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Ex1.xml" ContentType="application/vnd.ms-office.chartex+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P3162987\Desktop\"/>
    </mc:Choice>
  </mc:AlternateContent>
  <xr:revisionPtr revIDLastSave="0" documentId="13_ncr:1_{431A0B5E-13A8-4C3A-92FC-FA5F7D82C47A}" xr6:coauthVersionLast="47" xr6:coauthVersionMax="47" xr10:uidLastSave="{00000000-0000-0000-0000-000000000000}"/>
  <bookViews>
    <workbookView xWindow="-28920" yWindow="-3915" windowWidth="29040" windowHeight="15840" xr2:uid="{00000000-000D-0000-FFFF-FFFF00000000}"/>
  </bookViews>
  <sheets>
    <sheet name="Dashboard" sheetId="4" r:id="rId1"/>
    <sheet name="Calculations" sheetId="8" r:id="rId2"/>
    <sheet name="Data Sales Adidas" sheetId="1" r:id="rId3"/>
    <sheet name="Analysis" sheetId="3" state="hidden" r:id="rId4"/>
    <sheet name="Month" sheetId="5" state="hidden" r:id="rId5"/>
  </sheets>
  <definedNames>
    <definedName name="_xlnm._FilterDatabase" localSheetId="2" hidden="1">'Data Sales Adidas'!$B$5:$N$9653</definedName>
    <definedName name="_xlchart.v5.0" hidden="1">Analysis!$V$1</definedName>
    <definedName name="_xlchart.v5.1" hidden="1">Analysis!$V$2:$V$51</definedName>
    <definedName name="_xlchart.v5.2" hidden="1">Analysis!$W$1</definedName>
    <definedName name="_xlchart.v5.3" hidden="1">Analysis!$W$2:$W$51</definedName>
    <definedName name="Slicer_Month">#N/A</definedName>
  </definedNames>
  <calcPr calcId="191029"/>
  <pivotCaches>
    <pivotCache cacheId="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5" i="8" l="1"/>
  <c r="B37" i="8"/>
  <c r="B38" i="8"/>
  <c r="B39" i="8"/>
  <c r="B36" i="8"/>
  <c r="C30" i="8"/>
  <c r="C29" i="8"/>
  <c r="C28" i="8"/>
  <c r="B30" i="8"/>
  <c r="B29" i="8"/>
  <c r="B28" i="8"/>
  <c r="B31" i="8" s="1"/>
  <c r="C23" i="8"/>
  <c r="C24" i="8"/>
  <c r="C19" i="8"/>
  <c r="C22" i="8"/>
  <c r="C21" i="8"/>
  <c r="C20" i="8"/>
  <c r="B23" i="8"/>
  <c r="B24" i="8"/>
  <c r="D24" i="8" s="1"/>
  <c r="B19" i="8"/>
  <c r="B22" i="8"/>
  <c r="D22" i="8" s="1"/>
  <c r="B20" i="8"/>
  <c r="D20" i="8" s="1"/>
  <c r="B21" i="8"/>
  <c r="D21" i="8" s="1"/>
  <c r="C14" i="8"/>
  <c r="C12" i="8"/>
  <c r="C11" i="8"/>
  <c r="C10" i="8"/>
  <c r="C15" i="8"/>
  <c r="C13" i="8"/>
  <c r="B14" i="8"/>
  <c r="B12" i="8"/>
  <c r="B11" i="8"/>
  <c r="B10" i="8"/>
  <c r="B15" i="8"/>
  <c r="B13" i="8"/>
  <c r="K8" i="3"/>
  <c r="K7" i="3"/>
  <c r="K6" i="3"/>
  <c r="J8" i="3"/>
  <c r="J7" i="3"/>
  <c r="J6" i="3"/>
  <c r="O6" i="1"/>
  <c r="B6" i="8" s="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A4" i="3"/>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C31" i="8" l="1"/>
  <c r="D23" i="8"/>
  <c r="D19" i="8"/>
  <c r="B5" i="8"/>
  <c r="C6" i="8" s="1"/>
  <c r="D15" i="8"/>
  <c r="D11" i="8"/>
  <c r="D12" i="8"/>
  <c r="D13" i="8"/>
  <c r="D10" i="8"/>
  <c r="D14" i="8"/>
  <c r="E17" i="5"/>
  <c r="E10" i="5"/>
  <c r="E25" i="5"/>
  <c r="E12" i="5"/>
  <c r="E9" i="5"/>
  <c r="E21" i="5"/>
  <c r="E22" i="5"/>
  <c r="E20" i="5"/>
  <c r="E8" i="5"/>
  <c r="E19" i="5"/>
  <c r="E7" i="5"/>
  <c r="E18" i="5"/>
  <c r="E6" i="5"/>
  <c r="E5" i="5"/>
  <c r="E16" i="5"/>
  <c r="E4" i="5"/>
  <c r="E15" i="5"/>
  <c r="E3" i="5"/>
  <c r="E2" i="5"/>
  <c r="E14" i="5"/>
  <c r="E13" i="5"/>
  <c r="E24" i="5"/>
  <c r="E23" i="5"/>
  <c r="E11" i="5"/>
  <c r="E28" i="5" l="1"/>
  <c r="E27" i="5"/>
</calcChain>
</file>

<file path=xl/sharedStrings.xml><?xml version="1.0" encoding="utf-8"?>
<sst xmlns="http://schemas.openxmlformats.org/spreadsheetml/2006/main" count="58156" uniqueCount="178">
  <si>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</si>
  <si>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</si>
  <si>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</si>
  <si>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</si>
  <si>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</si>
  <si>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</si>
  <si>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</si>
  <si>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</si>
  <si>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</si>
  <si>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</si>
  <si>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</si>
  <si>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</si>
  <si>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</si>
  <si>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</si>
  <si>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</si>
  <si>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</si>
  <si>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</si>
  <si>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</si>
  <si>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</si>
  <si>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</si>
  <si>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</si>
  <si>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</si>
  <si>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</si>
  <si>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</si>
  <si>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</si>
  <si>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</si>
  <si>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</si>
  <si>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</si>
  <si>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</si>
  <si>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</si>
  <si>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</si>
  <si>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</si>
  <si>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</si>
  <si>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</si>
  <si>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</si>
  <si>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</si>
  <si>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</si>
  <si>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</si>
  <si>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</si>
  <si>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</si>
  <si>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</si>
  <si>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</si>
  <si>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</si>
  <si>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</si>
  <si>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</si>
  <si>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</si>
  <si>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</si>
  <si>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</si>
  <si>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</si>
  <si>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</si>
  <si>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</si>
  <si>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</si>
  <si>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</si>
  <si>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</si>
  <si>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</si>
  <si>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</si>
  <si>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</si>
  <si>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</si>
  <si>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</si>
  <si>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</si>
  <si>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</si>
  <si>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</si>
  <si>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</si>
  <si>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</si>
  <si>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</si>
  <si>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</si>
  <si>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</si>
  <si>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</si>
  <si>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</si>
  <si>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</si>
  <si>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</si>
  <si>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</si>
  <si>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</si>
  <si>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</si>
  <si>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</si>
  <si>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</si>
  <si>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</si>
  <si>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</si>
  <si>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</si>
  <si>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</si>
  <si>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</si>
  <si>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</si>
  <si>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</si>
  <si>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</si>
  <si>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</si>
  <si>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</si>
  <si>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</si>
  <si>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</si>
  <si>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</si>
  <si>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</si>
  <si>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</si>
  <si>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</si>
  <si>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</si>
  <si>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</si>
  <si>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</si>
  <si>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</si>
  <si>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</si>
  <si>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</si>
  <si>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</si>
  <si>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</si>
  <si>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</si>
  <si>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</si>
  <si>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</si>
  <si>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</si>
  <si>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</si>
  <si>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</si>
  <si>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</si>
  <si>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</si>
  <si>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</si>
  <si>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</si>
  <si>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</si>
  <si>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</si>
  <si>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</si>
  <si>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</si>
  <si>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</si>
  <si>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</si>
  <si>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</si>
  <si>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</si>
  <si>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</si>
  <si>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</si>
  <si>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</si>
  <si>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</si>
  <si>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</si>
  <si>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</si>
  <si>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</si>
  <si>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</si>
  <si>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</si>
  <si>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</si>
  <si>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</si>
  <si>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</si>
  <si>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</si>
  <si>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</si>
  <si>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</si>
  <si>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</si>
  <si>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</si>
  <si>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</si>
  <si>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Week</t>
  </si>
  <si>
    <t>Sum of Total Sales</t>
  </si>
  <si>
    <t>Jan</t>
  </si>
  <si>
    <t>Feb</t>
  </si>
  <si>
    <t>Mar</t>
  </si>
  <si>
    <t>Apr</t>
  </si>
  <si>
    <t>May</t>
  </si>
  <si>
    <t>Jun</t>
  </si>
  <si>
    <t>Jul</t>
  </si>
  <si>
    <t>Aug</t>
  </si>
  <si>
    <t>Sep</t>
  </si>
  <si>
    <t>Oct</t>
  </si>
  <si>
    <t>Nov</t>
  </si>
  <si>
    <t>Dec</t>
  </si>
  <si>
    <t>Month Name</t>
  </si>
  <si>
    <t>Sales</t>
  </si>
  <si>
    <t>Year</t>
  </si>
  <si>
    <t>Years</t>
  </si>
  <si>
    <t>Quarters</t>
  </si>
  <si>
    <t>2020</t>
  </si>
  <si>
    <t>Qtr1</t>
  </si>
  <si>
    <t>Qtr2</t>
  </si>
  <si>
    <t>Qtr3</t>
  </si>
  <si>
    <t>Qtr4</t>
  </si>
  <si>
    <t>2021</t>
  </si>
  <si>
    <t>2020 Total Sales</t>
  </si>
  <si>
    <t>2021 Total Sales</t>
  </si>
  <si>
    <t>Gross Profit Margin</t>
  </si>
  <si>
    <t xml:space="preserve">Men's Apparel </t>
  </si>
  <si>
    <t>Name</t>
  </si>
  <si>
    <t>Sales by Product</t>
  </si>
  <si>
    <t>Gross Profit Margin by Product</t>
  </si>
  <si>
    <t>Year-over-year (Y-O-Y)</t>
  </si>
  <si>
    <t xml:space="preserve">Total Sales </t>
  </si>
  <si>
    <t>YoY Growth</t>
  </si>
  <si>
    <t>Operating Profit per Retailer</t>
  </si>
  <si>
    <t>Total Profit</t>
  </si>
  <si>
    <t>Percentage Sales by Method</t>
  </si>
  <si>
    <t>Method</t>
  </si>
  <si>
    <t>Sales by Region</t>
  </si>
  <si>
    <t>Percentage Sales</t>
  </si>
  <si>
    <t>Adidas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</si>
</sst>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_(&quot;$&quot;* #,##0_);_(&quot;$&quot;* \(#,##0\);_(&quot;$&quot;* &quot;-&quot;??_);_(@_)"/>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8"/>
      <name val="Calibri"/>
      <family val="2"/>
      <scheme val="minor"/>
    </font>
    <font>
      <b/>
      <sz val="11"/>
      <color theme="1"/>
      <name val="Calibri"/>
      <family val="2"/>
      <scheme val="minor"/>
    </font>
    <font>
      <sz val="11"/>
      <color theme="1"/>
      <name val="Amasis MT Pro Black"/>
      <family val="1"/>
    </font>
    <font>
      <b/>
      <sz val="14"/>
      <color theme="1"/>
      <name val="Aharoni"/>
      <charset val="177"/>
    </font>
  </fonts>
  <fills count="6">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9" tint="0.79998168889431442"/>
        <bgColor indexed="64"/>
      </patternFill>
    </fill>
    <fill>
      <patternFill patternType="solid">
        <fgColor theme="0" tint="-4.9989318521683403E-2"/>
        <bgColor indexed="64"/>
      </patternFill>
    </fill>
  </fills>
  <borders count="4">
    <border>
      <left/>
      <right/>
      <top/>
      <bottom/>
      <diagonal/>
    </border>
    <border>
      <left/>
      <right/>
      <top/>
      <bottom style="thin">
        <color rgb="FF000000"/>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3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0" fontId="0" fillId="3" borderId="0" xfId="0" applyFill="1"/>
    <xf numFmtId="0" fontId="0" fillId="0" borderId="0" xfId="0"/>
    <xf numFmtId="44" fontId="0" fillId="0" borderId="0" xfId="2" applyFont="1"/>
    <xf numFmtId="0" fontId="4" fillId="0" borderId="0" xfId="0" applyFont="1" applyBorder="1"/>
    <xf numFmtId="17" fontId="0" fillId="0" borderId="0" xfId="0" applyNumberFormat="1"/>
    <xf numFmtId="164" fontId="0" fillId="0" borderId="0" xfId="1" applyNumberFormat="1" applyFont="1"/>
    <xf numFmtId="164" fontId="0" fillId="0" borderId="0" xfId="0" applyNumberFormat="1"/>
    <xf numFmtId="165"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44" fontId="0" fillId="0" borderId="0" xfId="0" applyNumberFormat="1"/>
    <xf numFmtId="14" fontId="0" fillId="0" borderId="0" xfId="0" applyNumberFormat="1"/>
    <xf numFmtId="0" fontId="8" fillId="0" borderId="0" xfId="0" applyFont="1"/>
    <xf numFmtId="6" fontId="0" fillId="0" borderId="0" xfId="0" applyNumberFormat="1"/>
    <xf numFmtId="0" fontId="4" fillId="0" borderId="0" xfId="0" applyNumberFormat="1" applyFont="1" applyAlignment="1">
      <alignment horizontal="center"/>
    </xf>
    <xf numFmtId="0" fontId="0" fillId="0" borderId="0" xfId="0" applyFont="1"/>
    <xf numFmtId="9" fontId="8" fillId="4" borderId="0" xfId="3" applyFont="1" applyFill="1"/>
    <xf numFmtId="0" fontId="0" fillId="0" borderId="0" xfId="0" applyAlignment="1">
      <alignment horizontal="left"/>
    </xf>
    <xf numFmtId="44" fontId="0" fillId="0" borderId="2" xfId="2" applyFont="1" applyBorder="1"/>
    <xf numFmtId="9" fontId="8" fillId="4" borderId="2" xfId="3" applyFont="1" applyFill="1" applyBorder="1"/>
    <xf numFmtId="9" fontId="8" fillId="4" borderId="0" xfId="0" applyNumberFormat="1" applyFont="1" applyFill="1"/>
    <xf numFmtId="44" fontId="8" fillId="4" borderId="0" xfId="2" applyFont="1" applyFill="1"/>
    <xf numFmtId="0" fontId="9" fillId="0" borderId="0" xfId="0" applyFont="1"/>
    <xf numFmtId="0" fontId="10" fillId="5" borderId="3" xfId="0" applyFont="1" applyFill="1" applyBorder="1"/>
  </cellXfs>
  <cellStyles count="4">
    <cellStyle name="Comma" xfId="1" builtinId="3"/>
    <cellStyle name="Currency" xfId="2" builtinId="4"/>
    <cellStyle name="Normal" xfId="0" builtinId="0"/>
    <cellStyle name="Percent" xfId="3" builtinId="5"/>
  </cellStyles>
  <dxfs count="45">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i val="0"/>
        <color rgb="FFFFC000"/>
      </font>
      <fill>
        <patternFill>
          <bgColor theme="2" tint="-0.89996032593768116"/>
        </patternFill>
      </fill>
      <border diagonalUp="0" diagonalDown="0">
        <left/>
        <right/>
        <top/>
        <bottom/>
        <vertical/>
        <horizontal/>
      </border>
    </dxf>
    <dxf>
      <font>
        <color theme="0"/>
      </font>
      <fill>
        <patternFill>
          <bgColor theme="2" tint="-0.89996032593768116"/>
        </patternFill>
      </fill>
      <border diagonalUp="0" diagonalDown="0">
        <left/>
        <right/>
        <top/>
        <bottom/>
        <vertical/>
        <horizontal/>
      </border>
    </dxf>
    <dxf>
      <numFmt numFmtId="0" formatCode="General"/>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4" formatCode="_(* #,##0_);_(* \(#,##0\);_(* &quot;-&quot;??_);_(@_)"/>
    </dxf>
    <dxf>
      <numFmt numFmtId="164" formatCode="_(* #,##0_);_(* \(#,##0\);_(* &quot;-&quot;??_);_(@_)"/>
    </dxf>
    <dxf>
      <numFmt numFmtId="165" formatCode="_(&quot;$&quot;* #,##0_);_(&quot;$&quot;* \(#,##0\);_(&quot;$&quot;* &quot;-&quot;??_);_(@_)"/>
    </dxf>
  </dxfs>
  <tableStyles count="1" defaultTableStyle="TableStyleMedium2" defaultPivotStyle="PivotStyleLight16">
    <tableStyle name="New" pivot="0" table="0" count="10" xr9:uid="{3EE895D1-B238-4301-91EB-7A154A3C6D99}">
      <tableStyleElement type="wholeTable" dxfId="22"/>
      <tableStyleElement type="headerRow" dxfId="2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theme="0"/>
          </font>
          <fill>
            <patternFill patternType="solid">
              <fgColor theme="4" tint="0.59999389629810485"/>
              <bgColor theme="4"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Datasets.xlsx]Analysis!Week</c:name>
    <c:fmtId val="2"/>
  </c:pivotSource>
  <c:chart>
    <c:autoTitleDeleted val="1"/>
    <c:pivotFmts>
      <c:pivotFmt>
        <c:idx val="0"/>
        <c:spPr>
          <a:gradFill>
            <a:gsLst>
              <a:gs pos="1000">
                <a:srgbClr val="53575C"/>
              </a:gs>
              <a:gs pos="88000">
                <a:srgbClr val="C5C7CA"/>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
                <a:srgbClr val="53575C"/>
              </a:gs>
              <a:gs pos="88000">
                <a:srgbClr val="C5C7CA"/>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Analysis!$H$1</c:f>
              <c:strCache>
                <c:ptCount val="1"/>
                <c:pt idx="0">
                  <c:v>Total</c:v>
                </c:pt>
              </c:strCache>
            </c:strRef>
          </c:tx>
          <c:spPr>
            <a:solidFill>
              <a:srgbClr val="FFC000">
                <a:lumMod val="60000"/>
                <a:lumOff val="40000"/>
              </a:srgbClr>
            </a:solidFill>
            <a:ln>
              <a:noFill/>
            </a:ln>
            <a:effectLst/>
          </c:spPr>
          <c:cat>
            <c:strRef>
              <c:f>Analysis!$G$2:$G$54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Analysis!$H$2:$H$54</c:f>
              <c:numCache>
                <c:formatCode>_("$"* #,##0.00_);_("$"* \(#,##0.00\);_("$"* "-"??_);_(@_)</c:formatCode>
                <c:ptCount val="53"/>
                <c:pt idx="0">
                  <c:v>4167720</c:v>
                </c:pt>
                <c:pt idx="1">
                  <c:v>14887076</c:v>
                </c:pt>
                <c:pt idx="2">
                  <c:v>17652163</c:v>
                </c:pt>
                <c:pt idx="3">
                  <c:v>20390530</c:v>
                </c:pt>
                <c:pt idx="4">
                  <c:v>14608859</c:v>
                </c:pt>
                <c:pt idx="5">
                  <c:v>15012372</c:v>
                </c:pt>
                <c:pt idx="6">
                  <c:v>20884573</c:v>
                </c:pt>
                <c:pt idx="7">
                  <c:v>14386789</c:v>
                </c:pt>
                <c:pt idx="8">
                  <c:v>10414662</c:v>
                </c:pt>
                <c:pt idx="9">
                  <c:v>12406267</c:v>
                </c:pt>
                <c:pt idx="10">
                  <c:v>19893508</c:v>
                </c:pt>
                <c:pt idx="11">
                  <c:v>15375753</c:v>
                </c:pt>
                <c:pt idx="12">
                  <c:v>7806129</c:v>
                </c:pt>
                <c:pt idx="13">
                  <c:v>4352616</c:v>
                </c:pt>
                <c:pt idx="14">
                  <c:v>13521089</c:v>
                </c:pt>
                <c:pt idx="15">
                  <c:v>19000915</c:v>
                </c:pt>
                <c:pt idx="16">
                  <c:v>25889944</c:v>
                </c:pt>
                <c:pt idx="17">
                  <c:v>13802637</c:v>
                </c:pt>
                <c:pt idx="18">
                  <c:v>21713499</c:v>
                </c:pt>
                <c:pt idx="19">
                  <c:v>21582780</c:v>
                </c:pt>
                <c:pt idx="20">
                  <c:v>18988158</c:v>
                </c:pt>
                <c:pt idx="21">
                  <c:v>14451833</c:v>
                </c:pt>
                <c:pt idx="22">
                  <c:v>9599219</c:v>
                </c:pt>
                <c:pt idx="23">
                  <c:v>21989188</c:v>
                </c:pt>
                <c:pt idx="24">
                  <c:v>22555142</c:v>
                </c:pt>
                <c:pt idx="25">
                  <c:v>19322087</c:v>
                </c:pt>
                <c:pt idx="26">
                  <c:v>10695105</c:v>
                </c:pt>
                <c:pt idx="27">
                  <c:v>29050137</c:v>
                </c:pt>
                <c:pt idx="28">
                  <c:v>28820619</c:v>
                </c:pt>
                <c:pt idx="29">
                  <c:v>21313449</c:v>
                </c:pt>
                <c:pt idx="30">
                  <c:v>8948926</c:v>
                </c:pt>
                <c:pt idx="31">
                  <c:v>17841467</c:v>
                </c:pt>
                <c:pt idx="32">
                  <c:v>28982374</c:v>
                </c:pt>
                <c:pt idx="33">
                  <c:v>26301874</c:v>
                </c:pt>
                <c:pt idx="34">
                  <c:v>15771869</c:v>
                </c:pt>
                <c:pt idx="35">
                  <c:v>9196320</c:v>
                </c:pt>
                <c:pt idx="36">
                  <c:v>25984335</c:v>
                </c:pt>
                <c:pt idx="37">
                  <c:v>22601484</c:v>
                </c:pt>
                <c:pt idx="38">
                  <c:v>15648703</c:v>
                </c:pt>
                <c:pt idx="39">
                  <c:v>8585809</c:v>
                </c:pt>
                <c:pt idx="40">
                  <c:v>17245310</c:v>
                </c:pt>
                <c:pt idx="41">
                  <c:v>16978292</c:v>
                </c:pt>
                <c:pt idx="42">
                  <c:v>18802128</c:v>
                </c:pt>
                <c:pt idx="43">
                  <c:v>8696508</c:v>
                </c:pt>
                <c:pt idx="44">
                  <c:v>13784008</c:v>
                </c:pt>
                <c:pt idx="45">
                  <c:v>21299906</c:v>
                </c:pt>
                <c:pt idx="46">
                  <c:v>19501385</c:v>
                </c:pt>
                <c:pt idx="47">
                  <c:v>12703457</c:v>
                </c:pt>
                <c:pt idx="48">
                  <c:v>10423896</c:v>
                </c:pt>
                <c:pt idx="49">
                  <c:v>24797692</c:v>
                </c:pt>
                <c:pt idx="50">
                  <c:v>25069635</c:v>
                </c:pt>
                <c:pt idx="51">
                  <c:v>20993238</c:v>
                </c:pt>
                <c:pt idx="52">
                  <c:v>5208691</c:v>
                </c:pt>
              </c:numCache>
            </c:numRef>
          </c:val>
          <c:extLst>
            <c:ext xmlns:c16="http://schemas.microsoft.com/office/drawing/2014/chart" uri="{C3380CC4-5D6E-409C-BE32-E72D297353CC}">
              <c16:uniqueId val="{00000000-5619-4362-8D54-865953D4AB7E}"/>
            </c:ext>
          </c:extLst>
        </c:ser>
        <c:dLbls>
          <c:showLegendKey val="0"/>
          <c:showVal val="0"/>
          <c:showCatName val="0"/>
          <c:showSerName val="0"/>
          <c:showPercent val="0"/>
          <c:showBubbleSize val="0"/>
        </c:dLbls>
        <c:axId val="1765279455"/>
        <c:axId val="1825069407"/>
      </c:areaChart>
      <c:catAx>
        <c:axId val="1765279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69407"/>
        <c:crosses val="autoZero"/>
        <c:auto val="1"/>
        <c:lblAlgn val="ctr"/>
        <c:lblOffset val="100"/>
        <c:noMultiLvlLbl val="0"/>
      </c:catAx>
      <c:valAx>
        <c:axId val="182506940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279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Datasets.xlsx]Analysis!Product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94718703640307"/>
          <c:y val="5.8471773034090679E-2"/>
          <c:w val="0.71254556658678536"/>
          <c:h val="0.88305645393181864"/>
        </c:manualLayout>
      </c:layout>
      <c:barChart>
        <c:barDir val="bar"/>
        <c:grouping val="clustered"/>
        <c:varyColors val="0"/>
        <c:ser>
          <c:idx val="0"/>
          <c:order val="0"/>
          <c:tx>
            <c:strRef>
              <c:f>Analysis!$N$1</c:f>
              <c:strCache>
                <c:ptCount val="1"/>
                <c:pt idx="0">
                  <c:v>Total</c:v>
                </c:pt>
              </c:strCache>
            </c:strRef>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Analysis!$M$2:$M$7</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Analysis!$N$2:$N$7</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6693-43F3-9C4A-031D740EC4C3}"/>
            </c:ext>
          </c:extLst>
        </c:ser>
        <c:dLbls>
          <c:showLegendKey val="0"/>
          <c:showVal val="0"/>
          <c:showCatName val="0"/>
          <c:showSerName val="0"/>
          <c:showPercent val="0"/>
          <c:showBubbleSize val="0"/>
        </c:dLbls>
        <c:gapWidth val="50"/>
        <c:axId val="1765292447"/>
        <c:axId val="1825071807"/>
      </c:barChart>
      <c:catAx>
        <c:axId val="176529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25071807"/>
        <c:crosses val="autoZero"/>
        <c:auto val="1"/>
        <c:lblAlgn val="ctr"/>
        <c:lblOffset val="100"/>
        <c:noMultiLvlLbl val="0"/>
      </c:catAx>
      <c:valAx>
        <c:axId val="1825071807"/>
        <c:scaling>
          <c:orientation val="minMax"/>
        </c:scaling>
        <c:delete val="1"/>
        <c:axPos val="b"/>
        <c:numFmt formatCode="_(&quot;$&quot;* #,##0_);_(&quot;$&quot;* \(#,##0\);_(&quot;$&quot;* &quot;-&quot;??_);_(@_)" sourceLinked="1"/>
        <c:majorTickMark val="none"/>
        <c:minorTickMark val="none"/>
        <c:tickLblPos val="nextTo"/>
        <c:crossAx val="176529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Datasets.xlsx]Analysis!Region</c:name>
    <c:fmtId val="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rgbClr val="70AD47">
              <a:lumMod val="75000"/>
            </a:srgbClr>
          </a:solidFill>
          <a:ln w="19050">
            <a:noFill/>
          </a:ln>
          <a:effectLst/>
        </c:spPr>
      </c:pivotFmt>
      <c:pivotFmt>
        <c:idx val="12"/>
        <c:spPr>
          <a:solidFill>
            <a:schemeClr val="accent1"/>
          </a:solidFill>
          <a:ln w="19050">
            <a:noFill/>
          </a:ln>
          <a:effectLst/>
        </c:spPr>
      </c:pivotFmt>
    </c:pivotFmts>
    <c:plotArea>
      <c:layout/>
      <c:doughnutChart>
        <c:varyColors val="1"/>
        <c:ser>
          <c:idx val="0"/>
          <c:order val="0"/>
          <c:tx>
            <c:strRef>
              <c:f>Analysis!$Q$1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18B-4E29-B739-8EC427F71901}"/>
              </c:ext>
            </c:extLst>
          </c:dPt>
          <c:dPt>
            <c:idx val="1"/>
            <c:bubble3D val="0"/>
            <c:spPr>
              <a:solidFill>
                <a:schemeClr val="accent2"/>
              </a:solidFill>
              <a:ln w="19050">
                <a:noFill/>
              </a:ln>
              <a:effectLst/>
            </c:spPr>
            <c:extLst>
              <c:ext xmlns:c16="http://schemas.microsoft.com/office/drawing/2014/chart" uri="{C3380CC4-5D6E-409C-BE32-E72D297353CC}">
                <c16:uniqueId val="{00000003-918B-4E29-B739-8EC427F71901}"/>
              </c:ext>
            </c:extLst>
          </c:dPt>
          <c:dPt>
            <c:idx val="2"/>
            <c:bubble3D val="0"/>
            <c:spPr>
              <a:solidFill>
                <a:schemeClr val="accent3"/>
              </a:solidFill>
              <a:ln w="19050">
                <a:noFill/>
              </a:ln>
              <a:effectLst/>
            </c:spPr>
            <c:extLst>
              <c:ext xmlns:c16="http://schemas.microsoft.com/office/drawing/2014/chart" uri="{C3380CC4-5D6E-409C-BE32-E72D297353CC}">
                <c16:uniqueId val="{00000005-918B-4E29-B739-8EC427F71901}"/>
              </c:ext>
            </c:extLst>
          </c:dPt>
          <c:dPt>
            <c:idx val="3"/>
            <c:bubble3D val="0"/>
            <c:spPr>
              <a:solidFill>
                <a:srgbClr val="70AD47">
                  <a:lumMod val="75000"/>
                </a:srgbClr>
              </a:solidFill>
              <a:ln w="19050">
                <a:noFill/>
              </a:ln>
              <a:effectLst/>
            </c:spPr>
            <c:extLst>
              <c:ext xmlns:c16="http://schemas.microsoft.com/office/drawing/2014/chart" uri="{C3380CC4-5D6E-409C-BE32-E72D297353CC}">
                <c16:uniqueId val="{00000007-918B-4E29-B739-8EC427F71901}"/>
              </c:ext>
            </c:extLst>
          </c:dPt>
          <c:dPt>
            <c:idx val="4"/>
            <c:bubble3D val="0"/>
            <c:spPr>
              <a:solidFill>
                <a:schemeClr val="accent5"/>
              </a:solidFill>
              <a:ln w="19050">
                <a:noFill/>
              </a:ln>
              <a:effectLst/>
            </c:spPr>
            <c:extLst>
              <c:ext xmlns:c16="http://schemas.microsoft.com/office/drawing/2014/chart" uri="{C3380CC4-5D6E-409C-BE32-E72D297353CC}">
                <c16:uniqueId val="{00000009-918B-4E29-B739-8EC427F719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Analysis!$P$2:$P$6</c:f>
              <c:strCache>
                <c:ptCount val="5"/>
                <c:pt idx="0">
                  <c:v>Midwest</c:v>
                </c:pt>
                <c:pt idx="1">
                  <c:v>Northeast</c:v>
                </c:pt>
                <c:pt idx="2">
                  <c:v>South</c:v>
                </c:pt>
                <c:pt idx="3">
                  <c:v>Southeast</c:v>
                </c:pt>
                <c:pt idx="4">
                  <c:v>West</c:v>
                </c:pt>
              </c:strCache>
            </c:strRef>
          </c:cat>
          <c:val>
            <c:numRef>
              <c:f>Analysis!$Q$2:$Q$6</c:f>
              <c:numCache>
                <c:formatCode>_("$"* #,##0.00_);_("$"* \(#,##0.00\);_("$"*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918B-4E29-B739-8EC427F7190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Datasets.xlsx]Analysis!PivotTable2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C000">
                  <a:lumMod val="5000"/>
                  <a:lumOff val="95000"/>
                </a:srgbClr>
              </a:gs>
              <a:gs pos="74000">
                <a:srgbClr val="FFC000">
                  <a:lumMod val="45000"/>
                  <a:lumOff val="55000"/>
                </a:srgbClr>
              </a:gs>
              <a:gs pos="83000">
                <a:srgbClr val="FFC000">
                  <a:lumMod val="45000"/>
                  <a:lumOff val="55000"/>
                </a:srgbClr>
              </a:gs>
              <a:gs pos="100000">
                <a:srgbClr val="FFC000">
                  <a:lumMod val="30000"/>
                  <a:lumOff val="70000"/>
                </a:srgbClr>
              </a:gs>
            </a:gsLst>
            <a:lin ang="54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Analysis!$AB$1</c:f>
              <c:strCache>
                <c:ptCount val="1"/>
                <c:pt idx="0">
                  <c:v>Total</c:v>
                </c:pt>
              </c:strCache>
            </c:strRef>
          </c:tx>
          <c:spPr>
            <a:gradFill flip="none" rotWithShape="1">
              <a:gsLst>
                <a:gs pos="0">
                  <a:srgbClr val="FFC000">
                    <a:lumMod val="5000"/>
                    <a:lumOff val="95000"/>
                  </a:srgbClr>
                </a:gs>
                <a:gs pos="74000">
                  <a:srgbClr val="FFC000">
                    <a:lumMod val="45000"/>
                    <a:lumOff val="55000"/>
                  </a:srgbClr>
                </a:gs>
                <a:gs pos="83000">
                  <a:srgbClr val="FFC000">
                    <a:lumMod val="45000"/>
                    <a:lumOff val="55000"/>
                  </a:srgbClr>
                </a:gs>
                <a:gs pos="100000">
                  <a:srgbClr val="FFC000">
                    <a:lumMod val="30000"/>
                    <a:lumOff val="70000"/>
                  </a:srgbClr>
                </a:gs>
              </a:gsLst>
              <a:lin ang="5400000" scaled="1"/>
              <a:tileRect/>
            </a:gradFill>
            <a:ln>
              <a:noFill/>
            </a:ln>
            <a:effectLst/>
          </c:spPr>
          <c:invertIfNegative val="0"/>
          <c:cat>
            <c:multiLvlStrRef>
              <c:f>Analysis!$Y$2:$AA$25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Analysis!$AB$2:$AB$25</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00-6939-44F0-BDF4-939D812D9294}"/>
            </c:ext>
          </c:extLst>
        </c:ser>
        <c:dLbls>
          <c:showLegendKey val="0"/>
          <c:showVal val="0"/>
          <c:showCatName val="0"/>
          <c:showSerName val="0"/>
          <c:showPercent val="0"/>
          <c:showBubbleSize val="0"/>
        </c:dLbls>
        <c:gapWidth val="50"/>
        <c:overlap val="100"/>
        <c:axId val="1197197024"/>
        <c:axId val="1789790976"/>
      </c:barChart>
      <c:catAx>
        <c:axId val="11971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1789790976"/>
        <c:crosses val="autoZero"/>
        <c:auto val="1"/>
        <c:lblAlgn val="ctr"/>
        <c:lblOffset val="100"/>
        <c:noMultiLvlLbl val="0"/>
      </c:catAx>
      <c:valAx>
        <c:axId val="1789790976"/>
        <c:scaling>
          <c:orientation val="minMax"/>
          <c:max val="80000000"/>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119719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061BE4D-EF24-4768-8CE4-FBDF3F5FDF24}">
          <cx:spPr>
            <a:solidFill>
              <a:schemeClr val="accent4">
                <a:lumMod val="40000"/>
                <a:lumOff val="60000"/>
              </a:schemeClr>
            </a:solidFill>
          </cx:spPr>
          <cx:dataId val="0"/>
          <cx:layoutPr>
            <cx:geography cultureLanguage="en-US" cultureRegion="US" attribution="Powered by Bing">
              <cx:geoCache provider="{E9337A44-BEBE-4D9F-B70C-5C5E7DAFC167}">
                <cx:binary>1H1pc5zI0u5fcfjzRVNVFFXUiTNvxLD0Qmvx7rG/EG1JhmIroNh//ZtNS5bMyMe6cXTjRjMzDFs2
ST3knoX+fT386zq73devhjwr9L+uhz9fx01T/uuPP/R1fJvv9Vkur2ul1ffm7Frlf6jv3+X17R83
9b6XRfQHQZj+cR3v6+Z2eP0//4Zfi27VubreN1IVb9vbenx3q9us0f/h3JOnXu1vcll4Uje1vG7w
n6//quWkiv3rV7dFI5vxw1je/vn6p4tev/pj+VP/uO2rDDhr2hugNekZESYhNqZiXvjrV5kqorvT
Bsb4jDFqCWYxdFjw/b0v9znQP4OhmZ39zU19qzU80Pz/R4Q/cQ/Hv75+da3aojkMWgTj9+frj4Vs
bm9evW/2za1+/Upq5R4vcNXhET6+n5/5j5+H/X/+vTgAo7A48giZ5ZD97tQ/gPlwO+yBtxeDBZ9R
ZtrUxnge9cOwP4ZFiDPTNIngnBxhs+/vfYTlt+w8Dcod2QKSD3+fJCQXe63313Grb5vmBaGh5Axz
YnLKzSeh4SAwyEKmaYMoHd+HIybP5udpbBbkC4wu/jpJjP7K9t/2+UvqM3LGQV8RhsQRHfNnwbHZ
mU0BHILuBEf8DNIzGHoanh+EC2D+Oj9JYNx9Jr+rupAviQ0/IxZlTOA7bBZKDWNxxkC2OKb4qNV+
xuZ5PD0Nz2PaBULuaYjOfzaKjw3PT1f+3/oD4gx0l8WRxX4WHLA4CNsmxcj64Sg81m4LI/1rfp7G
Z0H+0yOchgcACkCnLygtjJ5hSi0Mw33UZORnQLBFzggXtokE6LjHUPyek6cxuKdbyMdfu5PUYH/V
6b7QL+qU0TNbCBuZB0wOCzhdPzll5IyaAluWZR8Rsxa4PIOjXyDzg3KJzbuTxOYqzfaxelG7b51Z
oJ0os45D/w+HmYNeA1lBnB+xW9j953D0NDYPlAtsrk5TblyVqXp/o+7f3ReIMe0zkBXLQpQcwVna
fQTgUW6bbKHInsPK06A8UC5Aca9OUmBcVRS31428bpuXw4XiM4uDgTHNO6FZ4MLBlzZtSA2QhSJ7
Jje/gubRoyzR+XCS6Hi32b7f17cvB40J3hayOSPmnakBdfXY1HAL8gM2oyYGi3RYFgg9h6On4Xmg
XGDj+SeJzeVt/+qLqtOXwwYSAMIUhB6CyHlZhJiADYMzFrtPqYEn/dg9ew5HT2PzQLnA5vLLSWKz
Aksjb17QZyb2mSUsCxNzIS82uGY2Nyk5uACHZWFpnsHJ05D8IFwgsjrNsP+qvo1Ucf++/vemn5og
KzZoKpMd9dQCF0zQGbjLGJtgex4Lye8ZeRqPe7oFHFen6Sevb1UdvWgKhpwxCibdvs8bL9L9tnlG
KYXkJroLYRZy8gyGnsblB+ECmPVfJ6m5Pu91DJWf5kVlhZ9REASL23chygKbo6wAfAiSMIdlITLP
4+lpeB7TLhD6fJoIbcAjk/Jeqfz3mmzOTYJLhsxFYgzi/TOL8ENsQ5+C5feMPA3JPd0Cjs32JAVm
ewMB/8uhQemZaQvEyX2meJGKwZieMUuYHGLO+7seqzC/ZeRpNO7IFmBsvdMEI8tkoaS+H5n/Xjoo
OsOABYUg/2jnF3jYApKZ4AVY9kM889jcb5/B0S+A+UG5xOY0PbBLVTfxK2+fqmb/gviAbYGCMrKx
+bQfhhAElIdGgLvKC/hpj/F5LldPY/Qz9QKnyxOVoeJG7l+0E0OcQWFMcHEnQWLhKkPlElIxNmLi
LltDf4Zo+3uGnkbnB+ECmO3laSo31b+k4JAzxCGrzOnRuB8Cx8eJGGFCXhkhhu+MP1oE+9vfcPML
SGaqJR6n6YjtXroKY0MoTyF+4Xx2t/6R6bfBNYBSJVQxj6pu0Ybxe36exuSeboHK7v1JSslVLF/S
HQPrAX6wScUdJgspgfQLhzKlZf/CvPyOm6cROVIt8LjanCQeO7C27XU63uv0/94lM6HiRbhJIE/8
s8qyLTAkIDzgEBwFZGFInsPK04A8UC5A2X05SVDOVSv1C1t5dCZsCN9tayEiAkNxGdvQiXln/xeo
PIuXp2F5RLrA5fw0TcrnW928+iQhNfay/Uk2JMcI5F/wXW/YIgFjI2hPMrkp0F1TJkD42El+NltP
w7QgX0D1+dNJitCFvI5ltH/JlDJ0YUDzpQCYng41LahaIvCjD970YVl4ZM/h6GmAHigX2FxsTxOb
vSxesGZJrTMTuvuo9cjxeuwqM3FGMBTFwJ8+ArPQcBe/Y+cXqBzJlpCcZrXyYl+P2b64uVcsL+AG
QPPFwQ+wFuEkZ+CSgaIzxR0aC2X2HE5+Bcj9Mywx8U5TTCQ0LOiXTccwEBWBoVvsrsyCf3bRBPT+
HTr7IB9z/ybc9ZA/h5dfwPJAusTlNAP9C6n14d+ylPeD9ALiApEKgTT/jzzlQmwgkQkzYQikle+K
//+wLs9i6lcQPSJegvT+JIXnY7OPXxAdmPYCUy9AaB5i+8cmZp6txMGJJmyBy+/4eBqQI9UCiY8f
ThKJg7iotn5JWYFMC+PQ7HpXj0SgrB6jIaDpgnPo6rPumpQWmDyHo6dxeaBcYHNxmu19F6poXjSZ
TPkZTHKxsIBK/rwsok2MQI9Bczlh5tIL+z0rv8DknnAJyWmKy6HXKrit9e34currUCWD6FFY5l0A
uRAYDkVLsDwwnfToIIsFNs/j6Wl4HtMuELoMTlKhXd5+q192ysWhIRZmH5mcH+e6/kOhiTPI3Rxa
Z55u8H8OR79C5/5ZlticZhxzrPi5+1pBpfkFyzEm9FqYUNa3IMKfl0WKhkOd2bYo5pD/n5eF//x8
vn6B01ydfXiuJVruiUpSt3/JNkzoXjYtRiHCeXqKLMYMvGgAElo1Z5Qg/HmcSLu8/R0/v0Dnjm6J
yqcTRaV/tdnnJXSavWRrObRkMhuak6EccxSRhWsA85ctUIAE7NTTIgSG8Vls/Qqjn8iXUJ1m9eZg
XC9uB3n9gjU1+DIDJWCLML0zRgucMGJnGKY0CWjqWIrPc7j5NTz3T7LE5uIkxejNbVHoMev2L1or
AFfOFjCV+c7MzM2Yj2Mfzs9s07YPReqjoYIi3GMV91yunkbpZ+oFTm/+Okmc3sXwNY9XW/2y6U9w
6RixibgPQZdzNg/aDtvQVQOfOJkXkLLHOD2Xq6dx+pl6gdO77Uni9F610KD24AIdR+sFMm8wVQBB
Nprcf/Jkoe+g+mYL6EuHHM8RqUU24fl8PY3Vkn6B1nv3hNF68XZCsE0mlHLAUThisXDDwas7IyYC
B5AtQtjjKP+en/+E0T31EiHvJBH6APYJvox0+4KVOIiSbApRKgLFNi+LPAO0EprUhG9x/MLFexZL
TyP0iHQBz4fTrDJ8uq1zyGzdW4X/Xs9B6zriFoF/FgoOptsyRphg4NPNi3V/02Pt5xmcPI3JD8IF
Ip8+nKTA/D9o/IBWKSiFooN9mZclMtAYAp6cTe8nsC+ReUYryi+g+UG5xOY0nbjPUl+rQsuX7fdg
IBCWCZ90Oi4/VxmgIgddbpBKEE9P7XwWS0+j84h0Ac/n0/TdPo8KvicY3euVF1BmMBcaOmwI+8Un
USBbCvM7D9+xQXfo3d/7qNOewdAvoLl/kiUwX/7/6LRff1rwx9cXvX2z9+fPNj76uuB/Pjs/O3xL
ckF6F6E8Cd/RHd/e/PmagAsAiuzH5yAPP/JTbPPw5ZJ/EN3udfPnawP6EOATAxjMlQn5IughAW+u
h+Y7OIWRCZ8oYFD/g3o5gck9cKo4ZEfhm5JQfEKMY85gvgK0ah9qsfoQNcApSD7NH8hhwN2B1v7x
vcw3Khth7vGPAbnbf1W0+Rsli0bDE0HZ6vWr8njh4REhfQjJYAGuDgY2YBKxDWF2eb1/By85XI//
T92ldjEwXAWG5LtMjcTpxzLgPBVeFsaf+npyy2Ey3DIdiNca71OYIeOqFg9enOZOkTf9bhSIuYVB
M3cY0yaomtxBCaVbERpGgGirA0qDoo5q02/JNu4LuWvNdYms1DW7kLp93XwbKhQ5k1a9k8vJNe3J
oyPeiFikK+jCtYPJzEWg7ajzknhADlGMByWzPpVWnrq1FqlTI4MFnR54MG89rAzqDkQOwYikZ3Fh
bOZTJMK6OBJVveJBmkd6pYz0k8hGEpRjdLeKdEmCsA5zL7W46cy7aZ5nbjZp4j5cPJ+YV/JAMW/N
vzJvjYXWjrAKHw9R4uX191j3k2vYeeROKMt38wrhNt/VU8g2VkJ8NhISCG2Q4LjVKC9PeeyOU9q5
EebNNmwnN5mmbGfnAilHCONtW0m+UuE5tSfsdZoxxzajYvewSnAnXcZS2x3TMMmdUHaW14m4ccDh
KneSyfMq7CZfX+bM6t1Kk2RdpEo6SZ2/Ib19zco0c7pq6n2Gsr+zKc+8WJZfbbtLHDHyt2Gf1B6K
ma2cxC52WhXMqSPu2bbxpbXj2DG7bNVVRupiMUwbxfJz07ak09ct9+hQkYuoIfhi6Ec6OmkTwrBF
DK2SOtmgeEy3hm06nOhocMoWx+fG+N0scHHRiSz1gJuLXhebltNdnZjteTi2ftKQb1E/da4cWOIU
CJGLyoBdXDehZ1rKvChra3KMrrcdmXXvR1V6QyrGcza0wq8tbTiRYcUXpKvh7WymbNVnQm96am50
WeSXNBa1E+d1tzb7qKMOTrvGsep+XNPKWA+0mVwbxZFD8v684CE9N1njqH7QO3tQ1jnKJFtze/o0
nxNlD6NnID8PSefMF7CE2VtSG2sMj34x2qN5gQ9cNzr+1BlkXNUyXs3npsMFTOZXI/ToejGaPrIo
qdcNbbQzpsV0XvfwWD2TMB5WthbEuOZTE62mscJBj6dkbY3tBWtrkHlNUxUkiclXmumfjvX1lzpO
L2UTTW6WxvnOAMdwMxr1isB876AWqgk03Dxz5s354MOqiLlv5FbmgAJsXEvIMsAU7pw0427eI0Nd
BikqRmeYuO0xEo2OIUO/qt9OVvRxkFMEGoqSnUqcIVJ1YA0gLJXJ3mQR9kzUjoEsM2OVRt2lmYoh
aK2pdERTU49UkmQOKyje2sObNCZNUCY28Ts7/xonYR70ZOw2SjBXNMROASScB8fNklOvxqnaoLDM
Jvc6s7MuoO3QB+Sw6rM9tQA5W5iNU5ChCXLNYCy6xtNpNmzmQ6KuEgfm3XZ+beLaB5VQOK3RM0eW
Xez1DEcOUlHu11XaZI6odB2kJKmDjCXX6dB1fmySKkgOq1G2d1vzscHu1kmaWWuNjdzRoW15E2ab
vGFyU3Zi8mmpK4eHYm/WIlvpqGyCmaUpj/ZY1tg/jmTbU0fZg+F2h4EtaOZJc+g3o+CVR6wJO2DG
al8UlXIGeLHdKouJixqVuWakiMuNDnQD4l0ZmEVRBg2q2JaFKyrJFGhUoKBJzHxjyn6FrGgji2qd
tSJe5QYbV13SfDSnkQWVbQ8roooPLIRBl13VOLnRaxeFuHeNERU+mEqAsTGF10tWO2Q0hcv1FDpR
ca67Kl5Z0rgpzE5speXitrA2hmU4HTjdAct7MBXzZmtURaAPq3mrr2zHtKWhHGWgeC3yIQ/mF2C0
rLstrdS7BrXlKsR5EUjbhN+zJJgroboiCNuD8cpC5Ykw0U7Om9GTSdMHRp32AS1o65hZPXhRY44B
6cg1gdS3b7UhXZmTfsuzLgyqXpubtnVG/cXStxE2dVDl0Zg5kwFWlLvEAkktBE/dAcemG9vsu7ST
2p+vzBQ1vaEU6nh1yrLRC0OlnTBpfZ4n5cbuidxYZrOqx21VjPZW5j3PHFCHvj2OhmdM9DPJ3vXV
0MG0PHj5H5593u0k4qmTTtHFqGP7OAw66VyCwmkzD8q8Mg7DYQ3sPCPjt77ArTslzAxoZxa+VZLE
UZNAAckld5IqdjMEb0d6eEFTS3nTOHGnJqL1w2pKnNjoRDBdDtxUG2bglW6KNrCL+ry3VLrOiBE7
LRsyvxUJ9kJsVI5ktA3qyOGSg4zgeggQWpWDJYNRgBeAuvg9akBBtHkZ+SLpa6cceLtBVudV1QQD
flhNQw0KTBWIOtzKYl+4LBHlNu5GpwHhCPJkcpJUhpuMgS0o69IryaACJsvHq/mYntq3KKqb1aze
5pV5UHsPu+ig8nJptE4U8dqLVQS2tS03s/RHCIM2mDfnlS0s4eYhtxyLNudJlNhOiXDhsCHsg3nV
4FaviQ6POiifQKXHTewUhZCOJt2VUbLJbyj6Ot931rczL4vdKUTGumD5ilk2OITCxWFjb8O0ZCBA
1Uidyc4+a4sWTtf0KJhX2siop3MYEYUieo55Va1JY33Pwf/yh9iId4Qa3lSUw4YUH4yQpcgtDm9m
TCNfkQ5kaZZNoeMwdSirc9eGD7G76CCDfVgZ29Jyki7GK9JHX7Iq9RMglHbVrzQnoJgrM921Sqfr
YZyKgGR2EeTTCL81b9LD/nzm4TTON7ptze3DufnS+YIkpOWWd1/NDMEI9Im16UPQdYc9+zAoSZtV
wcPucctk6dbsQbVXLML+fEylkQKNdSApLaa6XVKpNS24tTbhiQtSDAFNMnSedHw6t1qx7UrDXkc8
H31ZF7cy73CADRMHVammFWT33466UUEWERXMW8lhq5C1zJx5cz74cM1Tx7geelcZUeo+XDxv5QWv
N7jqvIfjC/r5BJvCu5u3Q2W4hmHSo+iVZS77q1kKq5oV2LUHcnDY88QdQKG3g1pVIco2g6lALf4w
oQ+781Y30Th35tPz/mxmH3Zzs/LybhqDZqilU2A0+LPJIQfjU3djljnzfn+QI4vaXpfrPnNiLOpg
Xtlo0AhertbedFXv9mbZns+rgXPljWCR3YxJ7ZW4HJyQcBssMqjoYBzbLggnFeqN7NJwPUbab6sN
HWE0WBkNkztvDuJgCjMDq2B56tFVsk165A852Mr5qsJvkSq3Ewft4xcHBQztzkUwb82rNkf67kyZ
sqnezUchaqnyzbw5HQQFx0zlm3lzNAcQ14dfIdqK3ZIPXbaLVJx6qoJYwMFdDXr9+OOPjzz8ZCjB
PZp/cT42aGJvW+7OhxdXxWNsj8czx8357kdG5kvnfVlxuGreP97x4adQUlQuEawpdpyPoCAOAzHf
e8HFke2H0w+//oxjKt8lvEJ1t4JAaDuF46ghHpURdQnzKl+X5rRB/fhhKOjgTrIn3oCrS5qgyWv6
ApTeVHxKpN15SpSf0tLswJmdrFVRI7rGIX+j06H8G0Lh7+Ci7xseV/4Uk8SrJqNYKQKXY0UjNydW
7kodfxysAnltkoYBE5ND43Z08tAyPa3Z6GdSNKtGNR9MJcHS2Lp1JrAoDuu6D1Nv915boc9M0clp
MHZ5x3dRkewMaItxElIINz08Jh0gCuhbvcoMMHyMr5p+TP0K/FN3aJIaZKHRXqKL2O3qMluXRXMb
sliC+PahG6PuC2kG6TP2t5003OFlkvoj71xa16txwF9NI6ucbtWpoQVH25buxAxzy1sW5CAum1Sn
QWzAuGWa7pRqWlB98ktsN8VlHN/047dMhOvELEKnS4xuFRXx56ZDhcPNeEsrCEgLNQSRaa7NprzC
ZdQAVJXh6Ki9YWHmldAzuiYhZCQSVqyiGiK3tm4+G5zdWIZXs0MCIx/BtgKp06bju3QIV2a6supR
ObrMDZdmzI8z81saZm8FpCY+dfk31HZ+Cy7X1dhm+7wGX7eqU8+U6E018tFR0iQObNVu1hcQcdC2
dCP2dYKeB48WQm9VmnUOymi0TcxBuxBlr4e6AmSZkXsRz9w6o2It7GaPJh17Qx190oNIdqmRFi4k
ThqvhPDRL3C3NmjKnCG3/KGm2UqWceFi094n8KYHCVhql9JuWqFYfpgG/DHkJASPxLiYGDigOXir
BTQ0rYcmDHpURE5cDuamj/B7u6/p2szUNs4r+k5S+71dZpe9wBC9R2kK71N01epk3VRD703E8AWk
M7wQhnwtmVgbfVX6Ud6eFzIJb4xOn8N/lVunae7qvlZuLEHBaYq1O8WgJiX4Vk6lvEQl09qiWWBN
6ErIGm3TqKkDxJNz1I3jlRiNdJsb2WVZUWfQ8L5iHCqXlmzdVZWHVaZ92o/wcraTuRoIb9xW9G9I
Ql0a0SrQTfONHJwsG/Fh25efDWqDWu2Um5ll7SXUdq08ouATNdaFPSniZF1cOUSkyY6SzlxXHX9X
uGYyopWR4XBdWOnflWl9s7T1Dr4vhv4utfpcgopyxy5Fjl21yO2HqV6Tqe8uEIL+ezq6fIAokhJV
w1U5mAPTCcN6uFSFR1nbuH2K3zLV6jdj8R1N8r0aNduBZnXQEIPu+8DPKyTSd3WptlU0UEhgGTcT
xp8KGa6yON6IUsQOS2zt5hFr1mnWSIjztXSLTt+EcWZ5IRXvLV7pTbVrE03XlCrlVKzSjmwHCuY/
6x1GQxA3K5ggqwVunu33Rpk4eRee64wopw/bW3ByE4cOZu+FoJxU3mm/yZK1bDlycy2C3I6HlbKS
yyrEjc+i9KtKEdgAMXg6zmrXVKD5eAVOaAN5H1IW9SqNw8952CVuzZLUtbJN3KP3JTfCIGvSVcwt
4TcV3aWIV2+NgZpOgvt0xVN90zdCr0PQUS4a89aXDcS4dIAoutGXRdK/iTqTrVq27pX9oW9TyEqx
ovFsgm4kIztrNIlLermf+syldozckESxo+H9WhWiuwhJ/cmsrd4Z0Visxg4Gmnzquux7CRPdHVvU
fKM6p7AMeH3LPaQp4Jk6BKOD0y8iHDYTUx9wzAtHq/SmVTxy1RRn64QOjRNTM3+fM3sFFQEP2jTa
Nxk/12bO1lpl77oRF15EGfX7qMn8ppRqJUbTK5Oy8WM8lb4c9m3Ufx3syhVT/7GJsgDyVxkISPZe
yO6jMYIVz0nqDzrejcZwVRD2rStWTQaqRvIkEB0z/aqAzAbvbW9A3/u4RF6Pu+82LjZp3CFIyvFu
VUzw+smSO5DKnC7xYYAKO05XWZQ78SAax05p6Bs4F26bloVXmgXx4Ms8mTe08lvZ+3amKj9pu3Wf
tg14wrV2Igg9bTBV2ToT7UUGX1ryTRFJp5S0clGBb8YiKp1E/k1pVXiWooajdPet1Q12kShBLtLY
kTHWnu4ij3zteEXcsEz5BvJQpepczVp6GWnphyhS8G6MtjNylzV15Iqcpe5kxF+odTHl4eVQ2pC+
7pVc07D9Qs00UBANr+re2rWMsUtcxBc1UoUTCdqt0sy+hHyzvUryZoAQTRReC+lhR47l2yrDG7DC
lS8aukq4NH2STJ9VnJROlTTM7xgpvBicRqfvVOnIPn3LpLIcDTl2Mx72lFDkJYCI1tmnOp4G8BnJ
LVFvIviDUi5VY+8NdARV+ImlZKf3ZZx8pJOxb4SsgiFsaxdPXbqFcPVyDAsCbkF8ZXb4gsa4WFvl
VV7gN/ZUN14hkmrVGYM/iUa5URPh7UhBGcdhtWo782NTxcppY7DLkEB4Rw3zIw9BQaayRG/LqGjX
dZGYkOYx3lGFJz9vhdN1ZeS2TS7dWNHOGZLBIbFA66nRb9Iadrg8vBDTuUT5m0EhSFYDZDnn2zEa
QTvQjPqY851RRPFWqdLa0DpbhYkrwiy9As+vcSPOP5ZpvWuL+A2Xld6pjn6jRezgsg4UldKFv/FF
/CGEXGCc2D5r89QJMSo2sgmvcTx8aCcYRyOpKjcLa+WAHYshL6lzT1TgwXbkHXzdO7Ci5HLik0MM
s/FRzFu/1Enk4ST2aFd8y1SvVlZV926cdA4kfzsHZmztw6STkEQFF9AU+gqNde4Mpel2Jl8ndudH
lopuIeaALD6NWvG5Nop3oow6B1M5Qkq4fINk0Bdq3Rc8C0giwX2CGqCfEnNVtv07iHLBUIPU1dgA
DWfZkPaMQdhphFyCxw8Q7L1XRKfnvcR+n0nIkhUDaHNxER/CkCl/Z0HU6aWo87CdThejWb7FEuGd
0XROWRg7nTTCwXXZujBjI3WmqSrfiq6GXLON/Skye3eKysGtK7WDlHhchSl4txwCTuNvg0MGTkPs
5aZ0hD82ltoryDYVbyIp+NUoV0OjxFdQR5VjgjO/Khss/Kwd8GVXp7saoUAIsOASRwNY2mLw20xC
Bab3+WiZW0XGdyUdhzfwlYLcRwauPciBS7eVJYVigKo3lCXJCrcbEkHqq8jVbtTpd25N0mnBJnmo
La5VQm+kAb5WxltjFYFr5fQZGq76offT/kMBLuGaqJL5LGu3ZY9i+GQ7njYmqAZQiAK97ZvhPE4r
cjXZ1pZRyO1mvfDBTTJcq0trF2JYN7f0ZUrjGmKvoXdUBwlKwUvlGEjLdddIL5G03va4TtYmqzO3
yUq55oPHMpO6DZFspaByA7bjW8vycjVloJUl0bZn6fA8UbEDjlb8XeqLpMCrHOwruJHhxsrLdyZ7
zwXGH8Iae33U65WweemaqWdV1RfdQeK8bcgnSsC5F9x8m0fW59LUHiTw3mKb5RD3FY0/4CnyBi1C
D6npnSJG5w65aTgIRnyMjQYyPhFykrLdZMOua9PWgT97A8nk4V3LeuQaqs89PgS8jROX5uRNA4VO
t0HDtVXYo9fZvXSzFg4ZoRE6qJ4+waxhiAtC4vdmIR0axlD2MfTXNoLKHC6nxuMlAhcG6mKSOHk7
xG4xgrXpm+zDmNeDy2V+YxYce3nOGcRjtvawNJCjKgJpu1sS582qssLBa9I2kKPYqJpZXs0h5ZvG
qtzgsMrchJeln4nEhyiHOkmbrKC2eJExuHOmrNIVOgHbYF6hFozWQFO/lFPipRLHYJ3ary3oftds
5bSOU/albpIWFJ7th4pyEKZ2z4bmQ9qKt7SCrHo1QY4B17EbTn6tsXTMcdiPRQ5PR8TnLk8kpMuR
M5UVc9qphHAtHnN4s3sfEmk7+IMPMUhqDil9SADlttimtXF4SuJEVnIVlmveoXWv8y5Qu07Kb5bk
zOlqkzsW+dQn/fd6AqtkDdaKRd0tHafLPD0AyMotYAZhGy3cLK/HVS/UR7sC+zHm4nM64XXJu9s2
Hz6SONqqiK7Brd+HaTxuIwHOciHYO6SLi9gYPqRJ6LDMaILGateFskavmFZWinLHskEg1UCl15nD
hYr6/6Xsy7ojxZVufxHfAoQQvNwHcnZOdrpcdvlFq4YuSYxiHn793Sh9nC6f/rrvXauXmggFVDoT
pBj2Du4Kzkskgb67E88i3YtwNWlXREqg0CyyrI6QJ3MOre1qlCjLYd94J5SGxNKfkjySU/ZkJxzf
U5xH+MnIckzHM2IXZIKotW/gk2IVDpGusZv265ST4oQoxU14F9UTvjI98j7KK289yuYn6ra/ZTvN
U0g8Che3tu89YZX4VaJ4ttYZ2TidKPFgSDdqQqzanAZL7M/i0FkdNlERLGNU1iPRoLQQ0m4VWuVX
X9jdehlbIrjg6empThCl8CoaAxT0UvXLnuQUsYx+K8ZFPU7eIk9qtgzVD1ZRJP1wT9bMGlBbcVWk
Oob8yKSWloNkYl0Vv+VUJgspx61U4w8nb9xF2cU7zucPYHf51pFVG1X5Iimtl1YMbYTN9QQf4Zk0
5LFyu3uSWw+Bo85hjF8piwVSqVn/k4TTpmywPyGQL1syLJSST4JxJ9JFuCYiCe7k2MSRb0lEyFLc
h27hbGQm4ffJHB5A2jqrLsxyeOAeMsxY1UbHXQx5gExpOEZoe0qidsjxhXBskZ7dLPuCNotBoHYj
x9KN7LFoIxV4ziFBhkFRK8Gq3X8nZf0taK1FNvkDamS1jNI+/jo636XrfBNZHEdNTXWUj9idG2+h
Oqc+OUHEUguFksE/ggdP91phV/ZaHgFOMaHcv0f2KYnGMky3aW2Xpy4dFl7bPqmR8mPV36WBj33Y
dX8UrVdFSdu1awthPI76y6jZ2mlse9Ulye+wQn3aKu07znKxrokUK8lS+JqkH/EX5WmUNQ4yiSNb
plZRrFt6GQrrqe1/hxJZb9956mnZLtIgeLXoE/hE2OVIl8HnY1ueIlpEnShiLVYAJvDvV2msFih+
7aRmJ6rtcjEVwjnkYwcjeKpl7MFzSNRiKLRaODVWELthiyyo76WFomCZeFge4vtQ6qVo7R+O4NVm
xEdYaAcrHz6zJEGxKlEzd+COVqF9nGPUiKOs5nCnxAOJP2mwh+e2razIt511bLnuQggK99svSaSD
e9XYamX16bINhV45U/iU1NXvJit+z5gSmqlzlxdOhEiF4zeuS/VV9mGwdFWwSFQK79x6IUqGUVvT
8cjUTy/N7mk20V05VV6Uwe/sJjJGbkmOdm091aODKrGf58uO25HzNePtYkAogMV4ypdOI39anVDr
MtkOiO4XTaa/YNM8Ej09MIHbM1uR+Xdykjhc9B3B35jiC+xKt4IfjbvFlnZkMeWuhNTwzcIL6Z1v
RZyG6xDwF+LvdOzHC0nYo0QCOgq8Y0IBMUg5ioNC3iMf10e0T+4ZRfkUMIuy7r/4Y/xFddNlGNSD
UONONfrU1Nm6qk40cb8V+BN4Jxas/Kklgo3euq/phNvLOgxKA28zsfUcmE5tEeHBhUMrnDNJxHeX
k6fJbZ2ITO2mjcvfsWRV5CFK6LImWFPrKQjHrab2sWtDJ6pU10UFx59LS//Vm7oHF78W4d5qgDso
vcdgmr6U3hBvnW8oKpAUDiKi0gWLu2zdZLhjKi8vFgGtls0UrpRdvU6MvfpZiRSCc7Sd7Hdbh6+k
bX/k+Y++5izKUeDIbP6EMtJDaZWLzM9/u/iw6aR/C5k8prT4kndkWiBjmUVOzn6EuJ83ddJ+y+Fg
R5PCkhSXYxKRpviextWuqthjrlAi8lIkCoadN+bL1NWPlMb7qrafmVM/9ixbywGl4iLgD8EwIbPc
Vb+TIHkIxdfea89ubR1kE+9aO/2pbVSVKmbtU6tdAzLCFraQ3rrqymxB61AvXad8ttS9ntS3pKn/
ysSJ1BWgTFo7+HqCY+EOUdHKM3cAWLDIkXX0N3WyeiG8OVnlklPXucUCNTRkkeBpS71qmLrjzTPx
6q0UL9UgrF3WjA8WRyjIbCDQ1GVSm48v8P0DB/az0GOFu+3t1cnv4v/5UmT4z7zR96ac37x8k9Cu
6/rK5n+0wosJZihi/dloBvS9X+v27uAZRPf+IuFPsLzrS57/F8zeP07+Aej7+fHtx/+BS14BfcDY
/e9wvk+vUPyI6cN5b4g+3/8f9OgkaI/mha4TMCCZr4A+vHfzf7wQfdWAynOBqPOBtHvD84EjRfB+
LjTyeHsXFBAKM5jPQWspsAhQsHPAmg/x4s7/HzAfcfCpPmD50KcSjffsEC32XIZW1HhLxZ9YvtSJ
qxxpMvpXSYojCgrkaShTF9v0FMKd8d2n3ivdZTZV4cbM2oHlXGfdKifX2TRN3mb/7lxzKWP8d+c6
4XeFstJSdLrcmyFI01JHNzkcxnLP5uGTLhaT/o+hVR+Qshu2wpuqw21IdfhRVF5m7YtkG5YheRY6
BY7MD8XCmsVyzO1V30u2cf0SmAbW/Erypj8jMI4cKVcFq+J1MvXjK9XlIkd4+tyJYU3DuGkQqrDJ
A/hx4vtxLPneHPk65Puczz7LTU64Q+46AN+S0RYrj3GgAyqCzEHQT85+SFH/XgP46eyNLP32bBXc
/qETFW/H2MsP8SSLQzoPkg9sgcKyt/g0YUQz+KoqDolOrDoyh3obij45mLl0GCxsU0O8EgJJy4FM
wSmuUfURmgcnOR9NwzBgXwfEQjuboib119AurfsmBY4isZD9GXRXnLp5wO6MgSF6pjoH5q3pRasj
L0PgqEsRogbTnBzRTCehLe/RQaP8ldtxsa6Gij5Kofuj0PVTmWWILCWAFZckies7hHPMp/UFK21z
wd/RbXOFDI7RmWF+VqJQxWJnRH9yxeWfTjIXSmm3JVVR7HrUicuIqnbc90HycTA67bLhw4TRdZ5+
evvNA3Ia427rOX16ruCEPHJuAU/l+c6i8nz5OMDZiLq+Hpax2zcbQLTI3nHc9k6zvtsGTqlOAKL5
qxzVhIs7BGQBN1Y+JylSwT2qwXudl/YS+wMC0L6Ov5qj9P2o7i111d2OGJqbbeMUXreTVvDpWE43
oeStXBi5zzu6EVkotp0ztstuQgHDqnv5yIYk307YtLZisIOLrrsq6qws/iWR+0CeL3tt+OgspWep
I21cfhAk8Za8GfkaTi+NMs0F/Ai0kIpw0xdrjTLACaXc4mSzqjih3lWcStbTaAgrvTYTVTBKB88N
ZizZUNRD9E/WDseSp68uggzUnMPSupvFPO9QWy/YZN2RtnjF44k/6F2scq96qKedQyaAYmlDyshL
PGcf52kiENYXzYr0ExybWXmdj2vnh68zuUVgpVaFtPxF21lxsKHWT6vJhmPCODllQ7gIYpZOX7sU
STm7VCLIowA+TeRQPSKgTsZ7FHCH65B7S5yhPmrEECDRUE0b7sF0QNwweO64SZlQDwVHVOwiA/hT
9WI7xO3wTOvqxIBwS+Z1xAxY9fiezuuIETOzmNxk/IBnPiEvwionPjSdkx1l5bEltpvpRXD74Neu
/0uq6dGbqHpGOqBf2ZTHh2KqsqNC+v1q2gHoGXtZ8fxhK/wbqDhepPNpd0E/A9cLEQfPtG1sNPPu
8wEpzpxMtdKXwV+Jr9KdQq0Myc25yAZAUXHXAJ2URubws/zZ9IP8X4efz0WYnCysZvBWHpnsp7YU
l5KOwzlTKn4q+gXP6mzBi5Gv0vlnNoPjTx7WsCw55Glz1WduIQkcKpgE8xmDVfGVsbud9n7GTU9d
5EEjc8a//xtlXh3LvM8fx6BCdNMV/YNyq+qAKnq8pH6jv4ukuxMDEV+z0FI7L+AZStWB/t7tGyWS
73VW1OtGFcEWgUj9FWHbLouTqJ+ax0FM+b3lN/SSyfYoRta+AJsnUW5CvQhY8PYlh5MaZVUtz8hK
ii0g1w4gzk4WhdUoXztej4vMtodDh9zcY5aU92zW18EgV3Y28V2paP48oYxp9G0YszWifnfDs0S+
Os25Hwf2wsfc2nZt5a2MGnDnXRNr9SRQw0a2ZkqWvBfqlaDc9y93XwDG5R++Dehj6ByMXAHIfXhZ
QDjPf7j7ppgEtW/76lfsJARxC7au2E6mV8+e/EU/uvAZNCeXdgqwlRfjq53OiX/R1IepHslFCusZ
+S537fRFjMwRTw4VsZNDpqu3I6MDIv8eSGmx/aQ3tgOQhsBQzOfepmO/vK9IhW/8by5ndDbq51q2
D4x6BcKrtj/YTUYPSRXEq6yYxEvjx2c2P9yU0/vS9xC5zKau9N5Mu8n9YFqwlP0qLHIf68x59vlY
rBztyGUlG+HJyPKsSef3Qdvv8Eiu+9iLxYwfXAOIkIhItPLt6M/Zz3bWgDR+AuSaOfc2WwS1c+dW
rbcI8tAG/n76OITaAdbBr3af9DfbhGv7YESfFodmyPhWJXOB7GZyO9foaJGf3R4oanOqmTT6z6ch
lX6xEhcVsyJZ8ykdv2DzjBcOErAv/ojauGqC/gewz8cpEQDkx0kTKaAuUTlROmpoWF0clVULi+ZP
TjzEZ1fa7tO7hJwfeVKqfHKRtz07szTPGcnFTnWz/H86b5r/hfer3P49gX/BSO9zt39vnrtJ75+M
5inbJVq1KJIreQw0QEwDdcEXYZ44Gp05ug2JmRCphzzU8Gb3d8Zy4BwNZ95Dqr/ZRyi4Sx8fZMRO
6NyK10+41HbRopV9epB1OxYMd2/wyxKpg9wldUp3ZUIKpBVRL7C+GCFJtkigWl+08otHNX7vMrbn
qModfb+CP/Euag5EL3wqfp0NFasQ2o9LGysVnUr3QLxUgKlhuwc6H5FZZ46M7jZbaG5tbnbmqFf9
xUES9tCzEN6r5w7rBsXsMyDQb4OZKNpwQDjxH50xAWANfs08oWk60KiazwOz6+0yxtoYhskYRv/8
HTN0D/j8HRO8LSqcWwygi/fn73iQynJlRaxfKrYfm6kKHgIWx8cayfCFWTXhdv1scxI8wL1Ux/Jd
H0Bfv+s74N4WKK6Ms5v2c2Aq/GBv9ESwnyn/rqrwEjbp1EZYQJ0Df18ZrkezDggnQAIAC41CWdsw
nBcOM20G80SbI2MID8SL0HoRVzTK68UDh+eLcpL20ioQeJRpgvRvF+b7cg48soLYG2kTtTSinQfp
Q+MAcjdPFvNAOCAGakDBUNHXCemsgI90n5YoHPRurxeNSrKfJX6imPvDa4ZQZHWz8OkvTu/qLvB3
jJAZGuXjxrvJmvyLx+X/96/IEBzibZMhqrsuYvo/tzxBOxS3Bkl+0bwRi1op1EbeB79W+BaN3ADM
jd1PrEij6rubqgRMJUpVR1aTot7JUol3SmpAhImsj94IuIQ7D0avYi9dhaMDANWfE2Z2CFNEtq5a
NW1oNbtiUiw92UUXo1yZvZSDcna0oPW5Htr6TOajWV94/ri92iaxl5y9Ntl3XuciUVmE94ypfdVr
8kSSMbif50o7+DBXz5Ln9V+KIh0BDrfKXd3reG+O4n58O0rfj26ztyPRM8Dp3Lra/PMTFvzXKkZd
vEgSb16dmxmjE8GnVQzMGjsGp4rjjSRINYPJCfTEVM5EPgQuvhNkeyOiGumADBZPy2KClxyZ6U+G
cSAZW1zNjdEwX8NY3szNJY1oLhloek5dkq3BMBlPyiMaZSqetidQ+GbN1JMRpelZDaQmAF49EtRg
LKLacptHHquNGEuTzeSo8XSdfruKg7g6qioADsFG0FWAUkBntdXBiYsyW5pDMwDxz/eZWBnB7r3q
8MH4ZjbOMxL9A/ZWukJDalzOqK6HvFVYWBnha16nxbHO83Gt4cXgs3fF0ejMQBFrAY092wQ9O2hg
LnYzt+FNdzOUYfN2BaMLNQ3RwvOftjFnfmvlpzUW5Wofb7bC+0aQD/TsP59OySRPgQ+sfiVNPtXe
iulwXcnROqZBea8tUGiMdFUxh6P6lLfjUuC1jIv0Ks/WZh5UkvGuZ9VuzAPrSDJJu80YFh8uYyaM
LVBs3rIpetRmdBUv4mKyvlE3vxS6AmAEGbKxYfi/IPeDm5evPQdKJ21y+9FG+RIwWosfS23HOxf8
q13gS3IE3NRdOeBtPpIsj8EHkOJ1vqJMGEi51cHjIrmgFl1tPEuTqOnL7Cf6QGyACR1fVJfx1WSx
/s5JfX5vLNLK709pPFfozHo1r08owtkHZhatvhx1RIlI1+37zM2wcNt0SUSXA/hN6odwKKIUqJ1H
rwzlo9u37lKFAVDMs+7dohnKZOkM/FLOCQQ6yXztcq6W9SwanUpRCShDOP/MpBzEu5wjVH8whkZn
hXEM+lxcP5iJ27Uyk7nIXVA8a9S7vVKuyibIT6i1IiEyHzE3K06a5nTvlGL1SW8szOR8pjG9nUTn
M6v5zPfLGgujN2Zg0Fwva1SfTv/zsnVY/IvThsb6n+92GtroeDPH/7hB8X6wP+92EU4xDXVj/QCQ
e9Ugd0EiqwpmKG47LM0ecdtLgi4cTsGrUahcw9TsKeNM2kim6c3e6MyZk5qGU/cTN9J81XmXul7r
z+tf/1EVs99g1p2SIasfwNGrH4DUlbZX3l89v9n9Qwh+04ggS+51fPBa1KSxCj2AXEkfQ1QGl7VX
eBvBQ/qYT36890u3BOMYs4Mz0Mf5BA9MvusJyLjihH4Cfr3ON8ZDtcKkXWKHKLZGFFkJ5HvqgCM6
J9NBYHqbNZn326zJvJtZezb+dK4D6utTkfXZbtLDbz662b20ZX4dLNH9mnTi7IzKTLYgou5it/qd
gc5+n9rutBxCFxzRCE152nVMBEA/8GrirgbTxx3puRztds9QOV8BZSRegThYVFySl2niSyFATOJD
K5dYW+RjVxL56CQDUN+NBbwJVIMaCjhZGoRVGmOJa3sX2Mc2X0tLgQLhFOG59MLgzOYjTYWIkE1J
d7cJUKu9IxiHC2N205uLtE3efZhArnCKiG3B2VDcm/ZdVSK7kcAnj3Vxb1v+z2Zkw8vYFfmaOXTc
+FqPLyBinv026C8JMNL/vOqzP7sleAxZMdvzbDT+ZijbkLk518csRNvzoLLLafgxVMj021E+WKDe
eQM9wk97KGjG9YI13m/SyXA/xXb3iLRtvU1YBjTdLJqh01/8fCovRnAV7hu0gedrIwK4SY8ipg9G
annePXaK/07Sst27naVPyK161zwXKJurou9RrpzzWtdcVRqAUCu7NFnc7IjJYoUtapIhXVrpnXHC
MrRn2CQ6tZfG7yr+FMMxzJYN02uUvegRKJtHk9w3g04yoKwrfTISx0+wSgnzV9dqQFz5N/vCGYGI
hIN658UDWZqjzB+CL+UICuecpzF6b0w8MK158KUJ9Gc96W3shrGqFr1jC/4vnpxD56oYXEa0yphr
gvNv6uMFlQTvBQ084iG/+edvGpRu3QB5X/yoR+DvckD0d03WnmI0swC8IJfDEZjD4WiOiiSvd35V
nxBr1PTOGM9i1vN4jEJySe2UHcNCZVsdhvKusfrsyOLJX7E8Gx7hR4WovavsO8uGfdLqGvtrCsxK
l7i/2DjO/QnoCQBMfUQSP0eGKxhRV8KGBCRZEABoBZBlDpR3yKZNix4BkexQJP/LzRUgvqPMFtPs
aN0GEHjqQzAPN12Xa0D8BjBk3dBZhdjdm0vR+bucV9vMHcgzieVMgfPojqYWeW784MDdUF/adOwv
ccOBocmTr5qdGZuSAz5KcjBHZgDaeKzB0Wz2RQ1wtNFVIRgDrivszTWkQ+HpS6prvrkFgSZuvIkm
6DMx4butURkL39IrTrtmB2LIuL8NU6fHfZZm2yxr3C0hQpfg9vzH5CozYBscn087GvfeefLBncqz
8khmyaga7Dp7uxmORsIa86bvClutx9juFzedMUEN59Vpx3rTI8db/YgJGOoAj/o7kvsIv9AD5FtG
crJA7nLcF2OWPwMPetUDD1fsRhnHK2Tm5DdSgGKQofHw2cty/8Hxmid/1lME72u0MgANxWI5ikij
BLKEl4Mz7ruh9x+BdVNPTbE2iScPOMNZMPkjTwbyXUhnM9F9MJvRMXEoV/+8ShIbRfBPjxTWRob+
NIHLbOrPL1D8uEyCKZLrMJ/ID6DE6h1esRAczGAFU7wux7SJbjpPNgAxAcr7ZpOnAIrgyaPvZxnb
T6Kxp4DCRGmGPwnkkkdpgQ8adyESo/MwUhukKHgiNxUInTawX26+Ld3Cu5pJ8HXXvl0HC6MjIOUA
RBuWazsMBrS+qbOdM5Thl9JHVw6faFR0Z1FPXrVNmkDC64QYjznqgYVuIiO2AXXOne0djZTIqfgi
6PVEo8n8bsvjmN2LUP2M7SzfZz6Szq038MiUwMbZ//yks2cdWJ8f7W46i6Jyfa21fTqvJQF6a/Qz
xNsS39okS77WXWetHFdiSxkFP/oTQOIpQJvf7Ens0IbG//WnacKw+3izKS27bqmGod8ElQQBtOjk
KZiH0kY61waOWqpUnnxaZnZkZo3cB8MJvr63syo3tSOjCzsqT5WVNAsix3z14bzSctkmDYADKKVM
z2RqgC4K7a+xDzfNy5C4MWKle2/DEpmvjFi7qVqRoOebqzHaFy3ctKv2RhRW+cKobM++qJyvMqkX
AaF/taBQRPML2R5HWqqj9p0Xs4sZFWpze4Q36syKkB1E4l0Adked0/jjTjbZkXaQEbw56jev3My6
JbJ/n9x1i9vFbnBUcBei0U+/bNoxviuVt0NXI5AXQf5CNbLek3kQaG2OgiGOpiIpsNqFy5vKHBkz
Y2FEMwD2V+85d+oNqu7o2yPaAMxIRlZFodSLXxRjpNBk4Zj0gn8Nx7NknXqxOeX7ief5wohumHlL
vOMh2xmxABW3yx1+iav4G6/974kDWKPw+XAXyiJ7amS6r9JufDV6NevBa/lbPUNO/U5ZZIpMOXTw
w2RlRFMTNdVQM3Erm9507dRs9WTvrNomR27LYo3NDxC9WbwN4bvIbQoUcumpjZkVCH0B2Zynq9KN
j5PacQ0oYQxqzApI73xFJhIcwcSlAN715TfEjdNCSZ/vO+SXn3TL8bCr8puXWN4mdtNmXU+2/la6
3lFhZ38M0Aroevo0m306PWvR+WDWw1XyVsBiHlQZWB/gD6QA7y7OGLkz8Ad4As65RhsnI405OI50
gpcYtALsGCBWB85AcZrdBIli43JQVrXqYhSwjA58T1Qw2FMIEtpHs5y+JD0iH3BALaDUx8uE5F4B
3lduLUE9UWtKWnTICEs+T5Yz9oF3Pt4a9I/ZEzrnxz46XWh4h/bfIXCieNEBRVT55w7BQFYB86PT
r5p73SKbmY92p/IqIsrBeD32OaX7DqSAhSt9b0HN1NXATF2HiupN3AOliOJnuemyPL2WE4AYLjcB
7s2VCbl44etNYdXpygRkfle8zQLSWDyEeFQNfsHgGcxRW7dPFWvV7qa/QSH6/0wae4OJuJmFdv8U
TzUoFUCq54l6SuJhxbpsenGdFM+UyixkOKrxJezB+AqR4z0lYX81s0BTPWaDBXLbnEWHd2GvOQV1
4JYhv3lCn7LtN+NP7tQn8XZl7FPqmmG/XdQdukND4uAcDs3J1CXR0OHBsZL+2atouUKriuYQWkl4
sMQoV5YVZy81qU4gSI7fW5MgRiMoceHYSyNHN+XZo/B9exc9X+Y/mtQUPTfGClWfWTRmLqBMB+10
OUCpY4m09pDd3+5lMWZPnR5AGzI3M/HRP4RkiHGNiRma+cZH3wMArAs0I5klM9xszTWvD41Fi+v1
4gKwzHqS1QJBanJBJtoBIQbcUx3S+GIGtKl5nTJv3BuJ905wz5MXI5hzJOPujoCTCrAMzvm76wx5
Yv+Li4Vmt//1ABH01aIg+bhkTkJ/ilqSIakzDlLLayPd7A5ZaHkEmVwch3rMADAFwxRc5bxeGuXf
TZuJRtNvde3pvQk0m/DcgilyMUJSVfXS5YHcGNEaWuB6+XC5BrlJYv9Vgt566KqAbkeHqgUfBtqD
FdGKJUGjkmVfjf62jNtnhdBnVSgJAM80hWfq9Q5Dtpw8B7kX3xmdP6cL4tFCnYiXGyNNIzomAWsH
bFPf6foyFkUNxjYPvYdATivzoTIXmQc78eXKRMsc2NsHlKoXPtgmj8YCbPmZ2gWGuxFLtFy86+dE
jxEdAgpQmah+k3pTfgCPeNnAWzr5ekQOvWyQPnek3a9ECz6HDNrcX5qp2rJfQx14aI0F9qkQQm6L
Me+WYhici2R1t0RDP+cikrEDzRZH8awreOAeLeO2s8QJsUcqlNJTeU+li7LJPNQlqoRGj6Dv3kiT
sleoY4f7wE/Y/WR138zSURdiWqNPTLZxql7s2yb2dzLnD0061EcDWWvcPNmhOR34OfOSbgYr4w9J
wuqjkW4WBvJmznq/hrFQYhgjgic+uq2LZrFznVoeG/7rk9qIrHPlEakqI9yWTLM+mjne/rotluao
9I5dHVT+ad6sdBAnB3StlCAs1wDDxLQHorwAWCZIB+T7pMKXSuOvrQTtNGvK4nuZNfdh6vHffgPC
8+gDBeHoVQEE4S/wh19zP8y/icQXixz57ju0oIqXrkXYcXRjdoxZw46K1sUud5KHIMnJtJSzzkzk
waMvZ+aCbc0BONo3gl7vis0tNTfk6boAdRx3wUMAvPjP94NUxFcN2jTdphqHnS3ZJXs0UAyOlqzb
KeorpBZbiiZ6Rhk6QHAuy4brdd4z9aBiSu+0PahIto2dojsfFUvLTsK1cQ6w+lQP8XhO0TWoBIjt
cFv/GL6NNfw9dBkx/kJXXxoZWCvmAGbZqyT9AvsXh3vtj1b5WdQ5yPVTL6zvmK1BFq9QQmBgZhkL
tP1Uy6aqkmPWtuzkoz0S2EbMRVPGApsuWlPtNSLXfTUPRrwNVQmqGknl7qZq/aTfEMDXp69OVbcb
lHdWSL7Jk4tq5P2AKut9YMU+QqqJbTrmgUVYBHG3lqVvL8y0NxsqUH8ReQgUMst4E6g0jEhHwk2c
VtMdOrXlhzRpnHWLVmAPned5i5py9lwy+nOYaP6XTsCzCQHjA+lj3FplNfxILGAp3LbmyxFJ8Sjo
iuqxQKexEK/NfEjroHws4lat7DZJ1maSqIaduRWuzaRRCSe3ogYJyZ0RLTvt91Sg0WXWJ41GniZ9
SmOSHsG6BZGKAo+7LmvwXVWG4p9MUUq08a5ouGnzoVGaIZmnr0e2SwvQA1FqvNkYEcutvwm8wbpL
uHQZ+E+VupMqfhmKITzzMgvPaNOCRK2rrIWd6HFlJvqkGLa8ElaE6IUtEq6wrATD+OK6KJwM7Fl3
Lt+LQdegZaKNR+bFE3h2to0b140vZhBgOPGS31tIOl8amg97Z6xeb/Ok8tBgQs+tZOdzXLv+HhRD
DEeB9eOwSUfQP3uhvzc085dom1wc0ECEnRxn7Be4U7Kff2Oh0SJt3WvvhSA8uwjkPwmCjCcjxVR8
kOY5eBooOc+WhWOtbtI8N6IZ0l8ZkrhohNvG9y0wc9fnrUyR9B+QCb266wZ4nNfdnnsA7HGdncbG
sb5SdOJA78zuC7fq7oKmbLs0LayvXk6HQ0lSB0RWWMW6B0G8BPXDzKaxrJey1kAXawBBzKXdIk3v
nab9EBx06B+wqXj89gliQbJNI9Ddok4Cchgm99JmbErxy6gUXQdQ6XP6oL6YAeUytDwo6ArdVM/U
gCpAjxkQhTdI3s9e5lWZjrTYdC4qaVzE2MJ8C7GZm+T3mnT/l7LzWm4cWbb2EyECHoVbekqkvOu+
QYxmumEL3j/9/6GoGfbuM7HPf24QyCwDiCJRhcyVa+VAYbXhPomOynN1X7tGhiMfVEMmjXHpqnua
v+9LaiMOcaFTpx9Z0Lm6bvajAVxmFMEPT4qYDEHbvjqZD2TfgC5gLA3j1tNWVCKxSdSoVQaAYmXx
je/O/aseevVNH4pf/DCTJOdiLj5lKK0nFp+1nln+i4q0UPaz9uOhfFJWEngfRh8El7iMSRB03XdV
caMa+7D1N6Sds70yYwtOlST2zI2azZ3q6cYzNWprRdDseqNICGn6pAqDGhZXm8xK7RkufClt9Mlv
77E30vDVtljASlNaOz0uqvO0ZLh4m943tRb/5WWWXPEI7p6DOdT2HTwRBxAy/VM2i26luiQp0RZQ
IN+zQeM/0keA10zZ/y8xcPtfNpOe7qH5Z0E27VjGb29jFrjO0PDL7HtMcaTbV92DYWnNU9qa6U3Z
pNUKDE37pHyl1xg89LNur0zVMFMI+9uoUTMOU+G32rPjwpcCB+7ow81gd9cTUuvy0dJDCFh7jYyw
Z7XNrToE0qngk9H/mDWtuc1DbyxhkzCbW4gKvroo085bxqnT6+Bfxqh5xqmG8vy/vr2q3H7xS8rA
9FiHqP4BBw379P/4vJpab6JBWsM3s8/lToZGsrKW/QQkfd5ZnZVRxrIe6+1TDfPKUfniZVMxVA4N
5AGavadZyUo5uzQWZ0nB6intPV6BipCXUde4/+2sNzPz4hv/Ofu/9xvMetc64bxXeUoHQDDMNATW
1GuxMkM7SW9VYlKZKXWAv5iq9dr5OrYterH6rfPVDJuaC2VasNZHwzuJoijuxZQe5JLIVwfi9dZa
QqO+JwAbPWezn9+7nrVGVKL6rNNJW4FRbh+p0zAPZcpLZCTslPcCC3agsXf/oji84b/9l5t2Gkys
Y3JTQhGwdsumhEo5yz/CiUe+Fo3GXpn56L1ohZc/5ibJOJBjdyhnyo84K6jF0zpKDZQJxfbKHYLp
PCT99GblPxI55x9Dlue3FjzbfKGZmkqDmBpDvblRrZOtQfeV1wBG9ZHXCe5ATabLONypO7iYtv9S
iD5/7CDVfWp6506GkbOlgDE+dsAjN/VIDbPMyuAhThaMbFrFn/w4vsWisJ4tPbGOLsQEu8ZJ6u/C
+9Qgmvv8bWDQGe//y/cfrZv/fGI4YDeFB2u8ZeoWIDXxe4Rf16u88OKoAbFJ6q4bJcwuQwzd++CE
HzHEQEZNIlt4NbAvm32r8odJR/lqHxs7Lc6jD0jLYbZNHAh3Mnd6lTBkqG6wCOS3YeSPF5MHQbdp
YEo8uiJO1u3YljezPnwWskt+yvLOd2zYPXIAL14XiG9SNuXaJBn/ZAeE6KReVac2670bo6mGPTzQ
80NRGVAIUaX+vszTt0H8c56/5jE1dpTuSgvLkhqnyGVdLpL+LrDmswjhxDZtA18l7A64R9idZ+21
HrruTvVSbmVOXTUf7F7/Q/mVSzWqw9RXhBJbx11frqCczTJlY4z9qsvzcK98v1xMeO2eWHEDg+o/
NyB5+pxavdo4Q+V93ZS6lJN3+t7MKLdX01x8qo/m1MWmd7J+o5y/3XU99ESMATzt8yasjqHePFjZ
6OW7xDbi9SAysk8p+85TUpr9bZUaATxHnQah6WIXogjXFCTHW2FBWkiguACtmU5rirzjg+e28tnr
Iu8828G9C73ns3J1GRC5ptWdY+w78lkfQ/tWs+XPa4/B0X9WeeJtKU9ieVpGmq70ji2VMis1B2SR
8jkjZtS5nXNWPWzYYQ8Vm0o2UTQqH3VO2ybXoofLlaQ/7eQ0zURY6QGj0jFIZqD49T6GvfFJeWFj
gbTfN7ztZYYiqB4tsFzXST0DkoYitsu9mtWey+AuzkIYYsmIrFuvhdCoDKYDiXY1qA3hgB9b+a66
K9c48zm2ol8iv9xJwHPtRjNY9JSpDlVIkWPmmic1KhQhMgYl/xN1V8pnmbD8ebq4U/1jO673gA8j
dtFMOY3B9yW9eBIUINzX1ZIEtMlnLAdrHolMo7u9bV0HXsGR2nzIk+Wj6tLMnsVKtUTCTZOihMRu
9z6kmQ46hFRSZbtxtqll0czyLZuDg0F1wh92HTQbty3MW2voxyet7z8N6IP+CPMBLBrllnci9NN7
M5h5uVsacnf82Vee9hgHRUrBRptt1AV6R96CJvqYin66g9ihO3qsHVt1kSx4KUrf+ja2I5xi5eDv
G8BnH6Dg4Emog52ZNcmOOJgNF8ftkFSUfndjwg65cJKjAbTtWZv4yMohJ48zxnpFLRFBVyPMH1Wr
4cb9xo21cK/MCK2PEzxt3y9T1XyHKyBkd8Lv9GdTh/QoMOdiq0wqgfT7JIYuWF22HeFtqoy5AN5o
/alm80pP2/v24KxZhI1nE4q7J0kGcbmti4cs/1pWUXq5VaG1UGpbnb6yli5WBnVJ5/N+a7EbG+Pm
73su7W6TBHO0V/fRFTpyA3b+dc+DK+7bLssv97x8Hajec6geWabMnGq+p4b/oCx1FXXftjkMl/v6
b/esBo0N7H6/3XOY1jq1FUV03+bjbtBSZ9/V/hHettjfal3p3mga8J2VOp0ySougFKNkOfacAyAt
WgTsGXxpMmN9sbWW5EXiCAB2c8jwZY5Bb/NdEIv31IrKr8n0vGnRh1iaL15eX+Ehhh8s11I0K1gA
rPQ5aSpCA3U1bmo9yZ4BRmbPlXwXfJ8eVYfOM62tLop6q8xST80nBquOaojMJiijUDXZKV8DpJL4
9ZqKkOlY9Nn6axjzNlGbbtyukvvY7LNnPXTa+8lw99cespo6/syuOKi5SHj5xPIIOK2rsiRXyw2r
oXU4erBMjc1R+fJRH06TnXybq7k7CqvKNoYukr3djs6NnubyDAEWJATjJsiJR6RF/TrruVxlUTn9
iOZdlnvNzymb/xx0ab6JYvA2SR3kd5SDQZvZ2N7eMNvwcQwiKGl6U35na3ybL4MIg+x5Iph/JI4F
FrWFdUxdeZwKB/kIUBCUY+9L4db71Jy92zaJfliDWW0jR9MPvSucM1uZcGeXcGVreeBsprTy4foX
4lVrtpVtNyDYB+MPEep3hSzbEA6Sh0iMfMjJWO2i2Cz+0rrwz0rv3Q931NO1PUzBcxOGGtHmVL8X
Fqyc6tphbpY3v1037kLxGDgzAgJRNLx1MYENE76T/7zegKpKtCqaEkLG0ti5vLjt6pZgd5AFGRUI
hrdxpt74Q4N/I+jN5pvf5N4uqqfxoKdF8ebbLjz+y6y1Dx/2XHRna+yN+zxOoXFXIxfcWlRNz4Fv
QDVup/1WDZD5ntov8d02o2xntENzXCBoL5DaPah2cIv5ujaq4S4iPHjnaQT6LgP98HE2bO+Fn117
HHV45OA1Cb4HkPwsd0Kms9+a3cy7r97Nz0NUf1xuBLqVlUbC4j6dhv5sepWxLpYB8aDdFHGXv80C
CiJTEFaUbdd9I3wEIygdNKsW1GUYcilvrZ58QdmZulTjNO2qYdfwEIZDd3J7PduoBs2Bt4yn5nvH
e+lelPUEp9aovRc2//llyrKC3GmORHYKwzl5dLWeAu/l42LLT6CIbd+Tq4nuNjBq6zJlnUh+cE30
rZ3dcD/OZX1wBzG9QfF6VCNTaTnsVKUE9KD593maQJrIkvTqyPy1mqBaigVk2kWYtpdqBlXS4LRt
vgoiVx6uZQ5G6D1rozCPy2paa4nzVC4HkbG3q6yE2NKyuMagHJ5K8WdE6eBlQYUefd6T6rXWapDq
1WfR88R28qysRXjmZhRLUKwozD3bXOMG7nGYjcroNbM17TENy1sDnpj30Sv4cFIJ/akZh+91bYz7
TifdolpdGWYbzZ56gja09oP9MyuFfqesZUZzEOFrvszYz1AyLJ2ciuvOsnbIkYDkgMFK9OJEJkqc
Oqdnd9pXo3kYPJhTloY6EFq1+aVZG8sDD30X/GoCrsdIJegxB2GVy+kUEbtt5/Gv0Pg+2GFyCDpI
j5zCt+C28qKWkpwG+l1QmJT9hvB39VTmN04hn+Zaj4DG6/dfnXMNcMXYSbhCl8FmbkE5WVXtEbQG
dpM/oxuUPMKdjaKF44S3TuT/6KDeo28n5NZsG75m6kKkw//sytYgHAjIJ+5iMIuFm7xnoeZupeYT
FVvMaggcvgVpeVLmaJmHmPodGDGDBUJMwmHK0/cwIj5ulXq/bKTTd4QCxL5GNubSmmRjSm1aMB1V
a697f9hFVN+roVq4nS19fKshzXgAOPKqriNzu7pRNyWX+Snl+febUq2yNi43pWnpyGYhrchULJVW
Sw2WivUpMx/iCaJMF/zfEv9TPhEtdVlClXEpb7iQ0KhO3qUS65+JLp3UnPHSyZFySVeE22ke1530
k+cQ3qZXYGBbgt3dk7L0oWCLFjuPyhKGdaSiO71YwOROaMjA3ruMC0hEZlMh7pUFbvAZuGhxsQLL
eu9Gz7hTbXkoP43Iie+8eZ5f9QC8cZPZ8E8s0wi9hrhLusFJtRoyrKGum9rT5SJdAa2YkYlb1Zqz
zhP4tuvbS6vrBPymMu8GvIX+6pIhoH763Lp1eqQmrHiZXS+BN0M3NsoMM709izr48MD58S2u4Eua
Av1JNSKRAy+QBVNy3mjFy5j2xS5PxmapLitehsCSJ2qUqfxXY6FBTEX2orqSvUC7Ap7ck+oadUO/
taj33KlWvyF2CS42q4fmLrPsaJOl0thQStzcOVUBY0W3nCaR6FcAaIPdxVlFFHqtqsZ4SCQV3GaY
T/CdLHPoVbiShECosDySdJmR/gryZ8Mf5F0VR3dwcWoFpOUoATWG5R1VqxM37W0wEccNZFU8Kx8B
7O8OydmTcsX+EBzUixAJXiaYjObQmEXD05fZR6N0d0E0dxtlqhEmvBJprz8pjxGx15ucjKLe5QKI
gA0PXQ/P4DJaHYbR42tXOulBmSJq+3NS9E8IKXzPg749KXdLSGfFF7S/UWbYVPZNwAqzUqY6DLX5
YrVZdlZX8ucMlQdWL3j6/r6U7mxGaC/5omQPgz3qW0uHJJ4nTbXL28LbqIE9qYWn4cflr23IyG0m
EE87NQuF7CasTsneBPT2rLo78C2vTX02v25fIJ0yN8479QUhmaIZmtA5XKtcl8p6pWDhAGCIm6tL
naUjNfsmjBfKuriGHnbAchz3UdV95dSaNLZALk2wfYYkiMvR20JRj+jQAiW6Zg6DRjzpcR58gS5k
Q6HDOOZf/Sy/G3adB1WuH5XxZkhDA1myrD07SIJt0jGL/gyOqlLo2q7b/X9tV+NZmiUvf1mxkz0g
syoubJLbSBsocOvVVOXYV1OhXYulc+vqdF4Ksq+tamzTiWIDsd2I+lfp3zeW8bOKrOnDRZVup9W1
C2Ey2zB2beepznykngKhegWJ9zoNBqgw1KN2QBkZYxqvfRe3j7BEVY+Zlb1FWTp9lEkodl5JJVjH
0vkR8WEROVxFnl4AGCOTUi2ZlEyr5Sla3kvSmDTQtUu8ZFDSMao2Y9SPW4gNwcF6fv4QaGZydMjr
nS++KhfDGaZRABp+HUFgO9b61gQhs+9dXfChJRSgzLa+F3kvNm0AwbNqTT1oUEoB3T3ov90Ie8y6
1IYCij+z0M9R6m+Nup0erOUwyXh6AFH4OZl1eqMs5Red+TVU+dRBd7URxHjskV5Ke0psqcmdgDy8
OGkHL2cVNbthMW3N8I5uEkJluJiFnZCFrG1K37CUqwReik6t8aisoIx6VAUp2E2a8NfZyPjFYe0+
qvSDlp47MweitOQsBuitUJ5s9V9yFm6o5YuGBwGhf/IYfnpu684kVS7vrgPdaYRJcJlHHa4Drdwh
786gYblSHMxfV1IDEpkHh8IUIrvL2SegyQDLsh16B03LTVijBvd/nLHDp7QieJt1aIILImlEKWz9
yaVKeah656SsbtSc28iw/lCWOni2Ma0TPUcIQw7GU9+L8KknnroMVtMEcastv25YV5t0lutlxjZy
nBOFItGTG0EFmOUnMshvpvqTkgm9EztyxVZf/mx1SOr6NrMs7awsqiLkaRyMN2XV8B2d6kLM+4wC
mBPUc8blAFL968yJ/W7fptU31SMzqi+/MpHmWUOdn5ypem7REoODawZkv/Kh7bwbqsyHw5UGuTQU
dmCvUFvw7qJiIGk9Gl8jksT/OZfmoQ+c7AjRcvtkGbP9aKf7YDabJ5l37ZPHo526f8IoqoPyDSNE
lZpdfg1qqCJ/9Pxd7p1dZ1y7qRmfnDa379Rh8EeKo+ck3PX1xE0vDZFI4ZGZlha7h+DXIqSm+qlW
bWhe+hz9Ts1JxzMsudAKueJ2cKFCQoCVH7NqUPbSqgXhn8IJ+8coouQq9wfz+XoWalO0KRefFtJq
p/6vrdd+i4gkibbPaIGsEpwdVwP//jvfiM2nqvQflb+mYJ6wWVMeAJFU3yJek+RYum99x4aHPB2v
3Iv/Ojwv+5DybC99aE3yNrDmh++8SAi2SJzVi0+dKZ9qVf2Gvo5+b4Wo6GtsUQf12h8ic6/NVngG
mwloLUKhbQKDoFxXvzor3DY8d8Ju9r6Tzi92Fpy1shr/Wk5S4NPqJKq+PF5tiZWfhL32HPCf6JIu
QnzPeMgC3iFi9Z9Tp40/V4CMpoEACf9TVDwoqFr6WLMJ5ujvEYK/9M6VkoJ36Pbqg/DA5JjF2O4H
URkv/Cu1/ZCF+UaZWeO0J4hZk5UymzHlNY2dQljHZre2NHM3DEnyqBp9rahhbJ3MW621jBc1cZ1U
BFYXM3KZ2M+JtQdEeF/MmfJ4h3K9MjLHO1XlqIofkVDc9PZKy9BjaW3rXU+S+bZJZQmWN7PfNTcn
WgvK9tAGlfVel823ybGyh5D458u/DNKMSd/kheme826jAeqEJXemILDnREOHUZ0M84YVyz24luvs
pGbm+0kGkvg4mAplWo3Nm9Wy+CqzbX2IamVUPU5TZoN187W1An3qeleQenckjAZT/24Y59y2pw/V
KypJntWlP374AnL5dullwbq89FKD/62XpVXGJjfciGhI2r/bFFYvM5Rt93VZZf52WXo1GezBlTYY
m8k0wXH8c0isfUFMBYjY326Jroe+ouYNkIdTnlQDZRL5XdMV3Ukve0iYJL9l1pnXuM3Q35wqB1Ug
3fnogVJmTR1/Jh4IKihoxCnxPPN+7GENh6cv/lxGBnWSvsJG8TXSIH2tRqoOlIx/jaxMaV1GFoaI
PquMlGjRHuIgqf5YYCoOnPFA+Yi+lL37Cm9psy36IQb0rkG+r43mDjh28UykhdyW10MEAsuGGpUW
07cummOklypvkztDdBfZAQqtDvG7AB7ip6ShqCKUWfUZUytH7D7+mQYgA7Sy+Zhjv9okDgxURef1
R1EX39j0y02FZMEjtQWoFreT+M6G8xBPXfzTcCB8TmrzWy6NpZLEicG8BCYqIal7KCyDJFFMLNAx
h/Gb7RZnZNSTd0MLvnUsCB166ndBZRQvvRcH63JKs4PhF8ULytPGgdUCVmI7Kl+GadDvW8B2/GSL
F9XDGQWaIVP2oFxu7TfrRIjoqPrPIax6lTSyjWoliA/V4Yis8TJcudC62UCb1z0qq40sf5XGenij
5o7jWtu5ReJslOmGEHH2Yfld9R0LWd/J2EEviJIHsFWxfCF0BQd1Xny3YuBmNkW8N7UQ1Zsx57um
MYrvUwC3Gd9ivhRlrn+U+qfqrhki3o+Cjb0yhbHzinb4VlioLEEoCUBlmXTqs01rJ/I9r6V5LExU
yNSkvebcFPwYKUNt/W1i2ceyLtKntLC9dWyjZdV4fZ+uiz5gKaxYq4kmP5UIvd5HU78lKj+ka+po
uoPoB5RVlf3/Ofgy1XK1f53ACFFPTtriSMCDkGg7rBOz918TI2/OnVE6CBfhz4EEbspwsC7d6nz8
pVsrsl+7uWyWjlAR1ecptthvrEgi/hWnaF80ntGduna230HgExlo4jdd96N7uOej1bw8RNkf9Hs/
yWE4WEy3cpxVSqDgpEwol/vQbd8iUG13owwhfVsm610HKdNuk5aohbhy6v5sGkSd0UAOASbmtwl8
sN9ty0sWnkL9qXRR3BnTVrsNfKqsamJyOysuNQCdRg3+LE2+O313Z6rxcypW3RDXf5U54L/Ra4fX
0arjbRn40A+UU3fU4hgUUdC093LSuk2J0NIbCaIfMumjn6F+QKme+6gM81VkYvzwlt+eVhbWQ5JU
xt6y3e6mjebo3PS5s40hM33RlwcFaczxU3ObnVYRE7NDvz+klh4sus/AuhvTWsh1xQG9ruhiThZP
QJglkoupQVB9MP0mvZhDyK9U5loGw35iv6LMQbYcxUbWV8zWSUZMt7h09khXHyo3gUV7aXXrsD1A
TspnuphR4bHPy6L20lq6ZE8g6+wuY61glIfABjylxkqnTQ+d0MF5L/fs+2V8CA1turSiQaftw97Q
L61zlgR7UuwgwJYL1R6JkLiyrEsr9eHOHpYt52JGsW7t9dZ1LyZrm7GfO7Q81Nh8HOa96QT+pdXo
zRHuTsTNsqk5NqJsD0CwXo12hKO1QqvyrA78e7/OEguGuHk8/d5DdYuiRfgLJSjEVBjalChb5pGT
bYox8O+lbYqzP7frrC+DeyouAGtFJDd3VRih4L04VT91CIvk04sd46gs1ehqAaFfOeyS/+yaZMSi
QC/y+rJc5npoTf3FzDO49P8Z0Myxdisi6JOo4wfgtAwIktzfVDVqHWpiQ/LwAeBT3EknbG6vFwuK
Nr6ttOIhbfVfb3VIWVRB7Sdb1fd6McRsjkAxS+RU+duUvws1eeMG2pu68nXuODfFmsCYcZnDew48
oySmnXaXgxbb3SmCsP80lbAk/O3OsshpV8o2S/16ClN7VrDwQqCBwJ8OLOR0OVVdW2TJV1Hb+JeW
/zJdm8WU7IWkFpZLItpI1iTseCtStj1pYh3mPpwtiWBvls7UERk+GnF8y5XpOqnHe1NUnCkgCd9q
ih2V34CX9ljVSFiawzR/GE0LyVYjunNUdvarJBqg/Kn0x+MMa/plNh/uanIk8bAiBsKGlgr7kzqU
beKfUEDxL2bbgtpDCbpcKd+AkDIZhsXWIRMlMvU31j7Nmk3nW/Mti7BNbGxpQOy73xL4Yl1RAHyF
vVctBqXtqvcVk3+dyg+Mr2FqwGVsHTo3UHuMGXujZj9NpnZaJCWEjczLcpjsOD8Py0GdKV9MwghJ
Rh2Sgf9sQHEs/2UY4pT7SUfl+Te/mkQNJU0e7Gq2y5cr/tvF1Fij9sGJ6ktkjtBvBsBspy/F+4oX
6cqcdKFTylzUX5AX2daKiunaZ7CQg9J9bdibjZesHApxnjWzDo9eKbP9EIXZWxykjxYlVH/ODTpZ
goDDLz38qP1fegRa1W6muYXz0zflye9aglctUuum7kHKmtjHq8vLEheE7z9driNqM+0OEDSfxTKJ
8l86o/Ploc5b6Wun69qHqWSFBnxJrJHYiU+6b1HcgwYKoU2nfbg4y5xqe5MSTuUrloampviXd2x9
o6a5NCCAsqJoBunVhVFLMWyNKMivswyZhavvQsCl7N9Zun5n9vqlXfVvGhhTf5vu94mU/d85vdSt
KYovfnUs7GqIyKtxjfxcTBwAftVsXMFlADHEZEgyO0Wl31Zo7+hWhKlauqAxO/Tla4rn+S/vlNOt
XYuwyGShYYRUcmkNzVMFLhWN9dg7Cj8lXDLU6aMpPlSb8lRI2EPd4Ofrq891YhSe82wBzzj1UwRW
4Kl4Ut3VAcg123ZdeJdrKJ8d6ck69aLmYBZiOBhSBwMjJVUP8ZCdG2Ifh6ib3qugMJDKgKlzQOaB
FtWHKvN23Ri9tTEWn2rwKEHZFb01kZTOzJvCSfvmJZCJ3DqVTsWACJ9hgR6/GRKJrtqRLXnoqt6N
GeWFU95MN1OVuns2juEDhJk1RGa28Zby6rwaqPH7y0qgb/GdIVxl0Kd66EaAWbKNFSoM3YsWkMTr
rRp9VE/PjnqWJkdt2XfpRVVsrXEaX8oGTpjYBYSJ5NrxMhMckgRXgvavvuPnl8n8LpgR4ELH9tZy
TPK43pSVZIf+ttWZOjRxUxzsxrqzqzA8u/8cCK2FZ2ootJOMhbnXRfNNNV79v/WdxypasG3/Osd1
aJSK/qaV5lbNffWrs6tvLkV8isXz1XPtevWpm0F2ztQEhXXLzapelPzF+8rNPZIPTnMWkY9cmhci
4ipks4Uor9jM8tH3WudZK1rxUubmQ+lN6b1OIvWl6Yx5NXttdtsP0n+Zgw45SKf1+AxotZvB3Vls
/ylFwvSnyT9SL5ehVMZMSV8bZz+K/lCNDlVkTwE/F/bcpzp1yqOcQsptUnUMYklVTdqDZVC2OpV8
iW5AtLa3zjj6rzLwvvOjHOB9x0J65Vnm+nB/sSKbwJYYHy6W6x3kXOiPyvJTIiRuZj/llveumwVi
ikM736sD5cFQyAcW0nKLL6/sr4YaRCWUx0JsW93p3FWmWlAWW4VwDx6uM1RpAvQsjPY5xI+nq78b
Sn+bW6Av/QF9TfCH9raFE+ehBXTzgOgQigS2Z0JbXQItWQ4WUZGzlCSqAt5G2JXi66xwb9UzxO6L
pfoicWeuajdOD26X9A9dt3ETbTzpMdKVksjWZ7Lh3dn9rLu22+iphJBVK727qSetphoqhyeT1ejf
+sGxSCC3P3xJHdtFiz7oEXL45TRxgOCS1m0QkwzRvIeEs9zyghIcF8qIllqKB9epyxcYkJALpp78
SHCvfJFscPZ147Yb1Sq90UHsSb4RjM6QDqb2TnRxA1U+2dkhRqTL8QbYikJf7osext1V3uX6TQOJ
3+WQ5sOv5qc2u3KdG1p4S1QovFVnqF5Hv5iq4TdftowoRZ4UKzXEmNstzxbnUJOHGqOIjMck4YqL
9PoWJaPk0XDqfhVVTfXZ9O6LP+oWWnOjDb8UIr5Z2QfvsJ4TFijrz2qWHWCtqb2DX8Q6j2Q719S2
5fdjHOnNnprVaZuD8npwhyE4Gg1Ez3ZjBg/mcuCtqbobLHtTJYT7t2Bg2aQ3w51qVN1Yon8Qvk5u
1BzqAJMsIPBwR5oKXFpkz2/1XO1C26J6p0QUtiORfhy9DuHgHkR4sNB/JFYS3xVVFKKvE7hEIjCv
DdFiSrsF+mRNQC/+GaHBL3LWAG56VQ6RR954H1YYDLz11N4tNXfl+9B9uosbxlf32C3BQbIE1QoE
c3gwdKmdRDtopxKKnlMD8hrNXfhKVIPyqVbH4DWXCjv6AIdFdBfmEo3SuHu/BSEuPDv+1Kfsqakq
aIqBdh2aGYLxrMq1D5hX16oDbDPppkN966RGBjlQnbBjgdD0/EkaOvndC9bGbx3qOuE2v09cx7wn
IjnsQqmho/2PT53VCVJWSzhjN/loT29T3oz6aRR8MRmrDk6dmXd+8aIMq+ABsZKA/o5j4f3l1VOH
cHsG26vdCrm5jqqW8aFVook3Bd5eNahbCcA+rMhAxytFBwWJCmjNJnqbyja970tIJ0noE3Cu52mP
1rS3Vd1EQIoALQHW3aX1/zwK8tvqteualWaZ/QNKMP0D1Qj9AxQ8R59M0unq7+KcRPE8C14H6aYa
0kyHbpLSVDVI+fl7p8PUDkuIy7PuyXYTYR+E+647+ofMCvtn4u+hJPN+aCFic7Ehyjev0dxN74Ov
s8KoPTa56A8gs6x7p2y+RvOJfoAe/mmF3Q+mC88w2SXDSiynXiWjc+TUYh2jaYssDL5rQ9sj0Zyl
+sIaCBi4EWdF+6M4fahx2SOLKSh8hvVH+ReX6uXPUbC/JH7NvADwt5B0lJMZPGqIvi613upA+Yy2
SSDn3SkTuCgRgaCa9lVCjSLV7KfGaKd7Z5b9S0fWHU3abj6qxhiJnt0cwayjWnUPAVCZW0vSgqG1
7KKnCRyXalQuKi2A2trTvbKcgBhD0JwCXm9QhgZud6PYBnoApRt4+YlFLFQFV1YC2Pr4yJQ9Ln2a
inr7ObDzle6J8VjDdPUsBMyRpmaKHVve+VnToe0S/vg6LZZy6ab5lldFdlb9G76ye0h6WHWWHgIY
0WMf2QTwmcynmKI2NyDFzHWE3OKdC1XOIEeePmX2OOkuu0c7PpOX0jfc0PA4Oyh8QH7Kc/NxrPsS
cKUJoaKcoEvU+g/g1h8hFPIP6Y3Lw+bRg1EomyayrZn09vADwtuCctTOLjJAAqUGSN/V1hHpyQPp
2KPm1fGjH/BwR55g+C4IdNutPkHRZFubgldZRLg50xzgRlVpGjvT5d+aQC63ri3qhzPS+sSfWKUJ
xRI5Y0ke9KBYI7xmb0RhEsVNFyT5wRsfJ3/ZEfmQwIVcf5UD1b2xzHpev5pxcCv+H11nttyosoXp
JyKCebgFoQHZ8uxy1Q1R02aGJJl5+v7A+7RPnOi+IZRJCstIZK5c6x/yvIx4/mGHyuL3JlD2LFQj
uSCj+d0bk59pnninONM81PgVcltsh1klM35F65uVLeXJ3gAPbjdfcvxVP4RnH9zsBrzdwltUpI+i
NbxjOjziywn6vNVeB0P7gdsIpvcgwg44NZLthGQpMYfBxBvgD95DwTjx9JAlqNPD2nc5NiOD+uh5
KkYu1Al9fUXOH3RNHwJ6dpRIINt1oNKBBdTAuqyW+XUGtuinTX8/kI7H0yD7U1i1BmAQx+ek0TaP
YlwSJxOAKZpRgY77eiCz75o9rD/7djjFVnbpVuvBEFK9YhGLNbORj6GXydpHPPmfePgpa6yw2fv+
zWeNe9F9r7F/yb0an1fAJLoYjgasYx20mj9JXIJ15VtSF4EFMx4jyf5eNqn5EyqZLYqjwZ2pPfw8
Z6f7qxImHCzzHTZAGwE5ZnciM2yDoaMdVUWZAn2tSwBW1g8901cA38SUXtYgYz4u39G2CkXNArtU
Y3dpRXHLbJDVa0Ldziq6o5wbqJzx+FOZ6vp1iP9pvYJEouzeFLKjxAnrTaA1EkBcQ8NuLlk8ViyW
Nf0GHpP/ZG3zM1q+CxDJ6W+ZJ/KmLcZ0GMvXYRy1N8OJRhCUgRKnrxq8kEODtBYSpfaW8TQvjaxv
5jpHDYqmz2tR3Sb0p0PMKc1wLfgyKPSOJ7xRJI6KF6/tQ0cX5iVupAHzZXpCj0ASfPbtKbM3j8Zx
eAT6cTDlMoFCNiOtcbEzRm8RpN3w4qwNBculWQ+If8gozaeLHMDmqlgNIFYc5MqgnqcJjllj1gBf
wXXFjUe1P3Pekgbae94PblSN1sB0bt9cZ22fHTNMh9Y+9QP85DrD2BMEZFq79nld4TFgSYhZeVxr
EdtyN5ggJoIPRrUaxprZ9gsoDjXKUcSPiCJwmmyXFgX3wp4lOq28bOG94bT9dW7VVTrqxh5PoDUv
jSDRBTqSoftVtP305wWSWiJkj9XwvE4nyB51NEk8TfselZMZyeoo9TL9aA3qA4a7bQSQfOUJy1z5
ULI/PnRI2p0GffnLImZDk1m9pw6DsUAhMvBZ/ZLI1o8F5u1BLJzQTUv3z3M9D99zlw0c1t+ZX+u/
kAh8wbLK16npXRJsk0MnH3+Ljq8n9dZHYdpZpApE/qnAo9ISAJv1HuRmw4lpJejX9LXO1jYsB4DI
cvhbOQUpDAQ00AzDxXlVMvdhlPGlWt2t5o+b/ZJdNWN4qy0UEHMhvvd1idhF3PHlVRqYh3i8V+10
pIRPoVrrmpcuG38k0uyPpZXZp8KmoCKm4RiPOOnyeYtrVc0nL+OGVKLyfL2yxvu24WZpZfpaTdT1
9ZatS5yeirw6riSUz3ba3VVVI4/YqL1NqFeleVxFq0txrUw8QUWzOPZNfCeFfFmwcwtVbXwUsfaR
6Q6pmk5eVfYbAfbEYwhz0YoUHfGJVCvMS5mq00H27T+p1jS+iXSeKv/RN3ve2cznoO3KgxcnT31t
aOe8imQy4H/d+o3Tvahl+t6aOHd6xszW161umWPj2WZMCFonYFOlV12gxGMZ7xYfvfQQJCncJXC6
O4FLlmsvtp96eEQ7lXCPDeWe2wBkUSZdf6vhNF9XLMzjmRgK3o3qewoKWeT0cyRKrQ+jSWBkkXJ6
SFXvPGGFToY+apTlL2aLOiZs362pei4sY7qgqwAIP6VczOI8B4sFnK/BSSQgDY0HTM3P39kY6WXV
XvOpZw52Z/Nox7buD8o8HRBaeC9LMYNdRbp8cb1DLsbSnwrIqemUX/fDmOIRSnX0iv21HQGBqoDx
ji9uAcGCzBIqnIo/9PKf3LDerWn5LfWeGlhm3gHGvgpYiIi1Ii9po4BtxPJbh9QwCq/lq5sN1g0d
pBi7hFKeRdJVj9UCDg9FkScMpyHAV2VYEdQddIhZBySjsO3SJrC0Fb5lWleFrb5J1DRucZaVm9zl
KVW2bjKy6+pV1iUmUkPLo9CifDJgaGb1em3yYjrXc77ga2IbJwwOl/sxqxKCWWitwGPa4zhNOpDq
TgtFjopQ1SdZmMj7doDWY6Y2xdRlsJ49QUhct0Z9zkCFo75QekFfqNTNTSDxVppar7bhTcGE19xb
151Hxc6Cus7dt56ifSAda3iXeab4qCqm34xlxGEaRP23tWXnpLVj86G01ES9op8vwjKtA5TXzu+Z
Lj9mC6ZPBq/lA1pxDzgZ7AM4VfQ0B7SpWcAG3J5b7WO2B7yii1T9aDIL127yIh+JVYFvbtbpg3w6
G7aiHT80D9/vCpTUh2d15BZXV34kDVPEHJftBxSy2ddGUz4mioFTPBESNoUeCQknPuzNPF31W63A
Ipqzj7UvNqEbLEmSJcFi3pxZZE0zymz2xHFijre+z6Zbx/96nV15BHDGXpkF6CC8Cqpl6Vj3xNpk
lLxHZZXKa19wyyYzGG0+pYjzIhiKefKFohXIxhtbFnQApJlKYL8JFuH2bGqBDWT8qKpKd8TV6qc7
lpSYO4R1WxVxZnVdjmOe9AiSCztoSZEi5WOUD601Of6SFkZYkAL2DYwF9KbwntDMmY6ruI1Fu5yH
Lo9vK/8Lajt3YBbfyixOH0mkIsDFJoJwQ1EftGSQPPbro20uLNiNRBxF7UDXpVtQHbOTVcd8CCAz
9EfDtYJkwEvAVI3iwZ6G5uKtmhtp2WocJrH+aAY8u2WD83g3EVEI7x1w8GGQUw7xhec/XkH8Lq2b
8q/YYEPcCdIIaG1UpjEtTvy4JNGKqyW21bw85jmUoTSGsoJ/4yO6JTd9m7qTksSVXQ1yE/k9KEJa
LNwpxAcSAkE9xFYweJXjq1VDIZLlocf35XkSHkl1qzp2gyH8qSGp0Wx270WT2H5HZTnsMmEfMHkb
I7QN7fs8Rf5BFCu4hY50mWYyodaE0MiG5ne10QLSNe4WpbfC0cK1BG5Hi8+QY/HJHpRxbs/aUtxS
pYuvPY8qdt/it+msQ2BRZTyPqnGXZTkp5MXRQtxJm1OTpGVg5m+drbWPyTLrPhm1H8zeVJindImQ
rxyXEaObLlEekB4YbrM9K35Nuf4e2QpEUXHdHDzVi7IePl9Dmqfo5SPZbsANA8CfRnrmubZEfHI0
DR0GhDF8Af1d1Yob9MYjP4n51ndUGwtQiVESu3VQVe59qRIFJkrpj66K5l8Xh4a9YADfK1HvNW9p
ajt3da/8lTNf1Gxpxr0p2jrsluJPZ4DfkbguHIrhsRlkfleO0+wr+YJ8kTc99Kz7DtRzxBLtKqpU
Mw4XfBgP6QhTeojjqJ5EhWqX8teczemKbr9xmjFCz4bZCrqU38kgkMlDdgsKqEFidJmbi7uMEySd
pr1Dke6mSrZUBlARA4koXcnR8oNdGKaVfZWzN0d4EEpfk2N3gmQbZjMaoG6brufKKjugleK175on
BeHMwB0oOzpd911LSz0wpGbyhJU8fB6K08MMSw6VXTdpb/aWEx2QSgqnDb8EdX5BbGYMhJelERwl
lerV+qPrDLByhAUHHgrsORZm5XWe04M9eN8xGzf93hnJdfTHaS7lde5sNF37+TYDMqyZYI+lm7w7
yCSHs6eLIEcQc50Tm83wyA3CjfNoYy8Z4l7/3lTzfGhJmYWlBFFeZqAJGyW5rZUu7uo5W8MuZomq
bFSxnNgrj0qOSXZf5ajjxdmJHFwZFWt9sVXdvhLjY05r9WcTKTtD05ST4EHy4+WxBMAxVXn61LGf
TSwKzRhOsObDK+nbjh2rijiko7OzE0Yynypha4ccgI2fuoFj5Q8Y3VqENx3CoSAkD5ZTPGVeesWq
RYa91yONZlbqERNQ67w6qgfjt8UyBctZXx+L6oj0VLgOdnPMqDz7icKdixc17BxX+tCVyyOWEMwk
cZqEfd5/1zZ9wXbophetIi2EvihUSj31Vc+Lg96wyT3F+YzzuHzhq3I3mb+fpD9LLBHEIVmMg1OC
kUlIyoHWd2Q4lTI/zDrmjwbSZe8Z+Rl4roECNhBQey+DkZDi2FoomrYoQYAOb/rntoTCZVAI9Kj5
4xKeBeVsLr5KJG0OWrnNP7+QWZiuaV5iHt6uwahq8X3aGd9t7N39dRRRPhTpBZV40zcV4FwN1Qzh
XB12mVBPr6OhHrSVdHjbairzXgx1LganVHRRj44pimGlD3S/9WPbUk8qunXR2Fry82CtoCDMphoP
aAg8xV6xHuFozgFGvBWBrMJOfa5ygABee9HyaYjmKR2j/dXXIbHNIcLxkozNwJM5O6Tbwbeflrp0
T3y5IjJKVUQ2+a5jv+JEOxdrlLYsDHnFps2DlxTsV3N7igFDOZ9aCoym613JXrg+qf5bqnkyKtr6
XboVCZTanOR5zXA5YqH+obvlEiE2skSTMdThiFuN39hahYiwVfvcBPMyKuVIeuE0L2sdsYrUbILm
OLSG5t3OQAX0eE9yfVItnYV+s9kEStZgQ7O4cbQfCF+JQ7PiZpF2P8aKKqN1wFinnKyTZDqMJKp+
aC0QlvqtbF4xKfzd9fXwea/2V/ttylZLI1KJV9cn8ZieYoTu2NGyz9hfuVtzZsfB932Qop750Bzs
OZ4iO3mD1CSY6EJtaAx2F1RlPSdH2iaptaBT2+LS9ysF9/WAm/iTpnh5WM/8YxTfLE1sShBE8F0X
xwGT1PYBWgTluluhMF2kOeeLJUbZSo2R4i7b89S1m5pt7PrI2kw9vESFYA0Y7GxE+ydAzIO6sLO+
UbYTEQvDpqqzvUTKXrD9jQ28GwFRIhUC/fu1qT22VpNJvqZztQiggx6lcMwD4cBja3+5a/mLvIvL
nY1nfrm65bI7pl3ro483XopoDt+V0Ocmktthb+4HEzEPfub/v9OxwOn2azTmf91xwXLZBQmtiSlo
R/s7m5MBgcZSt0NbMREYqYsz3qweRR0GJKKPVlQMfVxsfelJ8Jmp0wK54zCC+Dsuf9IYvSgEDjWl
v8PSK7uUSpX59sMgUKUfsvGpjsVdwTwQ1ZVRBqWofi4Vdg4KWmM+woxKtOoPXeXhKrIqbugUEkU/
O6WckOTrM/J/NXP3WuGEmjw5VMXi6iVzxjepusZp3NIEqmVV0Zx4/iylfl209QCF35ucl0HyDHuj
C16yal69nQbpkEJMIFKO00Vp7IJHB/3UdMkQpXGUjqiJPKOHeEM7lhGa3eoZKxnCKshYV27NBS0Y
xfJXqs6+MgPScg3dL7zEfJktvxaiiLxm/cOX7QQLoNWLOaFW5ep5f8gokelT792mdDVOJJUFrLEg
ZwtxsGTXPKgVpMaRbVSQluhqD2XSPFg5FeemwS9wqE8Q7Vc0NAGhjU0W+8acaoHaUTpeiw9Q//Ia
1yjJxmhrHDplbe8KhDMMDT0/wTR7dGbpXsoe7oansFNerbX/PRfpyVn70whY5sVx0ubEI1CfY/Lo
702NfXydKz+HTTTTdLURxGha3hSVfU/njaEos/RngpcumaSgcWbz+4ieqB1nzt8qJZ/GuqDXiv1Q
xoQvdZK3vlSXc2t29i8y8y65AOYoR+2HM8mSZ0qDcFyGFqIV2ZJDk3TFRVeoaTqVuZ6H2FtPK6WD
AyhN47AqfRcSPh4aMeUntd3yHQiAdjWZ1j4d7BtAf4Qx0/EZV4cnI2+y7zE+zTDBKSboL4VQm428
giCmYa/P3aR+7zvto5769hqPECap9lOHaSooz7mHDtBUH5IC5m+aFxXk1mJhkgr7pSqvbSVQydyy
dwtQ38mQ7dkbpfKmLnmYegYp1TY1DvFQhuiwJm8gBX+lvbvemxLbUEPF7nAZket1hwpko9Vkx1LO
7ndJ/lp6Ltj6Ll6uJD4TVJGRUxqpIJ+NhQx1zYaq8yYjcApHe2AHYFykyLpTB/fsJTN7WO9Uwv9K
9WxaXv5HLvxgSLEYT15TChRTKvPsYfnzZOBwHvRKWv8uxV9kBTJqpJnwV2l7L6CN8eHLHAjD7VoT
UBfrAymGP4veX9Yl7V+mrnefBoQtsho88zKyLJSZZDra698lHzbaa94FtbTS/2p/nt5H7p17ez/s
w7/e/dX3/7zEftpe432ej/VKueBO4cD+yFhVPl82k0YQvbX3V/t6M2Yqg/b2f738Ov81fO/bD//T
t19n71u0vj4Yqph99nZl6QMJFiyq20vVIYQhnfqfXmM0CQi286UCZDfUt/N7+/Otn8d0oQyoWMox
KdI22g9iW2YnE1tJf2+b3fKftpJ6RJEjnuqLnjxbmsrj4FZGAIgoed77RGUzu+fmdNr79oMKN13N
pvjus6uyi8eEaezrTf3keRdTB+bz9aa6WyX1HTb8/9WXKyjtaqN6+epjx4mtlm08NGaphZkrkpMl
EjStlda6qcJUbzFGpSx9c/9Tutp7BRD5RVeVOVrjtArtOrWfmmVl+5QsPhL9zfcMxMUpN0RxpjAC
axl24oTUnKZ742GUJbmUuL63m7G7Q/f55LLGXqU9EyKtRXmBOXYq2PJfa+l0J8Rd3mpZOpu3hxoq
bLuYVhL7furnnAhfvS/mPkIMpbp6E7Fny+bmDIpqRVkPqcxFqdCPa9afqWMkATfaeyGhf1/3Uv2O
3lp9SCe7DtVVQ4k1HdhiDiKwm2LGCrWtT6ZsqPSoCDJpOkQ5Qu9DMY7qW+tMAEb7YmNTkEkqKws8
vJkYH7n4Y3RDx04ZQOOQWO/rZIpDBXfuucwQKRBz84tcPhZCW5dM9OHmoda/t/YDROHk2EH9Puzj
975+0N88a5R3e2vMmpUK03zf94sHTq1PD01VTM91GtfQYLMpVHCWeN77soZgF3DUbW95Q9tes7b6
iwzNvwPW2XKQwxjBoGzX2A+V/k82WenTfhlPrNlFxcLW/xowDmIL72V52ftantu7XolvHr6vzYJL
BOzdR22tsMpGUfHouMmWnmDa3vvQJ36qaiqoe5fVjCvaws3vfV7fu7JpXQJVaPppb+ZL1zyjWvvv
FeriqOgAlXbM6w5yBQ76mIvcOecd8yuSLf8B3X4O6TCzMbX421f//44jxY+Hgmrox/16XwNHLXuZ
qcaxs8FbDQWn5h7JQPNizJt+TotP6N63H8ZGbe777ZDkCkat+rIe/+fE12CtWB0kW9XHr679Fb7v
zf1Xn5tXf1VPEv3IzPNd2SFBq1MyTufs31dffbbSAyKQXrSPUKgwfQ6rk7Y8KzpgmF6Pkc4XZryp
t/RvCYmgMCZmOO5NLUX8nD0JvGvH6rAWjDeQz5Yr3AZnU1qd8xQZ4b05pYO4zBk4E6Sa2Hul9pvh
leDbsOP9bJoU1c96B3K/nwb7ba7ldMa+rz3sg9GPL869FMshMeHKj73tRLEkKLELsnOqoqWIpJX2
qzPWbMG89H1vWZVWvGx1gr2VubH9itcaKkl99bR3NUNCNFGJ9W5vgpgyg2K2vrfoPBz0GQ8lK8OU
SBkyJbQ8z33VCI3Oak1QtzcbpF7QXyPI2QcbTBePMBiu+8kYRMfrN52f9RhMi8FzJcSjul206Al3
e8+r7/aBLYKuQbwMHg+WXfp738TKE6bo6R899vdeJkZINCxx876w7WuTqzsx6c5te9WP0EUCw9bX
s1N2R/xxSrCfSXaqUQt5TaYnIWR19JS2OJbTpns52S8kCSyKv9oQNqCy3pRiJDtVqt9wcmF1X+rq
zdLmhTifWc5z7JJY3HCuawbd2dmao4ITx+DF78julm9AhPErGczT3mrFJF8d48LsmIX22p4cUEEI
Fese9K1CO891nL51M5mssqUkBY1GP2tI6gYpNYEty+cEI0iXMCvN4Ugaa8uNuYTzaAYORo32apWc
Pf1gbyxUWx3l037Qy7NhKg9GLb8NupKhzN8uD3xoZDiamXx1yd5FMaBF5hSPg8QWUA11NARRzWp+
9vX4GMet+ponKE2CuPGl6cUvFXmtoiVWV5WW+7NooIu2w/4q3WIMuzHvkzopP7u0Oc4ixRif8678
LWzXOHeGAVXcQh9uIcS9Vm31Qezd/XbN9DbOlfZXot9QeJ3FZumhW1afgLymht33wCUsXPV01KeS
DX+NdKufuJr1ZubdJQPI+1urEIZTHkvPsp51u7lKTa2PjUaetlbyOgTAIih6Z98I+jChQZg2SHsv
9WOYXY8mAvIkAuzst0x/qslqn7xO29D5tYvCPDnCGsc9DGtdkrYqyFh8C7B/nOrXacg3dmGZRnsT
D8h7Si/aHcx7+zEeFupQw9TC1TDmx0yaG78s746ggvNz16IRYin12RiLOshLW55J+snQ3Gjl7MyN
Z0J//vxKDZICxQEQVJgrFPopamERrvcZyRvbN/WnSemfk5UZyGCqPSax3qCEW4P6wmPhTXf67gG9
/yeL3drbuLraU9/px/0c4qLedcBO15/tPwOT85uZOt4Lrla+bevW22gZy8uKqv9+bkYIjlyzGuwt
Fb3F53Ykc7+9DzfN9bnW63BvoQMvnjuvOKaxsHC3a5Un8vun/dzgWeqTg5PhZ0uY7VM/rRdTLVRk
LfRz0ZbrrdoOvTrh0NnrpGtoiaEbj6Or2GgZ6fZt1jWHPe9S+WR00AzYO7GcsW+5xRqzLNW10rGr
UCeNs/HSr6GZYYD62d5P7QcKmGbXjLe98Xmpqu0Qce8a0qjVlJ6nEVlsJuMGnwFLphCGUA7bm832
BygC2Lx7gz1TtQBORHPudUavrrpe0Ax//WzuZzQpxiiziltVjh9mkzeXiozXbRzbfw8oYDqhKOw2
+J8Tk+rN9zof5WtsbziagaKy1voAyJEW2a6S9SSDZj1HMADjyAejcOdjOkKm1Eo1eeBJgiRgj+ty
lwGv2vv2ce4ikoe96bbmI4w7sgzb+7/617ZDvkjaCrqMiSSUi7VDusQpjFMOdd7XAIyhWE6loIi8
9WUmsydCQAlwDrt/raz6TcRtettbnrfEG7SyZrPLyanPlZMy2Tkb6Xp4Ve1av7eF8w3ESA/ohRFY
RwDyNHGNoZFKakyVLNa7van1QDkg45VY4XBWLHV+iScP5PDWRMazelin7PMP7122tQSZLBOcdBhg
VRMp1glNlL2ZTbhB2eaWiN7/lm2JCC6GjSUNg0vdsR4lFNy9tX++PtHPpV3Jx/2zVxvOa7ZyBUcb
xrcbsGjRsTvZmyJVV36a9WZws302u0IGKUcIamvtV8vi8bEUpHgpLFNas7RaDZS2k5FNsYBE8tIy
V5tIYKs2laHE1so3Z2aOzpPE+QmA+Cp5lcIwecTIaf2HvMX7Qib0u0DDOqAon77U6Lr5WKo2/sh+
5QaCozyLxo6j3lhTrOmU7Ewdsj43iHg+6FX+XiLP9gcrX/z10vndccWfumpsvzGLOdJEZj+4Oegb
cj/ZnwuF+I4MPhsDLXHzWznXOUicJLlSIj3l8/pqr7XhI8cJfEOU9n2/Ds3qV63Gz5sndSyrh/2g
YEPwQDbUAFD100HhMRgLGOju1FJPS9oRwBXQczh0KhqbAywWr5+vgOXXi+zaX6IrFUyNq+XVGlp+
dvOjFkv93V7T3/Xq4oFY3I+LiI+pnf5th6p4yHASCLXSUY7Q9NV3YeUaQWt/1FzdfkvtEyWx8pux
rtPRULI8dJXymijeb8J1NcK+46+ZNb+GOTUp77TOWQMxSpXNDXOB0Ngs8xIFJsgPXmoUPyaKRFg5
uECRWoqVDg920c7eQU8pL7UAAZ6b5kRGPqfkh+dFX+cvZY86MVUC7Vu7Jt7Z8qh8AnwvwzZFHtN0
ACtNYOG7bozvrB8urO/bVGvPBnLnENFbbJpqFOsbMmIWcpckXmbyvSqxuXSMh3n+ofcESU9Nb7vn
pRqQP5wBKMuAPKNy1hTqanCa2iPceR15kNiIfgP1UG8lGbAD+kr2obZr30Ct8sLyiMSmnXxvK1e+
rDqLNl36g0PhHnC3k5Ix5aCYc3o3e/nvpVay+3lCO3ddxT8rNBjR696PZEi6wMJN4YnirYbcvJVG
iVWTlc+Ee0hq1XgH+fkLi2vxj4kKJrWgv9kwYA/upCTrG4E4xNQPvopIHb65yfSsNlr22IJS2Vv7
obVwnYE4T3JsG7EfYqGDdJm9zTlkekZGRQP2l5/BRoS5PRHwaKb6slBaDWFd2uHetBBSvFW5d7+3
RtCFL5MBGXu2x7u9y4B9cHIyuz10bqG9eKPRg/IEQLS19i5M+BB868si2t+wrT4Xg5WZ2CU7N1q8
qX2K4WWJgbSamXjaW02lJWHpxvVxb87sbKhX93iNMdTTteElU0oQAs64fPbpi6ddRq+2QfIyZD8Q
lBx5NKrH/Q2Jqyxh0WKHtp8kqsZlRaf6sF1N2Q7zROJPgTRw2UeQ6p6iuEEF6uuSuEBFiK8Wn58Z
b7omyLzlZclJdyyWpr90sYO2nEyjskpZ6Zo+/8fubXSliZ2endR+Lqc/wluNV3KawWJY8zPrhPEq
ZvE7LRCa2M+RolUDxCm9M4hR89XWevBcozeF+9ja0JOoxVEz2M9OKpUetcusU2w+st4LwDByqSIv
JYKAipY97wfEUZqwLeImLP5vn75klZ+0HuLdtp49L8kMyiv20P42T2WaGS9uMxgvxaow6YNpuezN
XPGGi7YCD9mHaJNtvLCALU6VfY6vO8rIMyqtZ3t7e5vII3D3GEF0uG2tMjjP+6HIO2a7bpovTpI7
zz3a6Lc5V6CZY6wGCjKBHV2t5Hm2d5ARTJ/QkmNPE/d1AOq3C7lBcwiw+d/ryeGfplLiEGY/wCh9
UZ7h0ulHReuGz+be15vyIDXWs72lJl1zWlsAdp9NPeZda3WKAW487F14YVHOG3I1wNc+edn7ljWO
tJoHY2/JXhnPvSUbRvBH98NoLw8CcMj9ZxcsyMtE/O8bTp09Oi6PeY92lr3opk9tl0qxMSXP+8FT
05PaGOttb80x9jmZdE+NXmZFsHZbFli2jr+fbTJW+dLSSZ11RX786jO84q+nqix6o+ietAxu2V9n
OFpzpz7vB35HKHiMVKu/+mJzepM4Rtyh6KM+j0mc30nN/vgaULBPQXmj605ffe6BtP/8edFunBCs
QEYosGZ7ucNI67HHeOXGGljhaF5FIySIaG/Z2Eth3bSd8Mr0WevN/vJfffvbrK75Jfs4OWiirQD5
1M7TfnAlWUIHQgAMdfqEqgDSpRYjp0MBR/VF5rF4iQtBes3Ls9PeV2U1ucociHlaNyJY2hgv5qyK
L/tg03B/JA0qxYYJ/Eeodh+WTLM472XyRa7iuSdReI/eK05cBSK3ZroZiUAHxethujqDOXIDOJkC
nzpQSAUppdnyRV1k/tDl7mU/uXdhgqORvO+8i7ZM4raY89WWKbYr62S8deYkIm+WA6igJanuZSLC
WoSKOolD1znyoGGcAvAIByBz83oZN+OWfIyLu8pUQ8tuv3VG3MCHH+9iMd5bY4Jie0pNCl7Cr3jI
j1aK4EFhsdNpiAA8obXnOcNu2a1BsMmLOiYwJ5QUTLc66oeeGCToiD5q70eX65W/ggQOcHqFSBqz
mu/VPvAxsOtNMOiqMkUgJt406WSnhAWBBLcKJB2Q8jjqV3VFaw4LKoPiAuwkVzmVs/7OvovJBvTC
QRjqrRrKy6I4yl07COix4+ReqhECnGG85d2Us/1z2SeD9qzG1H1ZK0uLFira5Dt6kolG41f10sOZ
8tXZGNCkIVsPnag7eGIs/H5ljWQzfK+OT1raeY+bCN8CicFeWhPeY2LcmR1+p8qEXHCTvaPp+kpF
6JD1mjg2du9exwoXMBIBvPw6LBMK8LbRXhEt+wbCYr7Eaj8ehZPGPkiN+DbWf7hMGiG3YvjoPk+B
gzHTcWkU7a4iVq2sWX0ySq48tdWKTZv6gg2LHlbKGjaFDicPn5pOm2Qkh1iGqulOh87B/LJ05XpQ
e/1bMuMfAGJqCBMce1t1FU8W8I+nVjfflDxrzxVqjXfIJIIrYU0Jy87p70TTkCXRJ/hbaxwk7TLe
ASQ4DxJBxl4WQS3Fyatm71IbS4s/N4AoezRTLHLhRshxOFvthghMBi00J1zMAQj/QqrpJ7NcdTap
kgfcrTH4P4yd15KkOLSun4gIvLlN77N8V/cN0RbvPU+/P8TMULvOzIl9QyADZIIQ0tJvgMM1a9TZ
iODRbsxKAq4X1fVZYYtOAnAttCSYsTcaX3vNhG0j/ygidYBXp5fnDqDBUZoCHlr1KEbUyjSsZohC
M2pYB8GbskCLFcmIoKvlVzX53prSLY7h+SKOso7DR9DLf0ZbK06sv8l8CaMSzTX5NGSF8qTD8NBp
9iz3mmUXgb+xirWW+sGlSQvv5PWMMBKF93fwszX0zhy5vW5qvTlWeQw90KSwgtcBf4CtFhFDNYuy
3Pvm8MOe7ON7G3dxQoG1Tyh0BjtUENzK1rSOXuvjCOFBplHQ5VSycoqUfIEIkK67MPhVJfmJMLJ+
4FveRiBWkLcqd9zQP2WMRUxPGJ7VB0w56sJ4IDCirkLQZRs3rJ7xW4NjZlcaL7GWHf2SfjCUdDz/
2mqdN8QEyvQBTVP50gaBcqmnjaUPBkv1UDvSla967lZvQOr5isoMRbIa+l6j2npRZK8BZe2CzPsl
sfKAEkOAohChjJ+t0eVvNbLmfLQPTerie2LDaVI91kDkHnqqw/D46lUAecZHZiT1mnXPItdvZR8n
K5kYZBzKPpe3jAlCvRkgF997hwB7qTYDq8LeE8IqfD7rAoSSi1J0jrLUpQd5iZU02CyCsQDGZTg8
ek3weoy9nelM6rNF+8uz3QSBMg14o63GgBj0FOChu/dHC719CPOrRoHKVP/uIA0GwH63lQOcrzQt
os7WCp8veY3QdLaVswaEciNhwKLIEvKR6MV4nsvCQm4/D8Xw1PtmdSHUmKzHZkAULanvsJefiDRX
KwM9+aMz4OIXqK5xnKxgJbd1TlLk2idjwungVvu9sp1LHtDN6pVENxYXxWFEYalW/G8dQNR90TTf
8D7Q4ASb3lbKo+Ha4VV0sQgeZxOB2IvV59iyz+AfBkbZvcsd7L71zNqJbnjAl0Kc47QGs6oMEkUS
FgQqak9n1S03DoVdZCsjwnoO6HoGKM4xAN3wMdhBZj5ZKYtSaobmFtKxz7nR2ER5MmUTheE+H2p9
35aF8x47L3CZGrl2f45muYHzzrfUmSAy0s9Aa9epkXgntff6tVrI1YaZunNoAZ7tDXCg4E5YkpJc
Jm8NhHsLS8DGlfUNI8Crg8HvQ9yhUWSRQkwm2ta695ImknleNkWXWXPSZOR/NEsoYuVo3AyXsaPT
GeAY7QSgZ+E4O9dznbXvoL6m0PWtmTKvVNnjVXR17TyWIcumjD5+xam6TXHTPckj8k0IRT1iX/rb
mByioOpc0C0WjZHZGR/iaTOJ5+hpj52wXtaPXVsPtzqcem5STu7Vj2XAULco433uWbK/ji0eI5iw
o1Qz/2jamJGHEbxFsYrOoZ49GFpv7vo0YP49bVz7OjoNPLRaCbdV8xhbVXTymR6cYtcKNloGAQA2
dnA2TP1R9TTYG05Pi8LCvQNxRXwv3HZS+TiqLsE1YjC0fwTOlOQgMGDmtCINVRhYom5MXlcgMP/Z
SA3rRZiXHzIHuwzNR1LLzUFq9IlTE2bBr8FC9nxaCJBGLLbdk1RguAVHotlGDhxrrwWNNXjdwIzT
5VhCIxcEpY801Oxc6cOD7I891A7X3PSo0qyHKYlMwbBudR6WHtsAzSw/hlfSID05KqCLHD07g8g4
dAOMFOBKt0ZvHqUa/yccnqON2hQ4AArMnD8R+A3wZ1urG1I4BaN962NFYSjYJHeHpblTWBVvI3Cj
V7w2QBtm333M3V/lFC8Yp/5lZy6NW0QJrClUUI4qM52YBmU5tnIVm4FPGAArR9q4ojYa4B6DSrGV
AHu6IAWGMtVP4jTZqLwEpZcekzCny+4ba1MaIfAQlhQAwWXjOkMxLbAy3Iklc40Znn7tFCi9JUAB
qQFYFVVcD8kR9xoSYD1Eo//mIwWH+Ohu8Nx8Y1kYTU7IuQ0A7U2k8HTR/40l1LfKP8xr6nPdJfuy
L/lMggqMrMjdy3jLEnaEKlgeLf9rlubaFyTkUeTsn9TIMw5xJz2NBAEmequ8L/TJeCD8JjfaIXR6
n9X6jROODmbzxi1kKW0dq8iX1nKK8J8GYtw827o6XJQ4fOllZql+4SGj6EMZnkyaChddm6jiekCB
3mYFCC8pm53JgjdYrtychSPi4U/TWcozsF0baWxpYCKg008rE64+jdtqk8Wm8wALwLrLw8sIgu9B
A4xgph5+t2H0JWdggHxlALQyZzFVJMdYTRjz5QkATUnaR43tM37SYuAvxib1Gm2NvXh7gB2RvTR6
WR162CJrkVTxtgZvXBorv5IqzHUL/k/dmBs1934NpjTsszAezwh/PLQjYG8dU+27h5TL3auUkpVh
pDCt1oq3RmkW+xwauObBzpAiJOYSft7E1LA7pIItn0XGzFtZY59smUXfNeIc9OKbJLk3PmAxPK1e
MC2rj8mEmcknXJ0PwuKoW/dgwo2W2iAfAUb4E5JUbAY1eJMkzd2G/2SJfFE9mV678pR73Fenhk63
SrKYrQB6VirIaaUsvI27G2SNgaH/ElYgBdznvvLinQed16w1uEVd/4xQOeqGeN7NuhoCIyRwQ4nO
hMEOLZS8q/ovrFHjxpAk+x+DXXkncFnGuGWwyi8Ru+KNNgq4ZAexG41EkGBh8fe6MgPta9cqCkK5
tB8mSCFjWYBDLXBrr8LrwV1FkjLFEcj1wGJtWVX5aknpJsLj9XH4pbcdKObpxlXTGcXegk80lUge
twKqKDL7MRmSg6iJpSZ3BllEvNlFWT2dROzh5j6sTCuJN+JXRmhNswCL8Nlkqrf3KnkvFEYsZw3J
vTuC4fzZTM+v1wPrkKJGLdaAxSYS91/shkyRWdLC+E4kk6TY+7mk4j8z/aYU3KeHw8ZBXFL8DMe7
+0HRIU7SFlsnz3+J4+Leg2M+Pcb5CYtMgZfC9T5kdglpdMnrc7XZI7WCJxOgjxn7K1oDtFtWqPsh
7reyWn4XeGCx6YBRNyX8OuKpSI4kRWdiRlRYMX28XW3FoveM8/Jl71sLc3HrVD5P1ERCdFdH1bN4
9mZk3zviPrux1OjWDVzEj4TjppWy7BRbTP9qnIUBTf790MAOq0CoK28jHpd4GmIPe06WdcWuaAWG
r7qsKzcrJ2vTE76ODugzsTttICLQNqR9oTCLQl8wGgEiAHOOmdGM2w+74mgLRwqQyLaWnubdMW5B
Q5nBQVyvrypi1NUmrKMvY6+exJ2b7xLU0lVmxMNG3GtxV6I6Y/5fK4ivTBgA8UzEEWJP5M3NQaTF
RotxDKkaH4gmoo9d8yQe/Nw0xa1ZWoMoKYl8rgow7BtxK8SPVNuS+1N7mbomgs4o1yh+1JNtCHKX
8/3VU6sdAV5pu4TRAK3uWSnSGqatv0tHiM61OjypU9chPttJaFr70RtBAuO6t5Khc6KEW6EnZERp
9v9c+MNvELvYXkF2V311rjk/PdRkUpAmmroRXYD4vjfIjR9MAFn9UwyXd765M5ziw1vzAVTx+Q5q
LONlAazJscK+O1XGbWj736QmkbfLHaYTPKmWDaV76Vzk9iHBxHInfkvrFvfYHOUdGo3tuK4S/1J3
qgTMY+qHptdaHCn2/jPPafIR4QA/2oiW0IbxjiEMU5epIag90k46HOul+UwVzGKkgq6uOyTYDqIF
943RHYbUYFpSbFOrw/jInsCV/3ldM4uPrg9W2Ek14AoTIGVpe2N4tdUJwKhlZjnJ29C9Td2yaEki
ueRlRH+mHslQR2vrWkUHZiV+sDyJPlLUF5vlbf3QROddUT4WTndwKn0tWsJ8CLYCe+mtrlggEH0h
E/Zqj0L3cXnDl7Ys8kTSm1qh3La7CpDe3reCnSjTRWMXNZbjPzdBkRZPTezNx4j0vPupXCQ/5c3N
Ni/wep+7HmzlWOCP9aMHV24VA4/JYkBurQnCefpwqA5EU09lojqoO3woWKdnXCCeeGeqGINa93Ss
Hy3GBswPLyoRi1HOVjXUiRRQSlc2Z2PCqo59/ph2drPT9ZGhRKXKG9nLiN20CMysWODdCWbBkE52
kfrYlRsvyO9WUnx48OKqoh3Mr9OSFplLM1naiqiSdXF9aLEfFI1RbMqpuxZ7agR9SQ/hPIm7L06S
gWccwKzQ7FoXWv1avCWw2skVux9yO1t7Tw1ElMS8ZcA1eAup7qspuBQ+N6wJpfhIHBxqSDjhG/pI
fQ1a4O7ImGzFPRYb8djDaXiCUC5z5CH+kQ7qyQm1ZCeP/TnScwTKnOYgOhmFXruGs5ujnrvxM2/+
Amj1L0j5yVGcUDx5sUdPX09sGDPofo2d84C9nD1jlt3IfHbxPNulokUsnYGsyNaR45bfp9a9smkH
iPfLXcwTi540mj4ziZ0YG9eALiRIJfAC3sEla4zEHeRHRRXW1qCcaOii9IqxnXXMxGALvG6xH2zr
OADMYT13Dz0SjeLAXCc4hs2jq3kWFShexpqbqsydMFzqW6lF2k6cX/wu1wz6Y63eRy2td7KuPYqn
ujxasZc2zc9QG4JVn2Uo/UMh/2uCtnQckvj2i/Q8sGN6muNIw/QBjP9WScwUdn6ddlcE2fUD0LTi
JFg7XdAUJ9rCn9xPkvn5iiex9DHLg+ED/TuGnqkPTrkxIEgji4HldyhnvAQ2PfgGhcBtzi0TT0Y0
a08m9mgAD3YzfEP+6cxFhaVHX57k3KCn/n65CUup2BNV/v+nYqzWw166ivdJjBTEjxHJeSy+pMXe
nDkG2H4woEWYQQx0pcY8yHgsiirisvOQS+zisMmrNu+yrv0XrH7+UIrf+WGUMR+bp/YaWMCFBUHs
MfjQi/EriyOErsVrMmbIway9Qf+G1grxZL+NDlnl+/JWVJ933ekLGgAGwTt8HseJlipGdMtmyRvG
hCUHBaVIBZjYNAgTf2fZzChJkf4wlp1/fT72MHGufYauW8t+BTx9Z7JKNa7R681YhPphix+ilyfV
VuWjuNliUCf2lnu/5LEQhOa1BwFkqSyuviSXY8Xe8hiXguV8n44N0tcGoQ76MPpM0XEi4Qa2SKTF
m8cdj5jGT+Xzjx9zJVsFUid/GEaKRzi3vPG7B9H+KJproMoWoOnpGfhNg+SGaCn/viuOnrsqQDnV
wc7jzWcqiAdTZJnCfeKECIKHKF0KljmgKBCbpZ5Idu7PTinT4/zrp5Y8kz2Wd2Yez8yNWeQ6atqw
fvLPeyf25lpi93NaHDSf9UOtzxf4fJSksLBRmy/KiNSs6FeW0YM49t/yliqidB5ni91lI57HkhR7
4rj/POuH6YyoLSp+utS/5X0666creVOHj9Fc2fgw+qZXHA9n1iqKcZ6rihdebAilQM6ERsTkfQqz
LZslb0zwBIV+R52i1tidK4nuVpx8qfqhROy6ugdCiCX4uUWLl2V54z+9VMsLtLxoIm85TBzxn3mf
Dvu308+v65hO5P4sBO3Xb2wc2hjWTmNh8eFaNvNMdkl/iFX8W/VPefN8YjrtfAVxnk915it0kXNR
pO6P3Dj+WnQNYg4q9pZvtOhDlqTYWwZkS+VPeZ+Sop7bIhjQ/lRKJBGizITIx8vJ2jvDW9GE512R
K9IjoWym1UmR7FQne166d8BU0MaXtDRONHKRFj0/YyGPiJKRGPYcOnI9ox7Xonsg+o8ka4Uy8F90
tbnTMGViCKJ3yfIREibibxvxJMVm6W5FUjQFS0z6lzpLM1jyPjWh5TS9V8WELGyYXp086pvGUuNx
Lea/EQADwkVR/+LVXbCb33hxU5bN3K0uaXG7/jMpCpZXVyQ9Ail/dd8i/ekMIm9MIrATSsRrtHT2
88B6LhfPZzmywquEyVtyNAiMaFOE5MPMcakmjhUbMTBYkmLvUz3RiS55H/64KPl0SOcU0nbUrqAC
H0qoFLgGiBpEyjUFJMf04cpxxKufRdflJlGSHMSdyaM2TQ6jbK2qxDIO4gkvT3R+9z8EMz8MFZaq
Yk88/CBriejNleYgV2oheqKFATIpKlrZ3ejkLMeg5qIMN/GKznFK0QL6UQ2rd/Ei/xXVKmVvi3U2
SycVi4NpmhwjJIJhiUNaE5uyYrVytaRdw5PQP/ONVT7pDlujgQEZHfIS+TBUxdvrqnsWnG2DBYBA
RrtG3FXxXMoEKpNaZC95CM9E8MnV6QGPNaI79RzP/HT7xU398Ijmqet818WcRezOr3nA4uTo6MNW
3GVx2WUjfsCSFDf2U948qxMln8mcS01RvPwl1ffVtYm13gobQ6zivNR9a7Kw32sIAW5VGLMkoZ4h
QJod8Zmk1FBZO9MsZHqmUscB5qlGEd5NpfccKMlemc4hR2Vyzb2yXolaY5P0B2nM9Y3cJoD0ui5b
VQGvutg4ia2vTQeApwKm6BJH9k4OfCPdIhmE4TIz+y1RSVDDg3WsVK+6w8lirRnRWIjnibWOslC+
xG7/MiHanzxIKU/wb8oNqnE9qhwkRV6C4FESsTxR9qhAhGYRP4WOhbKg3lyHEC0EC9jCTmVtf+8Y
7vgQF9VP+I6HVlfytz7VcdWK3W9pzpC8xAf+5HoySPGkemmd0fjuEK1nZdf1WHBQatRxum7lVWX5
pRzB9DIlz19VOTbXKOoArwqQ7ZKzyRZAJ5Q8pkaBfpMsI2UUsshU5eC4MWIsbv1UQigJM4EORwE/
UvZVZua3cYiKm9gTmyTLLHTP0hRhYYLwRhZ6m7xAfsgduq86i2f7Wp6k/BK50LAjQYljMwWAV7bL
zC3MQlSvZQifmouRqIyC4aZOMjBBTt0xH64y+wRSg+U1h2B7jerX0A7BQzdtILoED64cfUNWUzqK
rDzBpBvdRVS5MoTPNIPVGst7qFDDfpBZCX2IJUVZD33vMYOgIDQdoFWxyb1MsRTtmIMPXdfclKhx
7uO0KRNgeyZtC3Y1NZYCX03itZJbuKJ1rM7oA2Zzfa+iC+P+HqJgvM0p0Bwo/1q0ueX4IjCcOyoz
wbrw6xW6p9rWUgx9MwxVisYbYPpMU/STaQF1BtaqbFRTjeoVVvDIYOAAnjt+fimg2l2qabMkaZ/7
KCOG2iFtZMJNy9VTOuqxtlZ0TTmJTTZ4f2dmbSGtBweWu+PHBJsRNXhpXQCjttm3X6MufddYSgcX
Dt2fd0uHzwwyEbRCVqAS046/We784qeR+nWoItAKCOK8eH0C7BodrPuosJZsDJFxLuy0PaltWB/i
OMxuPAIFyn8tP1W9RONKYv0qa+1LiWrQ1Q6ie2cWFdRXqXwKWxaOLMQetyIpClgKfUV+Pd2W/arF
uGM1TNVDJcaULwTLNR3HCjZZlgTtlj5j8+FgI/1mxaN+FqcqK125WY5/gByGU2eCLNqOD06xWX5B
7UV/fH+M5vOW2ljfq6bepjKyNmsXi+XWS54xKhwJ2mcVc2VTP0O0qJ7gnrc3QsdHkcJot37CtA4y
VNIj1jTVEHmWln8+KLJfZBs9LlwDAWpD+yFiMe1KMOgu6Ke1l7IjrJzHqJ2IAgsliyMymBFoNm6F
qkv1HrFNZS2S4vYksTx9qiwwYdP9MfseoEsxDfTCvdn/mf9OHKXu3sxKOGfT/UNwGkReMjg40NNm
+k5HOUXsik3hjTDcl7RobX2NhOSHTFEsShrIHZvuDnAGBJ6HzjWx+u/oh9IpqeV7WXr+oTU7D413
v/iW5ztRHnZ+uYtVVJuKUbIIWEs2buHEA4+VF3iXZtp0EbontubuPxS0bYydzJvnmuEWCkN4zvsE
D8NpI/ZEns4sO4MUgKJaqAQVfoP/UVEcMtdejm56zAH/L4fEdge+Qlb2n09TNxkit4/9LZeJBq4/
/TpRW1xkyHK1usT1xKNg2VE3ahiwKFJeg2mTIjBxFcnBdVEsDNwO8rocElyfinMZ5fLVUkns4aB3
5sPXsI7MwaFNVMXPCwdPjEGSTtabARQfZSlR+ulQkRQXrlEdPVgIgc+Hiqt9OCJR9W2TA9D4XDD9
qiEPITs+jpn5HmNPCnJptONzPRTx2e4DACcKyptNwjqjzGrFNsp85VnO/e5iq+WP1Ffk587M5GfV
L28NHeyNtWmYLogO8vVrNfS/rLJWzybQkjc74VQs5uTXGDWDt6CQvsBH9u6iUM+9q5uF5oMoAym8
jSHUPaVTzb58izpFf1HcIHtVoqOowjcneZarCvrlzS/j4dJ6Snztpw3ifmq30qOSXbMaV/TZoPGm
pKgD0ZSFHNf+LUcd7qU2sUuYS/Fb4pToaCtavRZJra26g4Zr6ibXDRTxV6bRtE+YXiFdZPTqNoBQ
+Va12CLI8PX2E7/yDShYvjETVz/0WGY+5Gb/AoSm+Wrk30e7sr8Ykl2fkjxAOslUm6/VCJBCtoz0
AREdtHT99o9nmfVXIFvqZgxxETcr90UBfIaGbd2B92Qv9OvtiDUsfOG/s6BF/lX4KU81LFCxyXjJ
O6fc4teWozBnZS+JZJinKm4GNLfb7EWFMf2E9ftKFErA2F5AYHyByStfRZbpVqwv2F2+F8keNYmj
4gzRWiTL0NYfRlbpREqcsenkq4zWmwoj+uwNI7iEzPC1c4lWDLTo0kWFzUyvBN3DZgMWD1lPpGW3
hdtZJ1HS1q6z1ZXOoN3hdjK69DwIxgRvrVy0azg+wUkkrUA2gSkE7VkkTYyI8IFU3YtIjtLw3eab
fxOpoU0e6K/TBy0E3+P23sEPOukxTmr5GrjQiH0Xu6ouLR4A+myRnWgfc6d+jcJaPgNW6B5VteZV
CVGVLyL7IiqIfHQRd7lUJjeRJTY6KkeBCYGhbFQMVzPcYxPTexTVQ+hoD6n+WFXZzm7sAsPCcouM
eX42Bys7Bw1kuUksOD9LMpuqKWxkZuVhEzq4aKlmUN19xcIKfDBeUAiLv8pG4WzRzcwPIglHB0i9
mr3leo8kpdaCJZiqKe3grtD0A1WT9rgryzVA8SL+Coo62UPHt3Yqax9fTUM7p7ZkPOt+Yl3zyABg
MVWrB/n3AFryyKdNuTKsU3AjYs+eNqMSu2sieBX43b/zlipiz5Dq30WrKvt/O16tAcA0Zngv+7G6
9VIBXDqzkb4D1aXzJfqdyu6r3nfmW2X16AOlanZJfM1E2biIQcR145e2sB9F1V6LL2WgOe9llcob
uwyNa5w7GLCUJWop6MK+Qkf6KSF+tQ2ztQ1s6CLnvFR2H35vFABihmZXd0dvvJNkWtE+iH35GVWV
ciVOb43vcu5UPxvWjYAR6SE6jIN2IGabo7qbG4+OieY4r7uFsKWSrqKkzFDGRaPqktOnXszc37Su
Gp5KxMn/KpjriOJ8yYVHAvgZGf+NPHpyuBHlPrjHizhbaNlkmgV0wsLSj3NSFKuOEvU7Xu1grukp
6qOhR8ZeNju428spDEs/m8DLT5ZvSNtYyVRsqTrrYID3PeJ1U10UTbd2ZpQMDwM+Lpu2lqtX3kYZ
6I9tfWPs/Ig2j/Sncl7sLmJI2mfG7vHZrDP9J5xExCJ1+nlaHy9tElmQVLxxWxZFeQvVujzoWtGd
Ars2cPd1c2wJGgt9LMCqdHwwM9UcWSy3db+GXv8aBbr0WwJpOV8oSRWk4jLj1xB3331Jst4Vs0pQ
O1bGZ99EG5whineHQm3vk0lUXJbc+NzGobEnHBDfbahAYJwrg/gZHZnpjv5XOuBvkA+lX6qHDzLo
JEbYDMIjz9Z/Jygjq0374mHNUdVPbQNmGZ3i6sWpmRM2baHcwW00wHNwWIJ3ZW0IrrnuQVU1PKh6
a5I0kOPkPCpNchZ7llWyBIgEwrWJkHXBv+ZJsTrnJY2dd2UIpaveOg73APne0o/Lk0g2GspzqRU2
RzVsEaZSGJcdmxyoW1bZzqsHIX1VdL58bYvcfQ3K8atqeOpNpMYJAW6pxl1UdRTrHCiG+yBSfuvt
6ziPn/RMdV/dkbXEzKiec82yXt197ybW15BP5b7u5Xpv1Z33LVP3ZVea33IQWVjmFOWh87rsHZu7
dWsE9hPzyAsmD9mtdCXE8z3IG03rK6s5byoIMlaccdadmCz9HrGjgZcI4TUt0H4Lu0MDMTXf8prX
pUKlldqmMBtj12EpeGumDQ1j2FR4I29EUhSwYJvdqhG3LSyrz4CduLLXFKAbMBxdEbvLbtq0MZHi
PduSdk2tYnwiCvDe5MHwbQgmoEcNnwMdKCT3YvU9HLvhW18Gxrqf8oMp/3/Xt5FcWuq7tst5gKet
K89G8O3v8y/5/3X+/11fXFctOpjbjr7VUyNcd0zYH/NuKB9VS1f35pSHXEb5KApSJr9znqiCUGT1
mE95n47ly4mcleTsQ5VvotgYE9vSKSp5R8tI/sqTsY92Un23VBOFfeg4q7KEb+DldympDQiTcL56
pey8rcW7vmnRsdkkvZLdxabXeV5Z+6aulKrYqn4kX7wCIh6dlEig0C5f6mkjkqYmQbqf00mxaZmu
ofX4d6nIX5LiCJGHtt05DQC0LVnzmZZ0TKc39vY953Z9b7H/QJHM+RrBZ6JR5enRceGSqr31NJit
811DgI5oodPdDdvGcDRCbyWL5YDVV9jEEI+PVS7tNNUZv6DI0O0bzioET9+gZR3FNfwEOF9b1MYV
J2zn5jYKC13TuTGvuKvctVdwIwauA5q2U6u6P6mlj2b3Pw47s7mO4WeQc5l8iQKxadHq3tqArGCi
t9ZRj/UccZ3afUysSHpEILrZqAcHG7FoHNF00dCOQYTc0lcMQeDFhH25l4qk3TP5QxZf+1Po9Tck
RrovQYgTfNTU7T2oWuUgh3VydPtYv/meiieGlI9vsR//AXSY/OFgHzv4k6TrqGNh/fuIn8xe6xvv
VmRV9ZhNG01meOhnyCVOFTR1oiJVQDaMOr8pMbx4JJPlbedkzU3UF9UweNpiGjlggIY4TTR5sgOZ
x0u2jR49xDq2+FLGD4gOYRBhYIymNXK/wwetvBleE+0LqDXXKIFUofX6eLFskMWw482zlXTBMUPK
+OzogXEk7JGdnGHsTknR90dJDvJzomUY+7htcIkqF4mnzrIvUT7g9VoSJAmayN2FdS3jwCCXO9vJ
eoiuiC4jANU+sD6Rb+PQah5d1J7QDQY7SI8DGqho2+exweoHc+f+JTCQR270Vdv4BKW8TH6tWINe
+72svfW2jZY3uqdf8J5pV0Uw9FcXHyokqNN4Uwx+gBIW+nF8myB8uPH4I6rsrYsf2Tur1xW6NsHE
tR+DZ7CkfwJTHn9IkfaDwC/0csMjUO7Z6i6p+Ti7nb5vpzPYIf4d4MByLB56JlTmgEgnEJMfGbhE
tdG/O2ANmAIm3Rlt1P6hjCx1UuMfEV0rr44xNEgh8wYwM8oPSaUgJIN4X38LUWthUN4fUl0KXlzJ
sW6WAptWGMH7egvlznC7Qxt3w7tuMndSFO/FznhTlCHNkA2Q+/cAAODWy7v2II5Sw+hYap1ySi2l
2xBLzE4wgkKmqhMy2HAw5HDr1ZylDwgiiipi70OmOZWIzM8lS/U+EfqEXGA5j8grChseGgt46wTH
wJuR11g51lLz1mBgeepdOUG+gluSoLdN3LKD6TElUbRztkOd4XM5JVV9gLSkG9lRJN24VFawE8MV
Jg+Q5EyLScG0UVMfv6dcH/Jz70QFDhbsic1SR+yJPJzGqV2pQJS6FDTW/+G4EcGoHIL6/zq3SH64
tIWPwJGR0OpD3nKIuH4f5OMpid+rwfdf6HPdVRZaxlF14Va0qfYsO5a71zpfWo8pj9lysvDBLLKD
SImDdM15rpvEuRqGdEC6aLw5TQWlsE7rL21vFSuts7zvtSe9QChyfumKskttugN0wNeekqoBFRDl
bZLwD8GMO+og4Y8iKEM+O1X9PtndryOjya/Euc8yIu5XiALFNVUKf4ec6biKdLm4LgWilAHWX/V0
LHmy2lrLzRsQGZybpzOIQ0TFJdmavbWyupI1y38u8unUUh/BF1LdtxiMKoKZ00WWE4hk3MkHFr/C
08buJOvS9B4GRFiH4vgitT4UEtV60FFyfIjNqfdVMhAGum/PeTB9sVSK7YNFqOBqyRiXhDJS/3Ny
ysOpu7sG00bkAcFUtviisQoylS4Fop7IK0o52ekdrgAiWZtaug2Qhdk04UB4vyh/BBAXnEwuvyre
AP2tzYc3K2fSXg6V+5yOabsBKtY+qk2IGqbVJ3dbQ1QlRMTtOhhtd8hA1aLgGIDZx7bqaMQOmiBT
L95ZcnBLY7nYJcx1H2S0dokYEL2OjVIisJ4lr/w6f03M2/4SmSigGKOuf8NT9N2tYvNnbrgnmUCm
hxIOvKaojBhKv2Z5bSLfR5CBBY3mTz84FzdNs59aFX6XdKLU9JYA6EENGUaLG5aO1IKBpGcyJt2r
W3YVmuZMIERpb/n52U+gAorSFAvPi9uO1UqUhrGf4HmJppwoHWozvpWS/i2azsSKR3qPy+JZlIW6
TcwJoSXG5ME9r2XpFuIkxL5njMFd7ImNnHhfR1UujkuW2MMN1d+E+PjMRy2lspVY+5CFqJXIsyof
uUm7gneKOOh6qbdcR+6Sa6Vn5skdVeqOIa5UMJGe+8jJWSJyWTxRYuXs2I1yluFRwVkPlH08IhUj
CsSmt1ENWktTnVKShmK3HKO40s98zFG2++c0H6oYVgiHTJx8OVuLTce6tYZ8M59XFLtxyCU+1BxN
SVpjh6VvNNOBCDadXupKKIIwWD8cKArmS4of6Ceyu3N0/W3O08QvWC4+OBFN0LUa+Vj59eZf/9NS
+6/zKr8SD92G+TdMd0Hsffix04+bf5MomS/a5Mk9RNgVqvjeqG35nE3VRAVXLwnziF1RIjaDuP1i
V7cbpBu6Hw4rQlep6XaMNrBT66trFQXFusTAwgugmnlV+t3IqgENPTCNrXw0fXfcW07zG1jusIkR
VpSDn60aYR2pm/hROOiDOV1z9OP6V5m4zo4x09lGwjQo1GCjmMMkZev8NCUsssNmJZV05AjN6sjh
2w4xxgp3K7uM3phnHiDhvepV66xaXjt0PYaX0i0AFzevitdzMmh+KGJHt1auLlYI/7IA9URAZxsT
3cp09bufdReJVc8hwxJxQIIhnxb8MolFhwi+7wEeMdNUJzoHkvJY1pH0IIdMeXP8jB4K96wzFsFe
bsrq+haaVBxd5zwFE5fVmHXJcTnKI5K3SUokl/BNlR5EARy07/UI46qoW6ic43NVPFex3j10DIRq
q0QLPWVK3v0PW+fR5CoTbdlfRASQiZsK5FXulq8JUbcM3ruEX98L3df9vUFPFCqVR5CcPGfvtRck
I8DLUv6Q6FmrCVkhIYfYg2ZwIDv0aqOwmkoPvaGV346GIgFsfZjz8KGd8PEX1dmJJgvVPw8V3WIf
j5namRWssetrJQSG/ULKGg3T//vasFBIgDQ19w0pepVrhXfF+gCOwqud5r63wTXlPVwcRQ1zv6wP
SS7qgzs78+b6ISuIuE+hUWAY6v699N/rnS1fE6sXp+tLrtaYcMnUQlxoV22vr10fhBmajIlgNl6/
5H99AmKemLt/v/j6smVWzHfnqjxef/H1tTCeNrbXi6CfWybW6x95/WSS6eXZsgEQri9ZtNVvHUcL
pihOH6p6W2EIvu8NI3lgZv6rkiY8Toa4AUSeXxRhVffXB3eB9Q/Wytr991o+jyUhbpD5M11LNSyN
oSDzejhlVmbd0+y3/n3vkNjbpQpJP4r7zi9Ll01bmJMxtFi1u//3MQlJza6tcumj8+XzcW2Z57V4
Tjv3bvGoDsalYVbUDPLe8zLtzkrO0fqBSNL/eVBW+z7QtTzNMl+3hfh9SP9DmPHf16kMylG+sPRe
f5CjVzbZFck9gXfDbV3Nwb8zaqmTCK1xv4GK3N1VbRE9SJpkD2ZaPdZhpM7XL7s+UJKZG2KB6sP1
w+vXGlDWA6tBOX79rutrOCpyLAnZDXs45Xt65N3npfDu4XIvJyGGjyhsoYSsr5tOMZIklW7C1MX5
f/0yCJhHJvfxzfUrqPzu9cQQ52Th/KvmpD9okWffYxZ17kkQa7ZG7JJloBbn/voJowfuqdcMZ64f
Xj8BMEXeNjkFI8kbGuTYuGeULIQ/Jqy/2Whd/vvamN4pYWads8/NJt25M4oJcJbxQ40bIiCeJdsK
BzKa7/RNuBOegBwOv+UB1HPyIPsOb6jI6B8o+qGuyAkVWrNMrg/ULgtpWaR5moui2qgj4vA0wkLC
ldQXAh7+n2frh/D1XsueLD+yNTz0d2u0Skg49On6jLjmgvn1qV9dQsMqYbw+uz5MV6Hk+sCmFuHk
9UXQtcPeM5l4qxTgSzU/xf+EV6vOW6fsbt90c6HN0rOLXY0P/z1QI2N1uH5cXF0Poyxe5Wo8GlYn
Tbv+CWQT4Tyyr/4jqwHsBg2SpgDc3dP1wWx6tRBw1K78jf/31My9ryQzYWB0JdjH66fHccEhen2a
gp0B+Z+ljDkA5zO0g7L374i5MxEkGZyR1LUZIV6P4r9PA3s5r12ZPewT4g5wmGFfkFttFhoWu+Fn
HuR3CC0ir5q9Iv4rsIzHiFzHUzWMbw6H9ZwQB7brDfkRz9LbqlVVm/FjKu/MilNsr//vf0f7+uz6
DjDDircy4lhppKSd9cEM2iySh56gtpMtqvpos0nImrTdaPqwn6T9nPNfW5bCoY+pQ+cd5hQwWmpy
FyD9ollB2mJiXk1p5aq4dtY36/qsANqwbcCCcN8djVMH2SJqbAZdoobEl+Xq8r8ODBZljpvtdSAU
HcPXtCKk30/DrYmtL1nE2lZYl2pq1amL7enfg5CJOoXmeuSK+aMwzOaE5bc5eWUDdPz6tHS90dhe
n16jV6/Prg+ZEzaonTxoGKt2vlrjWGrRYNCh6Pj/nli155THpAAEsHpE13/z+nD9h//7cCgEZBmD
3Mxw9TAtq0bxejiqq+f0+rRfaHiVhTMH/70z1/P0vw+vzzxjIt4KAy+LdwUnkAexyv7+e7AGGe8H
aZ2zVXt/PQ+uD8n64cSIY7ck3eX6Uh1ahDtELtXINdZgvCYa2NrI+ztW1Z/c6FrSR0WJB2x1jf17
6gzmdMyAfGGS55iufIhGEmNwfbh+mCZQiI1E+20pKaczwZD9ZumckVQULVVnx60CQUxXX6l5ExVE
68bkUwe627CLMfVwT+/n28vVk1GvYF3qEXJjKwLnsNLPjM63ZjHiG81uiqqJNzDKGJQudXyx0cLc
ROHgM2/vNtNc3BYGt4jSa6zAg7J61pveZ8moGaHTWayb4QhuYN3aLvoD7nvzsEwkCNkumbTOa9/2
5U4yhEHFPoxksXTRLukJoiQJXBsL5iPIBANuuCwa6Z00DdufjVnbhlpPLMxo7mD/g6dbnoXMj2Vd
078jkijp5HszNWQWzvkO/FKytTD6Vf1wiaNW33BzxJkcV1XQYciIhwvgV/QkKSNdTWf0GqU0VfBS
+UDZkt3UrBnRvUCFS4uC4bS/1OZEvrHbBTWIis6l1ziq387hwLijR1QK37+M3iWas9RPCNgKy1SH
a0pEaWLQrh51wLeC/POZ0Mxm/E1DHNk6SipfLZa7D2HdaHV/6M2YgwCHLpE2R1rGeMW7SaKLmV48
d21dEgRJPdZ9O9y617XFMGDHOPaxzPZCmzECa+j9h0nbU1EsPvPHD4rneOvO+Pdrzc5gEyHTcRdq
T4k3xwWPhnyTfzwqvfmQuQ8KBNKBiad+QUxLeoZLAoNe8kbXuHTxzA8RwGA3cnWytgYJcwrXU6z9
9iHZMq26Wc8gM7X7mzxefiw+6ZcdN8qGTbbmhLeVOXw1BXQkk0vUN6aRsKZ5Yt4YOyTm6KkMaIhe
qqwjAdfGJ4aDO8hpJwiJKXzJ9Ny3+xUpAmt5o8z+NeR+EUB53ZDLTD5owQjH5XfZjZfAhFhGH1XO
DNHLuhkabVdEXfgwQ1xfGvdvnZOqF+nR5zxqu95lIzgZY7AWgKMt4jNauZ3lxd8aHNZNpcgmNtTy
5jU0LGhAGtqPQ0QiXCORHIVBJ89L9QeIC64v5jwI4/FpNtwdQbjIR2KkWJrUmbayQ9Kyr6wxht3S
qCGY47zeae5LrJXlxkqLcNvmJf2ZsdxZtlZdlpgfOPV0BhPDuItU2oOmnI+D/snOP/a92Rm3Q/vY
ZUS1tuR10c/f2l79bvQjeBYASa4g9LgfX1DkCmBHaeyT4llsqAYNf4G/uvEITN30syo2qRMfLKnp
mxFkl53KF0BijUQkCeYrpz5q9KBMSV9xIYbqxnAwRGTxufk18sbPMGpaoE7Vd7q8LWYGfC2PvxDn
FkFnPhOh+Dyil2TqAi11OnsgU9fZRq8GN6DXpubBoWWGCNgOzV/aNyBM7Pd0sm4rxdA+9y7S5MsK
Y7oROtU/a3q6HUkd7uvuEi4DAbLlvCee1yZdtowP81+Ss+lXP2Xl8GEMBMrr/XwvUyr/YVlxvRWN
QKLRGfRJVugSyOSAZhiwYcQ54bfVABAs/Rw5SJu2JhRYE9qxVhRZsTQav99z7PUgd2j4EylwFvWu
LazwgWzDfstoJ/VV4zzbqghEObAQaGBo8/yNjPs8MDwG3l3bJ5uuK17Ri2Jy7NlDqywhLwn1pt0S
JLzmxKKMVttOy1+A+T+ATnM33etoQ6Brkgzf/XR0E/O70rLvIjG/ukYQFthC5tfZQ9Hh3pfTMO/c
gmFBYqBld3N0RPEcvRl0QVUB7G+aq0c9bW6btVFVzusg9kd0DtELE39wjFS2G+UG7l27VZq92p3r
uzFON0ll0y1ZhbpNpI6VwU2hQCNkA++D9cKqaUd+ahzbIrlzEGJs6ry6LbLqtxDOsWnszy5h46Xk
fezmRSD1/IBQhX5Q2JPXMoX46t3p1JNmFoGqDhoU6NtBpBB5pjELbI00elPr541mlSoIhfblQjaK
wxEheiK2klAps3fs/azaJ2LeGEMXck8XYG8tdDLj8rlU+k6S6r1zYxv9MJqVxOI006o3T6/S0+hH
sbsyxP6MIoY2nr/MS58H8GfAhS9flbJfzWp+GG3fLOxmZ0fqZgHNmdmQ5zryJw3bvqnAWLtVB2ew
Mpmoye6YhSEybXs/JVrgJmTdv89J/eFF+ZNdDxdlo2nUp5e4zw8dGpxMcU6kfbcDyQaaZrzEgAMR
tAFGa3MryGp24FobiJbrE6q8lR+arppo4s4w4+BDAw0guyKyPuZefZBNXWycXHvuXEA2fWK+d0X2
NYHTE416x1/2g2wXXazYL2NyHGTxNGMj93O9+lMPwMsTOExjhqKa4/EoCRHbV4wB0PwJekfdsmcA
CUytO0bD8ECmERmCLv3xqXd+OtmBpuAOS8Y2Ue+lBPkLQHmjyYnIS70E25RfzL58yEDzbIxlsrbS
8/bK9o7vRQegD9rQsVJWD28/Qyw/I4+IydEkjf1MKEZ1i28YCZ8DNt3kiqxDOjt0hXvrSy/6S6ZP
bwN/FFu/1wQRBqTP/MVrtTMr3yPisnozDA6HPro1SKavLHPfp9NBVeGuO3RTues4LCwS7PyZHaoN
s72E+n8CBezUtwldqkNPnpreESymvEtWwfocRMY8pdxNCVfv5IY/eU6EcoY+rVTtqz30F9Pr7wc3
98lzeKj76MMq2DdiISO6YcrfHTz18Emr0Wc0Q8qDJPpz4dxgIgA2vqRsaI2JikZtXaEjMB72kn3G
0WO3XBW3RI+21AGJTq+Ky2V4tXuaykvuqg0cnrs8Vd2mcSAC6hLBkSiip8rOf+petZuiz6eg8QYS
IzEdtrF+HHXvjyMoIucYcnYZjWfRUWXXQ/gx9Fx3y2DubGDeTjfeCLp3kFOyAMSdreVMQ5sQlCja
KZC7rzAIETpFtNAEvcN2FBxkh8NI5MnCgm4UwWA6HoZ/192M6VQExWNXwIgaM03fmQJmQ9cmfwiA
70PY9tzgqCQfvG9dDcPFAETGbsw6uGH/pMkZ7KY3fMge0visJeheho+283bRCFK0S8go9jIvyGkR
tAw4coTxQalrXDwUYY1M/SaiIzDoekHHOjsUy+geCZl8dRLgPdzBh7H+Nnpq43ni8qzg66TJRWoV
CXMTDMWU06VJ/hgsPwHuJFRN5PcsSXOJkuqXkNF4I42BsZJ4DjuXoJLyrwG5zl1aXBIGiWBh4pLP
Wd4MUXO2KRajvrwdPYaG5IuAurrBQPRCrf3iMrTwrWjNijDV12yxA8jcUd26Hrcaew4yd1gTBrmb
2wRIpR0c1eY1Mxuujsm320W/s8ZCUYzn2Ua61GB2jm4jSn5H+tn92apWQpal4L2p6dmqpq1hWorC
itCMxIHtYA/32qTqY6Jl9yKiICeTtjStci/oTDXNMlHQxuMek7bo7CKgIfRsx9Ff+FawUzM0e7HR
cAVw0mi/NP0+kyo7hrZQJAP3TCtvixqMGYh7uclR2x4WK2qDDiKmN6V+ulg37eChTR1+LO1E1PIl
IZi1pAkN8BHtXVZvsTLep6OUO71s3oEsnIZygfhcrYjmj0YSXK08A7N+FT/X0qESQgPl0iTYNHpE
3VklYCaRoJfuHtGSRTSkM/mpjbnHnnGFWJ/pAAJynGYy221zJ8X8ZOr2pUm5AmOOcCYJlWAq+WM5
4RjkPcThYhsb9j6x1ceiTihnnnMUqRtyQZptYXCciBK/xYmBbGRhv27jVerntQVvvWqQ+VZtmw89
5M3szpqxswk82niW9igruRsB3K6LVLWBg4oVakZAvV/pcqR/ZCxsmjiDDnwfY/HXtLV5F5ojsGQs
pBAN2Z7mOXg7KkLL4+yvNLwDFCbEJsb4V6jx+ySGkZSJX2H35cZWtPstqEmsm7QQLfCCpv6QuLoJ
Vc4JMlJON5rHWeJY5icNlx8ylOvzmDG1Nhncz0QVZabxB2BfESCVwUApjEDPKmv9hm1CjzgwTQb7
braXFlxaQ6mDY4wudUBa+6DmOugp/VtqNOCo+7OWcLZVrdx0ef2c5iV2JPsEGDNYKurnqfdI9aVJ
sbHzeD+ROA61c7m1kbDX8ns2vK+6WNIAIVvNaTo8OOX07nTTFyTRwzLPvm0aH5VKLGjJE4hezBeh
ai34JFPpMwfRa/k4Zs7D0LnYMtLiZnQHBiiNziDbe0+tnkT7QjyF/Z9B6qC6YYiSIEbiju6EgYrL
m9ySF2nYXLpRT54Tc4xWd+5qdh1jVU5BnOj3BI48myOpmN5Q7qJ4/hOH1ogW0HlgoEKASxrCbF7e
XO+Pa2uIRMyVxVf0yu/7lAKbAhN8XRSkZhXMUGyJOd+M7cC8Id5rdXlT5s9g8zyGneGBc9Jv61hs
VWqwExsNvtRMyq1m2sJ3T10EsJOmH9oFssG9Ac1J6WynRn/T8pxRy2DuQwVzT4WE4eVg0Bpn8KOx
/4obpPeWOFJfdGVOgTE5G4uqkt3XdKdnRyppC+pwTkpV4vlGNdr8GvIQck/zQ7S5ZSMM33XT79mJ
32LmlPM8FL42wgZMPXM+OvNrJZN8G5r7XDKQLvGh4kGNtjY5MJUc3rIyWjvU7PzDlHfNs1ufGwKz
ktag00penbZPMZHOdvasFHdvi1TvXT1Rcox2z5iwYzwcExLtOR4M5e86JCMji+vbPop3giCRnTer
c52Zf3MNw26cQn5feUNN/4Ui6ZmBeLXT0KhsGq74rac57A09LqVp6m7LeedBAZ5n2u3ouZogzCLo
bBW2wAYnQs5UK+3w/uUhvZAk+a7C/KI7GlDztCZZKLQYPSXdIQawsUG05GzayvyeBNip/NmwnZLE
LePDMbSDsyj6Jx5qHlF/VxWoU3jd3/BmPqmop11jxrcLyGHIvlnmkwYLhWC5a2MiXO8Vd1MuRQyH
5SeSGKTf4y/5lrehR8RywhplEHRejM6LZ6jz3AIjgTNHlrxo78ZWfpa8WSBRHpLMM/faGrkc1/Ml
t3So70k57JKEfZpO7V/X0wvXKDIQRPXrcmhv22je831MwYcI8G18JFboOTNMLSABa/+CkTTcTE2I
eujbU6+NK17pbT85xUC1iTDVWlCcEV2NdeKcZx7bVJaoUFDwcm0isqXX27TIa9512/xoDLRUBZoJ
GrZ/Kg7eppzEg5ZntAyleBuZWxrRNAak/6w8FS+6xJZ8ihb7YOQU6DIilI/ViQoA0h57WNeE3doM
AqExJGEaVvdeHD3UPyy8IZOfCWeliseHXLJTs1v8NOlELIrU3+KWoIbZrMiDmp4AkOY7NFz3qTNe
GCtg9NPyW5lHfcAm8DKt5NZZPBqfUel+OkP30umcmJn1QvbFo2mXgYzIKSQCGAo4QbLzqWu5WrB1
oRA/dEJ/G3rrr+aM9JVRunWC7LpUpxmTcv93lkTgmBiPzXCbNXDAWQCQwa3wZuM9XDevrhZdFkiF
ILUvmWkvNO66r7pRu8bRXnIiiTdOLCZ/qii8dQs1Q8jZQhUzlJWHVVzqG0vmpyrs/5YSC0U8LEAp
kT+1w6OTy7Mo7M43tYGaqkR+rwOoVqmmBXLN5x08Y4sVnCj6tPqKi/gAuOLUJvFOz6zv2G3pU7VM
AUlSJUox2ZtzfZvZBIq2TX6sRyJTB73eogr/zIwOuahJQreVbNOMwXPao38LS8DB1pY/4TzEd05S
IhKeLqVmwHeyjXiD6TGcxJ+wx0IRhr9LqT2ZRAkpu4qftOwDZmJpLaavRTpqrMm8nWGPBaI3vpyh
P5pe8lhNTNZxAH734Xqw4/xjNsbXrMRXTdoC9KuK/zmZbudsuqlS5Hlh9EkJ8UmwarxxqnFn1fPH
UK++PJ0buVZ4KAKXCva4idqO2nztVKo9U7w4EDOtWT0xCYA36SbEH55FIkXWlZciJ06psv4U7iSZ
oGvvSzRd9AaEtFfemCzh0nH3fVW5fjEBuSv7bTIlb0neSv+3seovS+R/w7pGa2lWDwW0xt4pWFzs
lrQlqwePd17KaRuSH4/KCa+2UZ/xGT2a2og4HecvLovDPIEljMkGTVOdpt5QjpyNaM4XKQKdmSoM
rggvSDn5ut8vKiUpMcl2S+SccVB+2rL5yJflboTzxVjNvuEKebUzaG3aEHhlhQbTjfZmm/rONCA4
1kiLSpdbzEsnqLXLvrHE1gJvwP3HII8y912Tq2tc9PFApgMUfWTgyh2ArPNP1cL7oxyaNw79lI2g
ouMsLm9E/jLILCBA9b6N+7d4ZAS+noLLTMQUwhJ9F9mcKPgnbpc83NMRfwud/pbO7V0IKJ9dAj60
vDG2pBCdc1k89rH5XihbstGLKWvxU7kelCfZc2Msk8erVCDSacrQPK4P7MYeCdV+q/v0i93vEy7Q
/gg2n0zlJQzwvbxZ9aWtw3fKA/QYMSVKSKP+ojHIaQ3CVobZyrZuYR5QGdHWS2dBydBE5ENql8qp
tVv2mq+qoLe7DM6OvOwyqCx7Yk+vvF2xgKJZZJ4dyvamrDQGBPyArZtpX+x7NzNeCJmE7kEtGr7J
AmQlIVmRcqPTmExsGiEnMNvX/Dq1iC2erf3cFcZJy5lgNTgRmEQ4bNTcWMeeYezn2WuO2OOSTTuT
waQMUfzR5g5ovJN1++uH/14DQ59yXXZ5GDhYOADx1yb3qp6wcaeoyDJY05/UmysTYNwEWNiOmv3G
m4+VgyUdk9OHTR/ZkOhPHTFoB/6f3WJQqA4ypNMHxJ6tzcuSt91+pEJvJ+5hY0sDMukfyRf+HPp8
dXZx91m06SiN0ds74a9DZqc/58YnOjLuNR1yt1SXETnH+bs2AFStBKW9PRk/Yely0VBhF2H4V6Ry
8GkRuQHYAOkJIM56yf9ksyy5zSmZ1pIt1s6xg4YvdL5iz/waO+TbM4twOIRHSMwA0ulY9Z756mVA
v61dPWs3zfrrknUCI2zkUxPke899gZ8H9rAkWWIp/XFOL4tu/ynquzqV4ybNp8cyYvqcu+6xrSUt
TecuM3GTO+53qywg/lFzP1v5Q7qODjytoG2o2rPUo8nvWsEV4ZECj6vsRD5GGTRRo5jh9wHF9cRl
LY7lKAnUsdi9HUQUS2ATKDt0GyKB4dQwUTPhQGiM2m1q1XdtOr6pYg1aVOm4D0XxOyVLd9ND2oho
b+sWO2URedxgZ8F8QIitF+tvyezceNGv2Qlmsi15aC4bzjpxS5bH9LGYXkKRQBdy2aPFkYg2WKw3
qofloCrlu17K3tmxpg0z1X2a6MZr5rFaw45ld0uLRRXkQxnJWQ50X+xR3rLHfrL14rUr3HyrtTJB
aBG9wRjBwu6ae9xMuo/Qg2VwFR06xA7ROaRJNfhr23M7mpjVTd5jc522LhrBkFaW7Qky5bvMs2AW
ttNd+3PByV9MtCrDkeEKCBUs7kzcp16xh9PIXXLL3PUz2zZwNI1PRg4QUBcgX8aqRlZFw8qqv7O0
gf1STod8ps9s5JZ3NOWxL/phM0cMprqF5pPjZJ8DTT7uNpW2KRE9dHkVH6N0XAto893C4rKhWxmB
O1HtvV4UDFZM62+1jp7Cj4YOi29kGrVrf+noWSKTbU8R1sCBYuQhtDkry4pm56DjOxlvR/x1PhqV
euuVFpT0mbGHvSbWDA0dv2QZJuZlnDCQEbJ9G0OpoLzbqDYbHhoy04OOeKMVyH+mL38TWY2fD/Rt
FEQNY6KtSS1VH9OxgfjBHSFuZOg3Q6Lf9JO+K6gpN7ODczpZSCyX+p1XS7GX+tDsIEQelyZ1NnZW
bmOTwJYl4uYQRbI7T/TbMxeBe5qpF7tEZKr3z0zNeP/LBekPHdkw6dJTXtFWZ98Kpza1iV4Zd7AY
oEg0ZXLpHeanTUvTvhZKwxQLDzL3iu3SC27GU/cGomdbWmv9WWGNW8ajlbGS5kn1UtqLODhmhZpZ
VvNJdutMqEVOQ/wGGj4na6lrc/LE8W5sZcxpoU0SA3ZHI5ALjW2Wbb0UeVv4jlGGPsiVEi0nrtc6
9YlsKwFArZfkXa74FdnMJSzy1vKllGueQnOxZPra2xzb0OjtQ5pkCJi47LH5vLQ2/3Fj8SvxE9GJ
iWyWNUYytju+Wp6FsDgrLqA+1TmqHnRaKJxR5SbkXdnGWQfuu2vZ7vG7jXreETQyMnWmynKY9Wxt
t678NBoPko078cIFEauDLPcMiwWMmJ033lQx4S14ZT91W/Z/CjPcjun8KiZcl6MzPnchXk9kQO2+
JIiGJbq/U8nCF2m/kpQg2jrR31rYQ+C4wylihkrj0DMBo0QzbXO7/obfzCGa0/tRHzTCp10cMKNL
7EaJMaGp0dOadOhMwkYGEjZLzmQrBLfGhYTrv76Rc89yo0rzCKikWigrLM45WRvfKrI+dfN3VMs3
6BnCLQCFW8390tk6ZJyQPnT4CXyL75amvdNzHBSMDKHXdJhM6Hto03g7MWO2SfFJ43Hbxdq710p3
OxgtgWtJVt0w+XO2+eKSjieZ6TD28nWDSod9DuZeKlb2tXvAPtKHiZEF3LaPqQjnkx3qzDbY+sgS
SY4TVWqnwYJHh/zYa7m+a917GBcUhvr8MirjsHQ6XWHVPvcjExF76n0zKjtfTZ5BoZgv/PXRTdz1
77nNiEz8mmNy77LbZxPMXXEcFVIjtgODYgAdexo1+6HFN34XkUeiVYRZE+4UTJ323Vbju4jI9crD
m2xAWymH78mloV+ntOBRVz71NAXIe/Pg/pY2zQ/xPIZsD1PoDVsMOp/a6l6LnfmsHKILijR90GQN
Pd+aOeWWutpUSFECY2TP56xM/K4uf3Qx/e1HnYrFng4Ga89+hW5PVf4X7QbpldBPmfeyMzad9g//
UcpZFae0X6x8H4PARWwYZFp6KHQCndtQ3Dedl56qjnNbNEHEQd7MtYc8kCG40XjWNu6n6bZ2twL1
bOAqSdrG8DnP1R132JQqWGxkjX2urUp0IPVuTlfDbs++g9A2BPJL/Z1ismKrkD6auhf6cUPrNa6s
hGc0TvKoGu5KG2eu9kWvffrQogPTVx20k7wdO8Zsiyq/HGdls0i2Rm2HsG7kXTH0ZR95S3eXrA8W
3bcCJe3p+pKdN0QZ0XmoM5v/tlsjaEJ1KJA/osk1WUsJVnc1D4p/O85B3bAOh7XxlA5Jynmgv3bg
JQLDNB0/EgfXtq1ALt5rlMQSlxs97aorpm0bspEpJnwQ6aZVVXNsVPc0OvWyN1ORbMc2v1VIxpgd
M50Tbd7suXgINnaHDI6wYlbLJI4SjjUWlz6YCrrDW9F2w+1Yu3/ykgNaLvmmqI32tvf6mgzvnctN
361hsvSMN6CO3bXhTJOfNmMfq7/TYEARdxjLp4PxImyUhXX3UTeQXHB0UQoVW6917gomYkG9yM6n
aN2GWAdHRqwwc9agjeknbecgtMee+MJT1g5qB/gb5WJ46y3RTWSzV2FbtsvMOvYnLaMfY0wng/wB
ihz1w5ILPMpx7w3RPjRDRhvGjl7ymfmn5L4UQZButflXkR+chsK4TSwxBn1ZRDstJxmhMdxfx0Kj
WfQvqh/DjQSD7Duz7jvdzPoslm+p3EMriMlOfx2bE3Qp8q9G4a3VnZ7aTyPEqJyj8yTq5zZDTNFz
cpndEz6Os9ei8InCeBsmLRSPwdw4nvxaHScU4tBJOs8Ufmg6FxPldc78ZTtG9tFD8nPCqPhsrDHj
Ua0xba84AI787nLMlviIKpqvOxW6QG3SnLxk5tSmQ0YRLJCTXc13o2B6YMnwPb5HgcKq4ofTsh1M
pPtjezMPWb5HlnGcx/COuBCsL/QiMkMh1XH4mdE8vxal9dMu6kbK4Y4qFWxxfM5CvoKzU0MQ1O0y
OXB2r9UZc5Q7O40l5WxX0DkRh8bqj4YiB71Qj9q8GDcDWiATHfCuSg5FS4nbe+LHzMSwKe3uVav6
hT5Xxs2A42bizGwQPbVufO6ZpdFz+zRl318MwmLT2J13Wt97QbdUvidjzpbkIYfM4Ees9VW7B6t0
RDPJrTzTTfz99UduEycWKkHitPYTWcNnJrO/fRsvnP3mfmp4X2RCeCF56zt76T4iQRMyTVc7fcoE
TZDxZFZu5EsQZXQYmNhaHOaxHXcIn1hhT2mfPvP+/3H+tnXrBRH9Atq0NP07T99oE9sqK/pRnfrT
mc5Pnfev7tw9MoUIfTPV4OQ7BGd5EKWakO2ANFb1DnNUjdRgWyLJJvLA3QzF0rDl15k6O6E4A0r7
a4ST6zclOrF1mlX22PPZqeUBsTvHUdnAH06zmPcOV1AZVfuChTu0tTcxJL/AzUo6z43aVzqyNuzv
cftTOt0rOVN0o8vqrpE7I+TOyZoOXdk7FHKEflz+NTMXbbraDm6CpE6XNbkM+E7rNX5GmxHYhca3
Y/4w0HS38eLdKCRpQWmARkB6nTQ6ml4vPilrMTZpEt/UlUZqpSguNm61rGyKfT9b+hbZnEV1MflD
ae+NSUXQxuqGCJbmj8kPhrDG5Z/JU8umNMLRSbpjjPHaa3pW+P1cpz9x1azQqf4oSo3/m1ROadPF
obxlE7ZmoM3Ti7HE3pnOhq86ssddKzG2yimf4rq9FwNBEGCq+TOSYCr+D1/nseS4kqXpVymrdcMa
yiHGpmdBHdQMmZEbWEYKaK3x9PPBI29G3qzq2sDgkgwG6XA/5xdgXR2i5fC9xcmKOQqVpMuX4ahi
XGXERzT1bsC/Ef0bCjJWA0mMAXMnkFPbslGKdV9cmknVDlnabfpM8VdlzKasqHd5prFvJSYcZiH/
vSFbO8F0ClMWIC8os7VaNHvfwbjdV7FdAHGkuUq9dhMFunL3KRmqddXVbAEa/6pobPr7LP/mk9Ar
I8woXV8JV8qof7Ga8mKqzS51k3HdaOx3kya2iAcZkIUSFFm8/tr4xlthHnyDVROfQJt02A8XjENu
Cmjunfsdj5QvBL/M0nkmg7IdsIGD03IwOJQGPtuIwdcvEFYuQa9ewr4F7aHdFX6SbjTCA1ZqXQfd
naE8bEeLEiPFEaxrUekv9RA+grBkO4oOlWg6iBqZdc4m48EzonuTNWXj2O02rqatW2h7jyc5ZNFl
m5Mgw5pyHUVEI3HsjMJqoZeDsQJGScnx2ewU4GLqlKg5XO4wD7Zjp23spmFXQrDRxbNgUSjJ0Ryq
b17UfYtrchXRtNDK+6RsW340UP68/JMeWN/CQXxvuxy9fn1lqEmxRfyefNmIsELJqd0K3gjJkrAv
sorgmXIx8ukxEPZzZA87VTfuyoCtqtLoR+R3oHuYYHRaHoiidtrF8YdmKutSLXhgIA3RueZGlDxh
1f6typANjN9Mw8SHLb4jqHuzbCJxSZO/TJ67qsbJ3AaN9uTiw1qW7mvQzoj4MDgqPUAKgHa4QKTD
UaT4nuY6Ae7UeVJRcWu9/ILgUQfyqnsoO2IxjQ8ZNretE8QxDO284j6FyLBwp/GYte4qnAQuSnQh
Y3I00EkhzepshFPdGyL9UtV4lSmqjdY+gDS1e3RNwsuGC61AOA99o7FhEyuWXDLQaCQAwzWfYgw6
oZsgLyaM6kumtisFlGqJa+gQ6hdLs/EMRTcwIubeFt5ufuSRF3iZslgszCCDmw7VxyvFrTTqs6gG
Z0mukWM3pnULpTSuSWvV6wxMT++AfByag96SDfZJp1TKV5QcsHoktrroKxQkwaXqNv/annx5kmic
S+07QvCsjaFW8Fybtq3WPqcqITBUkWZG+laB2F27FpsSNoo9bJU5DYieVIjshOqPBAfY/Xr159LR
Nm1lHlvbRg+lwBkyZs1G0MLOCWi2zakvzOak5WF7IgAxkdbrlR3wkX5RK8Vwl9ZmcR+ZSnzPsXq+
lxV5Df8RnSIem5aHFqQX+NqyEmq9/dlMR2Xo1tgalhdZBRyAPIQwXz8miXo/Yh13hrWY6uKeOEx5
D1zsoVAR75BVBvau59JVd+8d5l4JBqYb3m2w+piIQDos/V5X7mQ/wNbDbSixr59nlRe4JbsAQiVp
a96ZrKutulmCsBPIuPxVl4TOUkPU5yJ7oN01gnaJCGiLuL+YQ/fzwtnu5phZv/+j3mRvgJROT0Lr
r/5aaaFiYR7Jk+rnj+oEa7WzD8JITirrk3zEeioQV84im0IvvWuEp+dj6QGcyou+2cui5ebx7AE3
rcMhah/dyk8OekksMfP7lidH49zwQFgm0G+aZWYPp15l8ZVDx8qtlz5gvTtZjBI32kJsMFfvE/te
f8SrkKDZ/LJVgupcrL13lS/luMULWRfzJF+pD7FsnDzHJyBB974t0x3HaWUpiyHM01Pv6k9pqfA+
VPVilFr9IOfRGEkooyqPciKRAeorM9fbyNYmEssRTC+smiS/yYtIymoTV/y0kMoKgmVr5Whd9Gm9
lM0gmvMbLxjuKjyYWcXnPmk4BaCuSGp9zBPX48B5INsSpNA3TWOEF0LswSbvh+RKCn5GDhTFDYk6
e5X7YXcfI6m5qlFVeBir0lp6sG8e2XtVS7+3kueG6Bu/O9G/BBN6dnYi7E/ZILJForT5Z7MqvmMq
C12yyl6cLkq/DkUGbTAyvmUTQPbEyX80AzuKlJwKGY582akFC8ekXr2BHc2iOhKtApKbokJjWhHw
A6yJ2e509J7ybUAu5DuJiIPRTOW3pLJvNgj/t7CPXp0sqL6onAnYvdXuq07udhFHybgJCx9rFFcr
b5jJo6uZ2CxBs+GyrPPjAkrlpLD56cryJhs0X7NZJLxiLYuyoQoJDkV+orDdYar3foU/rC0gZitZ
bOYJclt31t3goKj36zXwes6BT5NHE32ZB8upstWNYmioEM995PwuOcHtUIru/a3Khqz22m1Wk9OS
XeT8g6KC8+8C8v15CZ4NRvpu6mLsIkmBXnALSndtKSIsQYvgxM9MWTfKED0gYhAuK000n9NEOeui
6H1yxLfJ8YIfZSq+APB2X3pLd7BAbqDN9nZCVMUtD0qWGwdb750Nh9eO33+qkxc3uk+9130SOVIu
gVjDHuAfNMXTLbML63Ww9Hzp+/1072phvnGtFLmdtO72oPudLa7N3gVb03pllLH6DKIwQjApuJZq
fJ9Nun42ihShBcPqSU2QC2zjoDzzxSFR5OfxOebotDXQWjjFsZls2xKVlCQjwZXG/XiKhdFsjQxU
QWaS/G9NLT1p7ahvUbbxT5qrW1t+KPYxjiEC5Cy4/Mr2GaCTbQG1f2eIKLixG2FLp9nWVz/Zoyth
fWs4hy/qxh/vZddQTApRmb+6Dl39R1cDmvO9isf3tmsEq28bP4Ceio54n217D21T1JYJZ8g6Ap7b
riz6YN1jF7oqKpWsn9ffUr3GWTnyprUeTv1NXrCXtZcGchIbWdTmfloHE9c3CrEtWNow7o6IZaPq
49/pYTm8jwsigsqO7lV7kuDfJtz8EKoi0g/W/9oULrI38JQ4DTq7HBcVMJY9ZGB4CTcDVeEVoJ1h
Lev63PFu7O7B6KO4SU6IfrLO7o1VPyLPJEt94KVnJMp2siQngp/m7iLc84AzM4e8CFN4GDfzG/qo
A89Zkcq19Lv2Vz/yHysdabuLrCpcJ0PSrdrlFRbqQ5I0K1XvQVcQQGk2SmTyv8MOMljDRoSPqUwx
sSy9vtg8FgACzJXEJuPle7kuKwT4iOO+95RFhPMJNc2XjylkQy785mKRUkdz2kEGpq8vmjeqOxm4
z5SEN8EX83+p9IWl7hSNEL8cKDvKi2yAh0o6eB48TQXw8di17vz5AFoGlXHuiP9c/LQE1oJq4Gei
hjVJHpFf9QKhCjHBx8lbEo6GnX3P9Ny9hT7EG7ckni7rU9t9QO5DfXDn7W5ZQotRgpb+WX7IC1Sh
xIjbtDdm5VrWtwEnor4tXsji2IgTDdirRqQuU4HlrBb0yqG2+TYt5G0z4lyaDR1S5kI5yKoqimmV
5fdbWfvR3rkQ15JU+fFHvSz+USd0R7tLy3jdO8RQ8b0aD4E+/ryoan0LW/7WyQQvnga2+KRFkA/U
Ii4+k7T7JszC+qLY2XOjac2daRnm1tGiYO2mBqofaMA/m7lG+gyGR6Y7rKe+hi5TlYQvOF5iasyC
CSpDWdfGeHBQ2fLGyFiBCmf9y4bzWJbp97FA1LOt9U++qFUQpLnDib1X9v3LTtc6ZEVVUvcLtTf8
nZdmHK0bqF2Onn4pXO0Vf3LlHsHs/JDpyAyG9gQgYWg3ZVokL51KEm1UEm2jQOH6bHlLJkjX7UtX
+cVeK6tko0IQu8tbP312xvGOYGT2ReuNHNaT5x3SoIvuPdP/IV9u0h3+g+WQX+w87c6eT5ZhmAfM
7wMEJTmtCGxgZvnmFjnJtwhJ0pO8GNnQnkqzBV4rHCQOFE7pJQDJk6GH5rCQfeByzrfAtOHAmYef
xV9TyO5pUbykaZLvPqZODGDBptI167aEGjAM0x26Le5ZlrIYAprdIXsvi1EFigV46l3v1GebhGBz
VxMBAR2mhsu8VKqXsSOvGmVm+WpP5K3DIam/5En6Asyj/4pF86llP/q97iwoWZmPg30+LXIHmsBC
4SA/h6NdH35LOoCQcXxzptun8MQbeMqzuFxulyjM6VqxCLGW3sriR0OcKCk+yOAsO8Ldl/BZ6bAR
NxCkPjpWULqbugDi2w9WfRcY7V6W5EV2EXM/WSxndpHZ+8TLGvsWDqpylznwulJY6pzSO0QUdMhX
q3Buln0qxVOXSUJMtBKCPjxWv3KkV/bvQ3QtWVa6Ly7vnfk/nTWcJUQl7BuEISb59Rrv43svrfhm
8Ro1kILDUDT9ZtmAw7734zS79+YjR6hWYHV+1Tl126xiQmBAd5CEg7miXyvVcY6lHlVHuCwvnInF
owqtCr0x61rUNpKyEXhymy/iUTYKVO1X4ECKnVqAE2w6o9hmNnjXpDH8p9DL7XXRIY6gRwM8Kuid
mOd0UN2G1HqcElA2bu4r3zfk17zvWceW1Kga8Zgy1xqAbHwchBGsiiiBQARS4IFo5npgrqshDPEw
VR6BU1vnhAnJjrM5ou6G2UQL2WobZDrHxvaOpOcRGA3D5FzUVnW2QayRQq/Ct9JO91UWiefKKGw4
FT5yIFMavhQKAYS5g/33keRSa4LqTvAGXuR9pMWKtSzGWr+SWyLibpfJY5/AUELAM7xFnodulNbk
pEgSe9uPln6IeEYAh0lbMtpRfmR9a7Zjqtpnk89nbcexccsT7O9CVbEfh1myCD3eRVmazrZuvWlc
pLMHQ2uP2olUZ0LgEtWtuSoDwX8q5st7v6Yyc7wtlJ8jZEszjjgk96aHBSHkdnLcaxCJ7b1ltMFD
YaFZESL0tpZFeaGDaVvtPTv7mQWE8NBHB1lHB80kHEgEpL/z3NbEmbbzD1aWVKc+6NN1nCbNsx5G
X+W/WjN+hKIPvkV8VwmmjxhdzGMcpIoO5jwmsYkpVJFZP0/GnD7ove9m9j4mcxNtoTvpzzGlBS4l
TrIDlCr3oDWjeyDlSX6r10lIlFHmb2KeDRVu2DRlsunPWzbBxkppw00ylGmLSYEJjw9X3UXNX4/K
Mz7qo48Iw0KoDtdsrvi4NEmIATCo18cJIu26HXBcr8PBOOaZHq9DESkvkOQvPd/CbyLsrmbdGy/w
FjLS4vW/dPXS9iK3rmYwXAs3/Nn1j1nNScVjPS9jwohf9CoznlSvKh797rdC2H3ROkt/b9Hc31r+
HFO4Rb+tKw8QylR2OIvX6sAzFsY/CVHVXMvbWEMQIJwvhRuhMOlcVHS7DlU8n9fkbYYGrYKn6t9r
ZRll+Go/GYSs3VHZZ8I/QBkxtwmp4j1ZeWUv6yG+EzyVlVo6OOgiz71J+rnZQvZqLa0VO9mhlrXy
Vl5KR5Ars9toUaCc8bO/bBk1/3PrVsFhZJ2/+vw0dslAYE5Ly+zqZVp2lXfsQp8bkqn7j/rB87Wd
Y5C4l0P/3he06c++Ddq9CzQOWmSHHf8kLwKhT75Hqbm2yxTtkqaF+y1vP/rUI+mOP/vIZksViLV0
GMuEwAz9RwXx90OWNSrx6flWV0B8yTt5qX2eXcCTgsVHXac7Y3n6KMfWFG+iFB0zORiKI0pNf8xD
uJIkTV1bLFcOObLf5mDjZC+zcVDB1xRwtZDr69zwipBBdvXVILuWyWjDEfeMlTvq6e8Nu6ZDwO+j
tjAMe0Wm1VjJgfKCtHJ2rXfV3FNW1D34MIstxxaeRorTzMtEuvGEGUK5kEWoTPm2NlBakkXdhDKq
wNU8ymJohSsekPpj4er6NU7NR1ndh2i3NiYectGYjS+1RqqXI4R9J1sVoV5w0pxuGGWbD3U2vU/t
JmZ76KO2QE+JQWQ8xjW6QpxH57elJagJ5kIxzj2+Si+6hzPJv75bc363bMOCDZmk4eXj3copY95t
WiPQXMLS30ol9JTHxabJfXDRs1j6uzr6rKf+USzrACaaC4RGtsqGaUhY2WU5UbPXREuynSyNaXlg
qYTik2hrN2KvCy0wDK9ouw2rmnj2eqjtEShTkC49hArOOVshrJM8QfqhQj5L9n4faBsB2OnSmX09
wqtQ6vAK3sznaNHfYvwvjgjIH1plcF5UnZcf3QHWketeyy5+qufqzIVnU8Wk05s2dl6GxoiWBOLD
o2xtrAhPjDF+9jXQ042Jxc7QK85LBWlsk1XRsJGjdL0nHNlG0dlVEvd5io7yJR2lU48ovZIBnF/K
iyISuVWmbGVxjMfXCd9ZNKzq4rH2vbV8SbchN6ZNOF+3XaI/m7DG4tA5NYlBxkNVIRdjZHXCKds+
9aUg9xJplgcu1HwYx8REbuhX86CAYfgYMk3TyCKKxL7g0WoIWCdB9+AHbfeA0RKhwwRwqOdTRPIG
A5l+/PLRQ2u9pz4ykpPsj+tJvTU6iJayWM0TzlnceS45pq9SsURTxN26htg27Vhdhgy+PRsAoPaV
wq9VRSSzNSz/W3Brgy7/hodTCk7Qn70GTNi2U+NA9O+jJ2HVb66hZN9iTwf+YpWfDF2U6wZlwiPR
SOtUTFqJB5Jrf46UciW7lg55Pr1XnfspwRtuVEOeJKLq76fC7Rby9SxIiklnlV+8AqiiUg5sxpRY
HGpIles8tJwXgAMn2bWJ9NfOUeEg6pbGmyKiI/+G3OvLpc056q+/IeYM9f435Cl7Kvk3VLCGnsKs
fAO+2228MjY3iRpPO8AB6UpH2ONJFrsqzlZ6oOpPZlP/bJ1c3/itqMZ6uSNplG5gO5MnMZToWcUn
faWOanUGDN/flVpc75BNRkdUCZOVjW7ep3HsXoBAmz+c+lAnyvS9KVkmECGPIJQzenK96lwTz8xb
BBd6I/vSp2WwRS8rRf4u6YsjkTkso+a7P4otIs/YDJvNknMAvcuyH2FHYAPtNal1TjRj7Q1KeCRt
5CwT4q5rWV86OlggiM7Z0RD5Om96LCP8lhGGG2L84g7O+wT9nWGbuGpps72ebatH0wQLOpfKyAfF
k1fje2NXBdq6qjoUCeYG2UW2up2eH0ggoKIfkaBCCWyTVL44mcQ3T9Z8kcUg6a3DhLmkLMl62UNL
yR+R9LFRps4iqO/z2D7H4ygQ6SbA9WYpBdhhuj4VCP0/hD6AyVoDZyGF0O2pfrJcJ34gnR681xeJ
vWw1vf6M2gZs8+4bauM8w4C/3PzC9HY+0kFbJ0iyh7gnydEoavfN6NUlAtDtFxXVphUyjtoZ6VQc
0Nok3AylUj9XqvbkV3GPpA5GWWPmvogID5VIs+NjW5Q9HiDGiGr/6F85Y0DGzvwbtPL+aOiNdRPz
xdTBLYr8NkahNSuKtScgmAf4f2AtKzOu7vSJbcVH/7auw43acGSTdXJYF4DCH8M23cqibFDD6juy
9WL/0c0GSWXXeXqBvGndktKrL06nLD86oCzD1iwav35MUxt2uW0mSH1ykGxo23BYxUngQblgIlmn
NdmA2XWY3slil3vWJgsL0BAq3jiuL14cjnSH3gUEIIv1OAZrlGrUnSzacf7UkO66QqbyHmCob+qm
FS/F6ENgc++1ITJPpC6Q4PfVH8Cw1G1UFRxpZJ28hGFWH+FcQVumrzrlxsabquKu6bJXsMBQz11P
X2mqE933Yyaupv7WEluAOINdxR0yZlBe58a8yuN71QzVlUp2aC3r3hu84tUYde0gS0gpiqubvcnu
siYUmnrHpvX3eaIkV0FFNMq6srsOImlTv/pwqN7n4HABXLucXiG/OMvKJTMdkfrX5gUoRO/14aPk
ee8luVYNqFx8tHV/K/0aJxe5Xz3lOHJO/YPek6ueF8BfPd9fb26bBXf+zTh38EE/+v2d34/xCWZj
fBKxd9+mY7dDjiU+fdTLu/e6ciBh1oNsoPtHdVax0i9kuZ66r4kPMB9/hpOXivwk7+SlLkc0VfSk
xUDsrwZPU8Pht7Jph7tc9dN91OND+T7NxwxdrYxrLZq1++b55UXOxaagW/zzH//9//7v1+H/+N/z
a56Mfp79A7biNUdPq/6ff1raP/9RvFffffuff9qgG13LNR3dUFVIpEKzaP/65T7MfHpr/5WpTeBF
Q+F+VSNdWJ8Hb4CvMB+9ulVVNuqTANf9NEJA414e1oiLucNFt2KY4kAvXr15yxzM2+h03lBDM3t0
Cf3tY7nXzvSu4wEDvFZ2kRcnLZ1lVoH3LRdK2LtsVDAJSDZ+FJvnahLG+yWdtLPJ0ronN8xnjVqS
eQaVX2wVzW8XH/1kAzk3DDTzEMnkIiQoKrJdmTn9SWTpcJJ3xq+7uQfKKRnbOHCnAUeTk6drd03Y
5rciBErrmeNvJTdT70Tgjpv//MkL989P3jYNyzIdVxiOrRuO8/dPPhQjOD4/tL9V2LieLD3Nz32r
JmfcLeZ72Ns1+Y25plyLEWcyYBsD0iHz5Wd1VLnIBpa1d1JIbq5SUxUI3gz1zQ3tCgkF6gbPEsBJ
1S6A1fdXuWirr2VStbjPBM8lcP1LSDb8WdWfk7hpnwxIU/cxWG5Z67RNdNI8KIaymGgkVQZDQTx/
HiPgHqz9pK4g77fiGaxFspzsLDnI1iyPf5t/KH6bXzHUu76tIFp6Gq6nntcg1lF3J6LP//mDdo1/
+aAtTeV7bpuOBuXLNP/+QbdO5rBh9bPvRER69GL4/OQn7KcuH6pAygJiH2p58jP+aO5zZFHrLNu/
9wvqFqYwOqL7wJyqI2Ed+LAxX7jUGltMM+fKzpnxw/LW88z51tZ/9iqE9b0r2XeVfuHeoVllrDun
mb40zWKsiYdPGMRs1FRv79rUdB6Fp11le8oph4i5XsDk9Kxzhbzxsu6c6YtXx48DMeZH1oA/JkyA
H9yrrgHQcDkk6JZOYrh2th0c2744yRIigeP1Z313xecZBb6uyLxFZ6D8CMzFWHnmRxeGNmb2PlRX
zGo1sT/Z5REojwDpECTsw+Fe9crHcdA0DN46YklOM/8tvvLJttdjK9RXFfX/HWAh671ojeE5g8P6
YDiYBIW5SDFMZfS/m3UeXhloIfznr4ZuqX/7bpi2YVsWPzNLF7qqm47xx/JHThltNXLFz3ieptOz
qTnmpg4iYCF+smq71jsoluEdgq68BRBktrIk65u0tVG/nFtlOSJdDWy6MHZ9b7KZQIVskYGDgYoC
PI6I81TfGZ0Y7svSKq7QZ5bI3oz3sooEb7fpFPRnZVE2mLr7YFWtfpRVtt13xxpvL1mSl8HTCjj2
kboh3+uuI93zN+wf7W1OkBVKQGG85M4smqYSWRCsni8D1GjFScensMOLtYxsjq4dtPKtieMJmFjb
IRfEObEIEs6J8hgZNvnWNKuD3yKWIVI/3UZzEpl4+c8LyEwgtQkUgI8GqNukMecR9jxCds4K600z
PIs9VEFQqvPb8qDOdgzNr7tKtsgy7kOOg36CDZQD51zZURnUM9pqV2kNE49ZcJJ3HxdZh1bOxGH4
KKtzD1j5R9cG46sDhHBIAgA30JVwlGcUST+bhOYvstQ2F9xSnCf4NelNtYMLZgMKxljBcFDZWQG7
apVnbWzDLXSUdd1rVndfsoe/n8AP32r+Ifj+iAdsjsVDGeD6Cd2lPMi6tHC3eZOOWw9j7YPiKS2c
j7E7uInuFIuPsrz76OPMvWXRj61z4MZrHcli/MQVIlkBuOd94BVPH89feWcGLSDNHE+S96ew79a/
9RM5cXMIg9MWGR/zovEsRF2n0dfGXJQXtSFzk5nFLSdpsR8rEdqLpsPjogI3/0e3qETTTEVwprtX
J888xHUVXOQF7aj47IxXWZigyHkrxwye81af7rKpT82FbLFDJ1hpJJkxhWaoy5fp4PDMgS0R3RPa
IWMGZECWCqzajn4cPsmSvKSJW26glpUzuyK6lxezAM7XFtC/4y44ZdX4rfY64wmhN0eW5FM+Uqbf
SsFfpRq57Sc8rn9r6zwMK9kIpSu/sKY9pBd1L++afpje72RdPPVoD/QJp+U2Kfe2cJAczDVPXVt2
C2fs/R5mW7xN0X2BPt/pd05JDhUNBwTF0ILalsronds+nXC7cP17+PfhysyC5ikTbAi9vopehy78
HjlK9FVkGl/nAeYVBB3UWMMRaT4on3bspyBtEpRCS8V5s4L6BwpUzqfMzZGlLLT0KWf9X3lQbtb/
eUEFLvT3BdUxDGRz9HlRZTGleV5wf9tPxpYXZH1Z20+oL6sLuWPsi5Y0L+yFvdxMDgoCF4SZkr3c
Z8rWNKx/tqoaSlay9WOsbEXK6Q66fnH7d+M/BgR64xNdqPTxkJVoRGYN5M/UNv1TpIFBl3dWi+0S
cqwd1urloJFkj1wAeXpYL5Ww7Z8K0nJLlLn7JzNCvqwdV4qiX0wzLF4mJ5z2eIyqcAYpekhjrx0f
5L0sWr7Ntr9sytPUaPmLEPkSjCt4IUHaz28Ca2c4NWbVnW49wWW+N8Yq/To2GPE5TVg/oBopdrUP
Wc1vIvsJdsV9qFjNzheBuYPyvFfrPHsVCgKO7N+1k2mgXwtpWqzd3OqeCcM+27VuffvVNZ0dImVX
aIbae1cH0ZG8L5SVaHT7ZJJxnlaICsKfz9sDeP155Uf+96TrUXoymt5509Pp3uJH+Qbp9rsdDNYr
YKl24abe9OKxP1kWltU9ITAAv87V24ckgjFZttVwUxVomihompcsI5jV21VwJtejbofWbI5Wb9o7
XRncveuQjTSUHO+RvlcxS8QxZ7TQp3XDPNy2Q2Gf4dkrxBvG6YpKmb/Oc1ynsihPQFQ6zWNNaHoJ
mKF/ZuEyIFAM2qfQRjCrLnoF6Mr0ib+k+soG4ESS3v4uelxe2jzY+2zTdmXPn9ORvLuM+VjesqJ8
g1Gn4fBiqlDXtXJPhn0Ol/cEq6hPh8ZGozbtNwMwgNfAFzuoqMFj315wgYs5ko/RjvDOdMNKBTJa
3cVfzRJ6KsLl38cSEGJrtQXJ5cTf6ITfD9Dqyb34Il1j/+LjG2w99+7UflfiaNO2MIStPNJ3I75v
KNTE7X2ae8bGaNXuYEdjzILoF+COgwL9OWi9CWS8N1FOG60gcIEsGJplAKiJoSv2+0UWoZ6BUa1E
gOEgDZqtEZSWt2oacSs7vd+683DQj9khDn+bRnZ2wgbFVDVP7nQFZ+ehZ4/rzaodLerKEEac9BEX
FQjYipl9N4LXfgqmrxkPZna1mXrTyynbAaBydqbi61cFEZRZhal8q/2K0ChjMsf50epq/lSkZrxp
+eodhFH0J0XL7BU0z2GVe5XKYzFKwTcMDxLlJrl6xrxLkfVVOz18VH3U15P2IEvvALkkrN/n+F/r
5CTyFYYu+ZQaJLet0BErWzX8x7Yr63OTwhpVouBRVlmi2dexNl6wWggeHbdKVwKhw61sjIST7s0I
xQNZhClaPuTW1rTVqF7WQLrhMpyNZAL/1SgN8hqYJyDt8wmED8KZGhIgnTOMnzifROS73PpSYknw
oLf+b93asQN7574YsT3uCgLyuKZwXNFLhzOMGH9eZDGNR/5/HIxXo2UZV0/LkaML96rw4KbJKpi5
nw3VbX7W4dMMnQ9FImjXDGCXURz+8/NE1/9+SjYdUzgEJwg9CH6cGuGovz9PSo7tUx5lCPE2gVES
AjXGYt9PztZqhX4r5+P6hPSm6zQ/S3PbR2lukz2b+bE+/K3nv46TPcnOGk+/XuHXuDBWqm1fZdMC
VbsCba4W5z7LPap1J06DY40YH1IjL2NSjFuFENrij4baSjgFjFU4PTtOqq6ASAP2FN4JOmx0zw8c
AaXK28mSvJg1mgwsFNVSEwEhv65xWlgjzggqGRVky3YwNmrdiz2G3j40oluYRe5FVsk7BYPDVetP
iE/9atAESBtokSAw3XoNhk3Hz4INK3k27L1jBaMVOxMPAdikA/uHGAVF/a2a+uQx1JzvEyTXp0pD
f2uE/7XXvFicoc8HKz3x67si713Epv0722jEPWouxUNcZNs4tfIXK+ujo2ixwpFF4Mo6qxZ6O9WQ
FS/jpIdLrFStvGjPSpKR7CBlt0JOweJn3oscmVDMu2rznNQK7AMiV1DHtD7fjtP0Rejw0McYSJcv
QuepLfR76bGadtZs2htVD1izWzuSYjxc/7VHgoougq8a8Jm+0DYTDjgHYgTpKUInZo2uY/rMs+yb
BHPo+mvbtPUV4Ktt7jwbdWfdLASkkkRc+yTX9lEV2ggc1OKTCgE2GET6VVPA8sgevHt1347gimzL
RiuxgBoUpDFb8KIYP/XEX8ga2OKgF2H4aTSWoeL0B09uU7yg9Y9YJR4H1S+RYgbD3ij1rMeMgmc8
9voPXzPPvWrHbxXia8j1u96LA0d3yaY0fhy7UFt5/DHXJHSbTeYq3UkE6bgbGlXfj9hQH7xB5Lvc
AU0IEDbZRJUf3viPtavOGAEG+6lVb9iDTyejHKdVrufGna8q4ydEn5d2MbhPredVp4FsHurk1Jse
QrpGMNBtXriGEsLtr25qXEL8m1cwEhDM1qC3J7vFMbLOsfuDR3v8YvIRasZUvfpJn6wTyyEUEWGw
nGixt/STVn9DxyvxVetrqKIvP2ExcrF8V9/XTRXyZvXyBU/Hc/r/aTuvJcdxLA0/ESPoza28l9JV
VtYNoyy993z6/Qhll3LU3TM9sbsXzSCAA1KVLZHAOb8xI/N7Esc/U6krn62iyP/T0tf41zzT9Khy
FE1XFeTfkXlR9LtHVd1HioW47/AiG4kD3uiTrTU8eFMYcEY7GY7GUfGWBGE+M6W6ObeoqT30qvIq
+qMxgnOFfmJeIrWX99FWbEREM6iMj00xamb1vgjyB2e044OrBN3KL3soO+Q05z3ZjjctGUGp5rC9
HHubG1bxqzLzr9AU7VfJVij1d0qyhZX+q64reS/JVbrIG8S5fCt9rHRHfSqnfp+cLtR9bfjSIhQK
kayTKb6IHT1oA0xPEUuZi/2+2P4jM98fA9i/WxMb2ho8gAwH09DCtRW3rCwNsORHjKzKdZtDUNpY
HR7Rtdtif5WS1MWYszuItutl3cHrjWZVu2hn3Q2IEDM3mSICaxi1y8TuKcSYF3TFqocy1cuHBlEG
8lbmRQrb6sGHt3rIkBhd5LIqH22rhmQrT5shWZ6sIYP+R43ldABo8ZdlF4+ha0ufE1AE8ygslcto
Tfg3hKd2t+nAA9+n85e7TjcNT/9VwmgZtcE7o7rUbawA81ZkK8BaIAz+uSwDWIkgFtcSDu6ffct8
a1wstYICO1MHJyzRPTipvYkjHEnFpHRg96erpXtAvr1+DbKNrrnJZwcg9X4w/RJ1E5q9NDxJY34W
tcS0dE9WaBTPHto6+06BDC/6vdQ7u0pVPGuIt6cO5Fw4jiu9rlmCs5I/VEP38XDrgwTfLfWs1GYi
5DYgmo2NjUuON8Qi7SpKh2oSPziQjZYsN2RelJN2OFapmCIjP4M9a7JLsFrZa/xAN1rYNEe/hIEh
ey2MsBDh2SEJ+0d0Y9x5bqfVCypF7oz0YPNZ9lFTSdBF+qq61WPt5xnknGo1oFQOL49aqOGhoKoN
LhksD0VbhLv3qEvV3xsveNLaMQ1/IfHIcnUqVvVVtIMpEz3IUyuzAwQIzOhBjCW0xJg2FZ1+j2lT
0f3P85yoxPi+S1V8XMFyojkIjSkjS6pPSM+pArPLch9PVQEDRVUauG2c1+6Mb2TzhEHUlmW898vi
xHez4I1cCJxwPDRPsRNrO1kDCJCEqvVkl9RjJwLXT7Sy+fVTQFDQRhvVVHq0FbA66O8Eu95z7ZNX
sN4s1Hh4ywpvHzhxfazkSFtbZPJmJD69X2Duk8kaGQOPtyyqlVerifJFYTfjWbPyYTNqar7VXACO
kRQjCxBSQI79StlrpRIc4bvFSxl/iVc8SSHV8JnGoYE8o/tfh8hS2BkOPuYFPU+aAhSuV7bag+VH
aMwievzN6r6wZEbJBLMs7DjRZkE1o8+7vYWpUZf6PRwbBkj1vZ/pytDPagMAtTwY5qXt6rcyd/rP
LTj0lZXq5Bq9cvhcK/oCFRvneYg7NH3sLJjLtR58bjJsFDS+HhvRdMYSbLbXPSLKW8MOiZ6wZw/4
TWnxJqlBdYgokndkPiX/e2p0zUmnRrWKckSp8mnFZo5x9DgiywUiL1ApCNMnDujHLdCq7c6iBe0D
yhxyvnYGsSmOemOXepaz1vOKJ4MMvws4V/MM+MqcwdjtvtRe/hDy7fAgLS+hDWX+DPHU/aC13rd6
VPAd9AL9RR5P14UBvhw8qD+5aH6+5rUybpokRYliajoOclwSuoH76yj/rC71zNO/X6ebf3r3mZpG
ghjHZktxZNW6y6MrSJWYg1lIz2DfEHp1MSQbirE9y10S7aqunJy4/OzZxU+Ox1hi/cjx5vNqfsS3
2MGg+jFAtioMwoG7wRX341meaeYtPJGxJBaXjiXUZa6x06UNlBlxX6zVOSr/VgyrHEHVOI73NRnf
n1Sud32TRV/qqtXnYNrTCxAFdZOx79igNwt0z57SoIg2fkmGcO+xKBeTEP6NyIKaMh5W/rXEnBtJ
8Ay9cCZK0z7Ors8RrqeiGC3GfreQxb4fm+bVTmX9h0qG9ueNEjQSzeDNZWr8p8t3VS7SN65u5r31
rKkSmtbNEOWvsYFsjz9G665AghtE0pij4cpp2UjVvp4O15EUz9q56OziComgcbDnXmL0eJ2MR5US
5j5PUnMvzsrfZ3/V7DoDQcKxxmem5te01ZvJJidr7Sc41yw67bbZK1JhHVAlQMzJVPSXIEGNddoF
/UxyhBsz44eYlEgBkyyUidGMeJ+E+zk/S9/WXqw4Z6kfn1W0Yn40Xbe01YpfSYH1LfiG9GeAmKEF
g+4zetKA5TXZeASXZyyzKDCPNSTrzZhH8jaSI/9oDEa20kfoM46vf/KxVFvGqEsdSNFhlDYlYaRk
7J7TBOsFGRvvn0gfhbXOFyQjq0tlBkkQlHqXuA+9TyIRHlwnsW0tfk8alMz9aZWI2pZAL6+TkNMp
D9O26XonV5W6Z9k1KZHYQbxudYTTILb7waex9r4qhq0cOi0Kd2MeOix2yTJWLmvZqu+9jchBFmAY
ZkYxONccZIJnyrTffMnx3+jkSEbpREFKvP1Vxe3wBThOvyrJp2xsI7Sm7kILs4unR5+RkHNPFIfL
bVWpr2nduyfRJQ6i6STxisR7eLjr1ytVnTdJVy7T4TFqYDGJkigVkPIgzm4H0Rd5bb6J0gNPKLtl
3yY/peh0YwDhGgdlAohbZou3i52amFEBTRCjQyMbh9J58sq+2qpJpL1Go7OiSGc+yRgVP5R+9xSr
PUUwmLkbBWQr+GNVW0pNH6yyvEw3Hfn3hfjVKvaQbpwBT1nRFKOJCfFKGdZGXv8ypq0ZnudUaKXQ
pIumFCrHAsLmo5v90AZLOlQ4Gh3FAtdXVoElF8frmle1sbMgO6+2C5LTLGdQ3152iJdTKfFfxJKM
XaaHLJnvH/LQT56MMfzYj470oU+N5GmKN7AOf9PVQzxo9jGp5fQlarDqE58oSPItS3970WmtvDFH
g/8BiQ9Fra4BhEZ+9iLVKIxPsUPa5NuE/PC8i9Tmaej9fJ3bWrgShUI3SjSgyjruIPzJXtPwksvK
MBXvn6/r9rHItcWo4XPB2tjaJW4j4SVWs70M6+KzUUcXb8p1tmG+M5EXeusiWKYQTYJzgd3dFmGT
ah14jv4YpzGyUrk0/qhxJIiqX6krG29p9kgyGIm+3ycQ1u56Pg6BMkmhU32ISYvaekNs9JMoOYCm
nmpEYBZFUSGtKBmpARrLYrQtt3WRDd9s1LMH9uou/zvn4OLqU4w866EBhLyM0Sl/a5ISDDJqyEkG
08JRgFvHLJK2/B8GJgiS5SWp22cRgYUQG9YgfqlzxLmAIATIgDfFYzMl30SEhdBabrTDMeeZtsBO
qjqX06GTzQ63t0RZ2IoPuTMyQzotU0P90Qpfkj44aWpcXMTLB6F/9vvUk8X3dhq7teAvfWj9nodq
b/sfXj6ObP35/W+ZhkblR6FQpziW+q9pOs2QgOLK/fA8OrhoKhgoB0nvzR1HbxcA4819MlSoFE1n
XuOyAdLVOFiElSvNOsDxqyZ1jR0mKsVCITexL1DionouP0dWhAIkj6o1xJZwZbq4c9/4suHoVWcM
XJDyzIGnyGO1N3myfgIM8im1I5RFppbsIfOYhs8RhMmLYqbujuc2yoepZbwNIImtxEgecqeSTtHY
9hPfFOFrR0KaKuof/LqtviV+88NAEeytJLOGbUg7vIZIK2FBEV+iwetOGZqu8Irs7FQ6lrsJla7a
luxOUXeWQDsU7VOvyuMhDvD0GnGyGIpUnYf4faxMh6pCzrvuh4OKpcbfbhMpIdYubv1tQETvMdET
2LO6BxZIccqvCr/2VM2tV33Q0WTWzXRtFnnz4Jv5MQaL9RYnyOJMdSW57vz50GX+xQqLh07yw23f
B+beTQ3jeuD16eVfkfBgnenxCs2yoP3VqbxvqdAEhfPZB7G8rDW53MOArc+UxHiVNsGwhECJ72/k
6ueSpxMQnsJe4URC8cF2fAQlmsh6tF2kKJRm/Kp4EI+yyXvQtRDdZnGxymT7FWHL9pttB9ms6Mpq
GY5NuIafpsx5AnSvjgndo9T99rtnDOvSKzp/1mjPbao7v4xWemAnvampzi8Gy8GGJlLnda0gyZL4
9hrKobPPEOHamLaEr3uG8SQEqjHGv0GGEoGuDNJzbaCZq8xt2IGn9VnNbfJo6RB8a6LuYlNs/UnJ
iZyN5cyRdcPgBiWyHSj0ndMa/omABD3qrPWxQxhb0G7YLk/WzOJQFAhASZH22E5dkSSViBDCPBMM
tk4Q37r8c2/nF/xl8+c2K5+V0onPAJjkl0xSPmWeYp3UMK+Og1FeulBPDzkijmzhfoZykx7kwHtE
znfYelaCYXkZZPpBIvfsLEe8wd46k6wxpmjlSjSlwTzbOdtDU227U2Pix+1h2vemS+Hk3tH4e9Vp
jkrd2FvgIcrBTR354DucFb72I8p9bw308b1fDEYkMUnXTCGi7fjVF8lCp7F1hxcqI+m5iMMXVifV
aYBwOWf5pOyQfm0/yTZPalOOkzVJkh+8d7uHxG61Y99bGyPWfbQEzJKEnu4/iEE8X7qHtresXT5G
36gxEtEpxrB1gggpS9EOVLzaYDDGKL8hV5qTWf7EMqZZapbDa21qmpqJpIejNNvUG/NV4OTDvKsr
KaMUp6X76ynYcbZJrLjwLZx6cbx9jG1Vmvuw7zvf2aXVcCmG0DjbSb1m94nrl/YDmzdWeGH9rdON
9jLWGHpCUSlXZfA2lvwOQ3Y6QxNWvzr9CTp591JFvnMo3BHpTfQmF32EK00T8kgPpMbdyF2QzHJ+
zhesgvJLOp1ZunJJeOjvRZcYbNGJXHfwu+eiCbgpOUlK+Q3Y3j6beK5lJLfbDrooipI0rcAbybxF
X0MpNZ+DZugeE8Tu4qmVZ9gqBl6LsoHcS8hmc8is9P0sjjQcCX3z663rFnaLdbS8oLTB3X/PtLAh
GIL4F6Im9q4vqnBrN66zJ3+ZbAJd8Y5dEFRrv9SiE6VEVHFzrTiPdmnBlJfhLXXexeHNvMmSLNmn
9ljvfH7+mybI7IOWDbh6DBh+9EWNVhe4j0dkBZHj0Tv5OY8fkG8DdWCPCVInYbhp9bLchp5Tn4Gb
o1LnxOWb6qZHGY/snwhibxslrb6EJQYtpqUliMKxMQRIJW/avInm+IXHS4Us6lbB5n7TGdL0yoDO
YaPu+BUw7FKVS/OnnSdPCmuIeUVS8dLh09whjv9L18qTz7PwzWv5hJ0fZResDJpNOdQnm5/SOlLt
bo1P4nCRLZvcgumrr7JRfVPNJPyVmkcZ5RK0TnzzYlJ7frN8lNiKVqkeR5Q3VgUSYQcbsXJ8PGBQ
eFJ1QWepwb2USkCB9DdaifFPGdULhNBYk5gIKq1aNAL346gZR+iMysJ3OuWzjpgJORCbQqWj8Mhe
VTKEl8A3RoQQ5GJHmtJ6TKvupwIG5xviDwk74sp8SKom3GsBElN20g6nxJm2L4bxLVRy79mBsrrB
c7dZmx5LJCUYHpoh9b47wOQQME2GxyGBihLHiJCUadu8kp6gQEJEMC2c7SJLHlC9gIPWVxvZ8uKt
NSJUoYxwj/l/Ga0HuTbPjg41JegKDxIrANVBDdAyyztIpoHjPhu6Xl0s+J9RHkJZQdWrmHQ5+jo+
BmOhrqkg10sB7kJFNFuYXVBsBfSrCSdwBkjMkxitGrhZlqE/y3KbAnjEaDlHwtoo23iu6W23bRoc
RkdbSd+c2PpJ1aW/FE6oXzLN/xFMz1wDZ5i8lTD9VcnDwqI0t23QDuu+jdJHT+0c8pVN9d10ULlF
ZOInPkU/CzmwXgpZH9G8id7sAYeQbHKhT6bDoMDOVEO+qAg+qhI6Jki4jKWVL/3Jm14EOo6JBEWo
O7NbXy4hG1kaPFimq4iw2OjNi3299vVisamsPVANbTe+otaBF2+Wp4CNSQCS+mL93GrxwQmdL1ak
OcdAY3/tV0+jhqOnOqqHsXL2elK6O8uxYXbnkTYfseUDelL3GyeuVETz4+GcT4dgkw5JumJzHGxy
dgoLsN/qq4kSoVb2/S/qcyNkbBYq7LZLKcYtqXayZUfum8dl7I14L/Cg1iXjoec5spEHKVzEham8
mKFnbdwIBw2+8vxelfgzmJl4MdoVCy4ZX5/RBT2SaIa1CnFzW3QYaMPnHvDyLZqmnVGSezLgy29E
3+2gVPYfIZWtkldDkAbV1wox7Kp6tSusgVNLDz61JdbNbWJol8jx2aKChQDOvw61cTz0WpuC74m9
TacWHTY+aMSVGltAMlRPCXWmWYF0wlb0YfhgztoRIRzAfxd0gK2f1KIWyNnXrmc/ehqr5ECVv8qS
NABSzsadLrEQRACMp/swpSYKqWMhGH2G9hi/dbKvAiAAJIg+h00C3N/Jltrum1Ez51Fvl0sTMwHD
DyhIeglGDHmPrzketezXZAkh3hF5RN9xHwere/RM7+gYpofOVCiRYImaNbpj2QP5tOyBtTSKgUot
LUaTVZNXe+UL0rXhEbs9FnlxXb5EeWafnEh/5vuDsMIwR0M6vdiNF52thmTPkF7a0E6uh4Jd3KJo
KQAPU5QYCEHBn+r8u2iYvi8vM6uLJhGD8RJ5Lj4BSt2vG18bL9c+2TDXamyDvZhCxAC7Bf1sSAfR
k3cIMskGPjC11ACTcKzi0DTx+1ms5dEya6m7wmCoJukzYq6nPIn4XsVyu4p5Ex5LA9MJtFzRilIc
9ygOfA2cbVNbZ8QFx6NRmrwAkvABcVOcDTIei0I0Qxl7tKP5y2yNSTVD9NV2tlMjCH9ZaKtYP1Z4
2MQmVfgex0YZXeesgPqmu9pFHgZjriEW+ODzqdeDNcQbia1loXrjxUYqlBTCGQTrojVkndc0yE0n
V9FkDXVc99ro6Lc/Bi2j0NpAaHFsErd5EFm7yq1Yi01ncAcrrBmn09uhtk5UeYdV2wT1krQpJYrc
smedFL+5kR99MSSS/Ij61Z943ivzOnS9J7AowRKFSvdsynwpgugrmysK8A2ao2pj8GqZmuKA0B2o
WsMhOzATQ2pvmTt856QuVi9a9RjolRfOZTOWSSdZ59AJkSiXcfjDqRG7mnRU0CTLR/IBemTESF1K
2oM4FL7CssA3mxW6/O99Zd3ANOnVYtvHpX6N6xSUpXtSUajXOKscdTYUPBR9hxDnOHPcIXtWfLN6
7CrMP/oke9axuXYiWXqYFupuUymvGojVAwkC99o08gRR7aELV4mah0g0tL20zDMfIXo5jqnFZt/R
Ws/2YQrBn99awI5Z7x8MuGSYo8Xj2nBcex+V0ic/hADWYUuhN2X1jKJp+ZyBRsqREjzlnlQ+OxqO
ri1WdDxhadrUgddKS2rGrd0TOrvdsc2Bn6ah+UMZx/DVS8JyG8jI7RaOF+FPRLlH76pgI0YjvUf7
2Ndz0CuMupKxIOMiIfqky4+8P4Cx0N1bbXqIfZgCJhvNvSWNAAZbQ9sYWgWP1pXNF4M65yYBwIT3
eGa+JKQSNiDx5QV5fUZR3l3nGa93KbIMUix+iY+FEi/FXNVpvXWu5M3yOrcBdMbbnjzfFMwKr8KO
AGS8GMX3PljpsFivTWBavLAQBliJ4LSLqW/2GOWIYNnDHqNEa3h9ndv3ePJQ0F6LYK2tVURObfc6
GpsV3gr4yuKlx2eWA+xgi5aSkPgnRCNC3lRYozWi4BvDctpz6w3WCunE/GBHe9AnwTPO1a0id8+S
YrXPSdl/8uEoHzM97TdFq4Pc1/rujD/PFiEOZ29pUmBe+2rlK1qC+ena1UIcOukUm10EbfAGY8cM
0NzfIc7QncU10hKqL/vnYG2n/TzBQJIlXmCh1xLGe8/rlcdE6b+nJKe+5rmvzkB5GOfENcJN0Nu7
uh6TS2NEL40cea+mk0L10vEkDOHavZYRirvk2oeVGAU8gHJkETs7MZrp5VNSZe3FC2ztU/O1KhJv
o/oQDfMOEXMUHvBLlQp0vUOKnIghjcPOyVHVwTLH+uMU7cdhpyN0oc4/BHw41RMFBfWB9IFnPLpD
530y+edRkAXG2zveJ41v24MbZzvRkoxOP4eI7IlWOKbZCc+u76JV8o8+aFaA11CPaNdYFs3e7qnR
iauG9QhRE2TKIsTF8jy48vtBl7aW1HnnWzcL/nwXu96LCLr1o86gLP2BSvHdQOaFMhLhsAVuwSKE
fAR7HdPGRO+P27ktG0ajVJSXKLJWQVcPb/ZououxBtQ8KKl8lFXSXWCnF3bIHtkfSh85az87iUMR
49onzpDFsvl5p7zDrfK9D5vEP0azBOmiFkKJCL4NiOB4Gu0ayfswGkOWooTdVWQlyL1er1pVKFJX
CGWFDfL5JFiGMUXsNng/wMhPd/F0EGe3gVvcbeAu7h+E3C4/AoiPkKjlxrd5onmLud3pH4TcXeo2
928/5d/e7fYJbiF3l68QSH3/+H97p9tlbiF3l7mF/Hd/j7+9zL+/k5gm/h5KOxSrxg8eRdftY9ya
f3uLvw25Ddz9yf/7S93+GXeX+qtPehfyV3e76/s//KR/e6l//0ltD8yQ5mrZPB8m/5dg+hmKw79p
fxiiFMUsfLneZ13b2Alm16tc29cJH6b95R1Ep7jUx1l//4lud73FyNSdRwxk//Xz/N/cn80MW+9O
D1md3+54vfb93+Fj7//2332945/+JjUcCKPocNz6/a+9faq7vlvz/oP+7RQx8OGj3y4hRuLppnd9
YuAf9P2DkP/+UmDqG9RcEM3Tw6E6Nb1vLUsQ8Vh40MTDqjr1elqB3KEJRgttzMJ2F5JdZXgvo+UI
ZcphRTkNi8B+8MDEAV5BhqQud2pW9/pCDHt4jmGiewTzC4NOdLWjE+8Lh1VgruYqhq3oQ+kUlXBq
KuaUGYBekpzeGyRc912P6tkMhXrq4djcvJ8a/RjhMjf1ioNqvU+8dV1nTxEuPgnSvKzir7iwSVs0
xI15miTRmpoU+Sg5yR5BZW70Iq1Pmm2mjxLZl4Ph1BcxJqIKfrnII5f9QpkiRJiKdsjMJ9myEyFI
PbJESlmaclUREOcZGC49BCw43UQM/MO7o3B6sQzVJYn6F3d2Bu/Qqu43L9XIwE2U/REkFjiwia4v
2pjY+dCYnffh24D+O8TUJUKynhAUxq/TxFxxEHHO76sYGDOuMh3yLpbNABDLkCqAOBUHsoRWCHWG
odvhGhTZNl7t9bD+MAfk6R/hH3ph62MU12syDn+Vn7LX1M0T5uRoJE5ncRXP2hYt07t+FkTBgvUp
36G7CX3tH9rIW92uISLEIWd7O2uwVVrf+sSZH1vtBhrkz7t+cZG8svdlPpo7MSi6rLhbJfIwyQJ1
BphJ6oTGdNBK9NPM0rn2i0HRL85uB+B15l40xzZI4RJNV7Epprhl+D5XTKswVl0EWolTUZL0KyAA
iFuGo+rMTCzWL8wjSYIwosS3Fgg1aTuzX4VOVl86T64vpZJbO6u1n0XXrb8ex2dEhWz2GoSKQwIc
eWXqHual00zRd72HuNKtU9zHtrzheh8xIOfjZzSBKrQ5oemKM3/wH975unfUXROsfT67jl3PBWdX
sHf9egDtUC+cAldrarg7uda0GC24Iql2UoGLfDFzJbn8l/Makyt5LsLdumz7fa0gJYBAAvqoofbO
nY6kBjdZeaJR3w5aXvUrg2y+6PoQcs+8FuNeaEPH/hCqSW4npgsiduEgHe02wReydzkgY4jSVWyb
e38CRSCOL39JMgnvkQKKw+8I31QUvHg6nOK2d6CfKAF8vhKd1uhnB/ivBgmQBU6e79igykAu0PSo
HE25PX4pjwFV1P0t+2cpWbIx47qdib58RPGVLUX8WFMNu8YBteiwhq2rhVHl1QMW5MkqqMtw4Rsh
QhggBVPgILj2dK5TPuTdUKIhT58y9TWQuv15RY722hbDd9fp5fCMRqm3bc2qO7Rwnw9ONwnxiHbo
+treVrF9wRFxcR0g+QQeoLeab75WBxTu1XYuS16+uF2hScP3a931Ycil7V31dNdtyoG0llS8aX6/
PD68V65vG9hE45wcgvLhDSNeLP/mjXR9yXRuIM89QE/4edfW3JWomCZIVCPXkeFnVEaUVzjEv88G
4PbV7NYWw20XXWfc9YsmO+h2DfL/c9U1NqLIOvtdnPOwXNcD6Xg7pG713tS9etYAEzmIQdF/ndvC
xpl7Yzkub9PIqruLNi+UuS6kPfD+QZQWdPpC1bUgAASsID1uVW/agE7Frk4trNLDlI1pUBXbcIyL
baTFtvzYGeQOZEQ95yKmnAIjQVUYJunXhqrbXu1Posv2sSFgMdpJ7rxS5GTuIJUzG3tr3PCaU86Q
WdWzOMMqb6GOWMHc+lWDX0GiGmvR5ciAamdKnxtrnNw7KH7Mvx1I6/EvAfW9CCRnqgxMw4GOJ5Dy
+26ir5pu2WdYvk93u30Av0R3Cr/l690+9Kcxdo341sBgVbdjHBRr8tTouDcJZtES1gQqakZ+k3Tf
bFT15iWk/gumc++xgWaNd7Gd9bnkNnHhn0xPoQTQVLIPrr0inZR6Gw0R++46XJgBGUmQDu99GcSq
rC/ilZhxnSyug9w/Sb3CRwtyulaZgaNciCuavb8RIfdTpmtDrQ32YoYYRYB8EauW1ZvoVE/68xXu
H/yvM3+YuDTmSlR89c0QXQ+jis9FGVW7XvWxbILn8ixiw769j5Xb0aBMA/RBUhH2tBReSYIzUKmt
BBkmojkRCmTcyq6jgm0gRi0boIMYFXOzhjrku5CLy3XmOnVynNhsFfKwTga+AD91a4rRAgmS62iS
5fug1AE0Vco6BOKB3A9a/wiVwOCZzm4Dtz5/GgXBoayx+cN4dIoTh6623gfgbvwYqfCNXUcR9TZB
3OLuSuIWw2QWLAZE8O3e8fShQF9VxwJYk2bpmJ8MwPECsw/f4EE59SC/efwBKBYG+hIAvvJWGAog
q3x4GrIOfp4UxVTCPURnUtmi+Cm7Ry8e5Ucl4As7TRdXTeu03Pbke//ZVV18nZRekiwLa9hka3Q2
xthuCzMbfBY2WVJ7CNTAe0W9busVZPtrOxyfsyKb97UifYI/l51U5D1xZyUK0iJrZxN3FjHqIMvI
P4VLilFxSVh53UGMBrr84ZIpVqniTnad/aCkgDG5i52yrlrNoyxF9baxfXOVkLD/JI3BSbyHbxEx
wM9tHljGyq8MNBf1VkLBDOWsYi3WySMGQnsdn/q7tTKkSlbgoyxreyN8H33vEyNBVX4YGXpeP7Pr
Up2CzwYfEtyM0FrAqQ0VHb3a4W4mdaffTYqi3lEcxtTaQo7Oj6bkgFXr7WxTKXbwKA4OAI88Aosn
WmhbqNgB1Hut1Sscr4ekXydN1/KQZcLI7//RQqd7XgeBss5COELzoZZ3ed1YRxEyqG53Mu1xfZug
oiu84QkKq15MgMqMW6VRBNeY633H6JxnmX+9iKaU1dkfKHyKT2EBw984hWvMRKw4gJqOF2CbupU+
XX6UbPSb9Mh7kuKFHMrtU9ZU3RM+8Oo86Ax/I/p6ELcHUFE/kBjvnkRXkelIBSXy0Zq6OtDpGDOZ
rCKnZs6mDzO2z2JMhOsIjs+dBMpOLbv6bkjcN7RDur2DJc5+cHtQ6OJUHHi8S1K9vwXcR+EE8T5V
xIimm9VeMRNtmW/uUjUwoBcTbzFJFg64kP+eLYaNcni/2PUSop0n1rPcld76LsSsZN6onvPiG6W+
cxpH39mtFIAdHGVOxeHWFuMiUgxbMWKi10jRNm+R1yERSkFiwHwbnRERJK4hzm63NEdP0uZ/eTcR
yR7Vn/lIuK3xtOvPlilFC0wZoqVoto5PX6v1Z4S6cJ1Dg2J1N+B2MQq2Yby978/6nZ8nChbbJS7S
4iK9/aQOeXfyVK8GnJRYK4ed5YMpJ+XMLcduK5riEDU2CpBteBCtAv+Uh8boF2nk++dsajm65z1A
zLxNKVDhODZIk7sDKrFzp6lRGXCSrwr072COxsvIT0RFflVMn27c6363qoIEnFJRIi5Wdw+lJftP
EAHAVbpP4qCFZg2CyHB38dRnVwBVxxHVODFKtb45p566K3TnfYLaAmHAEoYfOV1Q0ZKlNbb5SsSD
vU0PbWb9usVDDQTeZVYPIqBoi2Hutf6wEc2xzhvAaGYwF03JjrXHNP+URPH73dABL0hfmtZWwx8T
1E2mkbSxJ71FNQA5kqMLu5CqODuKvgAXnp6t/B9tfatBlDuKDneaJKJEUxy0wAzB0WTe4m7g1kSF
WV/5BtZD5SdNsfNjj0vmA6xiik3ous0NgI+LuqvGFVV4/8nFg/VBDuwZGubJn0bFXL1xZiI21mzv
ScyH3H8/X0T4Ov+/7u7w+/5i8HYNQMEr6vLV2TEC+AE+Gl4R4sPuzIS8c7Slegkzw0NIwOi+l3Xo
7cIJYz0T0Y0Z4C7qa/1FHGqt1I+5Wy3Vsh4uqQnJIwldxF+nf2E0tG9uZZSHa8umjFZJGLVE4s/x
e1R8uuQvRmNSYh/mNtNcXGn8pxS5+w21aixdG+xCyygvd8AF0ZYCAPvY+/M4mAr+U08mh87O7NNf
YugaNDk+xYUdLG9zPEzRZ0PrvV9HDMjx/+d1bvfu//PnadpRnuMqViyL2MDLoVLXLeqe29rVWG/F
basdhoLLsPSKtUNsauGuhwKcTgOiqxOj1xgRXkDKWSq1A5dkmiIixbVFU+pHGYiAh+BTHRXDUnSK
4esdRXgPCWkJ+QobLzvAmVc8R/MBnM8s17Vh04z1UtbxSJyT1NB3AQZxQLd55tcer7yDaDvi+S7G
yeUM9jIv6nrzvq5x+2BLlk868QPxznYT2/gK1Ii0/u6TpwEzKGHmlOq1P0V5R7+eJtn4uVWNfCvm
i1ligsLXZ8E3BVmUab4Y6NrEPpjqIGFL0MPnQOoarERxGH8rX981xYDoG0YDA+QRau1/jhUXjgPv
q2WiiFaaTzki3nNxpgNauZ6lU18eS8aTOPsHcbZl4yuO6Khvx8s7bSzRVIHx/g9rb7Yct64Ei34R
I0iA42vPo1ot2ZKtF4anRXAewAn8+pMoympZy2vfeyLOC4OoKoBtuZskqrIyjSIGYPaNM4vsjeij
dzxaGaAFGVQTUlCcny0vqp7Ra7yw7RwY59HmADAnj1ybIQySQuYFKVEaOjVa78GRZADAPJXPzEIS
Hlkg70xevNHPa0CS0b5PPPEYoVnpGYcUP1vIxgYBknqQqjK3ZeU9yNBt9u+G0Fbb91B1BE5DBrM3
AlnZNXFt50SMl9DyuDqKd0ciwQw1zaWMjXht1jFbzSyYY+KmJ2jFzBNoFh18ns1TaUTzRydN1h6g
NKvKr6HO2nRqW1oxv1ZotFp3FfJktuNAEkfbQgPc51XpyjmEHAoLQEUoKA4VU7+6CILjSA3zq9kU
BzMR5tnqWh9aU88KvWLXVrtU1xpnyx13LfeCeIlbqDqkBvtnjrTRrAV0ul0u6Zq3D5NFHQAhgMVU
wLAfyZ61gVZmneR2Xur2YchNHzDxsvmD3JYrn60g9fZFApnhWO8YSUXOj41+B6g/+rZuunRktNQE
3C3tFykcmG9EKgalI73BvC1xc9xst7UnvcyE3ykEb8YnpNCe0VBpfGpLBWXZzq52bd5kUBwBZxmA
jz/+DBhj/z5sIqRliApImeiT4SDyIjJAU7h85db5+6GthxRMXgq+Dcn7YW7pAp7eAmO9JGLvPAUe
aAz9L8C3WuEhstoKvQto6MyaCgzgRPeN3C4/U7QcIWbV8OFYtv9kpWMfBCiejugkxX9VbVQg2DGG
EjzK2upzFJWQEiKv0iF0RodGoklq9nwcu3HLD27/o4LsNvqidRwtR2MkkTq0QoNvWUVuuYjSPkcb
NA58soSxG2sk7Cc8R5a9A0Llf7LMzqHjV1RIfcZ5fpRARC2hJANZBz1J+lmwjrsuxrtV4Rn2ua5M
dK0PCh2AmoxYD8EapS6BCDux9CAnQ17H7Jvr1JrZGQ14z9h1ll+6XAt1l3H43HWAI1l9qZ7DOnYW
oGQvnkMv8xdlGQVPnZDQUXHQs9txdDShbBAcLE8LXGvGBjtJwnloEdVDBd458tLw5qXg/79zsyyK
l96ALXmruz95B3gMbyAmFceBd3Y12wnKZ0CxK9QMj0NUr8k2AnI5Qb1Fu/WUvC8hR6BXsNHQtQ4s
1qz9xqh2oE/x1ynadr+yNHmSaDG4mn3NLlBcyBZkh8y8vcoh97cPNKgX7c94NbO+hFPdHvAHkCvA
tdKv6G6TCxkF4R2wgNNDZbRXskcsryGjbDtIjOEisWw3nQ04UQuezef4hYtk/DlMUbgocVu79lU7
7WIQ/u5MO48esB0Eht4toJj+wlrwn1Ak6M3U1U1AC/P6Zg2+SXQ+FUqsQGGRoQcqQ9ao0RKYZESr
QbZWysvOQON5l6KGRoIROXiavZ1FBVKlZIvfzm7e+SwZy3NXgBwrjtyrwNvrHt9FfkcHNLHbd04S
mls346WWO3rvoCE0T69Vlft7ir1FCI7cmesAcwp9vQeQ+xWPVpMl69AE7L+UaBxLjKpaOr2X/WjH
ZDnZanyJIBq4nhqIg9wipC6R/M8I4onKIKaax0K92JGBho8CVJtbsNvk+BUZpriEegciReCtHLAp
Q8m3FcjE0ubE09sQ8ocQvAc60DkG4AztIGwEB3mDzMePBhJlyqgaNIXoPc27aXpt1IDHo2zObZzm
P1iPhC+vg+pBAZgIBUSDbcapMp6QwZojOJp+FrkC8ZCboCWqQH3Y4oZ8AIH5N5SerSOYddsH8Ciq
u8gbd7zAx16apSo3YD8fVhRLB25m30BhB3kBPb3u4gk9leDox6b0HpvLZT9BnA2AOHvVKm/80krk
4UqO7MgkW/UZCnoraoEGPSq2w52wV9Tl7DPPWviuC4J3UM5DZrs3HuNQqXXkG6WLThnQ4tJBuKZ5
MBx9ANY8x10Ep8DW2gwtBd33HPdGVAq0h8J1T/t/nRaRAskL2mHR91qr8Rrr+zXIvhzUcKCbjFuu
bItfU9gW0GaMFAhccZiAuz1OEKzIfOXtyMR5hL/th5Ai4eMxU8JeTGDhWN3m3uLoLErlNnlb6kNY
6l+MwMqhzwXKFZas2txZQWy4uHeqDBtNO4WkI4PGjWQxdppmhsb5zpz2jt18H6o82LDenJbEMJ+O
ubySrQ36aXmjnv9Pm6nnosMPram3GFora+Sw7MAAvqLC440gei5bvqtjiq5wN+EwfKaq5eyeuaP/
fT6XN23O0SRMS3Zl5276svvsxyuQXy4cNmbnQfW9WKcGWj1BXf9xmOouY+ht5Cewu29p9Bba6vsY
3cze7LQijchOEW/xZIeuqry8xdMlKTR4cWsQMFWatZoOZRW6a9k3E4ThftvoTPNnnlkZgMaWYhwf
vITo13+d1/oDmoIockjr6DwOqbeG4t77mNuKLYjXtqhG/XT72j3UtXM3/z1oCNYrtEXjD3D7F6HK
NoeRySeJ47ep85A8H2zI+H4LI2igWRBaWssWdzZiF6gk/wlAfX+JAC0GhhWU/JqsXEZ1Dv0e8IRS
FE3yoh7sC9r770mtTM+vpRIrtqA+bxdod6tSdW7sqFSLtHJHaGlgHE2o8/cKpUSyGdr2PhBd12vc
rbT8BjzkRk7YQmUR+TdgrzmIh5JfNipve6NQ/J4OU9t7K2+AGNnN1qC9DiVEM1rkBaQIc+iVrwYw
51/ogGw1MBINct7FGILB0SqDi3BTfteMLxTwztz11gZ0tvmSbLc1kJMD7kl63rwGOdzCCs4swqum
vlT3dj2ggLLNNNlQXPjTgXeOHyi99tBTxucgZx3gZ1DZHb58AduBQQmUMJpWDaSGzZWzEn3Wnn2R
BUjWan3QAWSiADok3nsTheqJACs788Q/17ot/+daqmy/BHFiHXwmFp7ryAc6JFZpbyMr7CC+hpfF
ZVuCFIlNgb3vzKx96Ps8uO9zoXNUU7YcosHehiai5zESV6jFF9ZrtId2nPsSW5mP0bfr0QxTr082
ZY/B/Yj1adRV1nOci2fStR0HvO7VKRd7GlLrTjB5UE0F2yP18ORJADEl60gDChJgpkcvo/0phqDf
3OiD6HCb9kBNNQ6awZadD7C0JfHLoRk0Fx3Ir5e6LaUv5SGJe6YwKPGJa9igz0+vYaLz6jTgMnmg
K1uQcYailADIAjj9e5H30F3J1JFMdKjA6rT1ppSBzBFhs3pigjjT6dQxNbz6UI924tUbq+zdHW0l
UnrE0SkdwOEYrloIbC1om0I22pbQ2c12m/HBRgvYqPotTL/s1gINoIAMgRbsHWkYmkW9fWNmUGLQ
dGJod30lDCtVs3YcBorMXrB8Y6B/ctPoAumUVvkGbQbpptbV1JtXRezHaAFBg5JevESfkrf+AJOn
IXkrlBxn7w0NT3B6VGnFPPeDY15Ke9MJ3+QgwMMuQBdRVTpPkGDvlqEFRn+/t5ynsGMvIViXLuTs
WrYASR77VOfQ9lBMbMkscp+d+YA+3JHF7tNYmnJfQId8RV4nksY6ChLU0fQFQq9+vcC85Oh9uACK
ie8uEPvS34DKFKhXtLm0J0ekSwyRdqFh7gDQpyy2zNL+YKjCP3WhilfSiSFLjEaOiYH/tHMMezOw
0gWpRZl+Ho3mSgEAUHogu4j45TZzQqPR99rCJjgI7S/ZlDub1onwtXLAWg/VU/DDxPja9RrscjuQ
rRiR5U2CYnuzB3EzbGoAJZHnitF88+dUGhoEptRz0adbvpurHpIYXyani5pq0Wl9Cjq4ZYdEFZ02
CSBYrT7c3GRTUwQ56QGJIHJ8XGJeB6KUyxFZ6BVnjQtFtd+Hoevloa8AXXozRUAjnfgIor3V71O0
HPaTfBdTtvG4TdvgO2nXgCuZnRtj1rmZpWtcrSdE9jrfUhBZ6Iw0hSA1xM54t7mZI4tn4LRDkfWP
Rd+td7P/sWgEkbe+kLHvLRk6p/SegjYgTui723FMX+YtirbT2Yf9BxqFv/TuBDytjgC+jG3iZES2
WA9vsZ5erRbxy7wDIu+8n+nrYQWAk39MeF4jpVM0jzJDA59pTGhGyWsPPMK190m56EwHYc0/aVv5
ny3cP5HDs8LTlDTNkXEAIdPe44/4mw8LYbTmT6O9QI09/KXnODV7nRNaRniClGhznNISol2DWqq8
xK4YGe2XFvfnRQ8Sl0sje9B5mBF2XyKfXqQH7gfwRaplJsHl6A2qXKGiklwAPR73rq+MLYPc3dW3
gho7H/Rh8QB0y/ryKh7ux16yLx8mWW1jgG3VLq9tA94DXzFvbw+ByqE6gRdI9Ac13iZ1Cv6UNuNd
pvzsR8pTdFLi7e0B/JoNekwRIQyTPzVDf0f5s79FvK3xnxFoYoO8F7qAV36XfgYvBYSLNQyiW5uo
bj05SjZoABOfCFBRCtM9jODYmmEOecUB9YQaxoaPYK/qwLe7rXjRQ83QZgdCQiRFPC9K89sVLaqA
lqRFCUOBxk5vXrSzIAuWQLQE0GK8ppjeAIneujhB2wA7EChWzUP00Msr8cZaMCF3AoYVbSK7NjWJ
WZxoibd1yJQ44D1ODAt/ZtD3uwA9ovEKJB/RaXJZepGOL5edEMWPTu/T2yB4UVC/XmXYaM0RTmv2
CwGQTgCk3caVCRqo3vKpoAOQl7LKLDg8Y6Eof3ozOuDBXvSWga0LzUbRpl4wcD7oB3LkrspxQnpN
5fkF2sgW+qzB99bVyQhA1b8djWtgL6EdETJq84y0D/At1o4oqewT4+AhPo9IVeWlNOXja35n4F6+
GVGgPo2VBQawXpnf2vQ5iRJwEPXCXMaBgsQm8E0nNLDfAoo+XjeZATyfkfhb1XYbx2y9o6tCx1sh
XZJuChApAmVkxbM7Nph3jPHvAf1Qmm4ytN7tM4YmdvqXAWa95kD/P3cjmD5udnDjrO0sFc9/iXe1
ncVBCWSjBBdZCXqPLG3wK9U5SRqbftQsUDZ2dvqZsAwqa1zYbt5C7LLmzxKVl6ZFEhLJgTvRdNWC
WDaVn4LSygDfIQ1t1/7fk2rLBjivUGckqUrQ3+qDAZ5KwAuhn9FOv23akQjbhSLMANiTCSUtsBtX
ll+fEshSXoU+FKOzllUJdnc9ogMA/3Ys8dKpLQFk4i8dasU0Aocj+DiA7DubYXS8mZKxyY9Db34l
Ex3cLij3vsnaeaaMG7EvGucXJHq6I7g/IWPUjWl/dKKyW4II3UGNaaiQb9dG8lAknc3hNLaj/FeR
mSbwMul4wpbJWtdTPywIa2kN6L7Bezk8NKYYOqMDWNLAW5CebmbQ9wLAWXXd64RGVuifncxLyjxI
GRlt4OGebDD85bomXKs68ldJytUn2QvkUZ3gykxgucRYgT3UtYwjOafBNNFQWdZb8vq+U+/yUIRL
8vp41Jxd5X1DZ7H65IAL+hFyAGXTNN2ybIxLPYBbjCJLB93ZtYKiIK3DGvx0pDOoNXmZ7CDLjn5X
sGHiEwHHkdwnrDrQshQBJCQI+4z6gUZxASJKbDnrE62GnFUHEvtagUbLLU+xDSFpx+qxDZsE+xyi
mRUFjxg0UfFg7gZ8kfccNLpndGXj1txE1aca5BgLc6jj7yX+aCESPhHkguTKjJJx10UFABc6dYrt
NNRRY1GDFQ/DnJWCL4BmSM94KIGvpbLRbGPY3ippE2uZhfkfgcKDCEBY5xuzqOOF0Dp0hi7BhVqk
LkMOKOjH9o5M5HQlCGzMwB4giooIcrgdiJxoPtlui1hOB4xu3t2R3ZTGAEkaaGahX986NV1d7CoR
XsPJsEH9RZRWUc5AZGWBI3UKkx85nuUgV9EeIQOcQgsm3bhNAeCTNoK7GeF0OoeCuhJSdx3KUkET
roLgWZStutxSAMqw0RYQxsaOEgfkiKU9rkGi3Kxwg+X35MiYRM27tJ5BkJEdvLIscOML2NbOu+Cu
aqFrkDsxBBXCaVqajZc8t4NfLrwpD7/Vfn03DEjIL8bppcKGD3/VskUHSV//Su38yRnS4qUz8F+L
/mX1GfuBHKKXmbx2fYmEgO1AmF2M005FXneozWA4xiiQfbxyOdrvr+zoKxuiuqtUiTxLmb2gaP/+
yn2XPiVVbi6Twu4vU1xsQGIGNu7JNrZ2qYxvfMD3POhS9gg6EH8Niv/ghJ7//oA6urXlQ2LepyA0
W3qyrr44snvWoG3M/wfURqh0Tuk3wzLM56j30hXDj/4+ykJji/7t5BCniTyPLdTTnWAqP3kiBGG0
sK3vENJ4/RgWPoYRRtH3jiMJ+OFjqCn418eIbb/842M0eLE5c7wnL7sRv+d6gHwFihD5J1DBllfe
4raiR3Zg4gAsXwGJ+jsy4W1LrgLJuy0NabqYgFWiYcvHeTr6uj251FPRGIAec5Aie5Mdr3ounMew
tPIrtloAJrTOI/QEnMc+0kkYiCAdydZEkUb9aq4rkBw/AmGUX93wdTokwVBPjB1kE+zOPHWt/XqQ
+iwF/N01eqBL9ciN+wm5lYwjcao9IOeBag8Ug02wVK5IsMG2kF1ACWQ6gQ0WmnrmDzJLSA8eKIp0
aiiqmJQ6VbV5xXtLuIyrCnyYarCbU68ZVOjA2h7SmVCS2segf9zfHJBGQLT5Fq3GZl224a4tsXPm
yJ/tqXiXpeC+AsOEDzJU4KzJC87rYE+VvpxN3RISBAv0yIfrGTgwDUIsICPsb8vYavgKfT7lnaWN
0FTwt6aHJnilD3RGXgYWt0WrvXUL7Ew3tOW+AEnYZRL8EyOWWj1SrvmJKGzJp0c3n4403yL/nDf+
XqXiDUcjGWBh4eCoddqCQ4leAee3QTKOcQWdEP2ySKVyOszRdsvR5YsK++0QKKgLqwpvv4Nwd4lt
cIAUYvUCYNeqyoL0WcVNhVY/2ImbNo0DMFnU2Wz3lWYY80P1ou23eIvZv/D6NuAehtzLqBnb6dCm
DN0iQxcj3QbbzRvpuNxrJ4AdaLdYZLm4iyw8uNp2QKeFLvMEQRitRp6zA1V3vPJ+mpR8/hA1eImu
LR4y7P6vBv7TOu6icOHHnr3yC4ECZ633+FyO11rhv5TKGj3Dno3Ka9Cy9a6ZbfJHsOysDTxvoJni
dCcjw36NlGpYZuF1jgk0EWkdG8i+FICmC3kkbwupcgXaiocoEjatQeYe0qInkWMNWpIjDwY8Upov
clGmULDqxGOl6hr0OwAq1TwWjyWI+0HW4i+nEeyzy5r30DQMQ29T2+6rN8W2mqaS6W/zdQQ5PTTY
rR1o0kAEtvHaSv9T5Exg7pV2fcI/Rc6c5aYjmhN5J10ZJy+q4wjWdfObl35NNBQeez/3b8H0W8Nd
LT0NxyL2xmXhBsYnI1L/OlMje7UNb2cf4owkMhajbMatLFJ+FKMP0h39pQUO4kFVo3p0+pYfq05B
lVx/ORvQfXPsXt7Z6csc/o4fEnCBTn05uOa6cj0kiEBicpykYEfFWhdSyglfkO3m+NsQuQSoWNO8
m5sXk7tqBUSrPzgsvX6GJ+6q9TkkvgxLXOiQl9kn9K96QDz+NtEZeN2CJTjls3VJeplkrBIJ2hTX
BwXan9GxANg9c7/fzFxF8e0KuVe+XsFzgN3SrHHBkkUiW9OMW7Br5I/RkO8NAyyb6F5KFnU+Jhuo
KGML5Pls305mfWfqUq0h8uBodoAY6EovnrTyQUJWGTILNXRbdQQ5cmnvLfSQzZPQXtytJMTNlDWF
d5AjbRdGFlRf2wrlSIfl4piHffUMPbLZ3iioFEGQyF7XaVN/rfCualll+cCLEGxFuQLSWNt7PR0d
UNFteg3J1cfI7Z4gclGuoL2XPg4m0i10RrZB25S20dn/mzijRHqhMEFdPo7CWgZ8At2+vqM526lX
7RebCXVUJjDLZE2z3FqOA+4oleDQr1h3E0iwA4jwGCDI2zQysbYkdDF5/M6xSvMhzcf0PpbsJ5kp
yo99c1vYtvqio8zA2/IceJjSsB/xroluZgc3AdTjnUeylUKsRjQ5XrkDfZLEARWsB9T1liJogq2Q
7tQCsI9k0xN6F+ytcx7AZ1EMEF+6Bmu3eAZcutmHfcPWQqe+PNid1nlvL7EtetHxf7MPUwb12Tpc
iFF0d2kx+JuU9eW6LET+GTSGfAddymApwjb/PIgGTcte5C2MAMNkCpGU0DpHFGxx8Pn0+XBHzrRK
pocUJGQRXp0G6Gyt8qhkn1g3xNfBa4ddn7q+iTSc2x4qPCyzxWBF4d7mW8uRsv9JDqME3dUxZ2N7
mMMh2we9GYhQAT1Vg4VlqsY7Oy6753bljvbwbBqyheDUmEHNBMOo6jTDpAEZWD2EKmkFcQW0stAw
H6FgFjnDIyrTwdXv3DOZ8dcFQ1EEkHuVNljShwpaDiGYHXk9S71Apb7dpBn2d7fHLbIjmVrEyJBA
C+DdY5ietreHbziudVPvuwDyCVJggXOCzMv8rKaJDDnoGGRIJxvs7thDWlBR11W2vBvbh3gKN20n
oguZOtOH3rFofpKPTLdJN9ufk9pxqo9WN/yk+P/bSTEVAOkqnfSRJ/XGS5BEgHpUcuD1d9VERyPB
2+ZjEbblpyIN/7H0W1ftNfHCx8vkGXSCfB66fw7JewtGxkqeb8MhRceZlUX1KjD2oa07i0fuT/cY
RdRn3P91xL2iWAyZWz8AEsKWTi7Y1WeW2kBWujmBCK4/DBJiOYHnywvyy3xlADDxeaohpKHKuvnu
12IvLeBtFyXg3CApgFBozr9DeUd8cZnHlinKbfOSvaFpH73idclhAmCpG5zXJdFSforw3Y1bOXwx
StaDmhFnCj14C+gcDF8KiWvS2aBtf40r+QSa2ACEpcuxzcWGtMFCpFXOrgeKixrEyWsaNl0DoXAo
cpJSGGmGVTnzzm92khZzkcDAwzhN8C549gvIBi9wYod4/iwg1TGfvHf9jxgTgJ9DP8V8E3W8W4nJ
C/dxEKgvHuSsu6GsnqRVJucMDNGLEboeXygshtLjHhzB0Nm0vUXF+mCXpCzcCjQrrtCYbK/jocL/
dZVN3YqXGXQ/aKxauwOtiG2vR4gKQRfUndbc9LbAMv0MHRXtibceoKv2Qmdv9puJ7JNjzfFcw0TI
5OizEXY8VaM92clEzv9P+4f18R1/93n+XJ8+Z0CIjre1B+ZsAnS1bSzDhVr426EHka1i3aUrUvC+
14OP0kWRfG+4F6ZrYNuR/2k6kIzoCXMMnxIIvSQeVGES3KX/vdTN8rbcPD0Bpa875lAI12oIduno
b5GsloHlZxuykXZCB+bTuyEzF7xn4MXGo5TbkbVHadSccWODn9kLR/rd2QPL/Oe45q8P4KR6DZth
ZDosaMvuDNYQ93P6O2xqx3+t9mcYTS/DCP9vLr79fMLGGApMl7ZyoEnPa+8ay9i+Au05oH8YX/TS
PGUtmC0oUtq83bku98GVyLAp0fHNFIPqUDTguqUYZTjuopFA0zHUWOYYfQWwLzvvrmCu5vBsCKcT
aCPuKZqWHQPct/hcHDLleBg9oFbs0Mh3GXQwn8wKJYnQC6MzDUH1t23yNn40oEj3mCu+UrrHNc04
O/uVLBc0nCaL70DGbM7ebBQAwoxFsSMvLSkguHGmoV5SZeDkoyUL0OtkXdSenSgELYoRIFkhlozy
JvogmxwwccjBnSiX0kXVBE28ONrQ0ErFcGQmNIv6WhSfItSNHu1sTqVQQFOD8vk2XcraXAZet7Za
DpXCKAmuY41WNRap/Ec19KCd8FoAjbse7A//jhj89tiMeNR/iAByCmlxXfL4yxoe9u+rMebQh8c7
S87WQOIgpeJyG8dJ0+73ibEhIv3ZNvtBqg+S/boBC6xTGNbWqW1UJRhYTVFOq08eDVEymYeEsCFM
jRic2XTD1LxNIrQORb2ZaEShbxMZ2hFOIkIrdcLKS5elR8gPeo+ABnuPHmNPaONqziCJ9SBZXvtr
5LfHNTlbzwjOCimrVjvJVBTZXellDKy0mJ3GTrJGS32zoem+KS3sRJvv82w9CVIaW8D743symX6P
lyoQP2/pE4y93x0F9IAX5KU1GGpwhcn6K5mGykAH0eClO/oIUNeuDw5zTQBAfn8iMPtA9ct4IEtr
5lB9mr6HSdzvKQEnQZC7nequmhN4Q8zbOzxor+SkLxmqsRB9T8SVvmAibdH28ed0mVfVSrgM9M1F
6u9jPAeA3fX3bVDnnxyWFJ9yvCfxMR0vUc3xHXeYvXSYkDtyAiE97TiIEpY04W067lc5SFyVt/bd
Mrnj/JFAEwwPoRUgvRPYd8B3n9YoKjfDGH8HDe43t4O+D4hGgn0uoMboZZn1gonkp4mqMvyVkwA0
U6wMM2F7R0PwLaNWO5TFLQ29kFfUhZ1FWDXZxgdrwQAZpC9dGnOwnWaoYOjKYqulXLQdyFr2zv5n
PGqGZxY0otujdXkEhDUFUkFn/j7kACsvrpY8RkHj5niXLGwoE+gNYNUsYtzD+74El8YQXqHiFV5d
C1UWvB4H2x4ytldwBCDn76L1a/CDE0WwMLHux+7bpBwnWWaBcDV9+K/QG9xk6Wh24EYvSbG0Bi3p
1A00+/QV6p4hedtBvTvs0fSmd3a4L7mQ8YvaPQ0bZq4EWGE/x9h54LXl32H0qOgdKGgHefvXsFqv
RkDmtzC9j5lXIztd1Ohsebsordb1YFTu0wHACQiTbdspTY/QBcuOuWXYWwUUwkUMJWDspeU/diFS
1zVzyq8sFl9jMVS/6gR6d6k3igUfAYFuRPmrC+qvyhDF17wuEkjjpN6jYvgxV4bILhCoeL1KbY3v
r+LacbJGHawB/fFLzc1X1hgoTQ9HYLaII+adGdqQM63M32w0SVNw+JEFiY3AX2fIvT1CJKY8OKjO
QJjHsR/JFskv7WD3D4OFx0HgQHa4mcCFdYuH9BUgjdLEW2pjNdf58Ny3E0RLS/veUaN74Ppl1QV2
Y2OlKkEZe5IXFNtHZ/HBOIvHk5HryGRtH0bp+z/L1DyZYDm5nXiuNVuC3yd/xJRJoJ7itn6hd2R6
W6YXZdVDbF6G5p7sQ+BfBPeBfcimr10E2YFbepfSwNpuM4id2260oc4DNTxVEZQqIBVhrWLUGSE5
l0x3PJTmkgKc4Clta3spCjSrNzLKlnIyo80UO/adAcTtfLACJk6BtNd9HiK9RQ4KGSC3tCzwI9uQ
rUf/38p04gjCdJ289APoQlonHTdlIfH3q0sDCUipDnhpVF/AnutBotIxDp0eMrapg9F7rkBec3R8
qPcJrR1t5ZO37CQo/CfPKMCEVf2qFDde9ImfVq8nFvhxUwlBEMdCdbGwMuup9tt2JTppXwYL2gJp
E+cHFAzA6BBOwbpiUEVIrLBYZhXIdyJ7avANxFnnA+0NIA/GpoWiXzKa1vq/YyiQDkkCthOho2+L
0ZnIvxVFG2C7xU+05exLMd0zYzqRDFmaMHWvfbTDJF/D8G3Rm9M33/+aBz4UsNyP9ksDWYYFiI/E
o+Chv1E+MDYDaAzPLAnidVdL66k0um95OYa/WAwePLzV/QDdM1+MepLBfk8C+HY8o6EnAbOmYT5N
4zhPgqzqPKkpkdAC3MQI+/QY146xzKYhWSLnlB6jcARJO3naMFGvp+SaUhMJFCefDnxEAa3QbZWl
gUbw2ILwOrTA4lMQgkHDyGXzYNhJtSwrKV5UPlw8B71ei3741ku//YWWqX+E7/hPXsbBw+yP9iX1
zBS6T1Ic8JetzqnibC1t33tkiXyOw2g76foRHYZSBcDWCPSN0zjjKBenzniwqAL1LubNLXyhDjRq
TSjOtyqYtgQJKkfolPcNMnozQkjDh0DJ8nebdMFAQaLUFExx49tcQh3RehT3n+uB2ys6+2l7Av8G
2lNMz1jdMiy9bX4CSzowNzpJU9gABZaOC6oyjY7WB5oUQttpfbNNSXBnGS81tt2H2A8q7JJNY8Tf
MFrNw3HI3Ysa8gSdu3GAdAGIk2J9IAeY7MIFdwqxfReNt+VVo7L+fAt2PE3snVaP78Ig5B6vRydv
wAX+DIKY4CzLyuGLFvmAfcDD54qx8E5J7FtWgN9vXA7ysTkEPVfTIolDA3cXla+AJ4Kowe3+NLKs
AsH1mm5MLdlt1dl3Rdbmq0EHkyfMUIFbmBIAwUTOwR9ufrR6zrgFskW0pWu2Q1fTI0asQF8mnZpE
fHhzkXGwEhuoPmAz9BTSwHsXJ3qrFCsKdGIL7UG88vie2cNsm1fgqto1kGmzxSKvcshNWJZ9H6dT
vXPiNtsX3FGXCUKQ0IhL6q8j5B49IzJ++UO9c0vmvbRePi5pUu4m9W7ILDCPBJ26cCw5T8pN90x3
BLtod8gRufOkELi2+yBRawaFvkWuOwRc3alAh2qsl0haBWduDxZwNXprD64NAfortB6AkPE1Drsm
MJfIqgbeHCmfxdtks4yHLfTRIG+Mcs4FmOHxkqdDfWYuFOoly12I74BHxYwbdSgD80ojV5voDLwl
2a5zdXuCnkqLkKMwonRjVoDfeWFTvK4SZFm7Yh0yqbHlh/G6sLHRHFMGQsLbpVBbwqcBgmZHq40q
2YVJIu8kSBXWvj/Ea/pFlfpnZcbFozlU7ESjJgzac1F34P2Djw5BbQ5rF4iLdVIGrzZ0rl7D0vDn
3yK6aotzNfELxdNPEeTxch2JoV7fFhpCec8hW3ymdZAcBv2G8hIkmUCpUmn+KyuN/5FD4t07PcS7
ZQjWerJL1/GWVmOxYxMV42eWiG2rfOtrNlhQsi4ataWwFCX0zMLGvpl6dvivZSdmVAt3AA0XLZuH
Q3HgBAtsjI7v0DUYrnNnajfEQkbDBLn1d0Ohh0RZZjZ1uL55wwFJCbP4J8Jj4XMPTaGDTPGvpKEt
kC0vXR+NCNqbOJojUlTAJeqhmQB7KDVNPw1RMojPadWm8zBSg3mOKuPXvBIqHndJVHyjUSQd565v
zSdvmqbPbSHbiwEdMfIJi4v7JgvuyDcCuXjfKA7OAFwRjBr1FS9Yu/D/sPZly3HDSrK/cuI8D2O4
guTEzH3ofVdrt/zCsCybO7iCIPn1N1GURdnHMxM34r4giEIB3Wp1k0BVViYIVh5jbdSAKRo2NJZ3
pnHHQBhI84Qj6vuhjZc0Vo5h/MDynyW+eVuZAOsuAt7dy5ynoOXKuiNT5E6ADVu7xLRLaOmAL2py
QTVNZTnOLfUSnpnAAMbGhrqd0RcXnvoX6tEkjg36AgGC7khdWtL1xK2bJg+Doj3Jujq901TUlpeR
vcUGo4PcTVTue9TuX8gFSZnoAg2K/TyhzRt9i0IAICjUItSIPG6mRcK86vYWoMsLMEz4SGWXbJFU
PtDMpW1rC1NzIohsNf7KFmNwLbMiuKJaMtvFkDda6ORTmSiz46W40Cg15DwcuB+y6+SU1ri51PgO
TOumPpiSdCcNd/Ok+bW4ehkjAYWtn3JnhYIrYEj8UDePDj6cj71ALmOgtan/6enfx0O2Fi6C4GWr
bxORdTuGaqH7MHLeomTMv3PdR+bALR5z0KX9zSGt3Ud/KMrJAQ/eblcOOHSpFTIclu5c8MgsYgZN
e26E5dnNNOvZbDZjkMfPZdVXlz4OgdNWZsFltE0BHN8gGWU9z5Peu9itJ4hkjWNxnJ6MvenjNxJH
Bcr7II/0qREBAG9RN0DlFwO1erbSFWTe3QsOPLHV+yuy+KaJfU5aFNsg41DDc2wfsq5Zs3YaM3ls
cmwF4zZs3wrEqjTTtn82SGOV7pC8OC2CGhnw2ThpCxwPsf0+GGWNYjs1PYDYzTR99PT6ESmPbp1k
2O3XCgvBFD6iqW08Ll1xoZ6rg01hbNNmaQwG8B1qVHjyfTQMUS5fOQUQU2rqx3zf6/lG98FgGoPC
GrEAFMJ3qkYls0Crgh/IPfL2HriicBboXFP/KuQDjQfgdluZlj8eaWKmJrZU3DL2D1UWDwdXlVVU
rccvjrqibsgC/E6D7mSM0NoGCwf4GatCnsiNPEYtLLatAFnsHuAjsfScvELGc9Cm2oAgS4pFbOjy
anReeQH2RQOaFalTJssC389SiZP+mmGFqX8LQkBwmGf2d7fxmiM9nEQd+xfIoG3bCE/6ZW2G3QZM
evVq3uqpCUxm7ZFMEjR9G92zAJJGeLRJWP81yMo9iHe0H4ZjnCBcOr40YBZYuqj3vwFvlrZzhN7t
UF4K1Kaa5DqoW0z0aj/2UXEzBjZfpAOPzpmqSk1jwKMlJIGm3ofdaRzerHKZH7gFLsWZZAawUOj6
aMIFu6rODzSQ4eu1LjIbOX4zgJKr0IdzBYa0Z/GzlIZ4Ds0+BEcuWNH8yreeG/B/bRJD9htyAmvr
+xyTVfaz8d0Os52seHwrKiu6N3MLwPhMB31VncT3WVPUJ9xxXmhwjKLyDIrqM+9ZdrKGNFtBGRcC
i6rrCzwBF3RJTaAluIWpkaFPMeJCuFMJ9bA1GTvnFZC47NYe3OqSAT+6aDtf/xLVvbYqKpPvqZsi
YwF1TPmYGuoIBpztIgIzzJcgqXpgK3Rv70ZeckTVKVtiO7QQadM8jXkYnXVt8EGgCxgAhGTblVZ4
4aFQXeXWKDc9rKIz4pXQRAtrJMOAwlqByiY6UPfDzVCrASwGbjQCFYz1Kyo7wLBVFt98hpi6ipgn
ei2BtBLepfd5cUJFHFt9eCAlgRKARMolUx5BC0p58oAmUfEtrN7XIA8NinPgIgJHMm5I+l2LZNp6
rFAD0heVcYdSeuMua/xNjSjlDXnkcWIBceD3C0SnwLPrJmxc4G4z7MnZtlCY3Qw1MFeYSjNqtSbC
kfXaLuSYL0umbfrOeTGhqbVPQce0aBUzjDMG5ZG6EKmxHh3RvHfDfog3MUqVV33VsF3JIRhGZ3WG
v3rXFDJe0UGeRqlLp/XZ2W5lcERQJ1lQVqu1W1AFJ7zbxLWnAaSci0NjW95RB2pryo6lASi5emRY
aQLZKXVWD328HYABmlaaJ/y5JiJFUCVcpRG2PWYGoFuUd+nVT/FE60f3tgo4TMAQHHvT+zqbuoRB
EsHO5TJsM5Es3ShvVonWppupX4aj4iyPrf3UNwI8fKuCX2iJImfpdegFzodqMvB20/oZSmxBUtcf
sviYhzI9Ybfz3oxeArDPn/2oKMG8Xh/JTjPawLdAo6oT1Yx1cRXYfOwCCAa7qKW0As1ckM1RA/j3
F0sOUNR6pgGhK4TRkUYF0i6K8/vRGZyHvgFMZohvBCjnHshiaeMe9BHi2ihTZ+nVIimFeyQPjozE
qm6ghFZrNcOOCqWSTQUOKZoaQUr2gGIsf0FdlMQal//llVyrEtcYEJcaWXhfZA4qpccqP7aqiXsL
fTFEOTBDY36kKxoubNGDnNjqwdv4MSckdxonz3Iswefz5yWNa3VXrSGlFW/tLExXpBu+z1V1WInv
ycqsdXkWAOCfnSxLV5luWseeFT+aIBUnQ4r3JkxscSIb88Cv59jZkQZH5SHA1oA42ocLjfSooAOl
M3jVcu12TlONnRsd9aF6aT4qy22kGchEaSpqtBYUlcqLeuRKE8eonSZOGa1fa83L/74W2T9ecV7L
/PWKtLLJuXVELTZun7gZVSkqbwnB6310cdwxH5MWt5V5FNuJz10aRUI8ysz6bDuaPPdmE+zxaDu0
ZgLEDtmmSw8AlX1iGAeyUcNZiXpm1aDMACSlz1GLEwR4uxp3eNQAv/cS7blsq+KVW96zhy/CK6ig
pwvgSaeL34b0oHefIJVxUMNczfxflvj/7gMJMFR5gb977QjHOVU9sxdE9JBHWbSpoVM7sUNYLpRd
ylJ3Li3+5CfTe4hH03r+26TAM+uJHeJfJ/VJaT2Hlh2fJEfxpci1/kpNG7sZtDKXs2VEIO7KYrUh
TyMl+qorNkteGlsjxhmVSWP4NDUTSy2oimBasjPA1aH3KiihXkHF9K5VEBnbNAARLNlsZCgXdety
UIPyct2BiXQfuE32NGjjllcmQK3KrlupP9tlWLzbXTC27Svg656cAmfID/vs/7u9qFC/RtmrKfGl
slegvIQm8zAlyyrQ1p6EXz/M+bOsM6tt53j9cs6fSaQwEYWNvc2cFBN2+JKFdn8k02SPlkWAijLK
uY1akJ4iq3yYX1rghrOtqmhYzsvUQfd5aRoYjGxamhbSQeV8FcxcjgYqBBs2IjCYAZJyyUrGllrd
5KgD6IPLNII71LBHXctjrmzkV5sBFBSBINnSCtNcWuBjFQl2HxQ0qUU/GmxPp5Vm07xmFadbPG/c
Iw0CB3aXOJk4dSjjX/W5ix232shMOw88+MrBRmpWmTzwTO+KbABVl+rSdsXhIXJtMkiPZGMeCA4A
Cr+hwclNrcuQCt/MNm7+nJfVBu/zsjTJ1xDMSmST4hyFbRAt24HRmgapaT+WDRocFYYSu6q+1Zx9
2WJnR/sZLwQOgrq0n6Eu8zqJQiSkJuYujaKWDb+X9OSFOPV0qCDeBv34zW9xJApdvTuBUBx7POq7
ykhX1MQBh0RsWm9pagCWdTw21BTqzysEBQj+ra6++8M+rfzpRYbMjxeux+UGIY5u37vhvWl3+lcX
Qqx+4MTfc5F0y7pPvAskgNsTaDxQTjgU/jejOpODA1XiZeGCU77qy/LMoSOyogG2taAx9Qpl52rF
Khmf/SjML9EI7AFSW/F3Zj50pTF+s1CUvoKOLVfb5mCLFDFiDw2EO/HMHb7mut0s4tQKr5wz+0ID
OAKgtkINaCixmwZKDfzLgYk6ir46uEY0gLZIQaD6Rt6RTbYOUHZDN9xViAxurFCTN0EWmTdGrd82
alObIJVEPdlq0UYDYz4UgVHQErqueUBUZU9FLXOhC3Wh7uwcQH4+DZI/2akZkFo6ODHb/WlXy4Id
WjsURrv75P9RP5OOWnREQc40+Md0VO8if6zL6e3N9TbkBkgkP45ltp2XNYGpPyeeXFZa058ZQ0Kn
Byb/pgvwuEahWXzXpD5gvwUUG/ra50vDNspnt6lRxifr7KvnAQUgJf/upyBP4kz8FDZfpWnuQj/0
DsmgBKeUrFmWvhX8ROoMMO4sfe3jN9ToVY+2EMM6wq3xVOm8OBrIrm5Gz8amEuQDizD32u+WGS61
Mct/goP7STiD/exrPYL7iLxfmKbre6iialsXZ7LbhHvdUra68XWwu71kRvZTd8eDGPzqK0CbEOgC
+6ErmkUku/FeN3myDewqPVRuk97YXhSuDL+TX4Gk3w5lmv3Qh+iLyJLhqZP9gNOnwU++IewTftnF
2u3c4tkVCAcqV6sd97HrRceqjp1lGSYCFNhOc4w9Y7xvG+MePB3OV2g0Q80psNsT9MPKO9C0vZId
fwyiMl0lzxy0dbd1EwFIHXsrzUdxHQgww4uW8/hcGREO+5bVvdbOmiUx/w5wDWSylIPZsGGLGspo
nZgpv6L4hV+LAAVeCDiUiNc7+dWA9pq3KHO84zG7IRNquDRkpqVvRYteK3ah1iYbqUAf+Fdrt6aX
xQuEjeXBUs+9aSBAtcAYFFfqRSwozrkZnedJWYGn/hDFIPH8WIgjYbzCjynZaAQRwYb6fWHycSOj
WeRe/Z3I3kbFx1mmYji2+YI7ivJtIn6bWvKh5lO/7MPx2ADrKgzvAAmbhcPA4lFk1mXCLIyQxkBw
INkQxiHkZnNGgcYTDZKJRcbZtLp3/wYId6TJQueo1Z6zJDoKu6i/FLFt3JkImp3+Yu8q/tmemO0X
J2ve/SsAgJbEXoHvzRc/SMy7PkQ11RTJ4kHXvPO7Iglychm4QQmTQKVqOfgX2roF90RgX/HBFI8d
JJl2LUq4N+1gGV9G3HhD4UaveISBPqVJtdMgnPEGKtUeiDJQkKxmIqdbPPZqZlMgMBSycppJDk6A
IjCaaQFRcSMSiI67v2bSa+ouIIo004k8/UsD8BE5YKeH2otwnYe1fQeEeLLBP8M/yTQG3zDEq3dW
Y5XIC0QW1MKFDj1qC/Sqlpl+h3TRZijdMURNYrQGR5fxPbFRWQjEbPLkjLpc+aY0bwoZattu7NoD
q9rhhDw7xMfdorqrcJtHeV7HX7CNeAhSgHsX0d0oajCGlW6pVEXsl0bT+fJv720U1r+8t7DUP723
WNMgsqtqv6h0K+qbfNlYUXuYirNUF4D+9kBlX42p3aGOpNmXMk3lApFVUMhRuM6r3WptxWAMmIwM
adu110faAmlsjlNr6256iJktoz7Ap07GpojxjA6d06hUvHrVcKG7myaE2Llb9lurd/lBAyTkLJno
z3RFjUgKMJQFjK3mgaoKXuNGDxZ57fYbKwmtveeW0Z03qJK2AVS/QJ6cUOJZPpPHYFsm8pvWI6p/
5BJ67OGhx63EmtP6n2L80yU5jXCiFICbxM5G9hGO/WCjGxDcdVwPNShBtq4UrLixmnZhtEAGdoAF
PTAHEGk7Hb+QW6CD5tQpS0TgOpw14rhtL61y60LU8qnpf3Pr8cvfckARIWPlisc6z7co5UZeD7+8
jelE4zZXXZmVywS6Ic8pr/RDajLIjmuj/qI7/Y8h8b0rEs39Ddi0UbGu/C3DZ8tGuMhcqWVzwbfk
PyTu+7IF4sa7MUdlO6i1wbC78YAZWyK7GO/paEvdUk+S/XTwVaOo2Ig/dRHLjPdJpSMTXaG61CPg
ahg73cIwOmftc18/OYR2xUOiYxuUZ1zfXxHqNMewRZwmG832hCIT0EvkIKo+QaAzMDdhiaLywu3l
hsap0dz4W8JKc9tzU6CGBU3Mw+5cNFWBUv7MAYOMx/oFGeOiefexmBDLsmmQ/VXeNCDcsAf/JZQW
0hLJW2iti7OQAcCE0JcCqRwkGmUKND9S97jEzqvdgPGtXXgITfYLMtZqhK48IGX2ReXezPbSMEH9
MY0Ka2WUABr22Bk4eIwfG/qh4ScUndvUxm+OLiPvvrSyBApniJtTgxxVJhHS/dVvwS/EwetPlk8z
qT+msQHN8iWtNc+BkBBC8aoxc9da233GsgvowdqNDi7wS2kE1lkXj4aCe1FDZroaI2ktWTLwdYyd
ioszSOCdxjBfkktKtsHnNfR7Ins9r1DH+iNOJxFo+jzBFxpUyQ6+augqTJ2Wg0mBwYjznL8mazvW
NuC7ystxbSidN8OOfMhkO8Wv2bTk3Ccf6hZF7tjLeYQZbrEyGAQla4mEkeTxe5MgGlmjXh79rPcq
EA6FPyZbRiPk7tRusely7SdFID8FKdM4hspPBPL0Fmj2E86On6OZfwQ3abLnhI9arD0BBW2dTQ38
gNKKBijFD8m5GjIO7iWh3aIIzVxWbWQixpOFCzBG8rc+TNcAKXJgP2II1zhB9EMk1WsRsvZLPSBv
r7FIv8OGxwP3ZKPj/1ikezy0OrDg1Kjmd9M1w8MVvweH47NI5HCaLjVLaAejxp6KpxUqidQINUwC
mTWAFq/HabCNTRTtgQ7jBcDLW4h11vfeWPonFAvWS7JrAuSLRR1VN2lgjVff6bF/URMicAUgY1Q4
Rxv1xQ9eATldqfPHsBjrRQ9GvhM1g9Tyk66a2UZdIUWzdDJzU4wAhEvenBsWFo8+ULB3jRcsdbOO
gGtZ1Yxnj07fFo+IvALeWIo7cgyL7AKUlHdDvTqp33peDdMi0KsDrWoW4Xeo1izUgRY3IrmnbjY6
4wpYIHtL3dYrkR5EgHtD3SEOGpzGam9lqRcFV2i8R3bDWtIoMvHaoSpAb0GjHuvic9tih0qjem/W
NwgZ3NIgtq7xonQGfZdrmjWCbTmtUZBRH1psDhBKytPgjO9WcKYrTZZfwJctd6ZROOPCrIIOAfgB
TPBGjoNhDmVmdUVNCFWAQxCjmbt/85un0QxyoWlz9/99qfkl/1jqj3cwv8YffjTgNlLsO+M+iCCy
rEElpFjQ5dyA+MNZFVbZLyCUkB3nATcGJX1V5L+mUH8e9tSKc5eu/nyBrEVG0nDBcvg/LxNVH2+M
XoXeyWScX5WMrK7sYsFs43YUMc5u6k3MU6g7udAlTSnL5BnKm9Ves+Li2kIa0kEq6MQVYyc15eAA
BaIF5XIwrXebpKsk3WgQNToP6hcAbLRoNrVIUSvxMZdmFAnQcr1rnmf7qKN2e8xwJ6JXnQcG0OtI
JtML9yLszEXUsXVaxv5yesWPhRGlQuE2OLwlvXYmOE7JlZGspqVociReMldGN9NSmTDKdRRr1eTi
a/7FAgnRFgwT4sCELg7TlZt171d/sZFL79luhh825lHDP65mG1PLzKvSwGyrwBK6TGz84kHv5t+V
nQtuqghM6tQNnNS/EyYktGVq3kTKo4K82i5qnW5Jg5Xt+XcF4i15JfXzNEkKKAWiiAeRL0BEuWj4
jWdZF9CkVG/l6Fw0ppdvtnAvkYsLDosXJM3JjTNwM/l6sHfr/pEA6QRDDxUWHZGAyT6byIPseTXe
oMp8oQ84EGROcgWBnn2bxIl7wQ1pTT1qtBFszpnVvnVDmCLT1wKRV/pVs/RYABYDNw+PdWar83zF
XtqPqzQx3m101WU2e4miIVvoRe6+TKPhVjf8+1SI9NZxnPQWvNfs1LTjkUwQh0hvWwDxbwLcy6Ca
14dLcuu62whkTFfyoqatm11qFfJMvT5O0tuaF8+Fy8GkoVYmU9+As4JpZrifbV1h1Usv0dMtudBA
JnIUXRQo4iEbrRlVkBMNWztdza8ausLapj0YqOf1Qisz967RA69leHjDSTF6R5u1tzSN/iTgIirI
nJafVjcq0PAm01uY/4QUJ0oJ9q/LbOJBfe19NzrN70y4QbwwQJOImlR8YOTbsDpYaBpzP/1VlRkA
RmqCropcqPFHcIA0RmNMfxUt6nY+RPfyXCznl9Vb7u20Crj1+S/t6k476J78Mn9wCJCC919k+/nd
9dzxb4rwhdaa/od+X6qo63AzdcfSPoBhQ6piGrl3TYgkaEXef0ua9sHM8vQhgWTjwdV1IHSVHXp2
lla0lxH7cIA/vWbTgspo7+Wl/ShAdEdOOjONZcv0+hxbjrbSnCJfCAjw3Xe98STbgZ+l6rHSHzfA
ioA5ufKN+5r19dUD6VXrpcY9mToD1F5hHsZHsvVdWO7yuNCX0wTHDO97YxMIYYCJExA97Ku7ZE+L
gxM3PSAqYiyoSxN8fFk0ZvS3ZOpGhBKzvqu3tDiqTfJTYvEfNEhvV4uNI1K44c306q0lgTaL2ZoW
89xUXnS7vJA/NX6SfCtS1zhRr8f2cBu4Zgc6EfxBo9aHt0CqrGiQTAUkMhd2HfQH6qZjae3cGME6
cqG3IFEZp4/3ZNBcaLz41ajv6A2A1kM/hKLHURJnKhk/67HV3Y62K67lKN8C6ftfIO0+rKEIOOzC
Ht1IaCuQbgGjmfj+qaxzKPChgvoLeAptUOLm7bHsYkDXzNvJ3EGBT1QV+EIQo1m+n7hBobabcHoz
Nj9F6uPY8XLxCahnJQ3ExA3rTsPbLsPgmfLXoc5fRSOKhxJJtp1oIPGDKK3/oBwotY094KvdfNUQ
5HxNHAAgU2n/TK3sps0G80Uk7QA9UJPfMivutl5l9oegYiniFKkO1kC7f0gHKONyCHR+V9OhUWr/
jDHdzREMxlc02ARWhq9GpqMkQdWRx54GZgsjRfFZFvVP0KgAlzPss5tU1eeZ7yKNiIDa5MZQe09u
qI54X21QbvNqcfI9IKIDSB4PoPlGeYe2yIe33I2ALvXNZ8gOVwAlGvmu6dv0qersk1sa0SvqebJl
CXj0Rbimfi6MAak1a4hfP2bKDGIUNLNgIWDblqWvtCRBgijk2RNd8ZCl05X8i+1vfqFu6Lhvltmn
PJvGrOEIZrDdp6zelGNzhnvNGdme0mvTqIss2drRKpSZfOToyJlWyapmR/Y+yRZ8RGL3UnZluWWg
H3g283Lis2KZZ6xTy6v3QCFBnDcrJj4r7KVhT1oQaJu+9qT8PcTJUKUGmIJDAuJmKc21ws4vI+aD
B7uK0v+mL5eJWASxCI5+CtkRQGXS4pKPDhIuhlzRAPKExSWGhqC1SsZ+BQxVcJzdgsGJNkOYucve
RjWnBFDjKPKue4ikyddgKes3U3cEEZvNarwl0+0ehDRGELhmJxqkRrogDENR1y31aLU+Nd5Xsw35
vlpoaeGmE7xFxMsz0wVxZkF+6CQ9o75Qr9GzZpf4eb2kLjUI8oKYM2wuduUDsKk8GhCILW0lJUK2
v6wxeagJv6/xt1exKmi/lh24J6PBLu+11DgSN0MAddJdilqrda9+FNDoi1UsWt5UEO2+t+V41CH+
usbN0T1GTRgtW2+0T01aWE866NIn2jrBiwNYKMtVCNTcF3ILsso+GXq49cyiQ1E9e6VfTNNAuKJC
zOK21fX22Iadt9LDNH4V+bmoLP9rl4J2dWzH+KDnGb9XE2m8Tgto6JiAC1lxyvZphnVYY7K3EAGf
KGrlK7KlctnZfnRNPcOAmOsIllGrGCGinL77OlBkEZBj5CsDydMODL3g/rD1VU9XFo6qkgsP4QJc
TaPqyoq+OW0PFXcPZUKqASmmCLcNAL1bp7WRlBW4E7XYRoDf3x23Pu4zt5WL1LriS5v+GVE7rBqG
oCv9L7OoS26hLKc0uK6OrztfM3DtQkxRfjXHXl+KNJHQ0gvlrmWdttOR6byRKAlfIi83vlR9fyIO
bZ+DvTMu5Fe9yiAHifoLTSb5A0fpPUq3cRXWJWRDcUt+0BLxbptH6YrrerOWvAYzkI0bJUo08gO9
5YBl2YlV9bfpHas/hZUg+yKPPBI7KBYkj35enopC8x8SED4dcEdRv0I5fFX2TMfTwowi+8BcUKX8
bh+RyFgURlPtcPvrz9jw9+fRYRL60HaxTc0yXlR6DxECGnGjeFy0lRNtCzlA10yDDoLnq6CW6s42
N82GHbBt9W2nmgbE+shewEZdGphtReM2myowuyWh3AjvhjPwrWuzYE/4ttmuucm41YEdXmRE0zor
W/lWfYvcWrPmAnePUDPMG5462jpWVyEb3q/I9rdRAEtBnwOs5DbBt+fgIXWwaUa3fKxr/mYhyvgW
V80GgTj51ciDdAX81HARnofInlE0G565bGnyUVsEXm6cPGJEoEAx9R1E5LDPCQ9kosZVUWS6QpoC
Wq7lCCFagFc3iStQrawK7gjERTYQAED/xmJnBHKKi69uv1yYLyaU5XaJ7eCWXGp9urd1DU+JKoUG
eteENsR0jOQtwK/CM5nzrfSjZGU4Tn7xU907RmPRrHvBBWq9US8ONc83u8l/DkXXPnhR3G6DoMj3
Ye5AKU0tRh6jBcX1uHG+IbSfrAJ35CtX94YdKAQJo06Nz3m1DlzHXFNXonjvjr072JazZXkOuPjQ
3o88QGl/Gud75DRQYAiFh1sog7zbKvesBcmeR2z9N82KwMKjVg2OKhXv8khfAbIotXtE1/ApyDgs
V1T7nyJ1tUOu18QjzK1vQaRY30YIxkw26tIA0O3tzlpqLggQOrszH1EG3h1ss1Tc1B7ChzWkIeYu
A4EiPlfrnFghENIe85epYhiHVOsTa+rw3nXa7NQNabAkRm/2yy4KKzsVlpJnQgR+DS7fDKKE5QI/
W+MVfBsCmH8zu7qCDeB6wT8ic+LuXvdqEA6pW+0Qvft2ERiNLVNEd5EB8moRIJGFs+H41dahzNOL
4RlyMe92AmKAI3Oyk//Ik2AdaiNqDNo23dkyjjZIciCv5424LyJXDnYbFIWkWbYz0rz9Qh5RG9vb
BOJ8C2y28uVEPd9qer/9a5+I55EvQ5WM4/k7k4EaLmIN1M/oIxX15y6NIuIv9/T5V7H8l9E/5s7O
nVqq8jSxHcPxIAckXSGFXh17RAA2vDasew5IGGSO+fhWBDdlL4Mf1lj9tBzPexSZgZNl2AcnoMDr
aY7IS23NB1Qq0e9NH+x6m2hRgdiT2gMJteGRqsn80Vrq+re5Znquqy5BJrHPK4j72Ki8lixvIFA8
iPdK7NkPmgzYm3f5o603Or6nsgY3TW5tMgfg4jityjOK4PkasKfqqXaN71TaqLHvuG2lb/McPR6j
lRY4L4Lhn0lVa0AYV5u56zd9tYE8crTJ3DA8OQNKr5z+mdDvRdFBmi4Khotne/JkChxk4iowvjXp
5GD193pvLJAtqIAQwU+iwA4TYWG7PJEMTa66jurSqNWhtpNGcVY0H2n0b3NTFiFzkXMQqGr8gm0C
9pUQoDWr3jtWQsdWU9llzUAYMLQvlfAK66dIXe8OerQrMNyG+W0UqgIGEZ/A1O3Y3zlqiFeg1bBv
tBKqf4Pmpo9hVtRrKEmNZ5R8ZQdWpmw7loV1tZLSWXYOi146k9/lWWH/RGE/8I2+eIuqX9PdSAC+
0aUmiPzxrAA/go9QjJ+fnLYLgB7on+jnT3bT5mzrlvWkPuQPZn5FbfeRcwgjzYJEeRm1W0dEIMMd
IUg0DxilDcEP7QoGGzBRlUDtI7iyqJxYHqnbDsV7l0oP8XT4PDr83qXRREd52H87txiB0al4vgK1
7clpXL731QYLaEQosnlVHp2pT41yCYqR75PUjU8GNp/EZ5AI+SNwiujKZG/f6WN6ITIEi0trC9ho
siGvIR9/oEovvGJvO3mR2RwsePUZvNTO9WMt8FdMXrwp2UZ4jbVGhBIA4b7Wn2ML3HD4XQe3PGrA
x42b/xk1MshBBV2EoIu0ziOg4hBHbKy7tmjaZWHw/kviW986301/mFWL6SoP5WQVjkp6+sZ8CK32
oaNDkC3EbzpswI0iB6RJOiM+B4b2LdMCe9pQdqmRn4ok+kbbNDogeKhyXXhWlx5os+bb+A6iGL5c
E5sX8XqJPsjOWo1HhWL+InvbC5R2KLstveXsSnbIdGZ4MPjVAoS94xZFM/mzC3lxbnjRax6gDNoF
F9slySJ58VBADahBG70mkAZwdHBvmG4cbH+fmRrxeOW59cyxszmDgomfsevlZ5xAkp3Ta0+eFcdH
K4k3oZlX91mWdFeWugC0SCiD9oi5LOtA13c0qnVOewpD7+s0qg/srUHxxxGbI5xamK1B8hIRMvKl
BsR1G0dy7YZ6ceWz1T//8e//5z+/9/8R/iiugJGGBf8HF/m1iHnb/Nc/mf7Pf5STef/2X/+0fc/y
HMcGh4Xjg32EMQ/j37/dIQkOb+PfohZ8Y1AjMu/tpmjuW3MFAYL8LeFBiNq0sELo1rd3lq9YFVBJ
f9emA8pwhXDfkDpH+px/77TVdI4NZZQeUbGyTWmHJR2n2wFq5mQXNkb51iNeOcil2otoqOLtpDKY
xu1vfdQRXyIAYeZtRpI6yQrZmBwCIWAmoiZMg882cq7ybKXjO36APDHQs6pxeN6fLdX0SVtvCtz0
wMj0azSrxReQ6ec7p9OxY3dyVgOP5HWTC80lZ1oAagr64n/+6G3zXz96xmyGb5bjIAfN7N8/etDj
FZpsXHbfynjYIQkcAjVljOvc1qqXOkXSRG0n5Ig66Mqz6yt5MNQ8oVRbB0zs7141D7RDHnmf1pG6
otmwegGxYu3gOE30ksW1uUqsVJ5dSGIeqxI8Gf+XvfPqjRxZt+xfGfQ7eyLoCdxzgWEyfcqbKtUL
oXL03vPXzyJV55TpnuqZ92k0hEqSmZIoMhjxfXuvPdGbep6BPnN6zc/LofCn0XgvhwqfpJEgnS7r
bSbr6aYLY+2k6ypjLpYG6x+uS0f79eTogqovZ0dHGmIapvHzyRnspLKRzucPb5N0szTw5Rf6Mx2K
4o5E2f4Oq/7TOhxGTa7s1iFvfbkchVwrv5tKsorV0HmlBtxtTSPLoaYxMIV5Q1iDYbTv1a6+spY5
Ig/F+zwWxTtDKYkMKgcOnQr93Fi3oVLUtwjtdzTsjYdioelXsG3BHST+ed0GMizZtyX8x3Xv+oY6
GnfGwuWnakZqbR3p+Pa0bENxKj7OVg6138+xPI4+zAxtSOpN4+MiDNsHsuuNh1+O1eVtY6pHm+SO
X6b2a8Kc2hnOadm5xs/NfYA7aaDowfRXXKQefakHJ3tsly9UCsvaiAGA8SKLzN7tsR6eMqfMH9VO
1jtFzsV23bu+exjSt3cXwHtv3uqNeqmKraq3yQ9w+b61llFZtrt1R6WK8B+uCN356YowhLAl/xsk
ZlvYkC1tuZ1+GKkYWdQJlEzwYPCIIj5OjNeDBK+8+gyj6lk6jfq6TsJ0pR8vgeGP10roMEVTaqIg
4+RqjYB9S4ldw2Pf4mHXf9ZOWZZuu6S9RYgAyd6pYsJlkuq8vmndsb78P257+7BAJP6+aWxUNpNm
pwdrmOVZ6LY8r//Sx0Sr3DyaUFvRKBIH3Y6P33f/5Zi3DXrd7f9h7Pl52F9OJgAoUxem7aiA6Bzz
55OZhLWQaSb8e2tsJlqxmeNK/Au3aqQ4iL4zue1TJ38phLFd57rrEXUd4tIb9AHCLeBZ2oiljfe4
Lw8NfYZlnK2X0fWHL5iMrvqO8DYOWDeT8UHRSYaU04I539SJBO+qiuxOOknkrsWWdYfIlG876M5E
VAnAuit6l2/isoRl4zvpnYnO5fdnxbH+colpuiUMS6ogd4Wu/XJWmFHpQd6m5r0gLvdKWwIzQJsk
SNgsuFUrEzUw49gby7vInFPvB/RyQaDBiktet8HPwxhrg5Jf0cq+NaGDG83Wa+pYgcWdNZtVClgY
4DmIQg7OxqIYjIO91ZXWu+9HNSbqNEsQ3TgspaHSj4FiREpwWF92y7bBxqEUTtpftq3HlUup6e3g
5bh129TYTLV15aVe8N6uFcz6A8MwuSJqEEPqMqvjuieqyNjya2K41r0/HO3oTUNAru5cwk5dLoHp
A5dTuYvVZj7kBkKVZbsoRpMxgqIi1BRW/AD7bcT4hu32jTM+qIuBpMSITOuWldLyatk3TCQopS1l
OSLCwiAHOj9I/0i4d3ndtRGY+bn1z3ZmvU/zrr1fNxU8uryUHsZufbnukCkWKiFff3+NqMZfbh2H
vA1HEi7gGDqr8GX/D+PQ5Aged5NW3YehXKrO+bu4qaOP+YDo0B9NcUvnJ0KehwAYvl74sYSIQX/f
fylpK+3ITYWSYZnR48/vdOpesICZLk6mRHhcYbGYQ1xTkwJXu760o3kblt380IcWVJEg30VLsF5Z
KMUVmFikpstLVhjtwbYWys3yMquBj1a2MR7WlxiNvn3k+pIo5G2E1Gxra1zlqyMo8tVmG81m+4P1
Grc4M6O6fjMOUaiaj6mO1e3Nem1kgCRIApNv1mvS5oobXzN+sF6XwdhsuyHr3r7F+n0mjDnovtXE
elFVq7szVSe4SXr8ryMmnhetU0kKFyK7oFCwHmVQHf2wlC9QRdodY6q/Xw+LY/jnJb2uobXRO/Ws
INbtpt6+fv9YLZipAC9vXz+27IqAUnx5aTp9RjdKdONU9eEjzHUdfQ7VutpqjlNDRwBbgbWBfhF9
ZvqUu9lc+U9JP6uer4zpTY429NAVvXpcP8lo6QB+/6RBZMG9U46Yk8nJ6v1xoxIaR3Eab7K9fFm3
G3U7bRtD6zbSnL9tW3esx428SxNCe/sMO9oTYtXc2AEVlFzvsg8A4E9rMmQbt2djnJ0XRIzmJram
EP8E8alWW8vDGFGwl6qm8RPY2Qc7ak6Nnz9hZkhuBMPh3cTCiMwLAq6Non+kzxUQZxcUj0U2N8QE
lP1+fWlWaXdseoTj60tCmLXbphG7uNOKOyrs0itEat2rVZHeiMray2m07tdNY+S3nq/6805btql6
1ZDc8Xa4P6T5tVrmx7VYS2gQdMPUPK4Fo3DtkC3b2tFCG90LDOFMlmzQbS9KLu+i2qCoVzRHza+r
r72avGrxbON5bfwNy3T9tpJas9fTRkEPNINrwMW5K6OuuP+7z0mT45iV1Z6CRb+teiLx8qi8Lxc3
CjJIUpIXI0quFIQ2NmnOLcW29YtBcMB6rDkzStlRRU9+nN7bReHNUzE9xQkGDbsyJb0WVuzMbnUM
GgUP0gVuaKSlh7FoPA11W9OBG/ohuWrioto0Ujh38EnDvWaXEYkzxXRJVKrzSBKtB1OlUWAWof0R
T9U2zQL9a9A5576lI7O+HTmAc6cHYbRH0DTvfj8Sar8+LZk16EITPBhMKSVjys8DIWWoqlVHpScw
XlJiHXzaS6tlANzUrRN28gAqjIrIuq0nOyps+8e5NSsCb6Dkm1Yp7+I+Zz4wVNmngqsScZn+7vsR
aPgDGtV+dLAWxMrKWemArLL+6Z3tClXpAuBH67+IcCQYdxM0TfY2j9BQH286fUquu7BVb9cdgg7I
7e9Pg/x1XrqcBkMwb1j+M811hf3D88AaR3Tetuiuv2naLWdxknLLC5KPgXhRBtDUGV7m95s+DTRP
H7Xq18FgfUeZIvJf7/6whGdHpyze/P5H1uUv8xxL2tK2+cvZDB76X1aeOE0lQYNRfP02oZ99q4aE
HkQfqAmnS1Ee2k6yrxxf7P+9eX3G1xIp1V83B3Ab3zYLrYs+ELXx/egmbi3PiKocRtN2LXNmlhM9
qQYslyLdTmEDOJiWh5cnMrxXgurbvwhC0L2hw+aRB1L3puVf34/Licj7h+X4un74XgkxeKazDNZZ
WGimowte/3w5D9M8RvVsJIfJx+plbDRCWfqZqG2LiSYFJOt+mAcCdRfDydAlt4je6ufvR/iKPtMf
Ukd3CHxSG1WsDNE4EuUUAphOeebgAi3CB0Nk1WlY9q4v1y8BjeDJHINLqAuyqv7z/nwwEnzCUn4U
w/n314C6VBd+/nW5eW0LSoiuWhaerJ9/XawW2UQnKzi8ebi0cvNWkaG271ypQU7jEoZKvXxJ5qCB
A872fsrxtAGodhMTimPQ9YD5hEXZOlC1/QTLOWS9gHX3h9ff96+eMLt+u5r/5081rGataX0qyqmO
grD95eV/8yTi//9a3vOfY35+x39fRZ9qnuVf298etf9SXL9mX5pfD/rpk/nu334677V9/enFNmcG
Ot11X+rp/kvTpe2/a3HLkf+3O//Hl/VTcDJ++dcfr5+zKEe1To3gU/vHt11L7U5qlEV++KMv3+Hb
7uVX+Ncfh9fhNYr+5i1fXpv2X38o0tD/tIUpDVXTNYsCy/Dlbbsp/lSpNuKFtXXDEhrDBwzLNvzX
H6r6J4RLS3UMYem6qdoMhpjmll3S/tOhkmVDAcFLxx75x79/9291yLc/2t/XJbnzfro+3wqTuoPR
0RQ2sRn2LwUggcZmjo1AfRBlDDlqSruDkhaTG+cSoFSivEvzGW3IQLRR2+lP9ixCF7b4dEqyEvS3
nJ9Bt7Ao8PNhq0cCb/esI4QTmdcmlXImLRUxdiDrfe8wV2CGnW3Ltj0OnYZtszKC+8FW8ouWNI9R
ae9Ey0NIb5XTBEznJPx0IJcFEaKjlKhMfDKbZKAc4HzDbhyawyRHVjsOaXSptLDjMA10oUcSktCK
0mXuax1Ir8q3Tt/Mt/jOGB1NUjuLcETACaivCvp4M4tWJVowTdy2iW2kl8F2bsynKie80WkeqmI8
0PMvt1jlcVElBqNPcJhjbT5gkYBJRXzJqGFL1uN0x7VUbwQA3K1fE5npWxDJQ50YjqYfPjUE3StT
qe9ZYnX7rBy6/aCYH1tjemeDYrkeAutO1evypm+xi4Au2JLPnN1NNGyPdmMZLuBquuctEaVDGXt6
RYYCBo2vVdn1rokBewdAUXExxpXbqDM3VYYkFWfVgUwVgAEIxw8jBfS4B+dm6PieRpwNsVV5MjX1
U1GMX4uCqerQKe8BNN42hTrfZ8YItgN31kMeUbe1zHGD6r686muC3ulB68c4F18HfsdzFIpPceuY
17WVhh4F9kXx07bkAs+PFVyATdmG+b4srOo2Q9TzDw9b82/LvLbFzSGEw3N3eRj/MD/IZp08XL8x
H/Iq3iTC7w7M9o1tOKbT1jd6/0gtpd3yfcMsjT8II/eMMqNtCurstOa89CDeIHlJzFdDsR+SXt5Z
xDx7zdxrt5Vb0CB6lAW43nmC9mWV/V2UiB7AH9zWdOx2qswpt3fyOpVJeSx1nLxKm51GwviCgWm6
Xc+FKysr8jSlnC+9A0w9zrfkWDXXRdZgt1fGrZl20cZs009WmbxazLTeNW20d2bruU87457F1baf
EQJleeD1DZcq+LRN12hEVsvpvtHtdqN1BVzMYFAf6xRZVL5Alcw2cx5+GOT+pqWhimXi+f3RxtBB
7XgZhJjiCFbovz7JS9u0A1+U+YNVJQT/TK11asNpO/ShRmZrtgHi8A4tYXCTXmh99Od4Um7Hsv/Q
CoWMmagcvYpyCuC9+pPR4d/GL4DXVmbkFESUNRL1KpJRvIttNXbT5UsAeGEjg2kmenuQp3gcDLo+
WLO6WIM+WRy7sLFP0fgxyHWSKsv+HSZn+0DO1i0qQuGKyMK+bGfPNVLRIRiZH5WFPHOW8gv0h73d
BdYphcihBQD3DNt/hrui0ijMI/qyctiQmdZvrGiWLhqcl0HQNk/LfJ91M3m79qUp59abGOK3sNXJ
arXLl0g0uEUHHf+dnR3ErH2GfnAZAEUcLAa3SWuifdaje4b3XzxPwXDRyaIyMmFtWxJmyQEDKmWP
5S6MUWtpsaDcHBTOeSJ8oRtE4sGdREuWoaOKVXnkOXSdihkt+2Q4ntYaBCoNxywCTtsX5q4ue99t
YgdvbPcJQcqFBq5/QfOdYSV+MOAhJC2s+rSJg00AVSQsQvzRCmGZkqwfVGPOVnQBNiqHWF1k102b
A3IXhCzHqXLdh03kJvGML9+UT2Y+33T6UO1Ek4zeBIzKTRtWhU5oJ4coavDBhlbG1TydxVyrAMw6
2yvLiuo6IPwu8Kx6Gs5KSCmr7bml576czlVE7FCpFifLLD17CLqjrhQb3wFN0adigRAqNpRDapyB
LIl9oe3xAHziAH9lOk1TcNXTdttzo39uzUQlpbRXaGE60ca3k080bJtDltbqKRK0wlpxxXVFew5E
lzonFzh5XhiL8twxmKjljPx9acJOEul6FQS7qoH5Mk53WpjptwS/5aD6DbwDxrztJgOFrGOVV+sX
C4V1WXXVaeI3w2aalIc8M3LXMXDHpv7kzYP9QaOutBNdnexkSYQsctFDRy/cmYyGUGWCJfNBHQ+x
0JxNHwfJCUAwDqFA2+uz3njTbPF4SpjqLgG7ql3etmbzqavD4fD7YUD+OqFfa9ymFJomoQKo6tpi
+mHgBXtJ+6q3lPs4BUQxhNJ01bxyXMeKoYgb83F29Jq8FPs0jYPt1RZ506QDhziMj9wszVYkznQe
o9lw55zbK8v756BuyoVAOh77YPw8B/RqCBTwQwYLMucbwwf2UCGHU8y9UpfGliQYKpltt8lC7OKV
Xb4fsYp71Tx2x8HgSibrFNREO6nwJtNoi6kjvBGtZaG8QGm7RAAUURdT4WgIAVelstWxEJi+RhBO
0NluqJKeWZQ+MFuVwk+t5hN630sVIlsp6nR09dDn87FsbA2QByA8HdX/OGZUi+HPZOe60b2uGFNa
vDaadYxgVc/YPyh9tGHhT1gz3941WoX2IDfWRSsl/m+W5IjT25RnT6rvW8VinUr8267VEngpuWKc
q0k891n4oS+jj6YSOHsV0Z4jTMI5Zb2iqbfQUAwabOQytua8yx2ihCzdUDdOlA+nupkp9VPdm7mB
zyYYWjfoNViJfjsASG31qyHXSteeMrHNCDU+TRCAzwQjOcQyxwBWqOUzACR7UC+Io6Ph0DhlcgWs
XvUAa+SbN1dukHwuLGnuq+mexgfxdRYhBmtuqRqL7pJW5qOWEyZTZBeZkw9dldmlm63gdv1yGPvu
6++vWlP76dm1NGY0Js+IAE3aMoZtLUWXHy7aoZKNEsy1f9/4MHidPnDOPkYWWJ9qcxC6+oyr4qAo
83jfG5/i2ZkgysGHVAvycubqVfjaXsnThECAlFmwOmKIVQt1h1Z9vGRDQtTqfK9MTXwaW1PZJ7WN
jDCdXmzo1xtWyOF9mSGHjBwBFLAl9K+CrmXYqE1LAxmGY9c96Gk6PVXBWKZBTgI7PKYXlcKTm5mD
v+fH+IgORp5J/GBB3MzbttGu+vEuBw9xGX2z2Zh5R3xni8zR8FMqDw5/NLMWzw4h1LM1y8MSXrZh
JmhejGHbcufcxtmYQV1Nrb1lNF4Vdcru9ydeX9YT3ycN64nXl7WNNNVFJmAsf5gfTnw+J00tw8C6
T82Z4ncsx+uqZPR8vxKo85GoB6ED2Sls2BAtICcwRkUTdZfSkPobEJsaVR4ioiUTnDxHBN9el5TP
gqy5c18FyqbWe+daAcjBc0VzC5qd13ktFDcKQSYyMzj6BckrNkMGATeNdSBCnDWBAZ8znbTkUQrj
Jk3sFzQ4xWnuQzJmVZiqZoK/k8f5Qxv4jTeLdElhEUdFb/zT78+RdP7S+7CpkOiWlBTPHZWuz88n
achqSiT6YNwzR+SJSTIiJJ47smK6Ux32Ys/3fG+qcQKVduxOoptHlitgtqpe6kf6BNGGgLd8nzRd
y9x3HDaTnzGt1avAA3lSbTFPk44cy7OJx/FKIBV3NR+kLxxG80gFtD8lbXRlVfG7ohP6oWjI2O4v
wiqLXVOG8jioAFjsoNu1Zubsncb6CDbTODAqzo8W/sAagMyx1MR5tpvo0veZJ0t7cqn3zDscMbmn
2hmhhXY8Xac6g1wSUXFWomanoGd0C6fQTxVuuUtGdIHbAAE+TvmEiCmBKh+F71lyG4c8ekcdpL5E
nU6oJ6mVFoAkDwCn/ijkRDEwmc0zAUSay0SCgeQUBFG/iaOM9ZUKmjXsh2GvorlX4JxWjVQ2Thnb
i478vTlwWw6sdbbjkBtubYe6qxfkQRPMIb0Yaey5ONLZTN3AAbesMGmCm0RoASim2lPaNLsa6mmD
uj3ymsIkuCDtiHAVO6X1CXFsK/N6LnyiGyNB0I8Rve+0hmGjoQlRJB/VcWxf7UTdRLgpkNf59iFj
TjgwFb+lO/+5b4BAZBSOJj/18kw3XNnV+n59AukI9mhgVZcCe2RUKjcEENhUl5R6Z4eYcHTVm/MU
I4mxSF0Vk7gHCXutkKc02BSGEhFXbVHDD82jyOvgWUsygpimaLqLqvBUm2HsRpN4l7W2fBpGZ3Fa
NF4+KhOrTkXijo6abU/W/K5VgIjFtnXbAmVXs/imqljlqG24o0tOEnnDyBMQRaP22rlZWj5V350H
HZdzkg5fLNlZnsAURQ+hFi5CxeRRi05Yl8NLBZFuh4A1cteXdtDsrSz+pBVZcYQF/SnnlmLZqzbM
vxGo2QmnXU/VC7Ol1B2H9gGBdrYLJ4yPVhs47jQG4oqTa/9TodP6eUXKUEcHk+WoRPm1Fmx+WZHa
ucy6JumJoKXDvRkzJ/ZKo7NODRWVax5K97T/ehd0lX5jJcqDGpL9oVZNuU2HsdpPfhVuZGwyo2B1
B222Rv4GWznyb+F83elLvh12HFNt5ztB4MQh0qBIh9h/nxy70TeRbVIL70W+L9TysY1tYy8antvr
OEtsfeZGKYJndLX8JRDK3diJ/7m3+3uRas5jQN+z4M983aMBc1XQ/jufAgrYnBqYaFmUG7W3xz0z
XEI/HQhILJzTXQME0bMU0z/4UFg2Ywgt2lFggaWDtathJ56V2YZRXRUB7M4qc0uzwqOdBPmN0Wln
BeQDSydnJoox6F4s0ABxnED+kVW/TRGibqtRNYhBuOvzFiOQUoRPiKWrQxLxfVNljB8z/8F0lqPF
rFzBPEuP9NDTYxc5qguHmcvaCu56mYkr3xGzl9Hzi30zcge7pvJhaO8adO+4oNSEpgHz/D7UMy+Y
RLx1Ogt9c5DfBx1R100YBWdLUzDBFweQhcNZLjHsQaxPVG4ci7gQHJ0GU6b7Vs6blhrCnvY7tWpj
sX/gzdESFnSjnJnN48jfpWm/z5nsudliuqO357iKMI1NKOJ2b4d1RkgPcuNmTKhrDMozvcZ+m/ul
2NeTZIwzO5YZTDqKQjXOufoI/rw602YkUNDv5o1P4uO2M0Mv0hCFzNlgun3nBORhRkTcD2bNpVNV
7dYuu+SQOtSlwyB+F8ZB5hKlrXlp1zguLQIbfLvDGrbxL+CrpzvOg2c0yafBSOVDYdKgMAotOEUl
/VM8Qq5VkM26Np6kfsMT139VigZjeMsdiUsvPSZFpFFQxJanZ8l1ZEenIu3Sp1QaHynYyCt6oelT
WzlnJ5jvqyrVTinFzMc0b5MtHQt9Z0bPWaOoN41otFs/hMpT1gkJio0gl09kxH6GTnJvq9bo4kv7
zPP/K1qLj2Zlm3fxs4oj7xQ2w7wbD21MfzVSPkdtaG9aZNrnMDUC8Jj5UnM3bE+Kwn7SwQzuqSJW
WyVOMSMNrLt4DDwrTWZ6IYreSxJopufnAm8Yz18AYBNxEVn0iPG1BOqUx+h68qcyKLp9J3JxKgXk
65opT6FFL3afYcu9aueggP9j2Lu2aD9LLbbPU6bWO6udCNBIkMHKMLoWFLjvBvILDQXgE1KTnOG1
nEDAcdkxOcL6Nr+vxomLJ+lzJCEy30yM4hfcc1gr8pcShupGNy2LnFvj0utlcWuNQHlRdqW3pV4/
dK0d7FKnIvbJcNKruasgZ/uUJ/toZE6mEC8XdPG7PKLTZDOH2nS2k+2zfBBcLT0iZlWG7zNpIQEe
eus2NkpqDvVn6hTqdRiUDomtUbIwgOedY6XmXu+htbVkrkRBaz8ecuZG98xWjko+41/Sw6fYb5Vt
GRxSpKaHahpiymBGdjbLiWkg6ye3U3QfzguWdlkHtafFsr+X5S4TRrEVbRN6ab74xbLavx0NCqd6
n6fHLCABtdM1/wRDp+ZERYFryYFwuyZSGXUG3N/V8ADqJr1S7QmyGh2ZLCNzYJ02T8Zrm5b1kcX7
w+xPyYZAl3ifK5N6HUVe6kz7sos/pfGQ7kRqi4taCXdWcDcOlg/LlzwNvGD+RRkqaB59EqD5gV/V
6zqTWSEBh0ntxcqtg2yaF0vO6kFk03h0JJOEpI1xaEXWcE0o1YeZYjFU44wkVnu4p4fgcNKcW26W
+hSLboDlO6KJyrWvKfqvbTLK6Z0+5TdBHaquXlaMaXpS3yc1+DBnkfrl721q5x4RkAKWUNccTObu
b0/K/99Z+qfOkmMwJfiPjPwvjaX/VSevefPa/NRaWt/zrbNkO3/SE6eXqjq6o9Ia/d5ccvQ/TWk6
rG5ZSxs26vH/NJc080+iKyRiSEfTDGdtSX1rLmnanwKJgeHYbHZsW7X/X5pLqlSXKc4Pqz0p+bhF
u8BSBvm78Wv3s4oqFRlrpx+N1LY3Gqg0L8iacxgZz6lO/Yc8umA7mPon0hcsVqyaNI/EJb1YYyW2
XQ/6nxvjwTazl8ahqWDONroqrMAkMgRPjtSuCkgFR23uxq2qRSYzxNTDIkJoyQjiNOu92Kdl0nfW
u2CKx72jkItMdawMEvvUohWYDGu+8gj5GIlBBLaTUjfdqaqWMM3SgA7Ij/C58SA0F5GzeggzAWjO
islokxoK9sL6mvSa+UBdk9obSTZdHN6khn9Im9b38g6FQemwoolHYewhBLv8WUb0VqbYLtIhPXfU
Yyq2dZJ9ONZl+FRitzzblT15XTUQoYNSKbOL+RaiDK0c1n9ecxeaQwu3L4ZbBTaGs5E4cK5PrIPj
Y1TE0e1MbQXiFXGOagyksLhhhlrs2rhjDiPwudGTZBaYIXkKuuJLblgk8mrpvqohjjLThv2Q52es
3dM8M/0ocrERKWXja9kzXSwA/ji+eg5rMGEUL1mFansL+u2QqQ+ZYmqsSMJ3zlzFW2AIrMwyZbFY
YguYh6/QZ4iU8m9TNN1etUT36D2Ay6gvKall2SHp4MSBRXONSjg3FjO3zdyU7tCpBI/r8p1PMWTb
5qLe+An8hyDa1SYyF7o7u6xSCrLKWRsXg3FlSHtnV8EeVOMJOE21K8M0c6lVoQKvx2AvEyY9Iq9M
z56gpAcG4AqDlV5V1/U+GgoP7Gl8mIf8QyGS+6LBft2UHwi1wnecOfO1r1iW27RMIGenporpNNdq
UJ1YqOu4sMOU8kD+oVIODqWNpybeW/ns0ev/FGPu6cLxnrpGbpN5R0E3cWNj/BDa0FBSOp3DgqXN
hKQLFxwnmg6H1rTxTxjdLq37ZNs68jPs6yeHbCenpMNjUwtPM34vab3qY/yi26z+zY6/bmUUdJBS
2iZDknv+gseAVWodskAlg5CHlDn7/lnEUBn9ZKsmtPastkvcsdJfRBl9mdU689Qi6qm467uBTLpW
32Q0PDBrs26hmxPz4wavvRoYx4RVSRyMWydDXqupB0IFiU5pvQF7GH3VwLm3sv6gKV+MORT3zWh8
6iNqmgmA6jhvPvthCB0ynWjPOOpdM9gPuOC17XMR2+Uu56emCYIdT6TDZuzM2zrR4AZvZONEnmJV
+aZK4nOvDzS/YrRgfvgpkU3n0u5m/KDMU6kaWGVylHt/AB7umNTU640lE1IzDeoPVVtg9bsvzKHf
m3Nv7vsueg47UFqmHrsjN3Sops+l0F8KYBFh3Z4DJghOCVxRbNGXXfE70Tq9kpENn74ANGNfjEi9
pgnM4snoaQU4iFipY3paOtR7NcGCZSvHPrXudMXZ6gElmqqLsc2DCBwbWqtzzQJXZJ9UcjjdKctu
6fba2ymNHgMl7L1AHa4ChxSrLJeql9FvAhewwF3y4SuIuxEyWPVidLSLZrnVlDo+2Yr+oUnD8FqH
JuC/VOY4gHMGlanH3UZro+4QjVPiytb46nfUutR09M/BvV36qZv4lfKgqydLtT6neWzvsjjWt1GG
pd1oM4q8ergl8Cih9Iyv1E9Pak4TbHSC94mt5SeeAVzmus3ioa+NTTRbL0M+3Y8jIjxuyuFYst6I
B+iYMWIAfhuKCuQ/bbQesbfaGgDzadGo1EwOVlhI9KE5C99eknqjRyPAxvHDMCmJJ4waW5r1UY+u
0Ct+TjDlbQIi+mjW5V7REKLONEfu+atRZkx3kOlvtKRKd1NC1j1WbyZ+PiII1qOubIRDa7s+hdwq
7pAEEUUtJbq087QxGX0OSYrWKv1cjLDrgqEgVcdG1U8EzJwK4TmJam+q1KKe2/VbvIX2uRuCe7Ut
FI+eZL+LfXUjDK8vlatJTGAkQF1uopEIw1KaJysr0S2ZTbofDa6MguKQ31yFdqBu0V/Q+UrriGZ/
rOxJmNhKh2UQ620FCG8RbdIhDHZtlT37Ri54mMFupDG31fxBQ2llmpSmY9UrUDJPIVHzKuFnr6NM
1cOYLxmpwhZbp81v+pHuJbTyizO012NVVKxkxvdKl4rj2L1XyHHcMJUtvCJXWKTm86YMWTYZMjGh
7d9Ak9LPDAYMyjmC2GihYfg19huTEY+wq3pM9vFUw3usxxZJufFsF8FzZSoWgtBagQKXAVo3cs2N
/aLcRZNtukl3nZq0aZFqYCQ3WXvjCHotye+Ki3p+nu1DQ9Pa67Qo2EDT7LXhkIMfOqjoXnZtzlLO
7A/21NGtGaubvJ8BCDunQGsqau3WlVkoPBHN6OTb2gEXhXaAuncgsRCduHSeezN8ihx7FxgaSYIO
VWqN+krZX0gy40ftAv6yYBBclUoN5tPYRZuY7ntaVWZP0YInUI+e47myebyYvuN7EOlo0cwon/sk
g16jnvJkekhy9cZs+RkVBhIXhaxyiJDo9UpbX0G2dtPEnxASmx+CykcaPg7HOZLO2QCfOxYOxDRi
VvyaGxlB8J4eaIiF0rxEU9bSNuvpKRWHkuhnD9LcKzm+Waye6RhI2vD6V0crufInHHxh8xT+b/bO
Y0luZcm2X4RrQEBPIVKXpqwJjCySkAEZkF//FvKcK7oHr63nPUnLIovFrEwgwsN977W7/sIZlTV3
QZ89+w0aSV+PRi17EttUPRjXoU65+ezFhHlingwkJ2ePqskDERwBsmbanfz21VdZwIrtbVpG+lye
MmWGyVLJs1HOSay567P9NAL+iUqje3d0YCzazAY901J0WcyiAgRFoCSHdxKDjoILDgEsgWW+9bPn
RiQuafw20VMI14oR61g5EYBoXb2vjQXuNPGeG6q3ayXX4YAFGANI6b9zUmoPHR0B7lzQaBrMA3ff
tcc06Rih6/6l4A10E2uKXcy2kSmHb5tm6scM5QtcuoLv/NSVU3bQ5W9gcAOboX1swHojsv7BCbKJ
oKPux9pUZz1isRryoTi5+nbmNPbCDHUBuEolmFvr1zU3u8gd1AJNqYPs16HUrPVlodAZVsK9xLno
QRomo5GECbPzSGRIc/1uOW+znccFzQqa0wms7i1Hi402d6MpeaYKBGLjnWkcTmG5alyipoedTppM
u/ZxyrDlkbINPGwMraI08U+j7/uhNFuA0lBtqjJD8ND0MKHJnbO6JXYbc41S11FckVygVZ18FSj5
t/HTtEx+mAyAGEmGT7LCPUzIGSIrFd9st2uBSdjosoblr5qrxHmxzh5vdTFw1SaXQUMrRPDibo06
Sc+5taYL/81hC1z1zgi3jMqiz+qAQGYy4m0zj6CmWRGiLC3JnvyZoaepVl5Sp79uVQvkpX/NclTN
9kbHquAAi4Qj6Ad1Hg1afKNazwYOpwP+24rjskMpgbVSm0hLmkd/OlUIJ+jpCkYmpQzl4vjYzNLq
jFA7BkBeUbscp6JQkVj66cHd3HdDdj/HJO2ivk5/QrCPxQRExCi8+rhz2YOiWq7oQH06A1iRpJj+
GAMH6bQeCIkwWZTX2XVii5YvZZtFuUmpmVjL96mZzcf5z2y2P9bMOXSNSZACuYB55RVBNprfOg/8
WqmsyCoU2vt8YHHzyB7JPei4zJCxDSE3ozPbuows5p7D0EjqYba9uqCCokr2xcF0m4s9gFybWlJ1
2q5kEm3Vcb94hNrRM6YJMVWB45avQ8PybmvF2+bC+yuUWmFtUoJLUfzIdf2ppljZd8O0dP0wh7UW
LA6xlfXZ/eW5KbPx0QgmreY+6aMSK+XZIY+3kb+2DKgaEziSnzzvyslV/7TOZztvA8jf/QGM+Ae1
0juVXg1GmkMPjXAUNZFdIpTp13GI1TJFjkCU1og0Yc6Jqj/TbKQIThdPzsTIAG+KnBgKcmyJ3HyF
qQG4wRidhzFpHNpTyceG8OuwsueMtPziupD0eYdDhQImMpKqCcxDmU3uwTNwmK4ZzA1ZqSfLos+7
TXjkbcUkq9GINfT1c2/CLR1teoOF+uplmQzKqXiXGPTcQmsfzC3pGXpgDLXteoqGcb4WbIwvI6Bq
3JTjeXEVl4c3f6drk4dmv536lq6NWb1BSEa4js8hqzgi+mRTElcdV+QxpMSL5q46WslwI86MY0xv
evEsnPO09jfgv2etZLLldeaX1MWH2Y0I3ejS6gF7KPoaJ3BJRybWJaWWILz3YhKmGaa9nser2oiv
1BizHHVFKVsPkxUPaEBjME3pwUqSqNeGY5lrPwvi0QN6AWmQNOxwTC9yjCSFAXQxY/xD+KcVKw7z
as0uHlQLDH80FSlq2c8xmtJ4HvqwJCjPG5gQdDUUCUt6Rch2+gey0WM2QCMyMv/YlO0Stqv/PbfE
V0NP1JuPCoWIGI797R6CaoVF+tklm5gBYzLD1wMouHI26V4tZpyhv00bCz8A1rSlRau3P2ioZcRo
lv7BGaiyCjhCjFzI123KT75LjlLu96dmtD4hYiD5u2f8nDFQ0T8VBbGfC3OsbuybQ2ZkV33My0BK
hC6+131ZV7MK1lW1McD+n9pgf26Lgo9dfPNtWSArAli2l1GmEYFNQhgyF8RettihO8bbU+VcypJm
5jisBNTY1sEsUaNNzXc1aBhwcn064EWBlNNcG5aCvPa8Y5GJN2/BxA7c8pMlj5Mu8jh3GAr1+jOq
NDciN4E9r4wWm166nw50IosPBHtfC6+zUaTQ7mVkE7BfLsYfX+vBKSQXT8Hp7aGneXReAjHMsZCm
CBNjZJLprKFmcw9nM/QyXiPaKoBpG/GrtCCSczo81+U7KhyEDDMCn20uHl19/jXWfwSYy4jA0DnQ
CRAA6wV3a57R2mpdSGpdHW0JPdiNEIzaWQxiRIopGOArIYV4STQgb+7SE9RAaEhnaIE2eg96jprS
KrRYariAwem8VkmfnMYhD5lrtfQHdI6n6zif1tGJmkrdlAUiNxvpUQ1ZfXA9/ZNAt3n2zO0rAKxG
A5kkCxaXJkEaLZVA0k+3qoC4PIFVj/rUS5gVt4/JXpekCecms6ofDFtDu+OtBuup/gUf5ufe5E5z
1BdGEBi1HPExQ5nHOc21bHWgAKkcxkFlD0R2xLBRHyRpPBMzpzn36VpMI/emLN6WrJuDOqMtExZV
+gaH58JZbH1QHa0h1a4IfnRdvIJo/FYKfXg1Moljp55/bPZxHor2jEPjm0Oo5YPy1RuEnk8bPhY+
URawnFh0NaXNZRj5rP96ev+6kL9KODdnLVfFqdO2uO0V287+YDje0eGeO96/qlJEep1RM7uykmfB
iH2Vro65sPYvoto0aK/605TrEMQkZjdpGedkR6vbK+NrriaezpV3xIhO1UUEbNqX4+l+mPR6yz9U
xG/uwCYgxkRjr938pzaH8oz2rI9TkT0PrvgyQruKWm/XlHK8Mybsk4oV+WPWnp3MHn8S8nHuKp9B
GPnI14FnoT46PS2OeQnMHJy3HBcWpq7i/Uz7DwB9Z0fbaFjYaHRRlcS803VsSI9Tsyif9ts1YNYE
YvdNd5EM6ORLmwm4sNmhhlzRyAL/OutqpAlk5BzpdFJv1PqaaA35ugzOCS5/1ezug6WoDhgiPVie
vJRz9e7M8yMp0ThdNR0zN0FO7hXWwefZ9EgYz0edGBJyW1ou7daTcebj6tT199xgaZcj+KSiwsu/
euKVcCcRKcSrbA9XQ1eXrihIVSq27cgY+5YQeRk4WolGHQVa5FbeY6mc734rvrW+fO3aFiRAO32M
C6P1ubnmjdSZHxnIQbt0DYapElz0LCtbm8jAiUouWv159PsHYyWB3UUFRn82QWiCla1FEuCuunmy
YTluWkxJ9jLZWnlsGHXSZp2+STMLXTNJg1nK8jKjA6nyIg0684A4By6dTQSW121kvlXllXbCI4iy
27oyTrWZZV1m31TBMmZjpLtTexH/ejDrur2Y+7fc/8zOkgEK+1KHoPaay7zIKRaeRjxrJS7Olj4B
pkyP96+STn4epPczn+iadEOFEggXdHC/ORwyzC8WSAAWGcje1Yi8Ii/Ni7roS99eamLitQoFpLl0
38xK5/VtvmTT2/9yqjYYkJbDSrW/LBJ+52O+cfbbmPfQCOHP1LTuA9U58445Ms90Kt8ba3vpC0p+
z/bay/1Blgypgn9/bfBB6YWTkXjN/Xx/WAFgVH+95EKcLNrp54aTkTIL/4BCqBdLcyn8Er7rtDjM
7ZP+ISWGfkNSQDOH02Z3Vt7X+81ounS0xNSfrP13v/90I03/+dP3/xstLg3S1JPjteM/qbRaorrh
N7bdsd5XSN6H+9d15jPeFOsrsv2f/iSuY0b7ZB74dO2xh+Pf5ZK9dpkvy2ZRTnEew8LJK+Iwls4X
y8dUkpfqiG2UF7m/0vsqcv+y6c0t9PZzU7+/C/eX3pvVt47dii1mHC6+GMPRmawT8xZ1qpMm9lyW
32ycKRvF+KKGxDosNkGZwSIl9KNlZcHVfL8+dLX/yqSivkyrdcraZjpSg7EmSN9vT7BlaEvZ8oL3
VzuaEPjmMC/0Kx4R62r0IyeyJZtjvy/ni54iylC960RyW5OSjb5ssA/w/2xpz1mm2gwWjlJdXM0d
LrZmEoM4iJOjWY4e0lxc29NeYdzX3zITCqzj8KgIf+EjbGn5dz7VaJl1F1K8usv92f3hfsXpufZn
0xcZE1/DZSZSGsyejmD1fqv860E4Kwtmi9lmHVRzGVsP5F6xL/Y+/xhNGMk/bV6MXPlmgsyndlCw
mhR6eWyVzZmQhYwThv1bpqO4yMrGxDv6xOOM0+X+gNSxiW3FLe/u8QFm23lc8+bihoWPRqFJBqwX
FauN2i4AacyAw1UTjlUCQ77IrwsbW2QoTj33m/H+0O7X8/0ZgqH+pFLy2vu6rFBn5O0l7ZzmrweA
Ls3lY3RGdlkDGuIlxddzGZ3Pel2o8/1zEJVX//2J0M3xhPahTTZHQSf/2c3+is2h3m6DpYbATov+
mOrbZwQruzFTPq2aZz7o+0MHBG/UxHoYhuwLY2nzYfHWv//OIKbQLhyS55fGvlXwRxkU68gyODBJ
OhI3KIhftiqH47Z/A8GUw1WQd3n/O0PON0gWf2ZLsWZ0eBL6eT3q5aQCMaeTBYO9n44ETvZB39by
cbLME/wRaMJ0Qw1yNlmgEjt76Gx6EPYy+vGMNPu24Iuhe/VGb4EObr9nouwvWu+ZcbXaNoWSQuMh
WziWaiSwhTg0f/rryPZojjflWtcJ51G5yYfRJ9+apR+s1/qnGY3s5gjwhmBHzGDL1vKc98XJSx2s
7orT8zyvqGm4xI0HlkyB5whVmPAYKFhldcvKbjuNnVaiRNph88jcXU/73qUkHo8FXc5GXr2k9vBP
9EkXtYv9ovuE/xmLfG9Xuj22Xn0bu21GzsTFYMzeR97LZ4kgJViHqYABQI2t33IPBEvmAJWzBdp/
P+PNXFsCR42h4HiSpcw1cVOGDNvl9d8P7iKcwPQ2AzH4DT6yc8g8/4XGrU7o+NoRv2lAQB83RQ2S
IptAlxN6qgGCLcTFQ9BCKcQzqxCENgnnpOsVaX+bt0M5eXA9mpy+TXE2ur8XksGizJZx7jeQY9ZU
XAzLNC73Z93+5f3Zv/8iG1pxWZIa+QAT0/D+F3pGeK9obfS///oB959y/2bLyL8M9NcPd9XgZAnn
IppiqJnL8dR3De2EDxwNlo2oHBbQ/qf/foBP5v71Zd07tCZtWYbGZFKikUFV47SAcbvvJPTJL1iK
vMuik/0xS/3U44Yg44TVhotz7sjsm3r1k+aKxQ8gQUTOR39OsmsLYG/xWxNb4IXPheUxNUlWYOMk
VBeB08qyKdEB0pSfndCFC301yNGwinmJBkkxaSTzeXfwhgqM7cFmFQhIHfiwM53be/iaq+o33ZUQ
idM3s+m4vTx1GBtciwTP06b1v84lWUkVYnnexxPt1vGxTrJfVWslwYIhLjTnltEbqMddJ7T3MC9m
Wb0b80OxzvQx6KRNDllHmqg+Fr0jC5C3DHXlh+8y8/YUXBvzE84da6UxToAYqipr/cyWLQLXJ0Rm
nXdtVv/megy+PAdJf684Z6MmA2INRD3/lMHqDGlm2PilPLAj8is+Hyj6WKlrc2STZcWzM/g7A8I0
0FtYkIs9DvJCyO0+Ycs+TfI9l5PHuvZkrvhuPF0+NULTo1YmnxO13+xobMjlYx1sz2AN6Q51FAvb
LmQkL6bH+PLo0dY2CIlAlzZdPKTX170tu1f9ptn+cbWW4Zd7crriGbKAHQmXrZSYnJ/sDDNk2ydk
fhfm+M9Ls8Dfz751KzM2v/qkGJxyYXHHOKSQ1Z96pDUgS8s03AgoxC3D+B82UMDRoYOWUzxt/LCJ
7mK9IK7DVXkc2oaOMVnOfawP1tVlUUyhrgmcOVu7PspSMNj/hB+vj4BkPW8sgNzBSdxzwA0FanQE
5/pDlyTfFVFdRd7FTSfPi7fw/uQ/WiYBrswOTd09Vg3THO1ZE+0lYU6CB/elSyJCP4xAJfWjY4CJ
yt1ztvi/Jrd+7BIINdmU/0C4gfs0HkFlsKO9JJ5XEm9txn5TY680UFD6faitaSCzJpzHiG5ENHrT
0aDl1xRaYPltbFviRiOw4aiK7jWZjuNM+WnqMVMIKLCRJZbH6o8mplM+8Kna/ccCm9SrK0S16RUI
25feMd4M5wZK+VdvPpaSQED6f2/LTHONAfK5W/ziumrOEtmOaQVIH40rd7txvT+7P4wY16+rx1oq
s+K93Yw6WF1KttLaIPIL+VXYSRMUTlXT6c8yJutZgEdtDpg5dNzjI1zaoXgZu5PvUb0tq99f9Jrb
HiEj8ID718PgbnChqLpnofygXMYlxEQXjLPVcYZj5Z3T0vyeUXsEFc4gjkLM4fZzJr0KPkxFt/TS
7w8iw6qZtWvB3Tn0cZ66j6NWIKUU3WVMyVszIHcyFKoRdO3l2v0BGMDLILf+0Cpax0G+F3OrZ7Zb
OCw/nU0vwkpyiHH3E8cE28uDXnXM2mSXEzTAPBLq7/tfLk/FIKsLHdf2YuwPoK+o0KQ+qVDSag5l
VyA9wW9WFNwrdSbWoLMMtsOae7g0+uWyBx+xzbFFonIIYQ1LOIwkTE5wS3ECkfsWzItO9iDWkku6
P0iOPBf93dzrbbVpb17Nb1Jr+5Z3/yYyJP1TBj47E0V/GTK3u3BYG6rg/hTvb3Im5tMoqyQePIIh
ZsWvI/OeatHef+Plr+qRYZA1osrQKher1ZJS7IkRq4K2V6jmsHbsGg3nmX9/XRv2WUfyePQVydIY
s/753xf7MwZ7TLpZW3QuCFlaHoSPxEGDrPeX+5/dn90f8PLcGm596iN/uVCquKfFzeKk2r6b1gB1
b66/2ABWr+wFhHdVNJma2mVI15ggBEeglkNOS3jah4WUv86IOYNW4HhJXSLm1txmCOQY7Eb7A2Sk
i5NqCKbpDV/uD3bmxl6iFSd1/w2HrSHGhpKHTkAhQpVqtLEM7Np5a36uNJZFMhiWmWjqpo/aXmed
HieNC4Bam7MXx43cSWOQeGJ/n/nDanDUZVZ/237/T6z3P4j1hEGG6/9PrQf4As33j/o/1Xp//6N/
yvXEPyxDUAtZvoOX6w58+JsF4ev/oDFgQDqjSQoUxQH48DcLwvL+YeAIE77jm86edMSr+FuuZxn/
cEBEmK5nGS7jDvR//xsWxP6f/KdaT+CJM3dGhWN5GLqZe/1X21G3aIvqCKO+aonxpvquYbA72ZcG
ylgz+z8Xgx4rPIeMvpDS40bkG9aSNbv6m4G3g69GoyFYu/Jf1qq3XmQmv3XNNl/vX9kLu5tGFxKp
QvphSf03+dovjaZZt4yECXQqLVsMo2nSKx0cs5kEtsDckLxZeuNy3MV60jiZXd2hHJm+t1XpXF1n
eh36IX26Q+6SYjMDbdEH2jrecm5m+cR7/TwobXmtYcEdSFWlQPZ1QJX9KJOrKpbT3ftvCeU8guGR
Ik1fDHuconWlrZPbJBBX8Ol/OKo7yWWaDyb+K9zMEFPRHGXBmngizpfaOqsMxqjvmtbLRu8/dCG5
TonQ3hh//zDtQX9ZJqu/5rbGi+4+HIyRb6605iPOS0LvIBHcWfiprrehv88OUBkiTt5puezIVyUQ
ylXc0/hD9elNpu0p7TzUveOSBVVWynMyaduJj4+NC67no7eiaDYSxOmWUWSogKenFiRBX++zTwVN
qhmXQwuH8feK2eY2zoNP4igsASGa4zSV6NuAT1PeMR6Z+0yG+VSiuM+H6eYo583Rs+QoLEnT2jHq
p7qpaMdJ57aQKoVdz7vNw3KpM9MOR3vyDg3f/lgwctDSHpTXH9TcWh76hEREpLQOWKW0s87J79nZ
+FgyO31hOFhCXp9et0R3X+1ZHVesLo9Y2JZYMysKZcjHL35lILEoiodMae/VuhWxUtD1k5WNsOq+
EIVFl3PaNnrh7evc+XNouw3Cl6n0rgv9w1AsrjhPtC1OnjBirxBlaK268YxXA0nnVHho92jFrCbX
djv/T0a//+ZCRXjCfQYi1KUpaMOH+W83HKX6zFBi66+z42qI0xpaP8l0M9VCjTzmD4M+ZmfG3W8q
S41znQ/fKQuGKOPYEhipTOL/WLCe/9Ll/ielGsHu/j/+h2B3l8Ig2cUAbFtEQ7AS/NclQMs5wWhA
lLBbZPO5KmVxsO2WKKh2fh1LaZ11ykTuyaEMvdF5l4auvSStfe0nI+hIO/naFJ0TJp3BiE96z/TX
aRvKJH0HZ3pzIGNKS87fXT63YDCL9JP/0fr2GiGCW6/TWEiSdz3MdqiIjujMkrgYbNK62Ogmxb9o
GqYi1KhMttcDmcDIEZwWMZxPRyNlFnU2MVgFloteQtnj9uQyTZ1GeWrX1T13E4L7un0ySFG8oi7M
QaKQqVH06fJo6WeFA/In/QsbCLPmHh0te+itrfiUjuq2Gpl7dTHWcuSZgIiUhnmG9/VQakb6gDee
HgQyuRB4lnqQff0GOu599tP11evN2MZyW4rCIlyD+lRo1jO+42OWGFloF7OH0B5zQdFi2UFtW9ah
hVr4bKTz69KKAr2MnwUpdOOzlS1nAw/4aZr/YAhUx64YP3OS4ubODUT9psZA0c8e15pZ0ejqzTVN
ixscVT825XcpVRrn2Bljq/IVcdzGD2xidAvqzTkSLPgVu2Mfraosz8VMu0T61VmjoRu4rUrDTGWR
JjEZr5u8WoCgQ1x4/Qkd5vRSu2M8CGb6pmpOGY7+2GMGwliBfOJuJo1oGwW5Kwgw2rEbT4XLAc+Y
frk+Cs68QHSliGM3jNRikuiuoa65t8wumuvUVxA2B9TipRcNk12eDZsLZFTIw2EYHylqK05zDqaR
bIQESJkaMj2Yo3bkhxb7PdLb2oljGv88Wb9OWU4MH8x/NVkYHRVlNi1pX0JeFAkNBiAjPnGkaqAJ
b2WWdRXb+onf6WlzkzfLAYVXWPlEBBGIja3zsEQtsF6snJdEhYqcXj8pYkhoVFo5eYh9fjTEl6lb
bbxEk0GQd+IeXHojTo8lSjS+ujKgOzUeHg07cdF1kyVbzGYJkkbiEgVqAVw5f+oNpBHK+9yhGDpj
JSkCz0w4Ca75MfX3hB4jQy6VI49L3gi3pgdBMf5gtUVAUkT5alOiO/SVar/BqbtMbVSb4OfG/ViI
qidu2oEjrbG8ehyjCa3n5h209WFNi7i2lhp/M4GVdGzfzAUH1zYeWmMzz4MpPrQOO9OCTpWpf/IJ
Q/OXxq73vnx97DUrp/3XNLeVYtVYUOp2y3Nleci0yvqxRdEEplL3Y+xnX+DmmOHk4BdkKy6jokC7
72ZbGQzrZDJkbw+NMvw4GyQuwymvj/jLmWW1dai8pDxIzENQvVkUFii7aV9hC9IGLWyqF2oSkpcg
EEd+3qXxui5+7A3N53Raf1pgZ06WmT4Xva8HqkMXkfdoUnMgPp1VvfuaRVduX3mg875nutfEaNUF
KaX9l6n2Pw+jrQXQmeVxqTUQevv7QG8UPbW2RGVTQ53ZBJrHT+74rffBTNnGM+AbXH3GgrBjTJlM
mcqLfBCwhcPICM/xrclsjjQ00Y5za320KKQfzQ+5iYaaAfZDNxP1ZPyZc8m1CE3LHrJfOfFfDO+5
Geskec6c/mTUBciAaYZimmfhfY1rS4ubwaLIGFzz1i6Tuq6Qtqql4wRhQNKw5v69QXRw0mTotDBp
eiR04JHQM3mkKW8Q+oNiEsdyLfBJr7aJMZObTFhQVYTDGHhmLJfM9cGWwAZM9zDqA6CkxX5Uc+0e
7nekNGEvrRlDe7e/tAMFVT+4/Ymu7mOzNYz++iS859G0kImRZK9dzMbhMNFXv6Xwhkc5jgfDHeF/
CYbsveE9+3rqP3veSj4kOLAAiDTNVZrOK60PXhsBJtK8OJ3znq8TqKfELF/J3Lpa7YokMKWEbXIG
Y367hq6UWdBpUG5w1XxKKtM51WQhmNXm3rom6rpcRAh3UISntaB9XSBb2TINIRV8ghK6uISMdiXk
0saM7v6ZAXQFmSq3yIIZQKSm+dthNT6VqJdiy1iwCQAPI3OC76AqScICsS4ebJpz5pj+Kv2yfulI
EUJC03zXExBVvTm+NG6prjWLyWNf2YKIvo0zYquMG6cHUMGLfVacC41B+XGdqpbAN+exqR/R/BTn
3Q5p0kYYKpHEs7U2V2Xt7kmz+qFt43qwHIjp487ccFP/Yc11CrLKGXB57s1TaB8t0WXZskbZILwI
WR63yYj3fDOR/tYIfRECEaKK6/TBAzQXwuz9MSr85p3aPeFKidhOrfWae+rmsKYdvF3YbvOOhfq0
zochUUMkvYwNwlp0Rrwuv5vGzUj+gk36HfFpWoHxp06W6aYV84vW5C69db6aS42wKLfNj2w1daTY
Yt8qkZ3sjYzVzp7yY82kcZJMGrjGkIlPrOVGupyLUSQv5LTaun40PS/5KtvRDNepA7Gy6DB7gaij
lfbjzfZ+VC6RmsQ3j+jNOJZMRCyHdWp9Xvv3NvFVDLXAP+b7UjumRRs7m61DFBjyszGu30y5ZTfh
JdPBao3DPOyclQLPsrOL/rMeD0oGaUl5v8uKfbsUmvFpmIwLcTTzDRKRT93S/2I+DuzcNR5b0/jE
yylOdZn/xr6unifHxlCMJmlcHHlM0+7zgI78mMMWCa0lUccZOlE07R97Pov8cZuXL+U8thFLkZ7P
MXlq/qPqtHOzdk+WWf7JdZPhZcb0iGsVREL/smAdmIaSzWAzPlKnQknrdQyTmE9wk3ET7sikJV73
N3ctCoKcau2VrctyVmPnbzzrLLsnaxuqiFHoTrWu3LPty+9u1fXXLndetqyrXzHvsgMuoxUTq9tR
d7acwvzlNdcBZmNDHx/Nit58qTm4qdL+AM/a/IzcgxHqHDH/UM9yIZJscmidZIC9rveHsdZ/NQUm
dqFlHMD6dL1mKkrLSV6LkbHoyk/AYDCdR3CcobZYCeswv8lp6Rb7qAa4RMqxm9tfB8g+d7fXujrk
ORydcmRfbnNaaoDukHhQDUb6niC39qaFGFYuJ4K2Afl4IiVpUD1VKFkP7axUBOOtZeQCKkyuqGo3
Wf1OEgLbtGma+VYgFU6aWWfGyVuwQDL187H9fr8qZZquz9Oc3UixeMIs2j6T5iLpLNrtQdjLz4wT
UohDtjk0vS4Os0/l3Vpre2jd7qvgdIcuA90H1TWygbwx6Ak61g9eGS9PtTPqJSZco1PKYzERWwtD
LzsQsncBsG8y/B/qOB1b2HKiPNNgdTiGMiIku4x9CxRiU5tbRK+fsL6s2a90UIma/EkDbngsuEZd
hxXMO6+ovWOzpDQfJufV1IAneVp1TTX/A8CrfrH6/LeVNz854lpMdjv8r4Jzw+R5cbGLVJe+qKK5
nPGqZia6so2W6mp7YSp0l02OW5k/d469WnfFPcrTevfrdzZzzVSczWkybtMofhorVU5q+YzxhKC3
viGHrDGh1blvIhRldggEwMONT21lE0EYNY5DL3ASVdxl3ktikRNqkfNxHIYpudnvHivb41wbryaN
CM1ArgocMz3gHT9XdtN8sZscTyEutmDrXfNpWd4FaHjzpcHpxeBo3I7NIh5p5CMb0E6GZvXBirz4
kPeUH+wV5uUDDbr+WCHTjCwfE1vtsLaLcTujp2LLcNLvnfT6t1KJN4RnBDN3FWrX2QWzSWuFA76I
BMgwPpidupcWxnGwrD98Kvmlw/MYycbMUFydrQ36TDMyZRfD0JztTNJxL74kOXpZMeHLKZz9LvCd
jSYDC4CPCDphHnGzx7UPBsu9GiWIF3Wa6tp7qGY8eE3mmycdqeg+Tn1gelJeeWE/kmVzX+xEyCMT
UQ6JxAU8kFozHUhdg7JiPStsjkE+9FlsY9JjJ8utL1S5b9UaTK7oz0utHqkByptnz/gzhiegCNkB
BcX6rNPIMdyuusASQTRWF0bItcn5v3qwZd9eZ9svI+kvV7uz7AejBHx0r+ag/uD1KtKHKnF1JoKc
HLSe5oGido8BR+RHdx38m15qBH2TPHJ/2PK4tywiXDIDX2chgDIoBmVuo5+cmkNtIeZfpeBOmicK
RkFttdiZ9kqybHOd+2ECpEXbLW/3xtfmV9QKNG/83gUp3xtnrVmna9/Q1oZX17BOEded77qH+7MO
MX+CNP3iWyRiwOjQAnyF3Y0KzTuZhvGU53rxSn9yp21ITmgsBMiTUa0J/ixyl/EHc7HymXulfF70
DPP8yOGxZRTrpqJ96nBs3BKhDBFMxkItqgFUotQvr7XHZtcj5w8NTB+XHoYxflg1gFHwCmTVhQX5
tJavNEChla+jEQulAZxBC9MhrbTq5HsyKnlTmFs5kTrEMo6FdxltjhETOvXQ6oX2CRvjVyrd8ZiX
8IxQT58bLkmorw3UkDZfnwzGLXFaAVuZtk5eS3oPqbmUr1rTrIxmMQ0yFmDa6RvX/0fZee3IrWRR
9osIMBi0r+ltVZaTqRdCupLoTdAzvn4W8w4G3aWGhEEDhZK6W5nJJCNOnLP32n5sFY/j0vQykI0N
E/65vnSjfdJHOOym0mEszXuB8BS/skrry1xFPy4AarwXU3neC+4YlgQBUCSeQb42XgcnMp7Tp8VY
mVhyOJtVzkmlYW1kbkRbV71XWsZsZvgxagTpYD8K69b74Qu0Z3OHUzs95DHizpm8qmOW+cf7h05l
tquiYOE2WFfpNwIiG/dKJ8SR0zCRI1Z9q2HuA8GmCVlbbgbDTIYbO7R+hO6A60GQj0Pu9qMOt7NZ
jjdOX6sIDNdJpBPBwKM/Uy97sGnsiDK4Na+xetMQxy4N3YBrY7jPoUeVphyBz8Qwd0IF9kVdu+5n
quPqQraptfZsxLSDYbHxNgU5ypReiF4S71zh+iLl59g7AfBF/H50CbOLhzN5nQGcwc05gYn1GWDX
ER9JgPJeBRXfVOu3rygDpgNOse7QNvrBxSSzjvNwvKKqDte2pZIHo0X8lpdyvEoT5Q+yZrUp9VjY
KwiTICPD56KnGZnZdnPIWdDZbYkEjbX4WZLFdG7HPN/ECcekfBDGPuyxL6dBcc6nLqTtirh7zDvv
fP9hQy/a63F8cQbUl8NoAmgoJtxlSwHiG80i0io2bTuJkxQdL67FERZLtG6JVtmgMmK9sOjE4OTW
evxZB+Xz5KnzWKLjYkX9hg+tonqoo63FDrULOr9HBX9oaXrAqJD+Ea0aBNEUKRQim2RnS0cdwvSh
b7P2U5Crt6YGWCnG4K0srpYb4ywQafSAP1RcATvtzAnvL1uGBYOYFRTXkn9DAE4G0+A/9V6gN4EH
5TLQDAn9RJ5VUz82sVOdJ9V+kbXg+Q7Gq5t4Of6tCEe/rU8ED7+GRba7HySrtuDc2Bdf0OIw5Gw5
3BpFdfDtrkR2xsdvF1Fb5Vbfklb/JE6h2QXtZ5SOK+263lFKsgwjU+1mn3KnyCfIhKmr97oyXMxd
fXzQ1SmJ2oCBIsdWOQ3H2gDfUxnDUwfS4+pE5RcUXiOVZ/ANCkp7xp+aL6X0RNge17hgopBucY1t
Qnb5E5pfh7AUNNEcOZRFvynkpi0id82Rl2Yeo5odCw0GEJbxFaV0dLYTJ18TzKL2nOOsnV/nnABz
Y9tTKb+lTbpKBS5lt5Lma+TgpWvB4NChqczt/fundAN9Y2iiuu36szF0JQHomqNQPqS7Rbo8p/LT
XFCEzUWOOkvwdXg+p/vIuuic8cI8J/a2zgH9zaW/E0yy90ZQ2hwqaGQ2mUPPRLQ1YaMmsoAmflxo
vBk581xHNJ5Eed3akgfdaOp92LjdpnDnX9hD1LVlZWoRdpMVE3v7IcIuFpujcyqmcosIGaf6Qq+K
RxZCRFgsldJHVlUCO3MYejc+JhRCtMFzJvLVHTnOTLWHd8IAnhf1wF8i30L0G+85JpAN2BR06rK0
ORDQRW8dhZYZDEtWClchootJpZOctlKY0XEc5BcQXvqhsd1n3PIN/bzoEzIVh682AFtn0N0DkRMd
YOL9yPBUcB5mzzKLhjwWBYfTUYyDS9pcDP5zY52lHvuuS3vJpzP8yyuFuhh5ZLz0DHfcag7+bab0
ofrC2OO5nrJhi91xOBRar9ICUO3slump+ETQsn2MuEogBSitbLf6IZsEyKw17FA8dpvFtn5yVAf8
Lq4PgTY5DXileYgjUhWLStxmFeC3XawtVDP7HIbjCj9Dsndt+jv03/ttoeJ20wNf3xrueza28tRW
rDuj5ZVPA2jdqHZOVF72Lg/TYWsOxbi+t4JSgX1rVCQaVt9IAxnfg855xaq81iWDqDQkkXQon0wN
L8/HmIIJOuCYKeqvvoVzwwtguZc5qvthgJGRWK8dYvBjZHcILHvAveGoXQStMZBVdki6oPfOveS+
9mylHjCTPyNDzDaBJjCz45gbVPhq4iTERRv4D02mOTuEkPmGZjTOqKj0+t6R6CVruJdSbWG9GXGg
j81hZP4VRZ/TpCVlx0RE4NsTHW+NK9Qk4eKAhjE8BQOFH8sXPS43frljqqSCBhiFUb1yZR+/tLON
IgYX6xaqVH32lh9O4l1zRLf7e9ESW9OTV7XGLiCC+Gxx63TC1wNdI4irEWI/3revzmmdbJeeQIWY
xs2ODn80Aqu4BMuP0iVOqqo8VLxxtBbBaD5UKtj1MUt114mnTGTxppW/fKOTh9Ib3mXU+HQzbE5P
ytPbsUO7kWMMPNMmvcEqQG2a1epCduLKJGfxpFP33SS9Y19VEOBdNYXAEpLP7P/fK9UFLxkrF/MS
fIw2VQKiSxAadG3yV5cQVqMDEakB+9M+Cix8GgQv1ZI32niD/Ezc1z9Zy+GbqkicrNSNNnZTTNgX
e/TJWJsKv8cS0YmWfdwttnYzq02KjOxVm8VJWX5x7IwEIBK60SeyPeJVVlfOGyXQYfCA2o3DEG4x
x4fXtG/oz1jJiX9ZrvvA169g7DEhBIwNsFkdRsfzb11avDf1iGzStF6V/aOFGQXW3DNvOlWY0pN8
p6yk2AH1qtagH8QFmumb65ThTuIZ3gxilGdhVW+mz+0cSM1EkyzyVTRh4FRuu5UOSr4MZWU61oxr
C2crxsniKE6BEgxArBgGnkxsSil9TWmZG6BfjCOVNV90YN8il0uNd276PKrwV5jhJld03S7+MO1M
ltIvZW09Y/4DRljW8VaPbCx8RcY+qZP2NthAXxPnwtMhrmli9Jsw7LJdXFLV6sTvV3lvQRiO/ecJ
uNg6GMxopzNsS+k0E86A7s3oZmLsAJ6C78+zdd2id8Qj2dCMY5UMOipMF7jbbgpV/bXuc/8chHoE
z8J/y565uD/WtDEBmxpVtqkYPq5rzXkChy2qeoJHCw5paV/tlTODs46HI+AJRLjo41J3Hm88h8me
R33NWAwPiO/0b2H8TRngBC0R2sfQp2nCmQhoNh1W8LkzfWpsy+sezjbm6jb97FQ/ZjBzzNoqmuAh
gTYxmMlz1MeKvb+YztPIidFQ/hPHN5qwjAA1Zs+tC+z/WrrdLh9DImX71OBp9Exvg5wH+4fIGNlg
lEt0SkGyJKtgH5EXU/yyAgRKy1gb4INzCrL+NUTN9+KPn+GR3dweh0HLMrKZEx+/aUf3O9HAnxvZ
veBjDc40c27GrH+Mfdk9R3JLAz/YODZGrE6juxlE+mtiodo0Sn4rLfPVjUDtOGRZ7jaIHIvVHGBn
m6M5WneTfLTbZIcR0tzjaXnEVPRiW+QxcPjYDj3u0IDb3HWNH2EEPDo2BC4j3KEb5XAmN9prx9mW
awnmzEAc7HpIqnh8YlOc76wRhBUUIna285HF7b0RJe3w5JGEjgQAEdc8FD+EKSJmD5BwQfQITVBc
iVYRNuI7Gli8bh6m1inFAVgkA+MDIy/oiff1igNJktfvRg0aTTAj39kZwjonWLmjupBoFF7j2A2u
99+iyLhk7RgcO3dChChzORzQd3wZI/9tjOgSODJkJIaMmtE+P+6/3X8YujVPg2Uc0GdGDxFYocPU
xT+UlJD821zFDzWS3bZaonHuf9cvfze2Q7fviOJYMW1NgfG4AkCLV4ONpwJ/uP9ApB3tevQ4//5d
qGexQyyLMxeAzoMZ+ekDpb8+RlFxy6YSj+L/+/v7b2AAXWqCxl35HoZbg3YKPghSJNzqAoCCE1ql
frKRs8Qqb15qyAxVcQnUYpjMHf++R8Jaj7WChvBGheC2qz4zT0Fgv1tzwNND1vwavfdhMLKU8qus
NpZWqOkCil8zIf7A8CuxNa1wfMloTV6GBNODGTy7eJXWs52kB4sVIezo99GLvxWLrdxgEWz9/CEp
6ZDJ0H0fOXkBr0zeKrP+VY7JJznGB07+J/rJHUOJmcMzOXpONxOCLlGJGw2OlYnRSoGryq+woVQF
4+nxR1l+dd3hm2D410fk4I1qb4kGz5n3GYwjY7W43TWRewlmmsWc7aja3B5Baxk9t8xRM5xAgHQX
xD+dsxUJMq0XrHqU1qvZCAD1OhhTM/MbbOh2Fb/34rvHvIiTFJkl4+RtS2UytSGNdwt/6UFapb+2
Bxf+YJ8b4GwdgiiIRsAfc7Dtanq0G2HSlP6qBdAszy9WWhRIKnzvKXdzRrx18+DoYcextYd61Zj0
1uywYBxNlloY1jHFKp1oDIRPIS1xNPshXLC8fzAO6PPiz9KpPXQr1AcpRaPR2fTxuvzixfyDaBi+
lhhizblsWXaJd9f5mtYxcISWf9NEYo5l55AZKNPL6ns+OOMK2kGFU7fEtBIuiYNb3oezIUdyWnnz
bQq+ZxN+laiKl0K6QuooFopUkNG22TG1oh4uvHxj9S1H3+VTNPKHHsM36jxsHIPzEtREWOrkx0TE
nbc8Fw3MoDSJMVnU3j86UfCY8yzfx/AE8zojqSR8Ynas1lZnkaiRAcB3m/BsSY+nIOJwBoBqjfxm
3irlvPqMiQKc7Ds7xkzhxc7PIMNB6jE1hQlFn07Cke5rGKKVizoevoQMy71bl/hFR9AIZt+d+F+/
jIPCoders5UCuW1LUD1jbr9AnLdWwm3NbY0fmD3app3WfLaqbAHnoNY31E/HMw+U7TsrM/EBdNmR
FZ5mPE70suQbwI2yJW/y2WocMAba2fkhgyRpeE+BNzJRwChP/7cDix/VIDniH2KSt76h+2iH5UaW
MbxFp0N4lfz0bMEXmfR4VFp/5y2YkKCNNl2I+5Xotz1C8seWBo90cdXncQHbMzPfGUp+5bom9aOc
DG5wl5uq6nzK+Y4BfW9smVqzx1S0UerWRvAAuLgy+H5CJBHbPgRmZGXtMe7aA2fOkimbwxCmpmmf
DRaJCiO7fZXvxjm9te5yJs0csa6h7G7ooLHhWICrVrJtXlwLB0E77MrU7rZDUjE3BJVXtj3hilgW
gF1umhETOqfydFUvsvbIU5eoSbKt0ilxLTSbCJEFaiA2MbdzgrxpC79rLYzsqfJTG1s3DgQN78pL
GOvMvWGzEJbMykr6W9D8HhiHlhxhNd5St0aTHJjfO3KZEqEo7bMmZyBslmuj/jGnlcTrStNeuxCs
sR9UgXXIC3opDdhPECfpSy8gNDW7orL/wbDHdGX+hrLpW8aKtvIcFa1iBDV5C+pyDM13Rej1jg4G
uFt8KeMin34teoK2dbkLLX86eF53hTYIhMWlEYcNY10K7DpLvQmpvTsuId8WWP2t6Y/ZfgAXh+Rl
PXaxz+VpX+YRYpgsUVJWRXRyEr5UOIA7G9cyB7vPcI6/ixhVvsNiXDbzlkTHeG/6wes8nZUMv1qs
RJuOcdTOn+xnk3b9kj3f2z4n3yT7UmkVb6Pa+qcGo9Tz1GEMcVZphqHPrvR7ERQ/vaGtiV86h1Bh
orr5WriErGg5MGrQFxyStE5ji2ZEM236onN2gzHcRFvEHOPDBEi8+R06FqwmGCgcPqoL/dIfqAPe
o2oYj27n/xp08DN02HBVbuxG7AV/IWovStcP4jTPk/wHOX0QkJTxITpQVYX007wOT31G8M3sf64X
uBuaUYjNI5ZYSyJ47xusNCW2jGyRS2fGNeOgv+mh4+BAdFvEksR8LurqP2vnxIeYTsuHw+mA2rRc
RL4ePM7/Vs7ZoY69mFnCKW19eYQ142/cIOl2OMGJOUjo5+fBNZB9snS08vXgxx6ZDuvCZTCL0Ltb
j+RDrtpCXLoeJSpG2L+8wQ8szvsbdD3eHuAalkLzg7RviCsXiHO0IG5bCGdVQzVRxrtMJ8Ze8cbX
YJCn1RQycYSzh76JUGlLVg9/fhu/aYy5TJ5pCr5HIf3gY2gUAB+CN5AenlDTMKTQGfgK8AuF8165
FJ1AhdgS44Udkud/kTcut8d/axt9ksH4ZnwJNNdbUv3+M3pCRQTwoA52T3IZSbeMC9MkgWY+Bvla
L584wmePQqbyN3/+zNby3X94ZQGVmtSLwITY6n/IsgZ+kVZlXjiMoBL1iOzr1I3GJghb8I5Rsp/H
gmULAE+p/V+Vp5uNb9+ASlLtFYQihUbyq5iwTs7BQP+tnCQz+P6cp7CHHCCPhUsRj9bhb/JU+SGr
gzuGK+WbvmdJm1vmozwVp5ndBVTGJ9k39FcMfRoXBUHF0GGTSXu4kd3JpKABzLCxtVTr0NL5BQEu
gE41zDtUiemIzSLKmLkbQC8bACaHzCJgvau7c48ppYfgufeksWdujIhc/yhGn1i8NmXgwGhiVSC4
uNRWjFbOc9e0olPUE6m1ZzR9pfAWr3/+pn6/O33H5UDmm55nMWT88EVVpa1MrrR76ukbr1oe4JUp
FUi6/ksrqQTJQc7Xwks/Y2M0d39+7d9XN17bE+Tcusw+kQT/9+2J13dE/d66J2G621JPhCgUot/W
Xrjxlrbpn1/t9+XKd7x7NoEbBCxbH17N7TAvoZZ0T4ll/Byr+g2NN6ZpuvuZKH5Ndfjzz6/3MQh1
uZmgEEvCUJEWY1n4cGkzVSg6H5VzysLQ2ybAQymJ96K1y1XVL82OZUSQVLT9I+O5rpsSmRcW8rDy
aQIuIy/VePZRRvXzXTRK+mS6LglBwktJah9MnIwFS3eRAwZJnaihg78sHx9hxssncB2WLy6YTZDj
x6ULAHA4j7lrn+IUaB89i3Kfts1N9MQBTl4wHYQwvkgGYW7A20VQ1a+CAngelHRGxD4KEbLiWpLB
cHfNAeMM9+ob9ScrqaNXXWK1U3r/54v+P27ngEAuIbjs7Pcfr3lgQd/QtWOdaDXQ4HeYdji+Kg8o
AI8irPAmL0YHWuFRYf4l+Fb8jzWPO5nQFRrQnk101H/fzqTbNbx2gc94cQ+oUs8r4aPcGZqMrASm
+WEzzFcBigcXLsld2aKpBZEDyNTDkffnCyE+JOos3x0GGRu+sum4rnMPMfuP2KHBTEp87y45J65i
vVrUQ3rR/Ny4/+K9rt84lfPAUR8aHiThP7/6PaL7v9f/AJeOg6DOY2Dz+7LCrMs3y3hB/Ztf6QnW
KEfk/MXx94XMn3XCCFo6QHwLwEer1kwjtMgRQ5LYffcS6xDmhvjeCO+g+8p5HOSJzv06EU29aTRq
hshNSexicPk42eKmY0qMOrRPUdCLM/Ejw8nBst9bsJE7Bx5DFzNyq9HUPkTAtyV9lhWGEQeEcsPu
N8O6S8h42KR28TzI7tCroDwzlFiWBizp9SpkBTvYNapZMUfgsvAbbvKWMj1oBHuZKN9TE9Qp0T+7
NGBQOIrwEJF6xY2ySbxoukSp5e7HSdWrqDYugLTn92mUByNFlWQU2XNjULhR1F4ITdXMxQKGnS0n
qrQ39cr2B/9SevlLF2W3vo2x5sWl+Mvt8j827MDECGUFbHscIO6L2X/cLmXC6XGGhXCKRts/68zZ
ozT4nsat/zR05tmPkGFkAAf7FI7N3DrwnIlj6acQc6JuGC7TZI2A/HdWn+8DMdInQMvIsKRujr1y
3hxdQljotfWXN+78/sQHpscqS3kc+PK3sPiICE0rpAY83WWiDhoTGF6/IKQ434uiefeN+ZTnjnfN
tA6xPuXMpMv+1gVgjjk9iFckNAX1F2tWYl5CDO90nyGuqgbSWm7II3QZ+orpp2hJHBuY8gGbw4bZ
1cwaWsZaIvgi0xF5vTAK+yxzJvlkTEUnMdW3e2W1sKAvxQ2xAgtjMFnb3EqW+MVgPNuFfJoMZiF5
808TInreTHnCpJAl86Do4AGzCHbGOx5aTClFIjfosPh8C1SZK/wI0bzAPNm0h6pD5+VY49c/P8bi
d7tOYLJHs4oIyUNsfdjCTNXGgP7YwnL/ENDseWg9YkCQs+EvCnIJrLOYacQxEswquzrlyiPbPEYU
kQV1tG+yv6zuYqnY/2tZcSVX3xZYiFjb7I/vRyUtg8tmXqKtnPHotUgqSDScKrN5SGw6Cd1T1kFH
8Wp0j5NJhqhGqV56DN4gxbWXPhHxXyrd31d93hKuJmm6sBqopD5cIl9baLJpHuKZTiQyU/z29Ctg
t6FqjQXtGQt5neea85V+/wz+EQ+zOVhnKTy5/svX9Vu9v7wXtMYkECzFq/NhBypw59RtaM6wIAS+
QNwJx7ZT+4QxIEx5vrTQspC+MvfcdK4hNl7PezPG+jHKcvzoqrgx1w/5//Q2TnpWTsCl6VlP+v0v
b/T33cmloFgOJZibOCB8PJrlMk4mt/bGk9FYwQrvpHksIvOCOnZBJWf+gQYssDc0/48hvmsj2KuK
RztIivhiJM9SY0IZPectjmB7N+BdV03j4+afIZPvJoS+z7WaijXL3QOwt/qFFaI4M7HEcDTWW6tn
Ga4yiIcz4R9bXQVfw7L7aWrkn9UsQ1LZugKdVV0Gm7hEEO6kNs3FRVgdq7DYDb6DstBt9xKlvt16
ztFREqIZxLdtR6DVqsYsdHZiWtso03Z273v7voUUNgivJO6VZaV33GCHAzrZ9KmeH3mmyWrX44ne
KDkKLgm0lQ2kbZKMhe8/anJwdsMM2uJ+AKkY6KF+ld1F45bEHVK6j3pGgjBsi96z3sRMOZ9mEVlk
9de85YgbJfnWsDtxxMH5qzHRgwxS+2t6L9codjoQ+n3weF9EU5qGZ9MfXiC0fzUrjTfC2I4orS6J
MJ5bC3JEBMO68IjUjurPDPxTPAdBcHKb+XA/SSdh82sqUbCnBJGztNIXKnUkHkSesMcVIdxqZ/pL
zfH7ze8ITvr4jQOHZLiPh92kxCGDmqs9QSDjtNZgZ6corcct9FIJH5YBwjj//z/9juCxJ7uQIYUn
P9abHczQDp5Vc/KzrNsZlX3N+yE4p0RlHlMoSYQvy33XJXRpUGUVmHn+1Ss4vetf/vxQWR8OODZl
uudb7ISYwRzzt2cKxoEUqnFIEkQ6qDy/vPAQsQUvATnIfvfYN+yjG4dXw+7nzeLX0B53olN5wac0
M3YxpC4o4OM1ScrvFCI0ji2DeE5zPRkFtVPAKF/HT5Lx36ZCmQ1mpNk5WbutJjKj//xhhP+xvWTz
WVw4wJLPYknOqMve9B8VCclCXULEYHqKJ5VsfCMWJ1045qloU/ra9z9jWRSn+29Zma/bek6O5Avp
U9rhhF7df/VDJE+r3C+A3kvj0zRl+nT/kVDFI3GfKDwbZ3P/KweCEtOnasndhrZlTRkDha47SIRw
DEEUbOAMAwX07mOjNMOU1JWnxEmNAlYG5Kz/+6uJMsWIaDzjHJenNPbnreO2v+5pskmlIWG3bU/8
Rxs6kJarmCTKAdlSLgtYbNkBWC5z7dQOTzly7RDMnS4mn/TD5VeotjUDCZgM/Lj/FrQJB0pStfiJ
O5liVZpPpdNhlmnSly60cUuT1nzgLJofJtfeW+DuCzXFL4qEaEIwsBmV6rXoiGNVBrtAbOm9F7/F
ReTsPYWdjVkCenHDBX7axK93Z+a/9iv0gljuon7tTPiB+pmxTJ3b6mYk30QHfkIW6kHbMQV4k0w7
iU1rZbYE4RVhlsM4zY4Ww41n4qrEawmysEXLsp3CjFFBzoBVzHZzDvAE7XNWaWiaREx4wLzpPYe7
2ha7e3k2j/XNTsGNLAk3u9zu4gPkOkS+eBSYgV9LZu/HHgzH2vRK56XLrISsAu4Gji9M5pEIbdzc
6C6GrPpLiviJwwVAnsGy9brp6DV15XALQwXxNjKDfYR2uLGD8AXP/zpTPEOmoST7UlsbmxgmCmo/
+xqVUf6oUgSzVYYCyx1d93i367BtGeCiGV0ZDfTfvCuxt5OlhTqpOnAPwp0HdXLA2VruY5iBq6jl
OB04BEC27T94Zw+dHMXraIMIzkh+xQNKS36GAnRB5bKonZwLZKVwFeGj2HeIXPc4t8QqIV0NgnrL
7DF0XxGMWdsUdc2+KvBDZn2F3TIxmP9En+gRkedj0YYS9sHPiT61CvsQcdhHo66tLaBxkndA8UJ+
LpX4UhbOJ7ssvvhthLC0j/GV4oo/Wn2zMwbPOchIYOWLqqNrYvGvY1x9zWB9RjhL7Vzm9nZs7OTQ
xtuRF037ZrrxNlediz3+3w6lmSE79JvnSqFSx0j2fDemzossd1LBq4W+iyEMvUyH0u9STv1jJUDE
lAZp0/6IvGrIk88oYdV+8LmN7u7iEIXtzR6YMBmJm/zTxN/MSLvEuop8P8bo+2Yzt9ZlGlfYWjmu
4zLgftXWk0YZ8zqiEYevnMeIk/hjrvorRh7Bamu66EboLnj9iKglltMtaaj65ZC2uyLx00OrTKDB
BoDWAd9zmmNenDD8bW2DIBgzDOUzegFeXjcvs5WTCOqYWwiMmL1cQDEpO+/ah0ceVEebqJwXyAxQ
kBoFGjyB9CU1E9YyX/RHWG83HU8+aP8tAoL8YEew0e0xWrbeOUJsayKBbOILzZL4aKesQq3JAwEX
y9g1Mms3HaqRzcAA6wqyjmaOR/00kjTFrUAgXiVR6OEsOI/7OftZZ0hF0fbVFzNJFmUKhpMcYeUl
KJ84qXQXWr35lgZksFZeKnd+ZXvr3Kiioz+0VJlupF6pa9eVX9pPVExYVoL2Wna9eAikkeKJeMa4
A8y3WVCFLfC+zbCEO8OLH898/vjkQnZLTH8ib6+cbyioyDDGcjWMHmRUO/ZvRtSKx5qHSXGcJcQl
S08JPvilgTueBmVcSMLNwNlHLPRfKjDbEfqB14ycRnbKed50dfSIgNh/ybJ/2BiYsLaSRK2CUw8n
SRVZ2DYR8wI+xmQxhANCqFswifaVtrzYmWqWkOfK/DTl0bmYTjMBdlhLum/5XBLARGz6Oqrh5TbI
ks5V5T+35uRwSb/FpCIBnPdPWYAIbkb8Dh8HW6ubk2DhNEPxVmRvfUvQCW6rc4Ka/DBATGLKmJ4N
UqHWTeCEeEBqdI2eTVlZs6Q8GxlBs/B9PFEFj1VnerupMUGOZumTXdLq65bM46ou7Y1h4knrUZgf
k6I0j9FcvLHls1ChUeVqmzT6grbHkIS+bU1NTJR3DJg+Zxi8j3p3NUXVeJ+mpjUqIttvzzUe3GTV
B3tD1TzNpvMQpPJXFrmbWZLsgC4Al7QzOdsE1VQZMe9GOFsRBkm5DDPMLe33UM3WChqCtQPuRt2c
Z4+o7vka0prAMEgPTIBHnF8GmFyMArjF9AMjSRptpg42AjfxLsa2vMUVU+xDrfBKEC14bsyr1Zvy
gWMLWjX4NI9jI3HyL2lMKCokUEpZ7aeu2VSe5V8Q0PXbyqniHdItc891PQwdGZSVyqajIwGt9cs/
zVA4WYumxLRXDSRXeNPLyCq09VhCfdagF2VF6VpG/YR44mY70nlRLJWF15Y3PVflfhy6ca0bkKfk
YWHxCXuSdkJTbLmSZOV6Dl7KmShl3GOXLhlR5ekp/WYGn9zswU5676sLb6N1VI5fC/h8Oo3DCyq1
9V37S8AYY5bY+VZ4hEIgI4qPgdFtVWjY16K0520zNDeOlD+sRB38IdBHYW5sSikORtMP5By4D4v2
yfNEuzIr4Rzs3nsgrubBosf9aLXz19muw00eQUBvzeBAxJa51nIBXGNPXPfRKPaUaNs+0e6hxTyx
8mhd0ovj1BHbBHvNtBm6dog5NbvHIlNiUyn75T6W6TuZAahuXN53+S5NFBzd4F66Up3tRWw9RXKJ
j7lUqd0crQzoOZhVjNYDnMAgGKeD5FVEUY9nt6z2SRSLizO4RHjnP1SXBg8hsiBJg2ff6eamJkn2
ShTCsAw1BCoRbmJ9LuegfkBfhqTYro0jk2cgLyYpP0SkmAmQBlpBEATm9LkK/PjqYJ8Qs/AvqiGJ
TUtn04Tjt7uzvCOeyFdFDFyvJfK586G1QpAJum59H4Z0tTRW/ZBtlBJiMyFt3U4JPaKKRvSWeT6a
VnM8Zmkdb/xCPEE7b9P+H9PZAQx9spswOCZoSlZxSDKVY2K4t0us926N9X1cLIw4RPEJN8Cbx/g7
0uLpAMbthqK13MxpUyMCgIXPIQ+dPNbotVD+ErDQ13uCUL+RHSivjm4Xo1J6tMz8SziNRDRJH4wc
SXVrD69PYpbdGdjvS0BKYAao/hQWikA98i6uWT2+ADQ3z70dbRiizututkuaxe1BYPu1KM2f6e29
FrNlnnONXmUMM9jYucN4exi2sPTiB+Qku1FjbwZQ4l1E32E8GYfkRP9RbDFl5LDrooIDs3NzjeQT
y3hzGmkePWo2Y4m89UhgDAtIlz302gkeaZ24CQLKhIkgAkvGfqod3un+1U/u0x1wQurHdLvXoYim
SY2V8YV6X7KMI+k2VNeAMm1K6LvaRF0YoSnsuTk12SV21x8RebSbSPrDkxGMRxNf87XrjRYlvANl
yHGzfRl7j6lpN3ujyDHNaIR3MAsQqrTJd2/I9HEaexyrgMobkbGhFYDYI7vep5LwYs+GYK2dETM4
QRjBpOqFjU9unuEuO2d0CGteaxqyz4NsX1QxfXLFGD7TLUIPVWfW44DJmvYQgJk5bRHzkSF4aDNO
LXibsOYN+py0pn60esADTTEa72Q+POJE6l3D+0UoDp+2Mb9xHjY2jdVdkobpqNJ0QbtMHJuspL6x
uTfyxVSFA6ytcR6BHh0vEn/owVX+d+gAFs6xs+qYkpEzCxy+Il3HJuQT4wZ0p39FwC1wAsSjjFMx
F61cQnJPcHzelGNBhq/LJ9TY1TGJweTBw3/yZeF9G3nAAo0tqM/bkkRf23yuye5uWE2OSUQM/TT1
KQb1cNkzOGpNRXxK7S+uMqgHySmaV3VbC2JiwYW1tUqOcTHfIqWJ/7J1+IXQ2BV8YIjx6XCLBptn
Lm3lg6fZlRuk33MSW7dQ2o+BM+EBGWX+f9g7k+a2uWzL/pWKmiML3UUzqAkJdmKrXvYEIVsW+h64
aH59LfDLrGfLDqvevCIjFRLlTyRB4OLcc/Ze+zDipXaj1H1wDDyOyPuOXWXSvxjrW9GUza2UKCJl
OZnLef9wPW97NOHLvobhAgAY+oVtDHdDX2snCNTuE3cfdyVG9PAYfdZjCZBAoo/1ahtIptuPO5K4
wkd22E+m25t7JVMxWKp6Tkah/TzUuWBGx2pLIMGydFGH5nUW3M5ImbJGHD8mgwmgyRjusxZoQZ/I
rZVi7KZt6Nynzhd/EgBQNPe+B7/yD1eEy5o8tInEnuu4oCPIHTceqjVZ+IwRc8AtjVmu4jypFzTO
0Fzlwy5TCZkhAgFEjZQDOAC5KjrqgbQyAFykybRx0x66AbkqB241I3wIHQFSmb/TynBXTFX0ZVNn
3VLRh3Gnargi/EEY6xiR3tEojDVinmSfMWzatXZ70EmZuBkYsjiivvDnEP/GIxLmJCk3rYtUY1Bb
ZVOTbLIpfPU+ZwawH2lIX9tbUxN+zyUzXBfn6yLr/PiAxZqlWbceGME/kAF4qhVcXSYV3Jg3MY5H
gVG0CVGo13g9tY2SqsRBzyyjJhZPUYQHZ4bur/zZ1YRVvzmXlWw2eeDis9KcPQuJ3OCvdtY6zS9S
yJpXve0MkGRyYpqAcmchg3kNy0flUUW+HEDnbq1R9VJHPzEsG76kAgvKuCbo0qK0JUPE75G3ByQI
YsdoTn3bJjda699kbVrsnSr5FrSQtudAim1uMgUrDOZhV0RSi352hWwrJH2bNCRaUCeYOOtcNPWt
EVNIgnX9NobuSKmNLsuJiDTxM7yfOnMXKxpSD0BKu5dBa9xkkaBhVgjA6oUTHUi8Lv0pOA5V2K8x
AbiLmlEJEnAwJzO6WIQcwxwV1ZK+BXazod91dm1tI384BQgut4Ouv9v1KI6Z6hxGB18E2HJjW41x
vw2RZXqqQmQmiuOVxY6CTRNROZLjt7Xrp95hadANbutd399dQVDURioXPthayGxXzARSc+3kj9FC
VmF9VET3UKFaXDZtna1Kx/LZsEfdSgZaeqSF7PdkHPZiIF4GWW8JAqxDWQf7Fc5YV1r13o71s9Y7
zR37c07P2SCbRSdJPoaTuOYZX+6+6NIB0a0ZXOjfezJ2K9LbAtVrbWSVoxJWh7oqu2VaV2et7Mbn
bo2mfFGqQX1uEKKbuNZsOTUnuxN7osv55MFDEC5bfO1r/uHVeih6IoGGLj8nWIU8LUB9SQwf8x6n
fao640FiQ8ZmNAI7MZd27IMJg0G0ZOX/likhHrRUr449z7lze/GkFO5XapVFZTpk9VUuZS5NjU1a
5xho0vhYNdniusus8/GfRmlaWsYut7V1ozF6JeMNX9DctXRleqr0kIK3S+9944cGjAt7eDVSVomt
WhX6s+O/QlH8Fgx4Zkyb7L1QT/FHamz7B52YKGyWmuc3bbDG2bYNcMckk9GsTAk7JnTDI87BN7Oj
kLNpDCwsrRILv8URhGAat5r+kBi0xDTytN6mpZV/VSYjOBYhwT2Zoz24qbVoAuuLIYU861G6q1U7
3cdVdhfUbLxMw4T74g+3EN8VFFgKQbeJ5SybqHR2Uavvmy4YV01viFeIrGKljGJnJblxZi964JQv
rGbYMTrTPSXCY3yt4ApWV40QgnWE6pi35CJoA8JoE8bq4xfcTKr9Hmr0o3BlYvTukAX0I9dqg2I1
tNm/Fj3LjtsYLw3n+iIMxpagaTngrFJykpTHFcsEeNa23+sjI1CpVad/QJCzgAz400D4tGpgcKAr
McRm6tmCzrs/cm7KDp1xTpIppdZCJczHtWZ7ZYNwELUvAV2m4qF/K5eG4rdUziBsbZ9gMNpdi8Cf
ctA7WISmafhhW8D5gAkTLJcN4ewVnBf05q2Mo3oLSwTruZy+KRu4PDh+3FOvd/2N1evk6BrEyF7x
XVAF5tQ4ZPuB3pJKotOsvYomGRQnNxbNy0UiALqIYNiYdk0Xlm2dk5fNxuwpu92U7RS3IEui580x
li9agor1oCARo01eu9aKjpTy1aK2DO5d1E27sGhv+9Y1dkZjc0sZ1WvTlE7e/Jhajwct0wLPIBlt
HfTyS2/W7bpv03yZJBa9T9uuV67Ts9EbZotK2yO0CRt1e73jdy0kiaKQ65rdVmXgC+OcxIYK1G5I
s/7FavRdZOJ6ttUTJlpVDOUuHxiZjQCHgK4sgZsOFySe9sKumZSqhE12urHzWWQJIW72k6reTk6i
nfoaQEhXKzi2+55rh42oM2920tb/VvdQE5y642yugGw4oiFJ0+3jGxP013JyrE06DxNVvHlso3rk
9EW1YX5i7ErsQTCzc/RPE8Yqza++8jvML3q3aqNIOzR9ddL7wdopIwZweukX96Y4LyG2WHSLSrpT
OF12caI2XqOVjqdbzX2Z6s1dWsd0gc2WVqKSXeqT1QvzViTBoXaK76qTOqtSmgR7IU6gUeF0azq+
2kPFrWpHCPhQ1MUlFbDc+gg3n88NAYP5DknzeBel4C2S0Zn1G9ExvksrR+wJ49Q8lo+LbY3gAvqK
VFZiEOekB+tAJSrHMz1kz6hheMTQTm/RrDKkq6xxIay+4WpMxrOByw3jcEkGcVkZt4rDYmvqjbP1
gcwsyw5HI3tlwShiPnMrqDBYfbsN8FMAXSIPGIQ3JD5zy8WH3YerbNDtdaIRGGgpOu1qN7K+9OOb
E+LOUkqfLaY+pCe1zl59N//aCZomI8x3stsfdTnhNkX/CNaj3OtCvrHnDz1MUxkziyk8c7fyTEvP
D6R91msD1/aCtjZMhcC8q4VYTSyc9wWL0Rg6N4KiaR0O5reyGqMn9AYvjlauwPzWPwT9ziB5dIig
PXREOB+Ju9lqaMoOesf4wKHdshX59KOPihBrA1GzqLjNJ7jz7IgeMjpGdwVkcy8KkzNMeZVJRjSu
pzDEYEpEzpaC/tDntNOV2B/v61Ll8mlHgce76qDy9wLkHT2pkETkWzxeTzol0NEoD4oeqRstB4x7
M4ZJxzSoekpE13hVUldfnNmK4PflcK6qQr3ttfwFP115GYvmPe+gkel9nG6SXrGfp1GfCXWTcipG
vB9JP5lrMlHltuncmAJKaU7BcOmgIBUbOyU7y44RBdNiW0IgYa2yZlCBaKvkUKOevvGjiQYgAPcJ
iwx+HmSyO5ScNLpc8q9CPb/v44HweGVYA05vDr7W7425NWKNUlJts5nLino8oaMbTzpLmacMA13d
bnxMusC8yJE/vDB5aVXVU+2mLUPorpL3IZbNrSVVLo75x7H0u3uiV00rVc9pEW4Ku9AeA+J9bF3N
vtRMVzYpmIp1XWjto002AIW/Jy3c7ouVj1eZ8xFCDahI5VUrxy890JMnsiBXmQP3X2aeSNvkkE3I
yNxM7OwW+hS7eMdq90XYAR/muXGAJIt5JB3jdwBf11mrzR3/+/HjIheEmS0JDFhyv16htdzAC9mL
k35xHtJn641usF4uCKjsCcDMIbkwNvJaKojIi5YmFh1iodc9dIBxC964PvTOOerv0bGXsIprD9Xs
xvRWq9Pq9OWEs2zx6iy0JeEXq2Glr8VNtYsu0UU+OS/GO9gbql5S8HAlz1BVNmCsAXdVu+oEo49V
kq2db+QK51t1l+7HS3/RH5ovNaJ1fCZ4oogVrYkyBlXp4QRTSOLoN/Tyca+iBMFBop7CMRuXogwf
wo7wU4BouKUYVHalU24BIcqNH3ekNQW1u4zJstg5fX7CdlecnC780hfZwIVqrZhbG98SCoEF5awC
GjSxt0FeHNJE9q9FCQygG5TiOCK5u3S9+jQF+brpZfrMNzHKpCKgxozSZzrJS1EjQUhEWOEtN81n
Q1p0zGLKzTjfGxg+cl7E/XO9shZ4bMb1pe09HJk3lwRwlX9/sW/xVVZlb3lixuJfv1RmWd1U4D7/
+dEOCY0MSlw/Vxa+fYXeV3D8rz/683dJw6nRZdlBY5x2w+TroISHjM7tuppTktySMKTrdx9+rJmO
bCdBsKZDSkNB2hDxVCRQ40llXrYeUufu+pvJt8h3FzUd4jnCz4+Ng82AcH39pT8nc1VzytL8Cvpe
V356vMxtmnB4cPJey26uX4LYz7i4+fJfj12/A2szL/vcs1Ncy9r8nE3O/dqffJJZri9dRHMWGzPd
ZaARiwfq7oboqGIztmSq7NVS7zYFeLdJkBhy/ZvNnOB1/e7DY0RN8Rx1SiZplj5OeRWua5sIw2UT
Rq3HDQ0ilFLlN+x8cvISUzgz8bRBx6iz9OghDiEG1fo15uz/frk+Fth1Skuv2CvzUb9+YR5L7zS6
Zq8N1gDuRkEiYais+lKQkEIdRHrZ/EQ94/1/tIP/n+z/CdlfQx+GNOx//Qed7722r//jR06HeTy9
Zj/+9/9cp0Udvb3+DPb/93/zH7C/+i/V0BxLBeOEzQMbxb+x/o79LwsBqXCRkGpoMgH0/wfrb2j/
UtHCo5bR1f8Q//+N9dfNf+HQQT8H0cC20J/+t7D+V63qTypBMBSGYAOlCTGrBdWrZO8n5UhAssfk
lEW3FUmKsTero7MSF/GePt2Z1GSNiX8YMnRTkkPEHGXZ6VWxZGrjxWgJyinc6x3u1pa63inRxNii
zrn56iQpBSE3ybzZtZo8MlFBpqbm1cYN4Wz/dLwv/7zYn8HkH1StSF6QOCJM0vGicID1D2aFqgom
rC9Du1H5qJZMkNaJkgEy8juMsroO1aLSmaHZbzbWqk+e+6M4758nd2fVtm0SjGB9ePLaiKWmZaIF
JRBCLQWIkBLwUY8h0lWtX5D6fcaHptDQYGdpIAT6+3v/4/PzsZH+YHOOIRT8VfkzaSBARhpbm8xp
LobZJ57WY6ZtECTSRFfg/uywynhqlDUr5n/RJ5LijyrT6/uf5a6oOjktf3OKAAvuEur+diNESyu8
ZphL+ubCGAGCqQyTUY+3ARYVlAPSoQE7jiaU9w26mpyBxcIoa+WTQ2L+qnv99ysykHhxccGM+3BE
2oGoBaNs56xH0yJkfQihPBOd+8mB5+L8WV7L0widy8VGQmrRAbmq+n+6cJrAMRpZ+R1Y2VlWghJq
VQ9on+EOLBOrDW7UIPdPUwPfT5caBGelv9g1SunUrvRDaZghUB/L2seR6XwiCPug7ru+NI31QTc0
BEqWOR+hn16aqCReR63tNk31ZvsMs9F+fTcNF0KU/xCZVKSWTwTY3w/I74dd6DoaUZwvGqJa64O2
1w8TulMIgzYxiZbL3Mc2V6oQdf7+LH866rqJbNGxVXee7/761lSs8LGGsmxDMqCDYHBOMqO/s0iR
831yHv3pKP78VB/OI4S4KBxE2m2cETRcl5Ik0MW0TqCyGrZJ0xAMZhSOx7+/QeODMvH64Tk26mgD
nyMnMDefnz889k6W0/dc0JjAukWotPnWxX/TRjZD/XIOgnPPYTx2x7LsH8hPjFdjJbcsDS7aUZsd
QyqMVR8rG/jO+jZJMYgFnb6WFuuu04FQGIfkUAkoyrJzJQP76L0ODGoSfyZXD3KZ18E7GPtpOyYX
9v7USPR3cHPo0cHBeNLeap3y1axEtP3knc8H9Kdb0fzODRUSi2YJx8aF8OG0RRVl6YT7tptUB3aj
DdGt0UIXDQPeFQHwty1Q1KqXSBGk+9CkJiIfk+o/l6BdBiExit+nSLhRmblki8M6LR30FAbzOC+I
YENLThZdSvggNTuLVFDO2xNuJ9Deleppkw7PQjfj49B8R79BjrbTq1v/ZbSA/+txxw43fv77WyYl
6E/vmXvXvFgJ/v/hPce0PpOJndumqOxs1XXTvq/iH0MxAmPvH6e4SJZT52AQE2LYsrlGqS7eMX+e
mPSsyylWDkHxlrP9OOAd0iOr8ED+fwn9SVtFRsF8HUGN1YliabQWEfep/eB2/ha3dqw44WM2tBLp
J/dJpcJkp7OatZKtkemrCMXabJ+5DWpOhd+ZcUZGjXPrYgYkyw9068LMx4q4Afuotyr5I2TJDPt4
CkDlhrbOsKq66Tt5G5T9oyP3gCjqJdBmALnmvaqKR0ek93UsxNa1lJKeMP0rSUYifcE0IfmsNhUc
0LgRvIL+2aIzo6doWdMFIe1wWE9O8GjEbKtsea6tcpGSuLzABvl9LIkdUMp8ZHhTZRy7RUqXUncu
tjdaAHNl2T0go8FPrbTnoI/2SWNm66F8rCIAYaOJgKKQKTnNVbuIpxZshqj1RSqVOw3p76Jwv4e1
+F7Y9UWYD1ZB/khWia+6Zj2Yk/lCgl+wUFwGcZrF3Ng2kHM6/JFado9W4LBBmj03RYbHgvUqWuQ1
ROVw/OSs+n3hcoSgamUpprxDKfbrCjI0gegEk6hNh56+BNLlSCi0wDMf/AEeHlS6pZ/m+Sfr/x+f
FQMktg6BO/ajo8+tOTvcaY5YVp8ao78l9uK9q63TMCmPtZk8J6718snV88G2x4Ixu1Rhmrua61q/
OVzwCslcSTtqL5MQ25zomXGI72ulbVb1q2BcQyN+zwgSwauYLn9/8t8vXOwY+lyeu7j3jI9ROEEn
ZIxvhbdrFy/s9dfxqKNpmdCGMzy+UdutrbwpvZ19cpg/2oyub5qSw6HONQyDQ/3rp5uRP5O1Pcd5
Fg+5XGGwbjK5TINx2CV5hN9bt5ZC4qdOw+kELQ5+R56+WvIJiNRnVrg/lH8cBhxPJBTZmk1J9Our
SSJl0qzSbTbDQBXEsGShos1DlUG+S+YwEU7hxeGEUiWc5uKMu9dLUydeZWH/UNAN3YhU9f7+yeh/
+mioh8kC0gRdOfNDJUKD0ZwiaTcQH3QHfbSyKqEyrGkLPNE+f5cNviNyw1ArWHrAfS99Zp99N9q+
emhS7UsyoBZE+dnehBjiFnRYgB5aqJf5XL1WDR60WD+2yFxPlCLEpPRMuvzsWE3he2j6w4ooR/+T
D/2j1/76obs2nglsey57tQ+1SGAqiuKHBqguc3I3pBgE3UmDSrfKJUO2VAP3LOOoWkrDRPmZDsl2
alABpGK+8DN2a41qveoTpYslgY4iWe3LcrYiox/ECuHZoG4ZduSqlwSMJTvTeVD1wl4FVshk3ESm
W7sHd7DbrSh4w/g2A4Pb6pCm24BjRFBG9kn1ZX4AUvzzll28dAapaCxn8+9/KmJ9rXaz0embjUTS
24bhNiQj1g6VcTuhH5Yt2FCBRyPswWV0eT4AD3+PI8UTIQW/7ExlS3mOwsEfLI8NIOE+KNgYnQCs
RxX0kg20s+N5MwtWGtDaN8Xpcbmnzk2aaw2z67n+sQwvKxnz0M5HlKKX2BVlcuMEfbAqfYCcYTS+
Tk2GriqB5JT6TMZ1tbnvC+vt7+f0R+fcb0fjw3XGeKtHlTw26ETJNR5Txpf6pDGGtDMijRAbrVgX
yiVCL4av5Mm4egN3GdOXjNvz31+L+NNKTwHOTZpVSLM/Ln1kx5n9SGd/4wKB26BTHfemnjx3vruy
Km08RELagKvoOddM2BGca2esG8nZdsuda8La4YUf/ELlkJZuy1Z13NtuZizqCRVyNtc4cV4tBzP5
JnT+SFRhLNA6ucMujL+4spif9uYDf/ahdrrYI4AJwosschzkCbgmJ3pPybEDqqSf2xT/g8isl6wk
iNlhkLEwJn/YJGFK/a7ucCdTUBgO3XNoOuvB7UgwVZ8N038lSvPR6mLu7UiGcHI+d2CbDaKSD1FF
LmkdvDlanH6S+fb79oY+Eboa4sFIeqSl8etJL3THTvyY5dQxk9fAJy5EmdRwUUzU9H//FP+wSFoU
3KbLRpm/+pEngSPbypk0NJsyyN8JTEByV25ZOi9OD+ohxOSbZ2a4NHPz4e9P/IeSl/eoO6AHTNOC
u/hhLat8wiFsX7A8EzfWIfdncIo8Kmmb73DCmADCvbP1rl3MSPyFIIFklY3s5H3q+mUC6bG0nTdT
4GOfSlBZY1jHqyJa+xZUpr+/1D+c6JZq6pDNIJyobGx//TSAr1Q6ii4URCE4sr7aF038KtX0Mii4
kaLo/f+FBvOHooaOnw4JEEsXVq4Pp4ArlWaged1sNNmdVAMBsaJ4NhHuk2UfAqSTqPwa0ntISqDL
cIfnYqeD+fOguvkLozAvg1G3XgjYd13PFN0pGh8iZlqt8lkJ9Pt+jQ9ScOuEAGObvxmeo66VIpSs
Sb1TtJ5a2th5ExvCtZpEpHXF73//NP54xrJFcmYuye+eRdQKSZB1A0bS/AgK9wivr/X03DqxOBsL
UtGIxpwYmCufnbC/78gdixErfIb5AzEd89fTIEZNU2iMzjfZ1D6jQbnFmKosfRxMSAzqM9uVJUox
uUqGEP9SgAwyJiUilAr7cJ/cFSdrgCWpcq06yc00WeUnt0rtT6sGhkqdHhxOwN/wFf3YiSlsEq4o
xXxlVZFsZFqcIGVzZN/4I4yojqXprC2d/Zo93sPy93xzKld2DbucVezdGDmEf/+4zD99XlTIfFLs
bh3z44ncBgScGgSZbEYij9ZqNoY7JRe7FLSSByjSPjXYUoAsBeo6wJvjUTiSUEATkXCH7DJmm1wX
0b0xDD+6OOzvOw1Bpd8w/M33rmJM+8oJTxMrzaFyq44IF5FvIgrNU859wY21Y+uQGx65oXucUAIA
M6GEi1Q4s+BH5XNTHfOSHQJCum6Dixt3ySBepi4tdooR2096FbxNVbRKJAl6PZTkY6pxWzPqqTwU
pddU1AB/P2B/OF5QSCyCesELAYP6sC6GihONIrfwXgXkfE3k3XTmJFc4c0H+deIhCrtbBPzvcf9p
E/sPtZbLXceGDqGpjvOxiR3FcOEB6CDhHlJ7G6sMPyPFJ8IV/ODSKSxt19c1OeRZfwNovl8aRiVu
wtH47++p2EsJTO7zNOK3O0OZl1OLuq8iMnA8z3NYcghUdc6lBFMQaq84O7UTLo8DDvPmk9P1D410
cpQNurlsYmx6+R+ucn1iwl50PHlLjBGo0nCjO8W3uAyCQxZUxPjC0l8G04RVOViXIdDUv3/8f1hl
4EdYrmlpFmrsOU7653qXSiknzFNUm7SbgGy4O6SxsdM0iyjOdI+cps/eMVshg7/5a8eNxZTRE8Q8
m3jnj3tJByB4F0wazykz91uh2/GyL1vrMtC0QbsGiDuXqXf1DirwgzgN/TfDDsO9DTcaX7vvXmLl
NY/VcNXB4lr0c1hG0pObiF750GiVCXsUpmVrE4xEiLvy6PjNshxrsaBOTg5KMthPDS2mRvXLez1M
n5tRIrRs6vi1Hdy1MTbpbYMuiylCIbgDQr00kWM95i1edbxd+GP1wXhOTPObtELUAfqQc6V3zjHQ
5j9kav5rgkoHIZCGgOiObo7yYPqUkTYKy3mUigm6849+lCIfKEzlIlRZ3046CV9db9wy2Kge23ej
QFAXDdJ6dgyk4lr8Q9LXR8W1qLvowWYHcVv0Qjn2YJSXZZaz53ZC372LbZQLhHHtZwnABEn4qck1
WEuj4b74TZxvDBsoa6ub5jl30ycqmW5Xx8F0GnBuiLLTbtrW/comKDmW2hADtkeywh0yfxrG+EGt
A3C7PRERrtaOX0Lqtmxsh1ezEClrB2mZhJ5iPcXxuRzHrriPI/s7aqnpu5pot7mTfmmzSFnnuhkd
R7uLjt3QvpGMAWibMIRp4WQF6hIItOz3UnkTEXAPyyUFQBclNYoMLRusVYTO3E7JriWkkaq+S59b
Je422vzT9SHCOh3sCGbmASKITtzZo1NbAAgeaZNcH9IcggpaR9/gPO3x5vKlUE35z3fXx/xk8BqE
+ZtZux0nhjjQerQO1+/+60ufBXJV9vTkHEE64xjZ3Pb0Ijr6/RgdAxPVDlDpahX4SbEPBxUuOPYt
DBN2/XWwiG2yJr8lRKTvbq7fTVmWrtIUkG0ig+msFDUZ5uhnCr86Xx9h8jeeozTG/DsliNJnO5Uv
Lv/1pcq7ZUStckJuzqy/SYZNTvt924z5QI1bmo9DYmDChnjbt920aHvfRPvMlorQgupp5BNYh7Yd
YBAVpMzOCRxjrj0rYYHkPWQvo1Amq2Wp3LUltImhqG6BvEMijXPlotX0jmFMbvxBMTzAr/5DECbV
Tdg0wfL6Y0aJfxwxiHYIZGup4LceCPO5UCZA04GP3MZRdyGhgWiFvd6E/i2JzaAqlSHdyZIMBI3g
knWsWjghCxnf0mCSq2GMJm8aLdrvlkRyo0Zy709lvGwN2AnpiMyL8CnYH6CIniy8MsvcbOHpT86m
sYbpaTQ1WhiBnI654k9PepLdKEjNbzO1rp+yr+n8oNmE6Q6hNRcDjCGcjNVj4LvjvdXCdLW16hEr
fuXhvCRKbzLilVWAqR3ZEp+tJjLO1+8oXclvdBY2UF5MJS01Ujwa9cGuJpJ4q+QrIXnixnZa6yYL
U4vzm+Tp1i+Ig8qCJeO1eiMg5GS8l8e5R7nQ4euAow7kOs4N7V4lehbJ6KUjXGTlkuO+cQlBeYRH
ZXnqAOTEwJhEU6pLvUHry6My6tN+KJt1o++1usc1Sqf+tkUN/DUYzBfZ9XttyvOz1evGqWg4TwrA
s9ilsvbYgIY1ych9wzJOXpcZCHoQhOUUgchWskEoHudtdj9l3e3oDNaXLHbyVSPLYadAFX4Rw5Mg
PujJID/GKBUax3mMBiqrnC9deFPpo/WV+e+A73UibEkJkhdhMWifH7cMqty0JO1SDiyrhlM0jxYO
7aVe6+O2A0RcQiF7ysfoKwtJ+jU3fP55ch/rRX1xCPJ+CmPEkFH2NHR9d2s40TEcn0qz0h6c2i3O
TjY8Bl3tPyJwSU5xq3y//kSwcnTMG0A8mT/7vHKFT4Pe6y03GTLrLP/enb+MLWaiIpzMfcoI1Ctj
7N4GckNvorm0LXVtfHR9y/SiqDSYtxXjYwpVYpXa6rehB4lTFXFzT8CgdiS1+Y4AtuYee2Vzrw30
D4bCgUsYJO2ykIK2c+72N30Oz6maf4y7Nr6P8tKzevWrm9VyUzmDve0t92Uw8oT9msW1qJOooZhE
FwZJ9K35wQfdb6WCYrnrHfPiWzb7cXyPaSNOjOWyRT4kDgLwljFFj/GCBc86CFxWK9FGoTdEAapZ
pxrP1+8k4WMzVGEpJnzhI57MSz00yWXIyvBspU9uFQTrTILml0ag71VpaPtSp2NjkzbiWVDwbiyN
e69buUQ0wuvZG/TXkjI82aNNfriWlHuzzNRV08TuBoT0sktEvmZE29wiBk08YyDkr9Kdcp9ZJmep
jQz2erMrTH4bxrAZabpOp+sXwdxAS1x1ozZ1ACm/WjmBpu9M33+donZvhUA34uoH4RTfLZ+QvpQ+
G29gDzRn16UhcVGO5mI2HlbRHMZEPFDgiVyLkfxmN/o4bWu2EYs5M06R7sYwyrcoSe6SxEfPiGI9
mKIfRF9t6nJYCKU3V3lj8iqo++QAtcV2tpM+MXzFptSEzXNbQQ/R67dYHvDTbtjAoDQ3v8jIulMB
tHu0v24p570cYfTSTnTu+VIEgPMBVGcmiZjtsz62l6mfp8rlmVCZ+a7LZMk3UZLYC7T1z6QikYgq
vqMT24Bo3Az6jS9dljXlPZfRadSdt6kdSKwj4kQJfIpW24FKk4IVU9tyySgUCgn85RXoKugN6ALZ
DMU3WjE9daN1qSxcT1pa7pJ62hljeiuBonRsmdKy32FJyHE/a2sCfDdNBGdc6pvZdy5SRo72iAw5
vMUK23sjEr4Ztk0HMhsNDhslq+BtlTm1sprsZSv7g1U+Jkkll1Ys7mJTnZZdY0IIlD5VgaBf62dY
SSPnu6OlFcknGGqmtL3NXf/OGqcKxe1ICmVMZaKo2dxkhAVIN64qnHMad85qmvp2mbtkzOBPzAxY
29gwzvj7X6PJWotiIjagHnlDhvY1L9UTrRKJO26Tq+Q2Exnluc30FvaRMgd37lrJ+cU9SS4rZUqB
ZdXOelSqo56osYcipFhWpXFRa8VARE5EGsEey1R/0TvnNDYIf6TgVEUOCDsriRtgjtWpt5WcjDWt
XjOqkgtfwZscFPpJKOwjEFtH60bq7n60WBJM+4fSksRO9vu7khvq0hEFBJPJxYE23aqNyw5ZAwDi
W9bK1JUCxDUBVwkEoAWNf3S5hL0uJKExGH0ZWljT0Q5lh08vjDCTB9CckYpr0WM7TS0RyyBXLfx/
tJJJ0Vg0XfbDieN34ubwTaJnXHRUFgtb1usk4zM2ZfNkSeNrpZUIDLCEijvzHCkMowNXstb1gzcQ
owgRQOEAlwisFQEXKW73rrO+UsTUvkuP0iewRrdeUXEEOPVEsq4tAW+iI/Qo1SxPi6H7Al0/GLM1
JlaHF6Epysbu+3NdSsTrTD4XWtXvu4L7UintXaZHMBlIcjYCddo1Vfc95wYYgzm6bcf6LDHrg5UK
CYWGpLBPesDp1++aSPVqYJg72XDrGWpzgyu6BLyA9DKy2ebSZxRaWe5Tx1SQgoR7N6+KRaXOLpPI
zb1CpWfsxMDEsqDeO2RcoDJoAjnbCvTl9cEuNqp92QYHY8DAxeym2mtKTUexVCuP/BdEv+xvykXW
l/qmU7ujPT9hRSIvOBib1VMbBFcphJyhpjE+J3xeXzuBM2QP2fF3RgPRnmyYaG+xdyebtuk8CTqG
5QqLW6omzV5UMZy6bJZ91ANwxsg5FUmy1XFYrfAVfiPAIMcRl1SLTIIC6+aDkMQMF0iQw9jsK90+
FPa4LUaxCRm2Y5XoiTVHBI5xkn/AJvDGqeeoWQvFvON227FENtLjYFuC0mz+D3tnstw2l27ZV6m4
c2TgoMegBsW+FyXLlu0Jwo2E9qA5OGifvhbovPfP/CMq8gVqgiCpxrRIAl+z99rnx4G94M5vrfCg
DHc7AtQ/Ku06SNQk9p0iYf/fqACgqGu8KSMi93u593iIFvySln62nZU8p0t08yyT8hzA2wtwqazs
DmEZgyig0Z7XrOAOaEI2lr9yA8lhI+q5PPP0yuMMntrXkoz6gAt/YhZnHasC/iC3AEXuZzfRh7zs
vgaEHu24F50eh2r2odOV4ksJfJXTiUuC/fLFrAg5VT5uDm62ZUznH5pyignpypPz4xaG4APwHLog
fP6tI4ZDWvd7XzUo3XvVvGH9G3d/7hqgIs+8pbq1Y7szSgq6PAS9DzvQ4zAZLjlr1VtRxfLPw4Em
f7j0ENkPc12UO+3YLb0GrjDZdcZJYUIVNKZblhkBrO4em0Xc32DsjqfEb6+kAQSlCtihgQhPAq5r
wuftU2ibeGFe8VUtcYUIOjiMTKBoZlINU7Dg14KJ1bUYQSRkIfjIBi8xH3KcJVXrq12cvM+BiM4M
+dS2yBUOm/KYeQ1ZuXByVh1AGPJbiHbLg4XzUR+MhXRS5OavoTOGtXhkT5rh78nSuzHAb5mTkj0M
pEWqUCwJkouqOpBMvelHuDmnTtWe+RCXJ+/xaBgbQb7CnYHRbHm0W77LbUS2tSNGFcYktrNpJofH
40QDCD4Uy/eZHql3CE6Wb38cHr/+ccscbAdKX0664fLVP//On+PjRysiX9eyM8CFPJ7C47vqx9N9
3PxzX/neZnG7/MtzGx9P/vHlP8/EnYo315rJc1me0l//iSRKwH6NzltFngY19/LV3HAPrTtymY5r
fSqtUZ8et4rl1l93H7cej/3t+5ByFLuuKz8/Hn8cCPIgsOqvn/XjFjbGmDw9HprTYt4qWf1sNWYf
L4iqlQx9BxYEd/86AHzCjzw3vNqPm5zTu5MTju4mKOxTJajFk6Z1Ca2GVKNIIu5NOCpoKBfwv9vu
cjLe9qOEHVKPfrAyl10ggVNY+h39MWZCr8dY4CeQ3i8uRPXK5OS8z1VytGVJwHjc2Xc9CQI6o3K8
euSlAnUrdlIynFEt7nGHWEyYA/nayod3ktrM/ZxI1qfwDDJ3Y3Rse1PzZ0Dr8pQw6qDP/iT9b1Rs
yUZxIl81cvbXrbTx5Tice7y8eG9HfVOu9YxgBdnnmBabKIneKib2K8ObjZ05+99D/+4Kc1eNpGGP
cXGKAEdufUvQ/Uf6c5HR0nWglhcg4l5i1UsUtC0zdD+VGnFROTdgYaz7PNm7FJMcvlmSPweGJ7bQ
lwL30TroTPzAqP1sL+pXuTOu7IElcFqF0MRKcoZ8qdbktfxMPwE5eU7JAl7Vtk39FN/tarxbWfWh
HXcrpQF+YkrfiUKP9omm8Qhscnxb55TNDV1FxhZhRGFBY8ewiBkLEzFIZYIwImX0W4EX/SLt+huY
sc4sX6K8GfYqDgKiZIPw7vfVT8BLyZbcxN913L0aupm2nUncXlqOZLEmPySZ2hK3iBksskQ4qzD1
FDy+bu9XZXiOFdqElNpIlINx6Kx3r4zEIek/J8i3XmJBOVOn0cVAn3IW0xFsHGok2ySMEcR2Hmbp
Ou2qdGM2stzgFyEicLxl9e/KiUcYEUvcqBvjdXUrAiBSgcnC7P19GKt2JQkZK6YY50fbcLFXOWMt
kd8MQxHJG83vaBzzm+8sJhMVnGU/pujI+uHZRniG6+3NKOr27DsdUL0M0o5wmupapPXB7WG7grsi
jkZ+MXgKZ5fRx6qOetaAUTBuZ6dwdhXW8UNr1T/obvsNO5xqH/tW/5Ri94ZitwJK1e/rTsfrcvTV
pme9iSC9YaMofRrCit6dEZjcKqYDfCF9paGZ9oQ69auMvSwRMM/omEIqE2oDpAZnT3mfe2KL8OLi
gy2QuJibjATA4yOr5GFrll5ZX0oM2ayNa+pgfFh2hL57ZpKIKir55pMGD73ETjd2ptRFMx9qA5RZ
Dln08Fti1OlD8HUUNZY1TFWdemqifQaoCh+7detiJgztaKSH3KxgTqH+6F0y71pSetYZcXU7z23D
PdpXILS5830ozH7dEvdJZiD1PqGCMW3Fehbpmz0iLk3Lzt2QElTBuKVIVTFIzKIpdoZRtEw/SEzz
K/Kd5qmc9jhG765VqG3CLwmZcx27Dke02Q68a7DFTiURtQsggjRhd00sEqW9h+kIS6F7KMwfiwaM
UF2KEf469HVM9Iv5A6DFD6NKvxlV/dENo3PqxGysqOS9vfSQa8m53gFnkHyM+PlwBEhiiOQXMam7
sXQbbG1pRTh16F+TIQFeZxOu2ZTIOXEoIowO0ws6p2BTI9jm0ukQQ6TG6aAqCLWZBmNFnsRv+HPT
M2dAhDB9BxW4GWE15RkhywPZ74pcp6NBNwdhWpwlvXvsLTbxngLMNq0vjiGjncTXcqxE51ICGeFh
gsjWdNkAyilLPhFj+Dtyr1V9A0Nq0ne79jIJzu5zJcJrsoQ0zS61mZJ8tJdP0WA3w7EZxZMfK5o4
cjbZUfp7z56QZVIoX5vlMKyzxGE0V2r/pP2QlONGXdqwzq9/DhbnRm2HH1GTUGCxhNjirWb1txLM
Uvd+k1yqEpmKm2Zrn3Wgv7A0Jos4KHcAH9EinD/TUI4bC6f9SsaRqlDQEf4oOVMt1aS1d1V8DBWT
FSJG0SMYZbDSMam4vn/wphIoYNocddQpCJU/HAGEv7aJDRuIld98afvS2xWIsBhtResuIWssrgil
qizO1gYRjoyIhoNjdj+mck6OftTzu+TaiKBtcF2xCP9ItkGNy7rurBhiWrjgOnVxTu28WhF1vfOA
UfwaZP/LMsc1kCmuGmZKHztCwi+96b3Crz7BbcdB7TELDbBLGvUFlfO+p4K9CyteZfQyqw7p5srq
bNQ1av6aWrGzy9LybdbZNYENdo4HwtzZ5Ri83TB6SCJlY6ZeO5RXanptI86yRaLdLevmbwwb3TXF
LdodLJjEeltsc0J1LvN9qKx9qS3OUR2fzJDfaXN6fGr4803JE2XqsKs7M17hhiILORf+rs0+M/LG
fBTuyJp+CmdyNjOXIDsfeARA8+E2xBVMMUQW20EuPVZQTKcQmoNvdOM9ac+aJEVAtcFTTgUYF4Z6
Vnb9K81D3nROn1/HvP2aN2CCJoYvBDD2O5ep2ZY6Od6kRPhu1VQHuyYX18ShC6liTIQkpZ19lunb
gpP2Jo6deTeo/gQrxNrCgANigPr5qQ25uNj9i4C9tRmzBsbIYokBDSK20zcsHeQqsEACIFXCCCnh
/FSMvHYVAZR9oHeXEY34sY/z34OIIUAIz8GmnrPgwYtaLMG9zqA4xzLrOgg1R1vtD/GKhdqRucx0
dDvyNVpFSLyuo6NBajWqqPGnASMKblQWXkagZbsCTSVqLItl2xhWKx/d341RgHnJi2YtIPXcG4ce
NpqgroTVGMDHqLL7s5kSHZGzXj3A5AJCN0ODwqw/WgecW+puRy8g0yS0gXhTZLF1R6NQfkIbv6SQ
Qo8T3TfVRfWrm2XddUzSb3zcmlcddJT1blKuwujD6jP5Ne36Bo+mMa7N5S7KOLnRHmm8dl+Nx6SA
VN748W4YB/FhpMU5qPVWheOmb1z/q5yINUYEyJTEp1ediHwEtaGwN2h6AkZJbpSBULOaYeOLYX6C
IAs6MnPksSgpISd+0T404CM3yXeXnJQig0hWQ7C6sTO9AXuTr2nRHRhBCeRoxYd2db8mICneOdL8
yPVThoj/0gw/GUi0V4JmWf8VSCuTkmgw2Tlrt4OimKXj0RQtpAJlYt8wuv4Mgmk1oIDZS0Q97LYo
O6fGLDhHDixJaF7KOEoPdu1xaqdMIYsDEbL1i7BgsFa9jQovhuuWRjS4kf6+JHd5lqxurmBcGEkN
hLGdj0NW7sYUs1I+zTsDAO29z/DdTrZ3ZGl7gK344jquvgG5M7mCiH5XV9AlY8nVNXL9I9q9ZG+b
ZngpGmrYofyqrGSkQoJLXIrwIGvrp6/BWECxvI6gXlf2aG+9oVN7c+r6U8G+ibTBhCY+cC6k47xj
rWMg6vvDNs9mb1uUAyb5yjvqJC13cUEyzNx53dqP4ZtF0FOYJ4wOEGqwR1GyYo+SPfWcdUUq3GcS
ld2VGUl/JesMpkDJRMRgBYbQZNp6qWOvzaHtDrMqoiNSHqC0IGOKoEBWxZliIArQZlS1cYlEhcjm
Tisvmr4As3XPNo4FkL9ImZMRXmYZQHMfwdN8EoXckquIOBV1y772YE6zqEoJNJWctxiPr6ymnTY+
izdhtkfOSCPSD69n8NEnLwE8ahNZdeuG78KJ+mNvMxlubXelp5SibyH2WnTZ69pJqRYCLqOmdIyt
5XRXQcbRTnakjCz95xnaLeNPK2JJ4KbfCdWQRzJxvhMX2V8V2dZJltzjEbNI0QXUSZ4pKS58Jio1
3R0drTossDN7bMrLMJ0QTtP4ZS303sRVe8jpe0SYKM698RjlGN+blmjboQzzzZDfs6zxb6rx1ohP
xs8guyBbGW9iZCvjq2eIYWQI2OMvmG7DpaxoPBmuXYIsmrc5cpw9L0x0UA6IBjfaGmlkfPeG35Ff
em8i+1VPMtrChZsuS/TLUZWwp5Awc1HPk2tS4oARTvlZlmN7BccgXvrhFVofBghkCdckC/Kb1JxJ
GOXvcwQnzzLpGA8VqUeU9c0N6OXiANV0IOMFxNbq54gK5mMqlH8z0okJtot41bNRjQYG79+a8UIP
XnXlyxk30XJonVjjCZ/9FWVjeAvNZ9ZeFzmZh1hV+UHN82ud6OzCimJ6UZC0jRluU99lrJ9c52vT
zsHz48DY7pDl1nu98IRbs/ARofrpmtodM1A8vc5RNl65HvQvTm+eEiv5PjAmZmrds6FJUKX5BqDg
uYvIphwNtUENxJ/VLp8rOxdrAw4zo+GOHfsMPrEq0D4H9RAcqRhqpnKRulvzBjJRiHZx65T2tPU9
syS9XgJuS1qQTAGITwbF29QyyaAjGe1sGj3rHJd1c+MmezFFw3OObmRgSdlkY0CWYT6ewhjxdloP
72kDhcceZ2cLkW48uTSsVZq2RPg02GplLDZdYsU7ETBWJLuoiOtPpZvyV1rbmJYuU4H/g8jVHZi4
aGUR0rOZI2IltBHFlzQo73lip4eEBQMT0Gnt2fVXlu+cRZwy3Y1gaTcepu8nuyKjnP1ItrOKqNuW
XaYWZKxzEe5PtKjG0U3qYD+K9ITeQJ0fB0MN4boe+cMQmSyf5VRtyQ0Srz2f+FPWtx0uArOHBR58
K6P43cC8eS9sG6lkWR8RUwG4i+yBkpG4U3I15GYa7G5TKXJSw8aLj1JDX1ayIdJ97pqDWw8EvHpM
7qZpZPaaLDt+kCyuu9NZ1O71wuBp0uDr3M5kLFTI3u1BnUeCVVmKlF8xxmreEmG6JTj85+SY1L9T
MZw0PfE+E0GzyTz5bM2dupHCMJIqAlJ4EtZmkra7A9rn78shh3jtAZcRTfI2tdArbA16zzYQ8EVg
nGCyDT6Ie1U8ufGP0Ppo/N5+C6sBXZ9XfKsM/KEjydnfmKsDTOUtNjgLs9b0OHtj+BsSEgO1batd
IodXKTIFL4xeUEKo8DScG86jRywwTAf2ue7TAx57yPhJvYmIbSLvZKD20IG3S3PooVneIF0JzebW
nU3pvwedhXizidyN5U6vjiedY6e7VWC2iBUsRMiyLHlFtabvCNAJdAjekNpod5UaXsy6dv7tOahw
K5bjdI91xTVuavaVQYB6vQRDYwbRcVXvoqwAjdH4SNbpinJNNCkEacFci3Qn5hXNygZzuslT8aOJ
tq2wqPQN1n66DvdFTVhJFFaHGq4QQoOkA0jt9vsiAjVU1vVmBDi7yusNqHG2n/XecyrnYzCP+EdW
OZN+N0rtuyFEf4oa41CZxfaRemqBR5Fe1F1BoH4b5fgrtpiFyI5wAnLYxhXYTIDWxhK04ofX2sjV
RZA5vEFNJVloskSFqrsrbSvdcr1fPrqgt0YJ1Gj8mlUWZYp/IueE8z3hF8prGi71frwgcuqDTTmV
TsMW+OgInx+HvEeW09FgJEMtgb6uHta6YpsrqwzIeJZ8bTqDSS0zfppU9Dw1WYeogG6FmicC0/J9
Hk3+OXZ3QsCsno223Pglwy/LDTVROBCxNSyofaQiyTak0KfK1b+Zh5v7wAaej1F62A4s2Yq8+sGa
zNtPsc1Yy8BaQxW0ja0EypdnnqULjG20u+ilYbg0jexrO9wLZ6MHHT+W+qXJEygDeYwcgujiT7r8
4VtOcUIG269IfhKbJqkXihJ9vcFgrdepfZiw94LVx7XgMgrHc5sxRm+oHKX/lhghiDtJKGADB2wD
lhsAYDT6u4XVxos14mtQ9CZEbTz1pThhvytWbFXJSJ8QiSu8cyuMUM46SVr74qDKOcpB3snbri5l
mT3CsNTN96k5PU3sWknxTqBE+AQoeGekzNbSDIrf2OpXKijFm9VGLENAhB1Y2QYm4ZrlZ0xAkgr3
symRU4wwmSt/YxAVdyNR91WwKVsmUv5JWIXcOF010VPzhxvqifbfA5ukIxBi+azhZcYnMP05ppvh
RzdYYv0APbdAR1fJ1onCZGs1lG9xJX4mhS7YcpS/W5r2/ViXEXGL72XeQuiHF73z3ez3AOobgQzJ
zhmWezcYqo2Fi3DnBNFPyyqfYM8sc1sG2ZPFnqxNMP92vKtDA3K2KBN3PYbsX2RVtOtY1wYQu4xC
FmvhGnqPw3lWvrPnpcmSlC/RDD3Y6BkWBUbGYKEer7b+zgxjnVGIvPnDcdLKP+VCi7VwSfNVASzf
GtrzFgP/KZztH8rPzF1qJvlprD2NkF9srbTvjk2ZdTTonEqoI5/L6EP4qno2HXdCDRGobVln2d6L
+WQusRPMHEMaagSqIbaRmJwlRJLhMS+Gb6Bt0nOsp2dYOutYNfWlwFmwzryKDSFULCYJyLAGl6Cy
inogLRgGTbnzKxKMaJxc8yoP7qHyh37luSPEtT60T25g/CwwEpt4WneMHLke9FNAEhP/PWcMgI2X
DeFHkaM2MSvHp3BKDraPpIsJbbxxmsje+yxb8sQ7xTKoVsMkqmNgeAWEKoj1vfPNnIzg3Iw6xMA6
pEffuVUMWWxQVaNhPMeCxNWB4AGItS0f5EK92X4EwxDdw76eTW9dsX4aHVLvHbupUZHUnPfJrT0/
DsXg/q6ZrTH7S5sdw4v0yL7oHgW1c0mU/ZOa0vxVKOfZjcwEalQT7ESSXv0esmGT9mLLSIhI9Ij+
B8cZL3AbFfSa3oF5S/qWhRUZZ90Ih8i9ZvWyHtPxq0bOSsFUZCerlMcmb4tTDGX0WI7us136495q
OGnNecN6b80lI4n7VYHO45emXOtU8BYViuJ8sEmxzwnpkKExUgfYnzPisuSCtK3a/LVmJLRnXYbC
o7ebm+zUK0XVdByJAyJGvfhSUiNNibaPfaj0CiP4NvKX+Jg6aTkjDc66zxmYTgEG+yaaVom2kpMy
uYoSY0hv2EAJT9ucVmDGhSHi7NQANLggmdstQvZtCSLwuU2qfm2MtbmbpvC7j3BtbXpwzJwR7wHW
LXCrlT40VmWfxyl2VyG9mCbt85yDRWDQMIidsulp5sq8hrPgOujXexmzi5lyIwN62ftXL8z3bRXS
6uAv5zWOXm5FVHiES3bW1gFPuGpriwlNUkbQbMeDOTrhqaCWPvYFLnOvJhIFYNMt6QvjMMY7ngd9
uZG9TJUPoqqfkluIZTDJ8E9Y8Gj3ENoZ9jhje5wJ1mF9eM0qIiUImYKmKeb6qEs97AIsXpvAJFxG
07c1o/e14LNylwKWrNUmxxIF1ZOsjZucVH/svLy9hXEM+qBOiuvA55JAFHFyZYXYZIwAIaCFS/Jb
op1u3RZuegEKzMvTa2uvyoKzVWlmpABx4g96uknfgIlYacs6cu24pROlotnU9yrOnmyLoe/sEDth
ZP2ZF9PnLaQ5kde1eSBWg9RZpjyqUd4nMPZgyJT1qSqpUYjpCzd9zmaoT8XPMqvLe+q3YLIb51vA
oGWNFYinhL9jWzbS/mL2B92/61o7rw25t/cg069li36Kftha53ZcfHGL5L3yvP69qpjvuVO4mhV6
WNegFU5n4K0GQNvWGvNrYJHlFo71Ny6DJRpEK9vmXpWcOlsxHe8m/5aQSLKL4kquRzIfY9EUR4NV
epQCh0vDl0TOvIlMuvOpsus1BukJyaK0b1px/SC63n3q67lfJ4AIKkZ5T81ymExJ5HFL0g4EVIv5
gOl8nlGNr5LhCz65cOlxwWoMxX2q7fHQjvWHrPNmHWR+49H0IyhypvE+hCK+KdOUrBteyojOl9GN
f3aZc24CzAyM75NsbRECuzXijpQlElyOTatSTAB42+aaul+hpc0oatHBVTAUNE2dRUz4QJbTd+GS
16ItY49tM9lZpARtOd1/98XsUpFX+phWQ7zRqcq3MylWOKiS9uDgdfqUy/mj5v2dBn356oTAsBv6
6FXOZ3k2e/NpGDn9ZH6OZnUe8D+meXWVahG2OCBAqUQjeMsgcdM5vWBozG+WuMSK5XalbYmAJHzW
RVw9AR0FL9fzrsMx1J4hPJvXfgFmW21xBED8yXYNxs84c46BUhQ0Gpi9T8Ulwtj+PE7hC8N+fQIn
CDx7wt9UxdEnNMJfnCEYVmbe5OfGi4pnq+UDX9lhuvHtlAkZ07xrmFUM/ywMuqRtygs7Wnqsuj/I
UEy7LtPWczU+TMHupukK7zJCtrx1pnkVnDM2bVeRQrpcRYyC0a0Xpyjv0DYNLLDcYq6YC3b6JTaA
WobJqfX2mK2KXznjKbjaZntv+3uli+ICct2g8czFV4SJGLiF0njB5uGNfrEfrlHtBN9sstjY/nBR
FIx/qA59tktxvGZm2f0oxwzpolc7Jyna73QE5tlSXBPC1N6a2MH9AfioRk/Oq8LJKS/65D6M9msV
UOs5ImFCshwCFlQgN7rnjOv3HRvEs4C768EIIZunRUWUifTcTyG5Ng1+o9YlWTKKB961HGJNv23M
w3Aoum7f90QTNKGbvUQI4zwTojbnxbWE3Qnut8sOkxcPjGTkCawnc+7Qjr+olLFrTJzbhVe9xMHY
MIB28vJ7EVGIAOtIn2W55O+xHf3CbhuZ3jOTPc/JnyyJ4E5q+N9+/UV2S/cMXUD1BwPb0NWJzc8R
C82Pym64BPrEVnRM+vrW5LdGgX1jK/ScDxRDgY6m7QQlalN1klD5nvjimBa9ymvzajLrX8V590kj
UObvWqZvScN4pwnwixEvsHPEZNPRirVLEdrLvr7WeUHuG6pM9lCkjovMje5Kej+C2Kv2idd/soz4
SSUIbru8HPeR19K0Rfwzyime3SkIzuzpKzbBAxjIpogOZQH4B5Zs/zzgLhnwHXz1FIPPPE+fBW5D
FiUWyOfcw+URHXH/7aAWe787fApetM0rZlOPQ+YK/+bEjnmFxrSJNwb7oK9kzqnzwkNdi7w0v2rV
d4jUkuBsD8j7ujaBQmr08lqnGdpt1+0+J7y5GfbmXxBTZXvGh7RUc+wf6zYWAMjD+idRFuspFeYl
yUAf1EHoniybXDFdkWBmt6zqbWn/CpAKfW4Z4VANuJA9/UChqRjGl2nywBzq6H1kHPSSRtm8q0uE
CuFjXlWiMS3rxGZ3w/jKU628BNOH70Nh3dg2yk6gMmIN4a7bN3pxHaSZ/dmdyeVILcKw26i3PzeC
jKvHXa/megctbtqpou8OJtT5TVGO8jgNE2YBGX+fOjv9XNQvYR1WX3oril8Ge0BzkWXP4ZAYT4AP
9nUSvTLVmS6tHSbI80L4m2WUfBGPXUQ31qc+IrwS3+drUswXHbo+45R8es0rJm2YzM6qQIRBm2Of
Bx9LVByq5uscscLCXFCf8Gb2e6WYOYSo2QALdOEO2OzKcRFhl4u8fHbVuG/lEOAvKcqbO+GDLG02
uRNS820PWHDHdhdFJWhp4oXkB6OGYN9YJgoGa4BX7Sg+EhQbq1Gy4I8mg9MMle7a1OO860J6WWrr
6epR8K/rauip7wxxCIWjn/qZlrfOY+vLxO4Bynv3whP7mJQKNzPykG2XJwNxB6z/lc6jC7JvvWWr
yYI1Ut5TjqI4yNe67yLSCyh4Zdt98HIyIIzbljdSZ8NFzZdLsbDvdLrOnbayw/LjnqXhjls9VvnW
eZtcmb+S66deqd8IkDSKZO/W1EdDSY89zHq+uSODMj35b51tdp+R2NLi+nJ6ZrUjbnNUbbrcz65Y
OFw2kNN35WlxfRyMXrDswQPJ/ILHWJMdVBP2+yCdz7xWxQm1nnghATztuvyZHGH7HMmRc5qgrfF8
+3UWn3RoWG/iV9F2t2AM4y+JYcVPEEXeRi8kxdr1K/xtyfDUqXZ4ksF8wQEbhSeQNyS0zMwNduVE
iTpjfGVNXJq7dkm0WIgGZzOfuSrbrQZim1r3zil+ZCHayzGr7Td0Ugkiu0+6pyPJPBHvKrtX16Qt
n3ynN55oGBABJT0znjlTZxEbZDPwygNNefNm0R2c3geh6Pff6CxIwO0ozxnZxWQuCrkLRzwzqpiB
3KMDZXCSOx4IX5S1WyuOmk2Fdw63mfqSMBVfs+z+UThW8nnu7p5O5Bbj/7Cd2+69r/XLVItgMzrV
cIVUceor2wUeF3+Ow4ZsI6mdlTsZ84brRLAfLKf/Y7j8/0TT/0Q0NU18oP9voOn/KX78/CH/HWj6
+JH/5pk6/wBDg0k3pOi2BMzNv4imwT8cX0ADgAfkCY4QE9ie6uR//5ftQjT1F1wTJnXPw3D6X/+r
rbrHl8x/WBb4QVCN6GJMADf/9d+01X/SP9u/3f9XGqj4m5mZWGMvwAePnxO+z+Lo/XcjbSZqy2lt
+C9a6nCHR4rAuDk809QySWV9wEiNbElsLnEr5QrDM/suyP6bf/mb/fNp/cen4QN1DXk25kJr+ven
MQtEEP3cG4cGu9tqKqzgjCTkp9+av8NSb+Img5HW1gZny4BiyzSIeMDLevgPT+NvbIDlr/GA6DiW
HYJq+XsyMPnnWRsSs3MwlcNsHGredhKGdTQitib+cRiqr1QNdy8NvwKVMVaEL6xrAT4Vr5mxb+2+
vw1p2fwHrztEk7/RI3hiPsRZAosX+ZCNIu7f/z4oLBgj+yo6+D3ODEn+797JCF+pElSDPqYkZK7j
pkoSJMwzHkx/GolyyywYME2LDbPvvWpLC+Ptoy4+9XUVgq0u8O/5+3yMgktrlfMBAdV9qCzSjv7n
UNRo4hKkPpua6ca2HCoyushhfMLtP51Szs9RI2saY4VwMoXfHU8GqtDKfDeawDsxC4pfGpdZOcKU
/bQ4DimIjSNyw48QiR4ziNYkcjDbtro9+A0BNoK9CHTgZE35r6+mbH/3IyE8M0pH/tvl1czmT0FF
7JQx/YpivbZbcoDoUvyY+cOg94EP9CSf+nOcHwVRLClceu1Je5kVAwj/HQJqdLIhORd5wfSPOOaV
3SDbK63hNYr7bBd0gN7bkHWcXGdMPy+F6Xg7ETJZdH3QkQGGW3RfR0Ugi9e3zPamgP24T55VcQwS
cUCuodc5l/jGlEdY1GwtkvBdLy/IQkYY0jfpehNpj53czDEp5h7a0HwRiQ6oRWFa6U2KfnRYhKQE
GryXi7R09L2tDJsPv5zvFdrTBg0qSc7Wauyb5+xTiUIV6Rw+w0W0mi3qVU4n5IpOq7kmWGtcrFAx
eY6uXRP7p/pLzPioNRJCzboZ8JPj7OxFKRupg1/iEAAV+0kQor23CKbou4TMzR6RQp1MG1cOn0Ed
zeivEOMaI7LcGn0u0Xi7yL8LVLuxj3y3fgh5UfSGi7QXRza+K9t81qh+fdS/YpEB4ywgy+0hDV5E
wuYiFy79b6L+lC4i4nCRE2fmz7hHXpwTJoXa2Fxkx8ymTCyhA+zHnKs60uR2ESmXi1w5W4TLPvIT
uUiZu0XUHCzyZmcROhconsUifR4XEXSGGnqicluTZIwxcRo+Cs9y1jmjoRV7CaD7nrc0tY3cC1ie
OzuN0Ro5tUuPoIhDxpKXNoiy60WeHS467Y7gxcRzupPhcoDKiJ77cdNc9Nx/HaROaKCzFCH28gXD
bX5Oi1Acgz49G9pxmix3x66MYf/yUP/QmD/uPw4aBbpYpOh/fcvjVr588+Mn/vrC47G/7j5uqUUC
nyG57BZRfPnQx6OrfIsXyfzjsW7xAjxuOYu03kFjbz10/w9C+/BHg7/88OMbxSLRp5ciCHMR+z8O
1UPL/7jJWwbrAX9SRXgusv/H7/3z4J/j47sgDASrebENPO6q//lNj7vzP60Gy7/5L89kWmwJEf4E
3SJ7wwqbbR/f/td/Inh4G/78O49Hp8eTf/x6gGA8scfN5vF0OYUQn4x7YkmeQMsUvnc27NTW4O1p
xOLnkKOutBw+PLHLUEzFzRmlebDrs+jeRiZTZDNiDKE2alQ4RMYehHD7W3ZPPXHZXzyPxkN6wPHL
/hnv9BfH7j70OJzqglFc6P5f9s6su01tzdq/iDNoFiy4lYR6yX1s54YRJzF93/Prvwec2s7O2VVn
1HddF2EAQpYiIVjrfed8JhJfD32Dm4xtujdoSK9qY1APChf2leb7cyOPKCLVvxf4TV0zJAmxk9F9
ZEDRsYwbLyYHdSybO9230fdm7VdEbhga6cpZdSU22GWYVviFtdNscQ2y0aO59RXIyWUobHqtESBV
rt8w+pziZ9MBMMjIkc4MUrnRfCCPNAkPCVTtwUEjucu74qoMHmHV+MsFtotHhFI7T6m/o2dxsZjo
LhNxShwmMxDpl3fZRDTi4NXDpggEiAiDkLPUwT6gSgKDwrHwyaeedYnaAX8eHaderefOu+rmSYoq
YCD9Kxxt5CqpzuUXyICp/Sz5/b6W7Y0V4FoPQd1smx8xpuazFVoFE5Is2qCqat22mW9aDqUDS2DI
oAlMfC5ZDdjE1GabOiM5CySObeJ8eMKPz+0Md/K2U8hP4wZXD4F5Kyd/3+ujt9EF4oGw/VH16U8x
TW+dWj2ZSpXdK53EcYC01yEynDh2JATUJ8i08Wu5VtsoP4l3xnvkS8NWyxtURtiOk3UZd99qcNgr
Wc2zcxmiiLC4j6qVfiIdhouxSh4dv7DKjBEj+hihJo07aaqtUitCZtvp2CTJuU9ubZUuNxy6fFUU
wXuYd8e01E5mVf4AHNFTsCeZqLzBnfIS0vnfADFBNVu2x1Tiq+hD49mieNaF+gmsFDqdpBz2Sq48
aJSOd51IMU4gnM80601Py5/WQG26CMvSHSeBV9cBip8XJ82C/2MjziG09jop1J4mE5urrmSrfqD+
qUZzwApngF4a21oaB6pA+9HUUUyOaCXyvTqpYsOJfWPpwbhlohdvhOUXex2kg66jme4G16fgh4km
Vm5zRjOHbviJ5WxJ2p62qKG2ftN/DXN12gifUCQ/uEvC9Ds/8UNHtlMYww+WhXnGH7eJZfbkNRll
6rx6tMxr3qElM117aO5Tr41WSqV/qzq68UGWusjSaeLbwYsRwuFVmZqr2TS4TnETTQQylUSKGuQp
zmrl2CntdafoCfmk/q06SyjN6b6zjPsx7V56z7AJbBmGU+ChAmZuv9atW0Z+hxh9/3oaclxwVBws
f7ivNLC7Vgnzgii4d2xjnFs6vjaj426ZOm5XFDs7Vb8Oc8oduaTfRRYjgJRgedPWpq4RcheLcbA4
qJWdDktou8voBhnFzRDVgjsUytp2IOvSbxHXHVQKh3pq39qyvK0tLVwNCjGoY/w6kF4ElPpLFXNp
coia7JQjJfCCq/Z4O9voV/5o33lV7ZpaRzG1I0Q+DASXyYSATcW5lx4VaC+gQBX4rTtIk5twNeLA
y/V9IbvnSO3MNT5J5uvYZbsAH2pcbpsMaXppUDRHISR9HANIWAJkbPTiEZwq6plwmc0wde2pmu71
KdBdW0fJ63vF18LApdkK7UvUgATohfEoJ/Ihwd8h77yoavI4RtZPe1C/jcM6VrwnhfYqgMorNaMV
JboH1IcEsEdUhB37R9anz3lhJATJ7XEgtzk23lQGG4MkzKtMEqTAMEvSa1JahhtmuPyXR5Z9Hw9r
icVYyhopPRaPJTeZfdLpL8tRXpFW6NTpsFILrq8Kg5gdNahs1eh2w39GI+QlTjPUxc541gfqHkFK
ylJhunQzUhdLRklR00khilhztjDM0lyfyBMoHSStpYcPI67QG6nvck8jajwbfildiu/3lfAOaVFL
GvG6vPQoQaEoatgskZVjBNPX1sQtzVNp1WvKYygl/8P5nQi1mVwLRyxXVcnH16nQbA280NWEp72d
FaThO26U7AaHMIuBKHXRdd/6oOpwkjkJX/xYbGJ78C6tHI1Lx/eNW+uCapz/dZNenEL/qVNKROgz
fFUAXCe6t2KK5J2jZrDJcM1v6zC0SCIWl8wkwxoh1tVO49BVjeJdUaigSWM4UiG6oaNqcNNrjKtG
mwYJZnJ5U6nb8pT8MMtk9Rznd29WF9Frc2yWemfCszmAo0nPxUgb2SZNS/NlvQJxQl0zxXLlJ4GH
dp7O41hro2uXnYdBpzuMFTzYNMxR71tET5fOoSmL9hrXhCMhCuozL8bnEZSEduMty/0jFE1s31Ef
Hyka3XttP17RBIijRiSRn8bvgcV7pH1LjgIvk3JmgULPr70ZX4A3zUNw87nMuO6bpPdpOrWlRr5S
HiNCoRpAXhDQddUr9dDF6p770oh7NYPGp3n00vGbCpP2zTShYfEcxQVMOlKlz8sTGoRD1tj9NZkX
VEN/khwqcLJwolvTlwTSxcrcRz1dGkpWjStkPK5Vz2uuthG+Of6AfdezY6KLEGUlaIE9ffphY5wz
nTcr3HBa9Mdl0c1rSi5Hbb2s1lh8YDPMew2/tblJMaMjQbeYg5qWtSiwcmDVf20vO4nQpJm7rAbL
40zkfx3/jztr4WxiY8IL0uaIqQI+bWsOhVrWQj2q/vvN5ZBqfsay9vnc5Wmfm8va55+yUYhjA0fG
uLzQ8ge4fptKYx88Ra2OClay47L2ufhv99mZaBk0/sPzSi78IO5RuFMg/zhiOUzqUYmkd37GskjL
tP5Y+/hbny8V6tQWP44UFO69ThxKY4UiL/o4/rfHfdE6GvEI/NHYtrpf72jZXv5e27ZfK5ssV4ZK
hI3l82vGyFx1d1lNwJIkvv6UTDRzoIjeBMSFMfA0CFMz012T+9pNr5A83sSkTutM8Q6RT0EXNEy3
yiQMVJqRjQvy8jaI/LtwQEFXgfHgsyEVwqIHXIk8vcBRJJy2SettaXvJxU7JFlQgPNGwYnMJ0A0V
wGBKYA7bvuiRsdbGl0hFVT8ZTKWpJiOTQAcDqMZq92FWaQcbn+dZJtVqUqsHDOB9IKJ921UJee1h
ci6CKlij7t02WoCnva87erbqDawzmOOTOVZnSPv5yldxzozOXjZTfh674xMT8ekMsH06L2t2pTNI
yB3utPMD2rxAYnYEM0WmbBn+Ogw83XQ2LDpvsYZ2EClfWfBOJvMV4292iUI4FdPInKCO1RIfq7ex
G8IPUESvKwOCTZeg/m3mhUbtoo588xCVSOwC5Kab5IoE6qIzUzn6WWmcdP824cbGZ8QfZDrP7WXK
hzNX0+Fs+uljqZtIX+cjKl/pz7FCMsFII8StE6rvioQ6Ju2ECsMQfpF6VVwm204Yu0FlBhLwPUA7
vfVaYvScutzbgcBVp5qzhHDvlcwxJ8IgVrmD7dkawm9eOeTozMIXBEXhzrdz9awmtgoDlrVlYfQj
blYTnIqeZDN1NNxS+1EMvoJuivV8sxyF2A4oQJsmGFIc84Tb1TrBTd9jZiIUQZPfHabzZ2lCeMz8
xlXmrXY+U5hfUKcUFhqev/YFktLKUK/qrr8vMka9JAmK83JiLWuIZf1tZOqYBjR9ZODYnOE6WftF
Cu/0jbGLo+h5coRebAi+jU3t/CmVt/rCONvNHgw3gz6aNdRse9dX84nkQmaUY47eUh1Q15uKZKhl
e2ddTZXzspbgLGYCFtKYSItLmJ5lE9b7sDUVROUmobxJUj5PrX6srH5CTNgTJBp38dnSk/hsyOa1
MnaOgHiz7PVhAW3oYFDhoYF+ln8duRy+LKR9iizSJBzoJe0YN/iPiBEWI3ficP6KAsJU1/b8GTbz
Sb8stDbM15OmFdxbCyaCZnSagv7XQgl90oqX7Y9VRYnGedae4cCYviwPtPNT8qht/3bg8tDy15bH
l02pAho0YkP7eJnPBz5fddn3uek0pbERZCmvPvd9vmhh1OlxbJ+NyIasUQVh/NtbL3yLKQBRfr+9
v89X/Hx75fLOk47KGfgac708QtDsmQT72X/PR/H52n+8vT82l4P/eBvLc5fjkNd+T9ryUpESuANf
CJ7JwOBlgh6LW9wlfQA6scJ1JtIwuyWy0MQ7ZbzkaCKvUaVD+qTyA6NOhOvYDsyLE8TbXtbT1cvp
ZqvDd/A/xRqXNL+Gymw3mZloRyKm9TPFx1vfnKw9o/pgbKYbP3oGSwvWMzBcvYrBOQ3CtYmV4CLF
TFfkNgYjfp3Cpx5bQHye55bBVxucbZ7IlT3VuBj7YToKjBW7tCk4g3XwBa396mWjeiFJ9yVgXrOj
usF01BjwhJCvc+BNNDj/GA6aTmRvFe3Wn0b/MnnZ11Qd7ecu+FY0wbaoZr8taQ1VV+2VqrvLOq6z
DVnh65HJE2nEWDriLH4NFG7LUz/1Z1FSSOpb43sr6u94dMRhrnS4HcbiVTNE10Z0r7Vn36amam0V
gdcOAE2kPTNPM0/JmLgT35HL9dxzPTgQK9D7UBhhVylt4Dx4pqqv82jkSpTaNACGcgOw48S4HzWd
VWwnj7Tk0hFv5kyPL9X+kPETvNfz2KSCThABPBdcpSrA0KKvb4aKXVmOJs+g3qMJvGhYxqA+1Opb
X9ZfGxXXkxiZWEwCpkLxMkWm/4CeYwfC3Npyklx6QjsRckW3XamHgFqGG6Kgr91IQYefsjiCtIdW
zxRMWbWNVd2pDo7DGA9G2ykENSdefzJBJPRE6zVWTY/TO+ZwYM+DPU6bPJ9jINMW9+DXyLMI3+3G
4rFxwmND+fKQd3SD2wyNAMWvWVwJbEorcutGtEyX8hT2jKinbYe/9l6LSBStMEdAOkBE2GsXT8VE
X6QGoQYQJxMPnUcZ9j/1zB/Br6NVZ5w97oemb11qZ9i5nGkC/KcTTO1hcgdZphwYkOSuFyhuzJTY
VVO1QdWsaNtAdFhpxkm5KxBJtnbfHizcdBtE9Bk2xkLf52P0TgRcfKOK3FnZnFFU2gyKfJj4Rr9F
bN31hO6CAmqT/o1ZH8QxC9cXtiuIQPYh1qzmoy33f03f/9D0lTRef+sc/luKJblK2c/vXBTb5vck
y4+n/Wr8Su1fEkayZkndmDnsc0jFryhLafyL8BdJm1jSUaTnCdz6V+NX6P8i8I0OnwVEX0pjBiv/
avwK9V8OyGvTNkzSY2aw+/+m8WvPjeffccbChmTh0PaloShN9d+A9CZASod0825fUYPA8YZuwi/P
IpxdclQYkGw1L43yHlfGva1iPi3yqcHmMRArEJEhBxFX4O+pKXHZ2XORixu1sR+RQ8aMDgvEKuX7
0Cbnzib8TSrWlcszDZ7wkKiUASV6uvXYQltxfJQu2E/Rfed4S0f8lJmFJTCbnkKH4tuoTVct4Ffj
ICQuDEmdNH6Sjn6XaFz7Vb+/CAVRq7xVMSP3zUYv6F2VeJJ8jTdZLeG4W8/QvkVaxjiC6RCuSs+e
EJCG4s4Z77vEeax6EDZT9jgbkQJSmCwzemt756a2gplSfB4awEFqdY01NK9Fk064Ey11XXTVyxQU
j4GX33de+Von4NtVHOtqw/3Sk1T3g9tWxu8dsdRryyxekjx8z318UkPOx0xg6Z1VmKeKcZ2e8TnF
Pu+ZLNsXkbvUzbZGqu88r3YjigYzGYruMJHy4to50UvSeTtfQ2YbT7W68bMfRhm5wPcOIXXmFVd9
7MI8BUZJseocD+tJCuwziV2mB9gclQEZI9+qiPeor/EUpOVaLXkPCb02mlLJXhXZxtdpHQYWNWPV
PojB+urJ5rtX8bywY1KZRMoaj9opzFJzHXg6rczlTFEAvVjTVyw6dMuqYkuACHK7wT9YpRWilRd3
kyT1tzAo+vGH6WMyGJ2/ba9Wfoji2SdFDjec0bjlYD9HLbaxGgckEEAA134JmArETRqtQwanWLrg
5JuYIftuwNJDBTSseyAmDn1XhDctOqDN4vRWJ/8phigAzroFq5Nn7zVSBzeJsn0ekm4vOXX4t2ts
oMitrDUkefK5ashjcxL/u5dg28O/8xjJKtuE/sU3iJ2jrikBQMPkjqI17s5pKxqG1pocb5FFfder
7xqxT/d67UGPdHCZtIW6IQuxdCxvbXqI11RwfiRW7CGM9TbxOUaNKx1HzqHz5CHosvXyY/EcBwt/
0LlTqYn1pL5TLSWGD5lm2vGbqVTnsRz8Z+yo1zjk+9X4gFTzrgvxF+uEAZQNvs149BLGcPUqwgrU
2LigIxGsRw+0rZ58H+bSVUE4hpXp90xPq5V/D3+wWasO6U152q/t2dGQOD+9hqphel/ohqth46Hq
+W55Foay2Qzol/EhCajLpqZ5Hcb4fXCIS0DygRJKz5/NHldpvvJEzC9BfdbIa+YcHVadpmQbUZ1F
zykC7oh2f8p35ZO7wjjKf9Hy2t6gkew4TWtnXdXVS49ea6UcUt+mjwLvDVioJ9e2yqQ3PXsGp0NI
tdeh5tgV8d7XpuMUv8Wlv43tdK2XfNYt70LV/HdRYZftt4i6HsNp2Gqxdmvjjlzbkh8NtX8qwRSB
4xwLihiQfaTeCUAz7NuAxy07egMXTzLL4NgrDCAvWRWA8+UrlEI+6hX+G1u0Lo9k6HqJxwzLId4k
FtdTI/NCRnx9uTL7xHVk/SJjXteSFFq41u7wK59x+Fxja6HN3wL954utbW1bpn2FrjB9U7iQraOm
pIDLhWXuB6zxfiZ6DUvEx9GO6oeBMrFNsE7vobUl68gv231aR8VaL3rswUhv5ggkfrNtUa7GUF6H
iItlXlVog513fUjitVInmzooh41HTBTiX2+HRPtk0xcF0WjgFp6OVQCMAU8JOYrBl7rmchTLXF/j
zj2HsBLmClu9QY1C0nEjthV0FG4G8cXgg1iZKRB6pHohg2I02g8KntuhYTRsg5EVJHZt1CiGLJ96
5Hhn+bYLzGuv8A12wqzXmW+hAc4yiNKj/aS2OK9sLcA8tipRkMzFbFpvKxW/DzQtPHJq2puAj1vX
D9Rs13uNYHKNEFQj0quL7RzHinOrGfpWGDcY9IiR9LKzXnjfYx03mKaB4y2iH22WPBg931ZsvvRN
n64mGU/bvMDiV47FWxGr/J9r87Hj5ouBOuCnl9hILeDQoMiql2uJX+t3YxVHIICae5kED2rV/hja
4amyEp3wxoaLheXfyvjHcpYPzr6J6QWTHLxqrF0vKIyn9Yj2GIMM0/ktjD8ut5moqNTZw2q5YcFd
RLSl8EZzpfbA4NF29ByjW1MCeTM6ekBj80222XtAfy+a2te85DTQtOSHqvBbTA3sZL4OdFxARwop
Ano1vCibQsgqUYNTGTnlaai9nTmYu5Kr/ei1B8XH7+/pFpYu+gk9VcQIiLHqddAOAs9tQ6wWEmu6
N6k/Vav5Yk8+luwEr42B3R18ymvYTjiifW5GikYHB4MPqiaL3/LU0QPHjHilHsj/K4O0JaP0m9rH
z1WhYrECyjtwn6RJVqjqT1NgFrG94Wvj0fyKReKTOvNNCBSSXXE2+9egyZNNVdGh9LSSMOqB+mRv
cbFxYuvgoHxZy6bJtlqd7Snowz/F2aEkPhcpX2vctuDiA7D2se4mLhW2b9CI1e+6tlqX7UD25nyB
tAYrQFzPnZgJK+ysDo+etyr9aFrBKMYg1Wpck4Pe341ALhLtSmwE0Lm5L01aAD01bof8eOa0zeol
mUdfs3JkULQdCGUKTr7yOI3NyxBPGCJzPKpUq+gViztViTdIzYOt085mGONiNvk8fmPYwOz+gYpc
vSbyxag1QPr5TOQo1YwoCtdH6o0tNX4PC/0i6xqTlE6ayKS+LGeOY9DwsPGQodA9BpkCF2ogIKDl
FrcVmRUz+xEVsor6pu+85zBK92BPy5V/dSROvFTQLDbh5GzwFQBK6AOkB0yqAxxgCBIDN6c7XoXZ
T7vXymNoMo0tVe9bQz/J7brADYDqrOSKENgvac5QKVYYZlnx1nTANuTYKq0CHVejiXs+8myvW1Zz
ahDGfCzKuTBW9R0d6bHKGDK5Fuqoo0G6l00wwJ4R+GsAR2Ab+82mrtNlcNwf0Wtrbp8nz4k6bAKl
nv/avRnIbz4O2q1dFHq6oiqrHf2axce2WiNnIEnXWunF5B2DPLmJInR6CKwfbLutKdKRBQF6rz7m
ctvQ93TDViN4QVTt0YRte0Sf3x6XzWXRzg94dPFriCLirdcopElF1kerbPK1hcJ83YZ6cIpT+0ZY
o7mNa6tBUgbYtYo0CwFWfXJ0CM1Ks0XIpu8nGUKWFVctDbSdGlrmCmcYtiFRwuGK4tbZpZBMiHek
5ZnN72VhWg5p8mRWTrItlwfKmFMOv5TCyNvHqNNoPrUvN6QXxvcJWRyC9HQIKd/bM1EpyCDe4cjK
dB9XP2WTs7Sac9Hi2AcmQ5pCWvtnr0nOSk4JxwgM62gnrXV0hEEakRj2ltKsqiyj9vHTGjLvoQbY
QJW4+57nCNsC4jPP010SWNeipBe5JBPwKk9W8LXAZnI0gH9TPEwOSQN/qqw4YexaHY6QrBUNYy+r
sdQZ4ljJ+7JFBzRmxC9Jf5pg1adWf4y0agBBxBpFJzOT/gd7OMrDdjvo8pUaZrspOVln4s6LVK16
m+uaceyD2Dgib3RS/Nb/ta0PFMWtLPiRNiMcIroX4NOWVRGL9UjI3UbzeB2lKvSjpnhWSlqpc0r7
OtwwzIlni/9EUC7hTnmnnCoUakffzCB+s6X3IdMpAP/ZeqBTv8H4rpyWRT0//LHZF1+M0PO2Fk1D
l4lKSK2kIQXNaTBW9zTUiB/qTqnaMTeUDAKITgVTTqgX+SqmWI2Vf12K858182UN34TciEYxVksd
fTmkLb1jVk9HzYqEu+whx9M8ARvmx1sVQB5rzGSGSQ5J1P0seLPFoFavceVlG5LOrGvvzXACB8pT
X/bWZVSUczQxCp9E/xA2tXJtUvOU9dAgSqNPyCtptUdAB85Gzy143vMmOParkQJOkj1js6JX9ceE
WKdzPc2t2S6hmYvweZs4AMwgD/Rfi8nfAfaK72ITFEYVD69pSwRE0TomlCUGCHFmMjyHoAjzoFoF
0nr8rb7wTwLpP4Lu5tm6sAwbxSUni+38mXWYYI+YRF616LTrjKgpd56rgqsDXJrZj23FqMZQmZZ0
SLhEyN3r/+f1hWarumWrEirV3wXIzij0EexEu6/lgGGovFaSwSQTQUyOPxjs68QarForOHratPuf
X3vWfv+Wu/TxX5cWmCTwnSqS+L+/NIN/RYRT1u6TkXniPGGsW+dxSEaNqJ1xPQl1rwaktCyv+n+1
r/9Q+9JUwQf8Pxoe6vgPv8P8jF9lL013/uVInYo8ZyzC6NlQ8FH20qT+LyFUTQWiCSX596oXtTJD
IPwXUtimYWom8vdfVS+Th0zV4VHDkAKTgvjfVL0MOZ8snyfT/H5A24AUtDiVhcrv6e8nk41+Pk1b
Vfyc6uYdspF/DiYzvHZtkmycSpu+hdytQU9EP4gj4vYUaMZdFdXRQZOy2+VVji+2H+78gDS8tk1R
fplm/lBVXX3HnXfl2UnxsCzgIyCVT1IA8P5YPPhlIS6tSbQ61MMCP5dDjlesApuZn4FCdTxSDgMB
O/nJ2i6SArFxR/+Bzn2d5JfPhSy6/GIHDaQ4LFfOuu7LdPP58LK2HLOsdZ1Uzh5D2/mPLLvnIKFK
pu1W0JSdp3TaSyK1q1lW7U8tHk6j1ravI/jLTTeY1jXx44Tal0FfiNSUB6F206qEn+vKCRpfpubV
JdW98kLYT7H3cu/pc9eyf1l87ivtxK1L00GjzJPAvNfnvr1TjJxqSFKSNfARMxD7w2nZ5ExL9g4M
1T/32zqTgj4vkDyRXDSclsXHdj6QnrFanhDaWGqTvt3L5Xjz41lU9w+ZabTcb2qMpXld3/k9zmEx
KvOwW6Q0mVszZyjU4coecab+26oXpulJFEpycNBrxghd7f5CQX+4LGsTnNiRUUUdQfKPubfzQFPm
/i4zG3urRkqwquKKSc7M1/e6DpyL49sv4Db81CleHY8y1ID7UTrtcIWSh6xglMWrpoUOY3uBJzxq
xRdNJ+mvL8rXQbeyvTQgmSyH9aF6RzybcQ9GuP/t6aXfCYaAhPUVkurEBil2eLTt8vZj0wtjcbU8
hVADz+p2VqYq+krYN4iW6d+0RccZUSqbEh3cjdRy58acF7hWCGzTMOn/tR//nXeUOkWnedeyaKfJ
uREJBOYwxYe/7AscfyJHY0i3dRb1ZwDOPVRzk8Fb2iX4Cji//nhgOeRzXx1SiYWmRrFURvKEjQlX
ZF0+L1vtJKhgLat/bgdKwkMIRuQpIQmVwoQwNp9HZlU6N5k6XZ4+dwI7c73Sx0nThM39slCTBtii
Iq94sJv7ttCYVmThXYmk+UeHgGzEqvANlK22SgrHfxprosPDnJxlvQgm5oRaevKintSK0B928Nva
kw+os38KGsYQrqenyjWoqSEo5ajtBxpotx+LJIvRO84Mo792zWuKDduNcAfH/XwgZHZ5+0MfhuDX
c+cD06j23ChLqBpR1VuVTWm7keZQp0j4n80LofM9czMXyHX+a1/oTWcnUoxL2iKMxY3dnlVb+XiS
F0b+AVV2BmoA+5DTTtk5TnfLRhgRL/+x/2N1wcONTmG7fjWHr87P6OdFpCsBWTQBqfAj9bRVVYOR
sUc/VVeluEQt1702KYMrQv/giqmc/Z4tULkA3tl9HNfCsPt4PMU5ZqTacezgvSmNUO/rKhnvAS7N
6x+LXi92fj3KdQmb9mMf8diIW73qnM+7Bj/Nzo2MXz6f1AQVdpG//1FyOOajc7+7QY1u8DUG2a2N
HmlS9fbiTWx97Irbehv1slsvmwklhVtwKennsZ/7zTGrt6miwEPlN31MpyxcwSHxLn2kOyTpmul3
m7xrJZne1MYi9KdN4X6MCQeYv+4K//kAM0KuTZLMb+OBfxyr/nmTZZRm6Nqcd26ZwqD/9febbI5m
OG/qiemZIxmx8omfB6OiyWE6nbWViWntyrR5UnQNuVcqithtwgkE0fwptrayGQfdvPFbviiQkWgz
x0zA2+bBZV9A3WUl8VIdpz40L1oaHVJRxfYhi6K3hGwRco8qeEb+t1jnDE26cqDpmm2XrWXRg6K1
2vTxY6MIz2owhbdN0CuPZoNjhwzQ9rw8iMe9X2Ovrw7LpkrprLZoz0oy4W6SxFSOxjQqbpGo6HSS
8tanBfBDU8OXOG61p9wKcWcjNt+OGj69oLOYbETqbRgJuaugkB+9utMuAsyZC+QDS09WFKuAFtdu
TMIWbDygXr3PmlXQdeIesq24lzYFAq5a3mEconkT9GY6+edlaznMrpNykxS89AgYAvrafNih1cIY
mZCR3uYIOHe4DQCgNKF8olF5Y1V+9+b5sQb11Jlup7KaTq3jIw8ji/7NI5FJa10treVmSoAQ3DWx
df2fTxpd/3uir+BUkA4RKcK0TSY6jvbHSSMjfUjzmqT4HhH8JsH+d48ib7ozfGi2Ooj1sqMfMDXl
rWWPBFZ6NeXzaEgf1SJtzjLD8d/70XDCzccZMAnvxPVEOTEWxW6RKiDlcnjrnw8sa8u+5bhl8499
n8/944F/OvhzHyNMwoQGeUhCPaORJ8xLIWLloJm2t5u5Lrcp7kjIWop4GWX74ECTeK/Qqxe14X+H
EapVCPwN87xUC0xZUzeoVBv1+lw9CBgi0PCc936sftQUGpNE6yA8fxw+H7jsR7FLGZjcxDPdkgh8
FODcwkuLG6DCySaNyVa18+YGkpj3M1QyctTL4pA6VrrWnF6F0t9OLhPxGmNhyia9T/hv8yoK1psI
gPJxOW7ZNUIlcc004jaHv4Jbg/k2lLFzbgx+a1OeBi4lB8OdS8F3fsxCLWYwT86oAHlmfGd0SnwH
xjcl0lhCVZr3LccJ4m72qQ3RcNlcFj1QuGMbjS+fu8gsTS9yMg5EM8KqJHF2z6tEuBZj4ynGeEIE
q3VaFsIoe9dLNBrN89Dh84FlbdlXhy0WhH96mCIWvks9UDZ/PK/R/Rr2X218m2CtnC3H/ymSQbsO
dmt+kQlldMIbH4GZ9w8B1NM0MpX7QlXy80x7WWtNoL1ZUuw939af5ZQiYOn85NDTpXjg5vJ9OUDH
O1mYZv3gmHDzMVGq20IxSIBq7Z0oeu3NIZp5baCZv7Fiuzhz98EDMz+Q7HwA8v4ENRPcBLA3b/Iv
8ZgFl9ECg7ZBjXvoa92/MjQOHkqvuQ3zQL2UwgoeNBCk+0hSz1oeXBadUt2OlaZelq3PIzBq8PT5
WX/9jeUInRLPx99oIl+sej3V3dIrqdfbsWcfP1ajXLOPimGz97fVgey/kUQzODZuabbKF68L4OsC
9sOVYytfVMNA2WNzN1getSpyYaStPARxptz3absz56M68mD+Q21CR8Xx+3xSqtzoTAEpCuGTYzGv
/futzgviIVTiJPsZ6w7wIh0vTA9Vlu5PcOoI/sXPcNVC2JOrzu/wLEj9yW5zcWwi5RwkNuHVIQ6/
jYcBEKQedzw7xkdKMF5yDLsMVFvU9OOWzhJOoDjr/4OzfLH3/zYd5u0bhikEshLN5qL7Z20FCjBx
ldbg/VD66ELeYk5WMvbMxDZeaqNoD1nv2yg7DfESodNadV3JhIIJ82NJL3SCw/RCzSrckytDruC8
6bX5j8Soq1vDhjgoEYd9PBuOIp3xINgtfxsf3h1lPhFSUMamNUw1HgdSXjC8jQXEI1Y/thv5ay02
aepuTQKXTw00ajcfaVTneR51N4ED5c0MrFXUmrwJ0R7QRHXESdDKO4WJlB+LaKjpmC7bfQS1dyLR
dNWlpK8udz/h+W7YNPYL4KeaGi50fIde3gO/oR/LARW/7pVUFft+mhJ58PIq3taDU7/CqlsLvKvf
6v9H2Hntyo1zbfpe5ngEKIcB5qRyTjv7RHBq5Zx19fOI5c/l3n9/PYBBiIuUaruCRK71hgrcY9Rz
iwNMqCJ9JsurtMq1pdyaf3aR7sQ0QpOeEkv3jkhI+UdxJBo/Z7sJqLxZfRoIRjzM/v2ha4Im+vTt
1djzajJPHiBHjhj//vUWpF71f/+X8r8VzRtkpw/NH22FHd3JQFDea83y2CfyGVrNcNOcmgbbEATO
QagjEzvcxEAs1ctQNYf7NK/q3K3vAbY3O1T2FXkL7RnW0jWUIveKzRR0+iZ5bUFv4pbTuddByaO1
4TmQPWIceiDRdTC8zUlReTpDTBw9D/UX09iLM0TcpHTMVUUg9XRbXFX0xBniqoniq/PHVfyhhClv
oOkn5iHJtivw1UNH2thRPiHBfj+c+uJINLiPGLvOZP0/E4dNOOJip8GXjqJ09e+fgqL+z4+BxBfJ
Tcq+qo3yxKebiBqkcZQHhvoDibtyHrhFdE7K+ObYAdo5SNadRdMOSnQO8TKYZznYDRETc8VRWVva
slOcFksPzngM9EVXb6GZvn+KDz0eMnn39CkcTa+ueuGhzrBvfFxGTKukEChHrEn3Vxexe0MZYlk1
NaYhv//eX2cgLAGRS0Brfv1HxEBaedHRY3/zOOHxYhKGmXaqSHsxKOIBvA04SyWakmnRsvT3aWoo
ZKhPT/3Ph2KCaypM+Hz4x1xfywoFWsani039WsqlhZlLzqIpe8iS0AmO4sgCPAKe9GiEzVPQe0+a
V9pUXsBPgOrMVoZfo7mnTsocYsQkDXkQ3YH81Aq5cVh6aOljp+53L5WqAPCvvBsZqP5kZRZVbmmU
P+LEqeYKmnGHEXjLMxy8vYizmQ5XHdidTeIHyodq3pDkRfKMLNU2V0ppIWb9w1WVtBj/P0UBUv//
4/7hAIOQbdNQeYZwP/v70y/MMiXqWjX5QdKDT9h0kUVuGtU+Rl25ql2KfaKXhapPbVnFIZ6MK4Lx
05Q/Rrpw07txcQ/Vg0yVXQcAyRJUxzbq9+R+9Jz7nArgy2GAUFH7brOWO+5batSsAwVxCWXs7KtD
dfNsWqiXWalzFaG0TqsdhtVg3lLbvqpTk48m4tmhhN7y1BXzIkxUKOWYzVrEutjbA7Hwoe2k1JWU
ztiLo0cjYqaPOD63aG8mBiy1gBL0ac6j+8cwKhID0ttsZgNX/3z9//pyj0vhiFFhhbv4p6mAuKxd
zHu0H+VeOqDRKiFUyVEQVK9tZEhoUf8t3k/dRwwOLqVDSuwsTcgjP87/NK/TcdcpO9NYfBrIsgKf
JnHBykubhc1fi0XP76C4okmKbOOQR/MbQ9+7UQfTh4z7Hhkir4rKimI1cTFo91FQzhItMO7zHmeQ
fbu6rjysH6HHaeKavr4O3Ceyu/LB5m9ZylLdvdaq8aFNqe+oR7qCPMNXQJEtyvl+sXbJUl5QN1mW
pl18sQcb+ZChZIfRFNbBrywwo7prfjgkasS234z9HOqYHD/h9hptrCKsN1j2Lbq4cM8qMvS5beWv
eIR55zyuP/BiL15DL8oPTYE1oehOnrvI+oPZu89NEHcsmxEk1TS5K7eSdYBUWkzCq91F68NyO8jm
uM4NCXZ3Rko7tWLrh+x8hDZqCXEBX8CVgvFmF6O9bUMb37JIm57ozXjLdfwATNxFNiJmhNV4wXTh
foIIkexvVqlfoBALVuUmruR62tXJM/8oZsBN4T9IimuJnFk3N52QLDHl4JJqKzdADBf6iWpLFmhQ
Crby3ClFI0Yfd8bHQMSzxVDJSz9CnbjI44b6eKVHTMxWfl/e3Shb8dz2xpHneO0ABhLP9Xt/ergP
CsRCT3GPj9Dj8a/8w2pAzHssDj5d7nEubwHMEtHXscj9/ywWtL8LdumWbGimbSiGhv+Lxdr90y1X
QoHOgumiffc0Ca/BLKYkGkTtBshHPrv3ncD3L9UE5u3RSN3cg3Zh58d+LJdWPSCzAgXfv4zyaGJm
QW5EnILlizsvYXbM2TuHJO4T9AVYkS80yQzPIiYaM3bMNVbQ+UwMGNMoxoreurVHF8eBf18eidL2
3/YoBpsrc/qHCj+Vxekh9MciVSvjCi3NqPquYySnmgFa7Lmrrpoi/NmXzohHblHlh/uh57yhP2/t
eDbI3z3Jfc54br0qviYv3d5w9hUQyyNLeh0+U6Yuyqjw9yACAOhUZnsce815NhN1hdOx/Z4qabpp
Ld2EPOc777XefM3dyrxgJhxfPcf7IK1//ff/64T8//uC3LAVw9Etm+Ug3IHPmVMFBRy1R9r4uxn2
yCbA8MAJ1EXg3DcvoiejnrZOyVzMY+SXMNA1M3Td+WjFaNKZ5S5WJ8ECx9JXmLL5c7A3LorhhbsX
R7nWnVt5JBE1xal4mgBbp0PRGGgxmOMg7zrPANFHWW5XSG25rwHsrNusrs9+0LPIIAvxbGOdPm+c
HMZNmeIdiUMlr2sE3sHDVO9AJlXaiyMRG3UVL0gL0Po0+GmamNtErQf8fRqWyulaQdCevCEoXlh2
GnBFMbEaw0J6rYcECwrdrXaiq2vKmyQ5xln0MKkv+rF+dfDUuTTFeK1w2978+8ekfC4j8yt0+EJO
WAhW86ryOVkJUEjuc8z8vgXg6NZNKuHE3qZX0YBmjinQhBf+TIe0TpDIx0BON9jkpFckdNJr2XjJ
OTJQ/JEKeBdwL8xLAJEiaANMXZuvRie5Z3EtZbrqBB5GEaU8PV7DCPhMbe6w4noijgvFC7pqizpS
x2uDRywfv+vsG9dQ4EDWI0rHpnqLwwRx167tvna1skkgXfxlx906jU37q9qhTIONpvc0hGO9Ag47
iWda9RLEpY0CS3Z6lIP0cfKf1ZTozxJRad7QLdQOokQEkbY5xkrxjycFTQ0QMuAEazpBXFey++Y4
vUrtx0o8zwccRR6vADP1Ehgd+qpFhjALvrbHMihPQSTXNxHiRzEsC1+LELhhhtI62Yo0itdni2Kw
zIPulthe5Nml0wLn2mv2U8ev6r00IYQ1Pc/71AWqVfjNsYVf8dQnfnwuO9Cd+RRvkz5ABMuOt6k7
DLMwivHClTIEfYZ4ZdaddHw0vmz+6pY1ZJOoJcf+5KOvuyeP/atRXV3bx40BS8H1Kn0bG/FCxMSU
AbLG3q/A5GHxA5U9zJo39Xs5mQLJGP8ek0KmcD11JSnv0f0fzJVZBtpbyZJg1rUpAur3czKv0G+K
55trnE8LRBkKfR7z3/hemcdRzuUveHLOOlNqD23ZZE/mQHpDDtMvxWCg9BZI+s7q6uEF8MMmoeby
RaP6spS0KNlmuAC/h8AQxHzwgxa/zhym/HS6Y8ymkz9SjXsoidzmjs753v8f72f2TzUmRRWah38+
F/jVQVyanoFoa9rK582H4XV5iVVD9s2u2MNpuW2elakpRmxu60QOVyLWNTmuyKWsbkqb58Rjnm/n
3R6+4aHotBo+IoT8xuqVtTc0zluLQ2mIBC5SsUm16GTbO+iZO+y0Id16klpeUsPkgZSaW8sPqosI
1XqI6pZRKTi//CcmBiC48gOO26OLjNalKPG0K5MM8rSsshlMNGAXlAu6veLbOoVncCSi63k5lFez
HLr9/VBETbNCNPaPCeIwz6n5hGGPEBIXqqfmPns62ylLbLrdyNy3OuwrXXLzJx3TyE2FI8eGFLB8
85DuhXRlIZIb4kYXVpl/EI3LxMOQpwVKPjCCHjFxZE+j/zWGQl+0d83nxywxlRrZAE0DSUIfQwlK
kI0FfbXAk0GPLcR6MDnaGtN+zJ02b2ZerypXAaIyhQbkHcHkjxPsDbHzqUHyEOegZETyBumIi2p1
PPbZiGpZNXwUJVq8uocAQ5Obw4cf+OgWuMWzG0c6ZT9ss8Q0PhgDSlsUnFBm0W5tqd9EHDRMtywH
y9uKrsqeDub+hxHaMwBMM9Tyo31ooCCB9YX/XE8NRifgieune8SHIIL4Ub7zzdJAzRktMd+o92rf
lHwENJLOZxP7XbgbFbN8qnxP3oHVRUxhGvVH6KS5PORbiYXDYgi94ARMpdxVPWZ/dRo1yB3Jzowt
uvutKzDMrnX3p2kWb5Sky7eugtkmTycVQJYBvmPUBnS9QSKsjNgaikNrsga+NyBuJx9V+hoaLus8
RAOJHDZMd2CeNlUoZ+PpdSSvcy+tZraUbERtJ22pOBrgnNai8CMnabcFALOzQeW8sYjAvGx00Pb0
7fGJFO4J313lw3NTaM211C/00Q53CBJal8lnBus4bOOmHlqw1kUcoWo2h6Nsnuw4oCph96tIHtxx
Ju65djC0m1oNPsR9Fx0b59eA6CdjjzM1djKf7s+Bod2wmzFmCVh6nlE4I/oYrl2tLEQKolSRNXco
9NZR4n/omfnDiuT8e58Nu9ZOXFS0uquErvS8wUiDPwOGs2jswkwOEJOXsoV/830APQj3lKXKezBq
FLPFgNQ4KvDkdu2kjnxwh5HGTpSD6Np1PDZgG+iXlVltCiu/3OdNofuo6PPzkO+niHl8xS7iUn0V
n4MSHVScKiGLhXL7JBqFhT6wr5uZUYFywyLGPjkq12LMy/zsmCvti+g1bto+FWX4DdMReY7rLHLv
tuGeReMUIU4cwFCWjxj4e+ncuc7KQ8f98IhbkTXtWtufvJJ0VuWCPSf38mTO1lBZiaCYLAOT35Zh
eoIzVG8BgsTvg+ZsaiOh9kVS+dI04TcRDgMdH7OkbpBuYVbLFx0mtB+cMYizn51aWoh4bVvZjip6
tECVOX6Pel+ZYxaP2QzC6ePFzJQvmZTDlcq5EaSYZlzyNAFSpjjlVzeiDA98x7uCfQK2oHWodPfQ
r7EZQLPIlWoUb2kiFQk1FA3/0+8hkc69DlVzoOT1PhHDXphPHj1qvVdyK942GJ8vi1BKL5aDwmwF
NfQHdu1WXyOTQLl9rrtBc87CyqSy2vAMi2LrtU/6q5iJqMFr2Dn2i4FC00rCvGfnwGH6+7U8G6ej
yMwv2Pop+y5GQmolDvU+0oqZOOz1YJ3njbeV4QfvzfY7zmMWIHqz3Vo4l78UiVIvzLgLNi2bxhfZ
DVCl5wmyYtlavmSDzRvpQxQRo07S8dxHimAhRvEqiLaViSWz6FYJtzRdgTcnun4rp4emZZ0iuikf
mBXr5s0bEaHT09b/6Tigs9wO72HZJVlj2xZc/9SbB4qdPo2QUaD6Ki6/jTbbSbaPKKMyV5s5bg/W
CeaVv+ycTH3W0xq+ppUPX6sahXRYeF8iVd9SEvOezcq3LyOunOy3wwpeVPSB00RyVKXQf87koF0a
je5BA9dT7KNRB84MnjBDchCNQr3vfiS6jWIlh25qHlMA6fdLxUhJfuE2ulLScCkD79yLhsx3vYeW
RKkLz0UKWomNHUapNxj+df5ZNJmTBNs2rb8+QuJolEoEGIJM2UhJglCwrg1fEtU5A8SJnmsrKPYi
7k3xUJbOUjQ89W2JcwKQnUXpRRDoBj87kVDO8OjiSEaa6xS3w6/RYeqKmBh1YqAwHcSWdx2n4bk6
yMZJM/vqiG2OM5fyqvgGu3k+4t35gUpBuarUpEWAplCfcs37qo6sgIGLbnynLk9IHJQncaSS71uw
yTbn5Mr4nCSbYTFimzhdIVVccjsm9hgQJw8VNCLNGtK1GBCx+xUMNXiyWKKtdbU6ODzGQOgiHtzl
1KwLG73BqYs3DIy5qeuSqp+ZUn7oyh6BibEc9nXeYbeqWNFlzNuODDRMcYvtMrTIvrlUtRUuIiUw
7p4ZqW0U5CQTA6ISFhqProRizsodSOslX10740tcJNozCnHBR6tNhi/4NFz1GtOtvqj1PaQrKDnN
EKxRK8qvwDW0+ViYJMADP1vzy43PraO/pkEqb7WpJ0IU8OJzbDXh3GzCcpXCFcJ9eBpO/KhY2sr0
xpbF0c5N/6Z07biu4RWsgDQ3H34SAydDi0cJWuuQy7Ad0PJsP2orRvuxCfpjoJrjU63qRyexmw81
zRJ8rlXAI9Pp4HdmmPeF1wIPIlG4J0Fh70SxXjSWP7lzT2V8MZCJCv9jjo6uBgIwxVLB2uNJ1cNV
G7f1W8zvc58At5q7ul+/hRo8RgxEENadRvnslFlVdNZBjMopnE8tsZ/1unAvaQGuL0TbJZMREqeQ
7l4oy4bHzKR+PfVESDRp+jH0COXqAAUvo+TkOP84Fxk6y6JQk2zrFlX1qiZQWuqktPaiG6v913ro
jJPopa66keUivImeLS3x5Gie5ASiJEpZC4jm5qEaOvMw1ejaWTEdir5ogm7i/ZVVvHxMFAOfug0s
VbBh+R/Xe1zk09x/umZdUAOFu+2zDomNc6N6uJ2XQY0opC1BW2bdPA/0MFnK0duAb9mPGnUSTUff
ekYy7VwEsfRROUY5HzXNu3XTt7Xt5GE/xMgVuBlWc8ogRxu3J8/dw1/bw7MDxMNd5Atu9mf0vvJn
EQ/84Fc8VfC2ZZ10U9uvdRL4l6In7ZbnffmtNiZl9t57NdyKxXrKHqxCbf4Vr7G9mIDF4XT31/tz
gFL3wRybnN+HV33D0XjWg037kkimvixDO9spftzdTByK79e2w/AH5NX8qfcqbYsFbryq+I5/jJjt
iWtrJeL+fT3mFCN165Tj+DZPp7+qi/WNn6GdTmkTEdgQLLgAhItG4L8FVFwcPQY+zfvUFZOLwI/m
ttmjeDQBzB8X+HS9x2vAYCxA5o35AnNVeI7ZgHtaMdQfdrlCszL6UiEnsrbjyclPsaMvJHnmqAcM
5EK1EQwHAr1iWpLVB4ckyrNrxsEu1SR5FtRDue87q9wHMrpDj247xSJbaljgTIeif5/4+5RHLM/Q
x84gaS3+abJfl8GmNAJAZVk2CyKNbwEGo89NFX73cyM96lOvHGxjHnXGuMGEGtpvwCPLRyU5wXNv
whzz9uAnbwbuHyknuw/Q6DH9e5LJdsi8hVXwds8gPU6490PJ21fTZHlEhIGftL+TWsi+sQcnPVDH
X0dTTMJd4S8d6ztAEM5Bw6HjQDbCoXBG99GgS6jva+XnI/Jp1qj36HbVcQfMDb2qMqtu0YSNG8AS
Aeerm53oKrWks7iMnIXTpemzWdopuCvpI+xI7xeoVMyRT1GOMKHlBSqA6UdclDuYmuaPobdeYYh3
r3DgjaVeVuo+TCz52ASFjB70ACgyT6SdaiUgtF2kfFPNlM6mjrWNaHpdnzQLTFT0kLi/iFgtdfVZ
xihrmjWgzmHhJ1F2K5J2uwrTrhTNKCSt5eingli978R/tYH/M5BtqltSxK7AH8ejTzEOL4ouWY92
l9+AJsKF5AH9Le5jZnASa6QLzs3mu1zhBumkxnBusELYaih+KQFW1q5TwbQd629FuxKI56DA/KNP
iuBkTqg+BVrOkI3ZVZfQllH1VP1Wj9LZx0bpRakDfW3IOuvXSClfcLK9VamZf+kt4wUD3uyGSF16
kxHowdlai9eiKwakstqgddniUsAMyUqo3lMIrLU3dsvgHpT8hxJVb2XiQnaxKlwBUDndyWM0ntka
9vMQ0/Dvera3x6j4kbQFRWpHia6xKyHRUATV2qFg/uyjVYhaGVOqAYvBWuk+oHKYOJ1Y7mF0VJSt
eNwtGuyjPow22YjXJSHOF5U16i03SkwqUrc7oQH1q8mAd+0TnJAecQc/F5JJIQj/gm3T/DH5MWfo
KBdkAwzwJjKuAe5067Av/FeWevICK4Jkc+/aSP3EPv8J0R2VcNLJj8ed6BoRajzYxzl7kmn+q1GD
byiUqDyK0aB230lIWydupcEr2+BT3lvN5X4hCu1e4kU3caKimTNkfJJrgxrz/bmdUMLqIrRXxENb
xJoupGpamsdHSMQByXUF2eQaF3g2fCFMhrLx18A1vyp1C3y0GOJim8Xjd4DD46aRq+ScFfxQCnzw
XrGKCGcRCjE/BorM6pABWim06tSQSf4SpBBq5bFobq47bQQloLam26V7h+TFOlfS+kpWXZ7LAE5x
CEaRFJswsDwFWOvcMcKbaJwGA0eQUKd7L6jI05rS1hzj6D7BloxxrYXYzOE8jViMijVE1B9F46o1
SubicHDeW+yvRzz/XjPX8vfdpOahR6PzGsDTXKmphbPl1HU6JFH4emH/PnVLLf6Rp7p9EqcacTtr
ZNJlJD7ymxYb90mmnasHdLNH1IE4J/NMtFiT1FuiE7p0dZYmI2x0SBuDo6yG3CqWPXenmRZOuiQ2
qc+DHGaw0sRQ5mTKTMzXxEeQ4GO18OJEnVcshM4KJNJdqCVX0csMrz7/PS6r3WCw9mOuGscwr5mr
+Wp1nwZm9Y9riLgI9dimH0hVvWRyshSbIapYqM821NAtNQne+jG+x7ESgXwNc3zrTPG/zxfxtsyy
59Jjy2Fq7r6ZnNjEkZoAL1djuDpSRLK8x35rkxUjN6bfi04Di6HD2BV7EbIRDLuIr2zp7moqfNsi
L6SS8kr39l+Xd2JArY2feaX4rIv+tp58LAWbqEMNwkB0sDLfSZpgYQ1de+PiYLG0pq4fdGfyoyyE
4lA9ehWlHhHXIocvdjnyWJPN9LllnV+y3/BUDSX0JIDkhi+9lMjSR6RKX0q3Na4aEt+nwEFjQsRN
m4UcW/OchJbTLlHRNned7Lg7vnokun/zNirFQvsiGuqNALqy3pAurooqxAR7FdyPPJTL1dip/ULE
0JlUl2PYVEulaJeAUdQLrhrGUxhb+cLABHDN22s8kTSXMTSF6u/leMmLKb9P6IFzslUOgWjiZ/vc
q9VyVPHNVKdeVHJPzJLwOZSQx6gqa9eaI2m7tO7dU2IlLjSj5NIbaoashr9L47jGhM+csX6oj8ME
xxONOm28IsN6dzt0jEUonDZo/tQgWZLOJ7N2CjSU8KTRlWaj5A3OIs0aBTGC/njvivyhHqHGmqPE
K3rlqHJDte0CDpi7ZhHkPokGSOeb1psFtALHfRpReVmyeLeW5dRtXJYoei590aPaKuc4Fa9YXQ0X
MTcLHGeOxot0vxrOHuSdrdCAS1pIT5raqk/j976TzXIuDViMmnrQ7lA8NFYOwrpbPXxNwef8JbuT
/YxRv3s+ph1Wav4wg0pfqGHC9jqIaooYunmSlbC6lojRXBUEREUoTSdNhGkGUq/WSQyKaVPIdpUd
3I58ww4QCB10YBtpiMwv0TAJUMaRMyjgHmZ+6gT0EMP3mYUyjkiJa9X8jzPFJMPzfkRdI8170mq3
skIuS9eH91Fmq0/6qF2JLnyBLzE3L6Tkx/sspSanZtfAzgM2ilPDmoYv49gCHP4dS73U31IhLaAx
1jjWyvE4a3GhCXGf5UGIQayL8stedEUzZl5KWQn9qwLXiuw+UYkl31+J8QgMjjkXh+LMekV9M9/U
lVlsYr+tbl7hw7/VrfYH0CgO1PabHMuAAUqtOuOY1u08hceT25lAC1vpC6WJ9ocaquzFlSuKMvIO
R/DGWzetQQk9oNpvI1YFc1VnQdUixqp1cofwaqq9tDAYktiQL0Yqay89vWjqibEOxo0Yk6eZ01he
opn1X84TY8qEgf59no5VCPYOkT+vohyn5D6lojYJB4Ey79Y8BvInjImrWTbBmUz8r3RygqGJ3k4S
oHsCLmo2NIl6kcYy23dRkWFdQYKvYG2Wj9q3xps+cpQ0qOUG0QmYKQ6u04CCsZipsGMqO340ZeVr
6MvUfEELi0fhdO047M69JwWvvkLaRO2UbKPgMnIAxISWiKcbu7BIjF0Vt7+OejPbuFLnb1CnmoA/
05THqDh6nObruQyfzA1PLNdnfaGZ756lDus8ivp178Tue4+pi5/qyVceU/VSVZIIvZByfOZtupjc
+LAyceNZEY7ts4v0M9KpjbxyBql9lsKoJ3NeIfwxjbZyBR+RdISWWjidF3aFzpAW3Qzotc/w5EkE
y/qIfNN/rlRZ4NWzqct8XCu1cl+6UXNIHEeb44yGUoboVhYf/tS0tqnhMDId3idOR7jBvyp8k9Yi
/miK0buCtoNqn5ev3Parv8op5wCz4QdL3nbWBk78nJuWB4C2yTGeDuS9HiCql0v9KSqt/tpOZqSY
1rEkAiggQqIx+mKu+lVzFj0y2P31PipO8EtWCC0yrI9rlA63b5xtdo9rBLo97B2/fBWhhFvJSck7
QEITFRiAurVvJ7pwPTWPLsZsb4FcozcuGMViAFw/uk36xB4WfdFUkRtBVirm4gKfr/pHPwy8W6Hq
NoR0I9lM9n4LxZLkV8RC66VZK+0azzvltVWKAuhNb+yKUYm3w5Rc91SQSn4aZKs49ZMXH3VaZJRN
BT+yNH4J00Ldmn6JZWwnxy+tEfkHM9XK2b3rw1JSnexF9AoJ9K6DMM4c93bcd0Ot2IujRyMFNiUS
0Q+pZdn3mThvF/uwRlAnyBtlaUrNs+tgI5RgxvMSVGG1K3scc0Q3NI0Y070UjTY56V8yfwAVpGMK
JEaRk7IPbR/Hs9g0upcusI0jkhLf06mXku44heHwKsbqItbOTpBfxImR52qXwcPeb5oZ64FxLSxp
JcayPLdurofSwDTmpDzx6vSnGOp1P3pBMq7ywmBA+GiDjp7+LOalQ4PeGhlR8dpWpy8os9sLv6nQ
aGhMvIO6Ac8eSpWwBbIX7HvfMOqoTmLMDoEBq2Ef4bfHID/zZJ44ZbgToxJOTwudFfVGdLOWPEHa
9/JKDxXq/rm9T908OOZ/b7DmaOVOOYjw2JQ5GWqUC+/TQoXEKxIOi8YL1Goh5qA3wBwsfsdNrCK4
fO+KE8W4ODtsQvz7fB0t+Rx9htzs5B3LAXJOPLKB9BixdtAaLBsliumL2tUcPqop2BWlC+5UTLID
kNTySHKxU8fjoxl7Tz6qoR5j2KtulaknBkU8Gsh/wwN3ynU36phFTcOpAot99phE/jxYViWyaizy
/mpz0G2UfEHqooG1yHozPojG9wCGo3A3YR9Fazd1ch9KivQWDNakx/F7jjhEOB79e97sDNdM7GJQ
Q1QDfKULPaxeg4Kne+8YHvkYuqVa3MZIDi+ih73EYtTa4YnVC1uN7BB5qCN2ZTFZgFMgD0ZJm+5Y
+tUvomE1BIm3CJ1QCNKB1NLaLFtFOt+5eWJRafdk6mb3vlI6Z3+yOUZ0T7+K69g5D/BUu4zT9bIw
qPGxdoGc8xIiBOFq3A1R/ZcI3eNjjGaJr1dz8UeIWGtn0HpbxA8xNcZPy+kwM552UdHoVWdvhC2q
uxpqFWV1LqdGxCUkKHxF1o5iql50CCjyTt1jj2nirN9zRTyxh+KgqHzvG+zVvrhoYEpKJr/3gVVv
+sapVyHcPhH3XHN8t8ux3hhygeC1XgQzFio+Euoh3ixFoa+bpG1vA659N4w2fbvWryLCCkXdkOdE
pm50XBQuU/xpJNuoECK02psOiO+isP+/jwIIgnwU+M5cnOwn0c8WKPHCxJjgtemLbZ8m6lVr4ghi
Id7xbNKelCSwX/yvIlgFdvNUthbFF05Ie9IVGRJzYsxkvX928EUVYx7p2qOq4mHf1IF6s1vj1RvL
H6qbtc9h4ZlPubmqJGS25lzuRXJc6ahPY2aMX5wdZfVGTG1tbVwjVlJxs2A0GV3n8Ps66lCJ64QR
69UugDpcKepZm3ZGxbRbylPtSQk77Sh6nlyTC6r7billbJYcxMFO03wxmE3z5Qrnz7/PJ3/bLcWg
q43lyRr0s5X4gJZihPhGu7d3yBhHs7zL9RsPKf2GXAHy5IOTbevSN26pgpn3kAcbMSim+Uqv40hK
Ov5xltE9ZZDVruIcNdeaNS7wxvxxUq+UN9tVw6M4x8VsAqE9XlifXvPTC4uuF4aHqAxeTLNVzqWB
ErAc+e4rcil/OaU2/vS150zS8EPPYR5j0zx+1AEq/v2oAT7iMbMqSmPcR5lLYk1iE5SBkLwG1lDP
O8s2Xt082Xhpi/xDnzxVU1N6HZwTCYRMimfhE2au1UkNjIPoiRlWUeE06Oj1VpzltEl4KAfnG1Kx
BsKjVsaWOSoakFpWt4UNnM/UyI9Ord2r28RqzyAiehlxx6kNXMc7KvKHmHEPQb2MTqJfUGWyK8zB
lSkk4ubI5iQNEXCTs6Y9ZxreAGEcFR9jpZWLQlaGXVVp7ltXPtuJmn+MmFluurZuUKGPCnKQMaQY
9Ka5hUrY9jp5fsOSJr9hXSXP/NHPtyKmofN/gywZNrZ3g86X3VySsKA7snYmxsSsHKEHiBnF0eha
7axNjZEa7bwz6nAlYpUSaWfEJLSz5VtXNi7q7hEqtEY/BcpVrVgXzMTpOVBxfvAJOswRlJofoxnh
8Dc1ku2Q6hKHWVtwmOkeBlfsjuaPSVXf/JpOvddgBfqfLlZ1257K7FZ3w+/cN35iUE/Fsx8nIx4/
4BectU8QfrEss9GpTE1rje239JfROivJk7F2NU1tltSJ8TT4kbMcJcs8hFql7AL0lCZYtXdFcmGH
lQI4LWOh9ZX1gauLvcIYsV8rU1eieIdKkvFma8hCh7hOLLOIInvmI0kRj662MWJJe3O89AWKoXFR
+zR8HqmuinAV+eFe8tN+Lrqe5jqLpE30fz1JyyNkOscS9BbJ6Vzxv5m+oS7yutb4NQze2Usn6wsN
WXNZ/tARu7ygxmvcisI9iHCpwEsYStwAG4wk39MIiei870wKzFj+UIm5n92rKmlEK2kusZ3seoox
H6RiUPAAJ7SK88H70Ab/4nZg8iRuo2fS+AWSOsRRu1EW/DCm5KbnfxTjqgtRWffxp2ShMeIRnuHD
iOqRsgRveZBdEigtO8Zjq6iTWjTV7bIjBTS0Wnj8f5yd15LjurKmn4gR9OZW3qtUvvqG0Zbeg/bp
5yPUq2vtnj0TJ85FM4gECJXUEglk/gbkbPLM4+Uoy9x1FHabyRXWVhbH4bcte6o8rwLU+3Es62Al
hxmwf2ZZ2vxqouRxG0frXU5bFQkGk3oAlGl+lXbttlIgHj0qxC5jXHeIdpPPv6gn99k03FEnnDzn
EvtUKtHKAh2wb8ZvVqfia6MZ41OchMaupDZZbEPdDXc5nCesnagjJK3wtqoITWgNohMX0UFhGOL+
SHJVwyP0Hiuiswiw5phbltl1SBWXyV6xRyQjywIdrT7znqNqVK6Wl55kKzHM6XnWPJm73K5vjwXC
kHPaAjYRFL1TUVOnj1r4i75mqny7ivA9c73vZWcpP5CuX1KswFlHsNBx+3r8js4IhtlRb72iHRPN
ACP0PtWhW/fRUD9NyjAipVUhOTE3O5jJD54a4rukCdLbBmjNHMLCOjR8/1LqbvcUAK3iRv4YDT2N
Pqswc0PkQPaheDycQ7OCpEln2CSMSLQfuNAkpwRKwYbXpaiVGHi4d+wvpiozr2WrancQmD5Uv3J1
zNAPoKjmsMBdSXCY1g2bnE3/m1Y35c4wLTBvg2F/1AUp16b5yq94QBgcOjm31l+6H47wYhBOR8uh
NlaNMXIHTiIWQYNzkAfoGwAy5SkDOS1G2zlU8+Hv/n8N/bzeEG33+3oZlJffu2tBvqDK9Zvbkjca
SnxmHRVYiKMWszCBW6EtAVA7vEaeEn7Vg1xfVJ3pPdc4xrDxTNQr6XFt68GYRYGtbo5K3OCTpNrp
oc4s/4bkVLcNvZAV8yD8m4z1sCGWfJeNTZerJIbTju9hiv4O2uXVtgXy/D7W9lcXhaWHGgrDU54Z
25AbBLvVdsLOwAaJzH0PH+qBJBEohvaEtUDvnrHNQSY/7FcWBsskaSv/UQCSQP1RxyyVQspj2PMb
Klk3vRiJhgo/LkzU1vz6bSqHYaHbmCVac1PxFDzfiugFyR8gpp3zKMMiH7x9Umbhymet8MYzHq9f
FFZ3sheZ0l/Qcr2L7JQh2RRFfzRh/L8MQz/tvD5x12bfah9kxM5t51tPeq4FZydsnpPBRbYYi4QZ
5MCL462+aQt8V/W5Ccau3iFzitnt3ISYoBwUn0o4AlfRixGVAU4Y5PUV6yMvwjfVGq3npsn1DVix
Yt3wATwb/oykdbCc6xrFenYpTlzMMn5Je8R3dSxyNkptnFrLaZ+6GeGZI1ADwDdOjuMMEkVNKthP
iLKDHqBXjsOmaFmzALzJVj/q6EFkQC7dyrsBEi4P4OzshxAoAN/bZviutRXbizz74ptxuGZtz/JG
d9VLW1oYFc0jSlTllCL+LshaLRuXerw/gepwakdfTR6yTU3rLHpluthVdMJLNn93Yi0ELZYgimz4
2Xtvusuex9BLiyrtpS9Dagh8EO8d/nxrVqL61qhHVFgD8iOIfgWLSQPiUqAcnVZ8zSMdmptjGnhX
gew8DCWPGX7/1rMe4OVkVGV5M9Mw3mUGdnder/0+qGn1aKHJsf+MC5CXqTmI/YjeLAyEYfhQpuLa
gnH+5WcJ7tNq+j2PyOjZNWAnWJfJpmvZJ6qD2h/tiRdW9cx+FCWmpjrCLd+cUt/EujX+MgL/MJKN
+dLoRb1Ux8A7WVaMKVdStwsVevVrZOTxAWke7DbnZh3aCMKnJlW6uaknKHLgU4CJfBTXrxRui5Wj
Oe5unHttnYSRbVYkd+ZeFkPwlgX/EwrJidcJzCsa8MlNzlS2cBCKpn8GpjM+j5heyGt0Q8etafZW
Qub8K4Cu9pfv7k1VND8pBmeLIdHKFxs6zboZzfycaST3rTDLtyN53psKXHI5hlbxNXHrHRw98Sur
rH1PouVLHAbYxEf1dEv0CFK3ghtxXobj2VSTAoGPVn8x5lKtC1n1p90uWf+JX9wCfmR2or6KNHUA
E3gF3zg48fjY+dsB5YYHywMBrMfOxsLXcIbxdwclfwY0qkX7yhH1EbWahpzW6MSUSMykPsqD7Pps
2noEqMpFt+xf1+QprAqt8pQdj4/iUs+HBszJCiPdboVSZXEhvwSETXZrDV7rnz0RezpW7IyRvbBa
Xjx2EmLYFy7P4vvBKjBbdHuxqfoUvOrcgZ0EwIy80T8QzPL36CrTrOPYRYUQwOo8RLVwTyD32FF8
0aIjFXHMNOTpGGjz6ZQ328LvcKSde9Drjo4dTjbhRp7+a3zoXkcSLDfPbDYR2ZG3STXyMzVFIGVz
MxJBszMMbg6a3wVvaou3OEmTaSd7eVJXi6lo+7PspaiOcpeiPlljVT3NUw5CU17llMj+i4Vsyil7
ql8r2QxY3tynlE3UIbaWWTk7foPqoRFkqwLoWIiUqdiq/YnJs97xp4PV10N275HBv8b8txgLll3j
iTMVHhMxgRdRZhDCjc59aAMHd2y4XKldYFb4J24Og77IcAXZyRHsb92HdEYlCjKxVKj+uVSv+Wh0
u+sXctxwMA2Kstyfk20ftu65ns80N/59JmNslX73/jXuv/UCSnDv8xVpcPZRc03wrjiIAT4hSkQw
ZF0PD4SlPDXNiVWHPL0PkGMp5umL0O2a+6UyVsvr5em/LqJc4hxKzRKrMXQyiAJKvYs6gLpZivH5
lAUBnA2NZWUNTKfKPYqPfzrGxAku0OeXcthn3EvQmOV+AdyeVLW7kN3C1M+givvj5zgl1qNDE43v
g4XfivA9dePMCu56gp9OZ5k5Umlze3LT8RCphW+uP/vNMqdfDpXB+/h7WzcDHVwgIFBUnxaxes3d
fPoaFHa9VtNcHMIo6p90TbzLuF+X2AmMQ6NDzWeZl+pBcMsaTXnIXRTU+LKLVd3YCsuO0Gh2lB7x
BAwGRGenSthHUJb30fISFpfeNSmfZYPaH1f1lrLxKHGdZUwejBRsMRBe7ioqHtSd28zJ05klu+ib
3CTJk3j8snLl0PUJ1NRgfPGNTNxKVa9uaZm8mmU5vqOZgDrhpgpL9UW81L7TvTR+Z3CuJ133gv/A
n3PbQHgyC6YrNG13GduFvumNUmd/hVAUkKWftdE6Jz1Kh+eoBqEZquyeotgfnlnqBruWFfhK9ipN
kZ6byfsmO9PK0FgiHcElpO0ymuqNZgRXY+xANJqVd5aHrKXIvbD8UWw7xYuxtZ/bn/3yzKnaHcYg
+qFtE7XdCgXb+zInu+rFZXe0OnIVC99XWmy2aTvzQZ79FXNTHSo9mUkWYgYSIroJ3sfFfV50TnDF
uu/3wXKQCx7iCW/f/+yAMIDOVeWqi88O8nvBFf/B+Mz3ZflXXM7ph8XTiFbHXrYGW++pqpFInrlB
ku0zaX2xt8wCrtY/tB8Zt9ikQUX7JBIxZm8w7jN0P3NhD31OJ2Nyzj9jZeiv2fUwOGp21ezMYUoU
2MyIdVh+u/OSLC5hIrQjZbq+KPY4v82ntOVZjlIq3gvRSQ9L7j6Ob1yQ8DIvJo70aAiNK61Tyos9
+ggRa1GurWIlxgBK9pqsH/rOWzQTXxSwyry7eozeRp2vUW522Vo2c9/CUzwGkQZuOH4ztBirRqBN
sjOxHvmVOC+M8R8oMD5UmhK9gWX0DnaHnKEcFAxVze2q0kE3MD8/63QJHrI5ysGYk5xrytE317ap
p/GdkOEms2pkaW2MiuaLdJO9nPLlDn0o848qsZMHCWlgjdLciMDgSR8+kQ5g0P+KFNpHjGXuA2Dh
5o6X+H/Pc3+dxnr/nKMfIItBVz60+QimgERzeKxVf7SXAOiBhs0HmI1ilU8p94m8bKErKm18yiCs
nuSZkMFpstmc69ic3gfJ/qjRxe/x91HygiSjoo7UGdDcvyaR3feLYidMTu2hYEd0TLy22Xbo9pPg
VY6hOVj1WZ5GfR7AsCI48oPkpgGpAbSf04Gxg+jI9yDyyYbEvnKMyI4sivwyeD+E68erOY2IPfRc
dJSVyP9elJRdAAKqoxypGOFG9HV+MDFUSysIqpU+o0lr9ud3GbZ7+093o2IOevnTHCJ0qrE1QbRN
Q/+oWaXJsOwrKzkOWiyC7aeSmzDG+wvEFlWWy5/mfQYUjAbkcrIeUufU37QP27KMmzzgWNuecWYD
bh9y9+rCRtlHDi6HmJoat7xJzRsuZjBGFF+djU5/xzzuwasmcSi8zlPJjsKp/cWoU2H8jKmq/e4l
kzjKmWSc++qqAT8OjYgrDa2IHxSnvr+eDNWumVOebR/lNbED4bYT+j5ijwV5vxxOhuB+1flexwq1
ihc5gh0tL9zHHNXaotg1Dxj9YKWU8XAI5gtLOUie+gGFRy12m/XnQqyeV3Gfzf/Bgu3/P6RJGrEA
0IVDS8fGZwLfELRBffWBM6M2PB/s/iEYreHQ8pi3AKYRqwrnlQysuZctJ6nra25o1dXxqh+DVYGq
/hOSI0Ydq5wWRd/daCFFnHSlckZlNVr4YTe+pRN0yqH1xePQZ/Y6LRX/7IlO25m4qB90BJxPDV5Y
W6MQ9YNiWv0qzqLsZZoqNs2d5b6m7dAdlVYFH0WBxAWmySHIhuxUVkctj7yT7gd0tp35u1OO0PUx
Ppl6uFDZGKupFT8Uc2ExjmLn4trdWrbkQeEucEgN8aMbg2T2vsJ/tvSqBsaCb68aOzUPTQDZPIhC
ZWuOk/vcKTWb1lw/CgtMISXtBy+6OJaVIP/IIeFpfBNI92auI66ydY8H3oG9oHKiADHNXLvmi29H
1kGOUNM0vbmILy8oXVs70wnUYAlBA0hCU4fbz9nVDCHQPqdw/hkrmlRZT0aareQ0csK2asctZXXe
0fxHWfNhyBOxL8OwWNz/BE81WBvY2jMewSM2YShTnEPRbT//5tY28L8mffqf764fRgRkMkDz858t
h6PDfn93n6E/7/DzL4hNl5JIHNi7+0vmbDcAqrB8+HzN2HFQ4MmpwH2+ahcp/hoq3O93KCfEMOv3
O7x/WlHoIvU7v7v73LoVsN7h3cnRcn75DhuE0z7/yH5+h5m4///dP5Ye+0Msb36/O3m16lgHJXBB
Rc0fhLy6yPIvsV5bh8/pHcqIi6FW4hUwvOoJ3NHMd1XLc2m37iOlsqdGd7wPyDdo7OU+AEvNr94K
LV+WtpJdCt0z1x6+WY7A3Y4bk/WU62TkwsnnLhMlVD1TUz8pmvFVdspDBRjDsLzxPr7uIM0LEqAb
WQ/t47A9uWXy43O8p5E/5JnPgtNVMeZSWOtVs0x7NgyrJna1xzAo9Ec0tE7uIJRzPLfGyukPYcxH
KzvlMNtHsp7VdogOJkN8ESJH4SJ5PM8hD7ooh3XWOeW/Yn7SbDzbaa73Vxnjhpy/ry/ky8irBG4+
VK7K7CCbgzY2F8DN95a8ahDIGVV2hRzpn783xLg1mjT3QYZiBB92iEkUy8+/F83wX4WaNkc5Aius
8Ozozf0vlSG03cmDDklItY83JGPGRxJ07f0jAexfbtU4A8ZvfBm8s+Hn+aVRNAisYxBd5ZmVZlCn
+rrcyaZjpSi5VzoIhMgU8eqv0V6iDvsatuPnBHKEPPAKGLj/foXPsJ2UMWT8f17hsyOt2t+vUkBC
QT+e9ZDaoZGshtkaKDOpbRYdG91SDCj1QbJnOY+Y9eQNR6rOLuX2urp4HlYJgxqKmwG6YEU9x35W
QjdYdkY+vFtNHy60wRi/xYU4127n//ImajV5OLAm7KgqszQLFqmrsz5Rw++Oqf0UTqC8hxlGoYbR
5i86vJ5Vhr7qDeoSW1PDULFMzLStHXbO0VE6d+/lbr0fFL65RuFIGxZWXpr/nR/XeAKqVbaLRh41
lvzC6LK97BkMb2Yc5dSSF3qXjad71DG8xcCDAE9heDzxSvC/nC+jRpDvV7R002osT5ZVPpeztVue
NOZjhf7QNmrKfVRrETlTL7iqHngQ8MUKApRdukz0TJynxlYfY7V5kXE3SIxVPNXiwN1dg1NprPLS
UT7As2obT/dtCslcPvTnQm8R3e3NcM9PQ1vLMDvEY18N6nN8w6vLhQZmpzi1ex48yw3LRJKQVHzT
I57v6bFpSgFHeT6ddFQrXEs79FqAiVcYriK3K9fTmGcvnk35rB0wR3AdO30pFWwV7AJ8h2x2LZSr
uFB/ydakCBeFdO8sr0TzxXpEJX2JNjLP4vng5juQJQLbRRp9Um5Rbhc3eS0ewC9mEKkX2eKdoETs
h/FJDk17QIAtqfo96QPlOWP/ueenUKoLs2wicvUcsLqMlqqTG+spin7Hpgw+FwrXDUBhizyfHBgP
+j/d80C7ncqDPxbgjf/ES2tONHRqwo10ek1wWwFWXaVvnTLqyP/z5JdNoyTnacRmcAgAab2xBnhV
rSp+gK4+vbbWSg7Sci+9GmXH95gZXD2Gz2RrrATmS1LXopyv+KAE5t5R4+bYOxOurnPvRP0bHFLw
MoKuulmGuNQizd5MzY2OE86BpOO5qOimAgu63p59idM3q1QVUL4RmwccVo6o9/ubYGZMykMsfXm8
CB+edLbskUEDLCHZUaRgpqCun2LSWmOCHWebGDVqy1GyLviEN7KzH13/Sp3x3pKhuu2DZZ6O/ITm
yz1K2kdNWFS8hpICJEKoL0obxGwTmIlEsLePIReAYP6lWc03lB2A/UQzTdx0yofErKyt7U8zZ25A
9lDhke21dvMkdNNbIO1dfm0c6FPaXEbXWsyigC59t/2qXCRZob6UoU2pxdR1Etmmt+tRiNp7yjTj
ScpojZZs8dKkbM34Uvbfya+t7jNVebIv+878mpgwFWyI4U+tIOsl0ig7G2pB5Q4n7l2kOv41dIxi
5WpJ9hbZyo/Mcayf6XC7z4Pp1U3BauWjtXoB+KpTcEt3+5U/Tbg0DenLhK0Vbslp+dw1OEElTv4o
Q3FjTgtYGyCr586qzapNQTp9LXu5NyanzsR2WPaW6Ck/i+PnXNTj5qxWIk6y3/GybN06fMmUj9xr
u+exy1YVAs5veGlpwC8ivAXnplFazsYO2wrpbtG8sRPDyikZoE/I3gzTTJRqnzQ/qx+hVt3Dg52F
x7yY0dHzqLTgNwd9ZMDFvbWOvSLShWkp/XnWp1ipTdgvTXsazjImD0ARhnM6H6ZY2CssnRgyX9Ej
3TuCXaVHtnUVidbPbhmTvcjBgZ7K7aPapPESl1b/0tiBcxaFMyxHY3K/koI7BIM/vZYTBg6F31Rb
OJnRe2BOeEuk7lcFQvMqxx7wFHVa/JBTvoHWqztf83h80zCfCKhsLEI/78E19tHD58ER/rlhoXOE
zFi5i8T1kv2k4FUrh6SR83twEKG6bKr5ObGhNi1sUnWLyhINv3/ZZnexqTI+nsjKx4cGQbPD1APl
keyAbky/1xPKSpIdIGgB6QlRc4JVMHrRd9Vuo4tkB8x9Yh75v7hOzmJaw97V6uiqTlAFlIZCvG8l
3mNo9d6j2wAfce2bjIwqSR9kcsRK9smY7YrN4InpKluplSS7pke5LMQELl/afvOATO9wjufJCl93
NxMuUpFu2Y8hHitIaGZsTAxhP+rF5N5SB5gLfTLS2Jay9uGzr9IC+2UAxvHagABy1kBlu3UdL+M4
qV+1Iv99JmPQrNqncSiXYCiiL17/y7CL+t0p7XzvQHBby7AfREfPaU2KvdytsI5ByiDroy/xpH6H
st/dwqQtLqMxOjgMM02TG0hFFE5/8Qw1u/m6+VPGLa/0WQdUNrI1/M48tzrJOPdWgXZm1u5jKwve
Y5Pi/DyP0ivpNkWCbSub/HXWn7+u791hjWF89AWFmWPVOr//uo6l1LLX/U2DlEpc9cXPytGuZGSL
9ykurJWdDOrZF151rArEHvs+Sl6mDogCeZriJ2zwZSIG89oaerZqTcNH6jLABGQ++zxkrYLjcpec
PLv9d1yONVXzNTDd8KXrzKOW2vq7P1TokOVJeK60Fnq86hdrHR/5t0FPr37kaj9io3gEFZe9GQFv
q68L5RgbU39GnQLmqBk2H2Dl9wFr7x+aX37Bmst8UWslxxSY5LsRCfXSB1M0i2b6XxIlWMuhyCHh
6OSVzXMB+3vTmW1wUKGyX1GPGpa6NvIjHs0O8fHRB9U2mc7eiL0dG4xEigW9TXktFv00pl+sMvpW
Zo3/jUzCpUCg42elT2uV2z5W690Z0ZNi9uZE/gbGyALqx8YssvqnF6oPmKm134wu+jnhqL5TbK/f
qDiPPGHc2xblE3IRxVNXV2xAR1/byFg3mfUV4tguL/riPgK5wmDppSZpDBzmxiJ6DPPYu5aRBYp5
PoOJ36zatIjWwkVOZB2iMMb/gHesdYrSPF7ZN1pV8njvFT68pNgVEQbyiBdR7m6Z559L7jE+1fsl
cv5QK7R1PERik7qdsoiVVLn6bq8fMQnFPigo6q9d/Ar+2PmW1q2/RGxcO/MfZp9NhJaX9dzRjt8z
eMhfY7uP10HNPsAegaiUao+8WhI73yazhJHRhu9ln3SbyI3VvVJaOHbEIZZR84ihs58NOJgvUW4G
O/RBXcB7dv3SZtqTHIAkUbZA1A/IWdPUW12JdD4C6kVAMYHXNe8OmOydkmI+W2ME47RJ+Iriv75P
Ta9fu4NqfbHHdhU5+fjm14O5c3V8Q2S8Vr+JIUo/Wuzcti3wo63mRfaXNMusL4ZLRmFIVWdbtX36
MabfZF8Cx3nDttrYYdkyveFFvZJxzWKjGjeZTs5rCF9JKO/kS5DfcVaREm0NO1WWtRVidcZe4ijP
yrn5GZMdZlj/X0N60zPhU7Tm6q9rB5D2B3TscbRE4k8e6hicchWVxr9iedZjda9E8ZY6Al5Efwan
cwf+BC4629aPv+K6gHIbBuL8V9wPivzcgvjvEntcNrCWl33fv+VWU9+qmbnoouFz/BOC9d7cMKe5
h6iy1SSRYMUqbGtDc9RWJY56t6CwjLUwBwRPOs/blIZZnj12ejtYscNRFfx/Uhb394HtlcesCLtd
g8rn2fJR1BFJSQVDwcUPq2H3IYwbNAH8OnjKtA6F2JjFaKyrF2AAxbW2DXVja7hs57nls7G+fxbq
uEMjgZ2pbedXGZNnfupZB5hBF9kyvDhAyigLq3NDQSpK+/x6j8V1hoVgpqarcBzVJ8jgwUFMNQBW
3xwr9nrhEgB0f5O9ViqqlRNhDyqbRuL2p3IsvhV1pj41Zt1eEFs8pYGvvAo9jqjoWslONk1T6xd5
Gfv33qiftiY+4Y9UT4NnobcrOcqdWL/UJut4FbYiwC+0ZkZrok7Y+/EprE3xGpn1MhkN5JgdMoWT
2bVr2WxF8gNu/PjgZl1yy9l7WiIFJDrbiJf4paN7yUUZblUFFZOdWuDv6thW81i7ZIHNNDq3KuaH
ibCic8fDX/bJQ9CLet3qYb22bW1KAUK3D6Zlq9sABMk+j/zsKg+aWSUrtbIxtDOK/B6LxJTBVgpC
XEBt4IzzYBmTZzA4653aUuD8jPlK6K9Qe9EWIA/Lad2lA7WRWYMn89rsEENq2qa0H7gOObuubblB
eS+ebvi/ovTAA8P9GVf+L70d1NesViZgSU14FUXj7lCEj9BatM1Lr8HfLY2yetVi7L9jCNQ/wfJa
huH9Mur4OX7Oa9XkCTXa94PIHBTquuxWJQWWpv8Z7+bOv2LkNnBcaRepFf6qrKDRLx54ZigZ6rQ2
ARaci8nQwEbGPxE4H1F1GcejPPs8OJaWbbWkhUWNvZs3H0LWIbAe59PYqJ87nQrxp9GbjOsKPH0Z
uw/+M072fg4eaq1ap6rp7xTYaFvMVkfQRjYlPk1R0A5UrX3cBNFbmGRfI9trrjy4ozdzroKnzWvg
OwOp4exJXjJVjX6gZNgv5aCUHSzIL9geZGF5pow8NqYeZpE1OMaLHZvaKkvG5ppqerrT1CoDv2DY
pypO001YD9qjA0ls2UMn+egn55Ek+wzkZ/lF0Wrhw2SPfJYhoWnUS+iO4tFseIJklaaeNLRqD7mr
BLupUqdrGebjasTI9LXv2SWX79xzspNplZQA4qZfkOBSkxXw1vQUzDQpr4UKuZBteQCSF4NwaCc8
GpN/euQccrgcc79GtnUFxda++xgbM7uFs/S1NvTFacgrpNgIxXMIBIJ1jnuxlSF56E29vZIrWMhr
PuPyTJ81se8xRtyH/pkfabDtfUI1I0+XJc3VDfPiJMerU6RsfGtqAGIZ3tYisXWcqrg6iKL3SMG3
4dltDGMDJi55QBffXbFxGZ+K0RIUjI1qfuaWmDMZwcpt4Z2ZiakdUWxBxCCb1UK0WiQbGYy13K3u
p26AQrNPNm08qqMOBE1jP10EbfPU9SlIcNMnWZ2p2VZte4QRh9Lcj1ld7fM5MxmjyLiZvDp9KBWZ
ytaDZ1MtsqWtNtU7PsIhOqGkFjuESWFz5iyVx60/b6IWAAvXXV8hNeYXztZxx4U1Az66SokObMDx
e5ubTtj6C/gSyilOs+71z7DWAV3oDjBmitD4PcxvbB/TMoZ5zCbjcjZ7Hgau5d/DWIXY4ASm9JQI
UW+V1KW4n4z6U2Tb9S3kDm6L0KqWvg4poEOR4FB7qf7k2Lm+KwILJv882MXc5imH2jMPNcusWGpg
3XZyqKaK9NAqwLVl03QEhpdepe96h5IQskHqUxairGl5VvJaBux62km330XMYpj/fu1rMiElEQrt
h5J3rLlShLbJVSxc0lzxIqi3bDMwXQVPs26SrLopSmMumxaqeR13aDS1GalDigBfIZGfi7AlbxG7
u6Au3F/U5178Ia4+yswql45SmY8GKLmNQEf1bMeJsW/HzNhhwdBd5IxI/eSIcvmoZndD+LUuWJ3y
7Jpzx/cZqwz0zjyj2XnlcpxFCk1gUXu5x/lvu6C/YlTEqkOYkdqerF0ISTEuzCHHYWfM1hn6Q6h0
K0aZ3SJRFi9VW70UvaFfRr/LX/grC8CNFhmZuXNSCqTuXKM+yF6nbWL0O61uJ3upelSoO/k2/pxc
SxrW2jTkuoemvYChqcC/G+mHG6kna3ZdsR22J4HvveemPcuNRu3FixuAmZ3msz0XEMKSqls0hiN+
Ths/UMqfdZoOC9NAEkst+w+oHd7JV+rfB9E24zotUmPxV8dfTbtu2G1BjpTxKSrQDvGwEMwm0zuF
gjQ04utsWmOLHX4VDT9YkSHIPPS/UD58xVA8fPcydILhFfXXOB2sXQMvB66LW14zCsIrZLbtrW2O
3pLHGx/7fGghGBxtzUVHbjCwF5fBAldUjKXHhMq05fP8mqJFZAZYIjeN/+wH/fxD0QXGjDSzzqvX
dWtheTEPxiXA3k6GidzG3AxbDx1nzJDvUzml115CpX2Rl07sih8RPFo681BbtP2SpU+0SdlPwIsM
pmRVpmw8C0MZjLc24/bTrNg3DOECSPKA80OE6IC1KpOx/6mW2lNOlfGr39nNQnds7xUHs3GJ5272
pLZqtEZ4+uhlDjqB4YhmazwV+wEkDsonmlIsRd0dWGq44Nnp1Rwz3SqWm66KxM+fsvkwUlmg0nCT
EdUPTp4z7VW6zmFoe2ddK6wJ327o06rtZysgQr26kv31SEa46NArblr/HJOXX1bm4C7yUH1OHNhX
NpIM25Hy08b283oplYWkcFA8E2BFUc7W8cBa1anBXyXVXx2Tt+cm+lW2VFLoIK+f8VRtHjQ0hw91
kderIHesj7ErfjiZld1Kr1EuyENT9LZ6fkf4PMzZyBvV5OZbFrY/LD6zDx4uLd6XwAJio42WKDY/
4DbfXwpITOvIdUESew6WmVrf7OsAurWP3uSIWxAGQ+p04tfyRZu4QeIDguOd6IKN7YGwRO8t+uHx
H2PUirZLtFjZkQD8NtYIm2cmAuQVeui/uSwoROZ66byZo+lvsTrJt3ZVtrfQLs+pP+rYkBls/evs
uypQdiHpHD44cXXrlTDeD0NkHxHxRhFyPljpNSi/FlUogkXQwxctou5Xr29UQ90OUeW9h4Xfr4Wh
1keXDcQ14E9cxi2LLAMFhw2u2+a1ntpg2ZOLhC1UxShFe2GyEG3iQPtUr4bWTl+12WIV8ZR84Ttl
yTdq3BSq+xaitfvNdSNQzD2EMx4o8dauUUbxVat/82zgWrUZdt8Da9zWQUXhrjWeu9z0YOkpt8DO
d8JEbGF0EB0ZE30pBCbTfRa62wRN8mMxNMPOdpWDPxX5Whu945Q23UIl6UEiph02XWTYm8Jv30Mn
Fzi8u9GiycfoG7pMD65VOT9LfjxIOeMBiwz6xlOEOCD9evDgN18YMJuZw1C45CO49AQYyBCE8U0e
ECjTjkqCKv0cShQFWbHMtdbUdrRz74zaWe3L98EtHyo7Jxtf1M/Qx9Mrws7qS6FoCHhpzkWPy+Y8
Wv+HtfNqcltXtvAvYhVzeFWOI022/cKy97aZc+avvx8hezh7yj6hzn1BAY0GqNFIItG9eq3y2oVA
efIkDI+B8z2Um/QkQzrhhP2w9ywYUID3Z/pJunMbKhV9M/ncgcrYgk2HmmkaSoN5mSJbD6badneN
WVO4LgFq06UwWJVy4x9VpzkrdWPDWT8hDidgou/Q4xHh7yj3wUgN0BcIu2goxgJPL1zE2PGrLzz0
p7BoD889akqXIg6fayWr7gi08k0aOzJ8XdW+yHYaLiiySLZl0P5tkwm5RyZYO/e9RWmj7gdLnjay
E717MQlpfHePLgJw5TH6Rlgfj04xhr0TRPniNg5Uq18MlRoDqkvbdd7bxUuhhc0aGcx8K4amZnL7
cRT4Zb2R+jcnH5ZdTRkoUTYtPd66FqfWo6tT6becQBXHyNMfSAVLS79DdtF3Dmk1XIshNC52Aqq1
q9e6o/3Nua5YyGH9rdON9jrWCWmnDJrPMvg8lnwPQ0ldDk1Y/ej0x862YPmJfOdUkGZawELVrvqI
4pkmRIo8kBp3hzQeASe+ztcEJs9rOvVIQ18TNS4o4sQkJtuMQqmu47dSDGVVT+4kpfwWgerJUDp7
KiO55R4ELZQYWoE3ngebYBn3uScwn91D0mRLyiDMpzyTk0UATIDEef9eTW6chnGkcdf1za+/E5MT
HmLC4faw1wau/qZZZ8GUPQTxj8LN7UNfwP1oN+jbUHWT7AKdCivqM6lMLuEm48g9bLRcKy6jXVoU
W8oNMRzv6tRFtst4VD+mNnk5n6//jnsIybkMKgUID8cLpMzZ2g0C+aEZIwuVoU5+yuP7suQBdJLr
vW/bMNy1OorwoefUlyGYki9OXH5W3fQsF3zTo7hHbR04E1EubWlaSK5rjaHvGneUd2ClUTLP1Hit
GFaxV0x2A9w93TK6gsw0z6UULK9VuTS/23nyqAzIBFWZLCNbI607I8x/cMq78/kt/Oy1vMLOjzIo
moJmVw71nc1XaRupdrftDXu4ypbtreCAVl9lEpSqmYQ/UvNMJgvoOF/mq9nX1mfLh+e0aJXqgQRT
syniOgPrUoKNJozFM1d1zSq9WaaVFX0rsn7pZ2X8XfZLRBDSIH42gQZuWthNjuOowdJigOX1nU4h
pz+c1Vq3n2zHUfjJ3hDlKr4GvkF5py0XB1fvLPCE3XfFi/ihtC2g+EZlAoRvwiNUxOGayM1wlzhm
vmgN41uo5N4TpYjDToE4dQvpqfPMGR2qyNT7CxoLAIRpMjwMid5R9lPKmzJtm1d4UQ/CIzBrEOMF
8Tm1q7Jt01c72fLiPZwQ5l4h/3DifxmR+qvNC9QTziqAyH/d9ATdBzUYTilh30UfOO6ToeuEg8r+
MGFPOg2G4KIHLdjX8TkAqEdFTVmvSwOZao/3cmWi+Lnn5iK9NOHoL+zWJv09zVaNjeKMoT/JMkyj
JB54KKq5kZZAKjS97fZNQ/R6tJX0sxNb3zuQptfCCfVrpvl/I9aeUgDtLHJw1Evq+GBYcGRzj4jU
sO3bKH3w1ClynTXVXybkWUnQKN855Xwv5MB6LqB+WitK9NkeynxF3tO5JlMDZhkmVXJHO9eUVAl+
j0pZjSWYJd8tnatwdBwTaH5IEnu25VJvEv3lh2XaRbjFxJWu9m3v22axibhOc+nbjmCz5PlrO8vT
s+RVCBCMMcRPrRafQF18sQBMngPNWGd+9QgFdbBUR/U0Vs5RT4jjWo6tnHNE3Zfj4Csro677nRNX
6h4dkuGST02wSwdCLqAMgl3uOcFKNxv11Rzg0y/7/gfFcKPfcWKH1uq5JN6+qGonW3cQJPFzGXvj
gQzC0tclA6GoXNvJAyC2uDAVYjWetXMjKV3ykef7qsSffEeFBsZGBEaT8+E0Uqy6TDTS0aGp9avO
iIjQy4NFSV3TtIuobh4hC0p2wjY3VIX9cqlstVt3VqcteBo566QKXu2qIwxj6cHLxEa5ahNDu0aO
72x8irPdxNiSkRpPFBilO89A8aZTCxh/gvrclVryCKMCz9Wo7IG90vu9sCkJ0BfYZYGDSvaVo4D1
XVEJQ42THJn94Gk8JaM28VWWpOHg69l4AI/Nu+OSwQgo6j81YI94EIw+SRVph44i3HULAfMuKXr7
XkbQVLbUlkMPSvPUvRIrDTjj+EGzjL0kOIEZTvfBSMDCBuaxKqxRXWm+40Lu0j14RMMdwySFP4aS
ea5BKLrUq91LmZfd8yw9VTsjGzGaPDV5oHefTYQAEDf0eciL6/IZlS+C6JH+xOfHBKOzhOE9vdrN
pKTcPFsUI1+JfCa3piAvvSpgCFsPk5eYCIvKvavzv8QAaVd5TcI0WllWOV5hmHIWmlL3ZFm08Xqz
yYa5VWNbB/+Ki5jgtKBfDCCSkyXvwmgpGwi411JTnnrHKk5NE//sxVAtwNANDSOk14CUhc+tyy8R
n6tYbjcxd8JzaaBnLMlGvk0Ux6WqkoaPgbNvaov4fTqejdLkBpCE93UhRXz9+VnkCdZC2xaGboRN
KCEpDete2Go7I9BYQVsa2irHpMolSUdUF9TfdpTTdJUVw10DHdBVhtlgqbm+d+/zqreE5mKyhR2s
+d54tQETnfjSVZ2ygldQ5zbt6kcnV5NtHeqfW7+Nzn77N0Hw8i5uhnzj2C5sMQEKRJUL6abowakM
TY7ozk1t3fVFPxA6RX6kN2UToQkLvmop/uzCivLFQN5iYehS/cLvvbKsQ9d7LOwSpbawdC+mzIci
iCDtCaKj2aBGrDYGt5ZpKJoOUg+qIJ2szxZiSu2JW6fdSupi9apVD4EgZ5LNGHke3uAbd5NMOG5P
VRjpi5GiEk696hTqQ8BNECyJpvAVHgt8s9konqzdCJzKukF+tVfhF5oonIRfh64VfNHmKcrgEchD
L141lqIf6oB6fQcw15Pim9UDx+mF3CfZE8yPa2CS0v30oO42lfKqxU5xKpPAvQ2NPEmW4dCFGwhc
0FhJ215aI9cqbWNgug+Vnv1F6QQYsbTrDnzXgkVHpureyCLwck48bg3HBXBVSi8+2lYP3ZAs9aas
nrxhKJ+yxL7mkAnf5Z5UPjlaZyzbYWj4hWVo24q7JUURrtzavTOyvDu3+eDepcjLw88ZvnpJWO4D
2c8p3PCiVzMiNkkcMtiJ2Yg6ajDypMrErCshXJVG0qNs6/ID94+dMPdWm55iPwPZxEETgOToQ95A
BtPQqnhFPYT5bMQRBN4q3OFUVJnPSUXsG6CZvLKnoTHIyjbPuL1LkWU8J1QpAQlV4rVYqzqtt4Xh
u1nf1jYgh7nbazD84swTXrXJRteDJ42torYPIG2n/ksMVUQq1zDzyxvhnHZg0nVoR2+zshelhG78
fHtb2/fuCsIfeSucNYopVqVvu7fZ2KyalUWZ/U44y0EH6Kmd0rDiuqMvLfW6jrbgRneG5bSX1hus
TRKM+cmOjhkRuifUvlpF7p6mSpqnpOxfyM855wxmgR0MD7Dra313aep4T0m7c7Q0CTYWYauVr8VI
ZdbN1GpddKeDVHDlXA2gLk31I9mRg93Z3UX4p2UQrzg/Bwi2o25ipR2PeAF5YjmMka0jd5Eo/V9p
brRf89xXEUbXjAt16eEugDeqJh12bYzouZGRCjOdVD0QU2+XodN7ryWh440Gz8FGzCoVsh91EaMu
Ms1mOpC+KmuvXmBrL83Xqki8nepnkJZ3hO3CxCxXlVSUW5DL3LdsbxwODjIVxjo0rF/deOrqSlKo
y3cO77p6ouSbaKr28owHxG29F5M/j6LlYSVBA/Si8Wm7d2OEiKaRZHT6JfSGBzEKxzS7K0DniREY
K+OkodCzCCZ69bGE5Mnue/jOp10R6NQ2E7vWKjQl7TK48s9Gl/aWRMnhbOaBPz/ELmDKyWm2xzqc
i/4QmMsPE5kXyovCTYbt7CxciEdw1jHhmn+7nNtyYDRKRXlGmGBDfffw2R5NdzXWTncalFQ+yyrh
rkYFOBhyRvYHyCaCSUdINMUkKyR6sWZMPBgIw44WikLCprz14mxKMrfI036YEM5iFtZeRD+mncUy
NH89eBQgsliPgKhvu1bEloE9kZRqFiCZV9EwpoesCn421AamByLf6UH05onZb5744PcfuMzbAzeD
8F7sP68Tw9lnvtJ/4PJhq3ntH1/lH682v4LZ5cP2lSf9evl/vNK8zezyYZvZ5b97P/64zb++klgm
3g+lHdB39IMHYZpfxjz84yX+6DJPfHjL//ut5j/jw1a/e6UfXH53tQ+2/8dX+set/vUrtT2/5OlQ
yxDtHXi0C6avoWj+xfjdVFT5rErJEd5W3caNHmXvx7cF75b99grCKLa67fLv/Oerzq9a7lChWc8z
73f6d/v9u+tzmOHo3ekhT+fzFW+7fnwf3lv/1+vervj+LxFXr4fxahRdu5n/2vlVfbDNw48v9I9L
xMS7lz5vIWbi6V/+wSYm/gPbf+Dy329lOyXUuaX2dZCM4NhI7cSQCNjsGL81YiYahuKgaldhFhbR
q8SC2dd0y/AopksSSHsnRpZN67yHTGv0pVcZ1FbVhnSfBTEEanX/xCkYIttpFOdUErbgW6Z5sWYM
dPNA9v2HmBd2F56ozVjCiCVsoql62DJMHRBYDdn+CbroC6Qe8aWwpXjf2Q6Czx11vrYZ3RoYKuNz
nsJAOnlpUYSSnJgNLAk4myefbjYxrUb69xYAFZGzBmoZsVXu99Q556q8vjm6sEquKiOw4Uk2qC/J
RiR2ONmDw0RMdeNHaLna8N0Y1M93xUUnaEDePqS6ZxoOgVVcCiUuLorSaFtPL4Cui9WtVg07twDZ
8G611TsAk9PmM+SC7CgWVmaOLJFR3897ia39TqsIanrH235BUjSnMI2h5f11SeGW9l1/VnmwuLnp
I0c0S905ctlTxIxekDcp1N/E6qFHpkT9nXB9I1N/NQ7d1uD/dgSU6538atKyF4L3wiiWz9MFOBFH
cvRD0jWgKuy8oOg0hekjs/Z5Yfm3gaMEDmiYyZ4Dx4XgiuDVbYUwzsska4yWJD3q9bs1N89qKNdd
nKTHjwtHZfD3TSjdf9hLDI3MPBPpNvZKZaBVHyO0Nsqddxc0iXcneoC9PHRbS2/rApklr83sPCH8
OmeMziOVpZPrvPK2kdY+2HYUEzcN9INoRkJnB5SR9YPoIZg27BMpWYjJ5M1NDF1d91IKTliRURyN
2Ky0aB0ZeBlqYz7EY02h3rWSpNwJa4uY3BpMrbYUE7fZyV30ulEm5K16J+E7e5BxMjdSDqUHeI2f
vvNspPiPiAypBGz/MamNmb7TVfvrbDfBE6rwaaUZWR5X3oqZ+WIOGoag6jooTKZX/fa6bsOUUj1K
De21eBGG5am8I2UCw5btHkRjZBmK9bd2tnaRiTWjJoRo4eSbgGxB+HpA+W6MO+ndBnqREzCIu1i6
bXhb9G7DsofrVYKhYaXCjH7UpyYM8+YohqI3Nx9s1OlBG8tBbDlP/FcbzMtu11B7Z5NBbZdy8Cn7
U8IREQVkNbn6sp9eQyPldBUiKCEmiLdFaFAjUjuJU8JLax8oBRjThRiDPf1ptAz/CaEFeSPsoMec
w7xi9i2FsKXYRqydfT4Mc6+nGsOp96McfZaalExGbsDkpofRYwBAbW9bBA1kPmGvRavthAcFXA5n
bse/WhOMPc2orsvNuARSZUHhP8FJ2glO0gyAevIxN0k9Tl1hrKcZ0Zt9xJKq31g98k2zqzD/bhgI
iMq8UyyPd25bD/ejY1z1OumeCg7ch1xXy/VQxulXTzdIKQGwInQ2QPI2paDkyP1UGABXowL6tbCu
3YVUD3sBNhYoZNHUle0uDcNJ1rNNwJZTqurWCfitpZi4wZNdxw23ms1H/x3o2avbaA/z4rebY0MV
dxXAmIvAlXtwCsc5cHLV04XoigYudgMIQYWm/c1aUqbdF6qx0WZPyE5dZDgnH/JGyMROjVhuF3UA
wJKwQG5WPYyhKYTq8ujVyOYE1V2Zw/sseqLJh4Rq21QH1eFWPyeit17sAXKAyVnfCmdZ05CDjnw4
UWuruvRp/BK6jgX5cAzkVIoHdEN+2UJSWRcx4U+9P9mTPn2J3/aI2ifClvmpdvLoDPd/dG5Ka1U5
hD4h9fppEpNj0Y3gSSol30NCe5JHe+gWwqfqQFCT90QZPnUi6gOnvZK2roKt6MaN8d0O1Gz7ziYu
Ff7I4QU/ib5EyLTvtQSiO905JFPTmwqMlPNY9NAJRpfErHYf7VLrHH5n6w3fPUiIPqHpPvncdhVW
MRZrRNMOlJ4sxUxRDPKOrHJrmMpV1/38pSbe7MsA2c3Y15+JetRmk794XiqjoN6B65ezFwUJ+YvR
mY9iRZjb8bnMeWjMdaK1ZsMPjU7J9dFPffcoekmXfxk829yIUTcU7tGrgCRzc//lEr71ZlsHzBQ1
HBf1iWl2nrgtFvuIHT9crqZaZ5XWycSJ/491s/PPtYGMCoUVbGQ/yLbFqHv3klzCQl848Seid5+N
Xld+IK7tGDqpX9sLH2Mrqj87bURKJ2z9Bz+0+c00Qulo1mZ8/LBPA+nX0e9K+G74EJ8UubL2nZQT
f4J2YFEjnnMKkJcYzg2sgJs2BHoJFsEsX8NIctYxbF0Li0A5CdMkWnda3pyaqSFZ976ZbcJFkZV1
VNrSfraLBfNQuAlbmmvmbowctNr+saWRj++vMK/XQtIRdZJcXcOgECpG3MGClXwrhrGcJ3dOEt8B
sI3yZZOiZuH5qG35Wg3PV48Cl6IF/QJSrY7E+T+aDL1e9F4NuL0XYirsFHisRTf3ElRgC8Jq74xu
kZlrrQtBuTlVswmUSJlKDvxH0TQ6BBJo3d+LkVdAgDN7dJNbh0dgjb88eGoC/6gg760UabUi7eid
S0GSVNQxj+1u1q+FEepM/zwIQqR4chLGP/vMa2afaqJdEhNhqHk7GaweDEK59gxXSOQq+XNboUT3
a/BrppAKaZNSHUUxzPS7p3nZOoTKYSl+BudfxWyAGdefJmbb7Xd0mtAHl0D69LMqmnmreWJeNm81
O2cINhGvTVJ+1+vxkVr/fmGTcT+MEXoxamJ55FopKYottymWFVwlfqM+9NMkxBj2slFAZgvfXjKN
Y1BNereZ1hakVYKjXarBRcwGOf+RNIHGXAwtMvN3utcfEQ6SH8th3VIfU4GkA7IwyZ3bmbZyG9Pf
pwhdnBILFi7ORHm0El2IxYdqYWcgOylDLTf1kPbVotDkn663+Xmp6HXBxMEwcFYRQ6LsVDP1gPAi
KXuwqTa+c2tNeRpIei61yNL3oKaUJ7+0bNjuPRfF6RyqMFnvluaUfTWQfN0bWvFXMco2x9XJBqbR
AwTWlPtxysOKRvcUfR/U9V9i1Ew5W+EbULrzW99pz3m56Il9lUwq97B0xcc+6grq13meUngfLnoJ
YEbYWoVqzdpxne1YZNJdTp3ueqhb1OZ6L1/2VaIcRtHEFQCnbJITXAjDu6lpPoPr4+Al7c+ecHnn
rUXBpzSTyx3onfKgyhBLvqkNCslBMcyC7EhaxD8KUy1UCauE1JkppxMF/y99QuFcmlTOSb0K9BjJ
wncreiU/GqblHW8biJl5lzGF7nr19jKGtiJRPnrx0gjy76RS80cyUMWjJMVfyPW3J30aKbLR74BM
ImU1eeSFWjxmQbOC+ny8Cn+lGBEi7imREpOSYVb3ak3oflouFrlurAA4Quv7dgE7Ts5JalDbr+X5
siNUsjAjJzsKZ1AE414dqBQS10chQt4PNmlJiKutVnttqlI7WxLwWDG0PEiVx5qqHDEsHKtayHpk
nVNPkl9/rmlbRTtLCTzjbuFor/MaHmLDq6qi9ufDaRlY8bcEDM4lmxpSmMrFVxNj3U/qpbNNTCR6
hk5ChMqPGIpGuPh68NiDTjzMJtGjZrQ3Cc7M+5A7tA9uCuXv2+Vuniq15m7vgHWdXoJoekuHQT31
t50r1UeDs2cO24BaH9W+3JmdN+xspa6hp8UUq6ZG1YoYi66w3taI5WZFEhEoblGt/RH8c1Nnv1mQ
ydR8RoG0UxqOEKKJW88FdTWNK1lSb0bKXX5Oz44fbOO0ojEb5+diMa1rsbpVwOV/3NqIHTtB2/Mf
2+aUvuy0Af5GeEHiVYTizCelcTrutDoinaaXfVLsZ0iRrReIzspzFSIZaPVx+il1h3xte5SXc8SG
6LmUF1YmKytnQuYjBZ0ejQm5KXrCNgJEB1Y8zYgme+uJITRpTDtGDC1PN914s24v88x8gpe6uSp+
0l5VxXBXXYfizWwz5cI7V7m7FaaOoktYZidKV22w+70wiiaEGGJrAuiYeK6b69yYj2HtZlfQmRZH
RYMizqwqHQD3XLAITfmcGKDZKDFdhdBr7nKy1S9NxTtUhQaSw5MSM/W/VFe7TX3Up2FXg2ClQtg9
iVnT9r92gzPciaUgYC9JqRZXMWfr+bbRzfhBzAVSvQCBEz8pjuI8d8gPw/DimNJTAFPeFcBmdcxc
EKnTKIHa4NZrnBgRAqWt9mKiN7zy6pR2s4NJi+eRyXmeaHxpLyt6g+AFbsIXHJu3aTyAKbOv2B0R
uSLy/dvq25xfAseQNGUteZ67cTofHoLYyy6ikQ2kocYaAV0xRND450SVV1DTyLK3mZ3TaRbJiW7l
RznUc2+7RL2SXTxfddZdkyMQ9DYhVhgdUbtQsiBj0qWNCdP2nuuY+1RBNWYip5QnqT1kudAKFrSW
83ieRrgQwksxHuq62FU6xct+NG4z8v+wPHnt1dVUPm9TT4vOIRqAF3LKPy2hm3VT1Id/kHCYJtq8
LqlgAExKtHjtSjF1+qEDTyAEtPvOqa3rMDVU5aICXBIdi5XAuvqJYV0NxbW2dR9Zi9mmK5JyosLp
KExiqfCFxmZRp6oPRpHdxKTiecHtMrNtvozTUnHcwk1zdHyr3VOYTXF6nI+vJo/cq0RviEdOQxs2
Ksr29fu+larHSLe2nqyOYE1a7xiDMF0GYqhb0TpuvGonZoOi/xq6U6oedM5zwadXeMGtAvE9B0JE
K9i6qJR0Ay1HsBXDMSxAUSq+cxZDpQTxKaWvqeY3d9yp4tsi9FlgHoapYS28cs2QFmUJnl8MUwvC
ThXBbb3gY2vmGUoL0AHtq9xKt/zoao8kG/glh0jg78CEfhtC/G9wBPZLC6nvywdfHZ4AtFjwTWNU
3nl8XFG866xqedSO7dSInmgCpKiOVuG7BRzozEjArRatFtUQbjKMyupBc+rwtYtqJ3zK06Z+zeXm
u9IEG9sqivu8k9UnytKBR5YVT4qBrz31oD1WntG5WzEb6Jz3US3RAGDgPKD8fYxcYFLR5FwSQ7xS
An4Qk2J9WPwV25yGhMXPw89eKcFwPXlLOcT+I8TysmHIq5iv2oNoKL6SDf+hM9r8gWLOkViSDNnl
6Ebx0o45rqa6DjHqm3/dZlvNN4w71VK/uwmCZH2nxJcu45eSx0nY8UEjXpqpERN9mpp7r0+ea7P4
ZZoWpKmdn0szXN78G9M7hP54bgRF6UQ+L3pzU//GNiTGv/Obl4Uhn/9MqvuVHnsRWGkXxp1Bp2J4
qjlVK1+FMYhG9NqcPMlCjD9MgwUNdn7gnoT9toNY8sFvtr3zyeHq2PB9+K7IhcpDBhd+d6V5ieh9
fDWpTmyo57Fu8UdHseO8t/DTfMlYF/yqwNSNRsCys2GV5lMb5Rtj4pYWY6hNAsDDABpnW9draBi9
G08LG2EUa+amtK3wkOeddA9w0Hhsq/QvKTO6kxgRclU3nM2MVcvn5hHhkF0QZf0pbWwFlRwqNQYz
VNE3TdWLsImmTQ1ILm01W4thLo1gd4t23BOz5fPflP4LaOiACjWlQSswSze6MzTnKKoc6lQC7yBN
zK9sSuAagJA/lh4YdM+/iJ6hcrfJlAZ25H9OoDJG9Ng1XoXdHJMQGorJRYl/VB2JJLFHktk+5BC9
ys+cZKIgS23obWPhWw4kDNy/YoRJjkkdZ0erD+8D3Ui24ZtJ2Auz9PPFx25PRTtW3ujbajH/zult
N2H785a56/zavc69LSAne610Tnqu4qCFaIFKg5wak0Vgtv73FJgnRUQ/+M980uDGeh2VrF65ih1f
sgwmQcj91N1gFsrF5BltZbZNvqR03yH5UI8nXweevSl9SomsyupX74yiKxrNA6De1poLXAvMNthu
dTzN0wMU982icXmb0E3+Ok8E0MOixIbmpZxkD9xt+TmGjlSMqJTQj1U2fhYj0XS5Pn1ounKtVkP2
IGxyABFMOdp8uTG5iGaTqg3WYk6fTNCfqNtR0prlbEuS2l4MLWD1eaM++uYqaJffdqUc7ECZXLgQ
ewhb6sAt68Z9uBE2Ho6CZaEG9Q6ekUuWD0h8ILP00Dpmf4Y38xxOI8rki4cBFv4NpGnjSgxFQwz/
O0D5kOgkbnFlOBeXjLdYJEw11dZbmA3aZQkxNHXC/QCSzEWasc/VSww6Xs/H4K6eRsKu+qZ+5Nnh
IEa2POqgFNWh2FpIbi2E8dZUsnpxVaTCtAamOWHzO1m704dwUSVluDYdqbgLcoPsLNS8u9hStDv+
bhvAs6U8tyYJFLnV/b+HXFkmkKFQzN3qh1QPsq9+QeGqDSsVZEeStI7GwjrpMJQcnErWtxZBkWtL
PeQKChb51ciCb2S4yh9WuEVRw9vwO1NuLarnro2jmsus8LCZTeMsMp7NT03tHMSsKUUw3scDH3G0
Rs2dDBZyHyNxs9LU0jxRNv8dSgWfAgoFSe/JNDezzYSjfZfJDfXmeAi71A95C5f1r2XUbv4v2/3u
qsI2vULOXeraAylfTunLemqaKfMqGoqNViGA39NsEh6eOiibRpX5h06+wibWiyGFoA/g3Y29GM37
UiWTwgWyzSiXOjTAyieZ5eSpaGOKRa0vUNk7l4oM21ClxS5T5eAu7Wqqfw3NvCcahPKU40KuhA7p
AlkM40tvNI9dxCdY6qul0ZHj5JR/vPGrvqNaFd3BSdR1WeiUykzMqqpm0Ije1AiXcWJnbaaodTAm
P0Y1Hy78okFz3fvtN4pVDgVlla8e5EZb6svbXRG4ITI28jeDz9gutS3odzIre+kpQNo69jisxbDq
63aNUFO6FUN37MKVbGjhXgwddSK/QujiOPBT+eLBZEW5EdRbhSxLZ/SfwTWn0K8Vsq0+90r6c1hO
8VYxdCLHhYqs/Tkrhsk119eDJ39vx9GB+dWUUR2KdbC+dRqBju44wZgKiiX8MatEauWzGIkm8ZOJ
yEL9HnZamqx7a6+aBPoJG2iUw8jarTc9rFMYU3QkgSg0ExM6Ug63Wb5qOiVKk3dcGuo6Vzu4Z9+m
ncLQ8pXY8bYtlbWLIXWldY1UzLKN2+xgRAk6gcjFrkbw599kAxIG1fkijZ2xHhU/ODSlnT5qkfYN
Ec9km3seOJ3Gy86isd2+PnX2RQyGqiia1TypSZ6yNEoklvqm6HYQGr64aUExoVOqC0e1pLt6Egwh
G+Bd0hi2JUPR3tnzIvX0RWdDPhnUDXED3MQqGGjb/diidEn6IvzcqHBUmob9te48bnRRDk98S11G
09UtnBGZ8xWaoK9K3paPujZEBx6VlDUUz93XiMfjWHO+6kTqyNTmMlhYVXnQR/u7WMc5gNs3ZSf3
PRWP5CManftuYNwoyeT+UVdM5QsVpWh3AhHZi6OjaBKOQr6Vc5uaTpOiCQrKPuW6QCA8tWyYhvPR
OueOuRKHUDuc5NpSb6m4tXypolC+ZJX7uQw8ZS9GohGTYeQuOmrjzrNdU1X91OTaWCBVKVfOizlq
49l0g2HRyogKjpDMrR21t7dimEjGM6rOS9RY0cSYaGt0JfR511T/JHrR6CfVQnQ9z46qxTwl2zWH
llIBGc6Sd44/u8j+LfTadGBzHPtTODUeUZh0VWrdJyszm62YQH3LRfokyF5NPaXiMC/9iv91B3pI
dP2JdiecRC2mG87p1kxMPrfxzakh5aag9QUh1oSZFqjoCj43heOnb6ExCi+1RKgYPddR3dWTdk8F
XJ67eqjt6kRVn+XW/TkL9V14GDqU4XhOsBfU0nnfRivalqGu/4Bhf1+FDUE+SBo4Prp7s7Kyqwjk
x2oxLmQv9Y9i6Cm+vy5kqMnsyHqu+hF9pGj8Yrp2vonrnuCjY5WfJntWqMMXSmahZeUjTHpnWYCQ
OmRyH3zS7QgyY6d6agZYIJOg/S7MdtL521zrF0ayMzmjHWDuhql56un/HA5S303yhUzfujd3H7gV
0uGQ576t+bDPzVtBXiBdzHt6jnVvUQexLVOrO0le1iF4j5SV0SmXBi1zHTFfbGI2kvvuJJqsTJ+k
3rO2URWa7lnYoAYBQ6Pm5UKsAGQSEJ6edi3SMdop5H9yxF/R+qYmKY+7TfRWzMU/0BoXYtYIws9Z
JTe7sVZUqhqmFYFfkwnKzYAqvTdHUQUGpY95MuqvHGOjCGrLlgeanIeQsiaJsZXKyNzk8JnBdq0q
8srz6h95Tihfigt0Aql7obLil9g7fyuy7033c0IIwN9sE0PGhwk7tSh+nbcR3kIl/iYc/8/9f7fN
bLvJx7+tSA2YVfju8mqC6dUEkzy08J5fq+GrD56eagtFqooVMYbsisJYerWmHvgCCpjMi7CIZvRR
kSs703rn6sT1wHlod1vytkNfDAk/Y26zFivF1rott3cDsSxh0pPWR/HC0AkjB364GUPDcxYK99Vz
bndrRQzFuiSPM9KZsr6RPcrGKfNrm1MAInR+ZeLq1Pui4WeP7XaecOqmPVYEHW8vQ5cnETBphZCz
dZ8QdmocAqWqUdj3ceXoZ3AvBzEnT6bs/wg7r+62kXRd/5VZc32wDnLY68y+ICkmUVSWJd9gWbYb
ORZQCL/+PCi6Lbun9+y+QKMiZYZC1fe9YfAQ6rAmdkdLUTV0dT9ctUYQbMyUffiaE1y4ErQvbtDe
pQ8f6q2LeM9JzcKq0N/jZvPRDvavO6DqcuP52d5PeufcOVXO87UgBWoIHYgOygbndLads7rzo9Y6
RF33eOmnhkRD/q0My3lf8J9F4JsRHj+JfSesZOUus6p+H1MtuNDJq6vj5SUNtDISWFmbYck2DrKP
oODV9V4V8TrHCNiBiqSKfoHUR9s/YhjgX+Mv4V0ufymqBlUngzTZ1lOcojwI9s9Kh3yFv017j8dc
e5+k5Lzs2oTxNUwtbzMXeCa/1qnOPAW7TT6g1qGKqp8a26XsPWwCzJexf5lPiLjb1QIutoHr+bVd
yR+XoPeuBzYNUOBRWoJM9WfDYlneYISAHKeTiqrdol2O5gQyg43RRBs1wy+3alrVW7WEKIjwQ8Ma
adYxj8J8E0vMusATvkuDE5RpgmyDg1t6PRT65lKGheqfLr2mIELBwo3ff2lx1KBqGY/qOcdveIJs
w3P2K3YbatczrEL2V1ycrNawYSbrh6CPaRyzsU5OCTxX1OetY1rk24gY5z71oFXNdeMcydm6+8ge
HjRrgGWNKvLKmmW35QA1fc6IIsA/nV7NCE0EviHdts3lpb502/lSPxTmL/Wq/wyc5NLfznvtBldF
JFlG5JOGpjm3i7tunnE87uopOc6L9+7gYS1gYKC3FYvZrsXBZc8vKt6o1ghp1lPoZjyglrFNObl3
upbs+6Uv1gf+0Y/CFyRM53vhSmslWlR70IJbodhtfbGMHnuMSCbImdtQXE1hrvI0yM4yqfNHHJdu
G9TE34BZlVs3EhoCa0H9FsBkJn5UQ/bDo52EP66JxQ0UzfYG6WoMhBpMgAa/vVRFboxAEZn89sZo
NWJpBfBs1Vn1UQ2qqC61B489jHDkieJF8+Wjo7rTFknnavj6Mb2qVpN81A1x8rn33vKxmretJSJj
28wupEWN49oGI9JmzToq2EYtTU6aNaext1jFiyDNtwSQitW/jQJLlR6twNpcJlHzXTrZmfxkaFa7
T600OX9c3AoU9TCtP2qQR0rO6FjilTAnzhMhyeig6j66qDtR+/M6NAxt89FgTD7DiJpGO0cW8A6X
F7tUqtuqBdmBetPGyu1f/wrLIxTX1/0Xv82GYxRO8hjo3o+LqlNF1fBR/KVL2mj56pfyz2m0ObTX
IbZaa9X6Mfh/nMtbXljr6niPZ/MBaY95l4xevGoXCa0OZX+kAPx6U2uBdV3GAdJbSmorQzTqJiO/
s56chGBv2E46LpeM0Ss+lGk2r1UX5AcSlJUwYIqi2tmPueexe2y1t2EwDjDnUOPW45Hk16JdvtQ3
c/PdylDqSNLYPNedfRRxvx00eUyFU73HhS94Slrac5LazWYU2nDn6k6y89DWuPaxnlj3+VRjbWci
ft91Xwrhpc9WrXl3FUTiErm355B8zFMVHVWTuiD9AKRZF/gG0pt9xb0Q9grP3a8NXsFPmWXy/LS0
tSo5mBk9eSM/Mj/rNxN77Y1nrVwtyR6juJeP2VikG78Iu11euPJRr6r0hhXwRTWqyxiFn312iydV
Qo7D2wkb7maqExZaM5m/TBZ48Y/JZpH3OwLBN1PfkfCbK/Ywi4iPRCEbzMlSRPnkyuvMXZOjBpQk
2sBD+E8nHmWMY+QCYWcHfOlHQyPqL9i8eEgsEwXQipgs05jdKaQVKMPbpiuyOwXCWtrEUlJtUZre
Cj3XV1PHrsNzupp0YaavwOrXD15lVw/spSFLlHO5U0XVYFXwhNPUO6sq4cj2ZHbe06X/MijSFrvU
iENPPsk0Xw92954GUX+tupDJ8G+72V1/DDD0bq2zSJ6EYa8yj01wVifSQSo4Dw9Bod2mbaRxWAL4
ecayTJ6LQZD/13NIKyFSnjvLg7OAR1G7C0PD4k0MxbpxYlJky8M0NzO0jVNsf5aSuqjGaunx0e0/
100SF75RQO7NtKvK9VEn5EztIzdyNaWFfz2OcXOLR0mzxqW1+Pq/9yiYY/x9jt5o8CSxqmjfZHn3
KCbtNeRvPFVLqS37eD8Po7HWNFs8WtXYPWb5q2nn2YOqcfAYwcnQGbaqLZkC72yP6CRForvPUxNY
c2OfOZvizF1I+T7wyI4dLX3tvMDaisBKDlWmu+eexcAd/PC65THXQtfldpwD7cqvAUDi+u4jhzlj
tjR35vOE9NKlaErXfO5l6P1S/GhVnf9ubEnsb4/mbTGb3UldAh3lAx66FVKOf9apO71H8YJQcEgW
pFwAnlOBra6OsuTmUtkvaNK09/aFa83HuUYdW4my9zgg8UzynqQxa/tJ9kD1SzN50xtrjehn/A5w
EjhY4j+bXopFYg0GJ5MIu1rJ2Rk085yhIAO5iZ/JqYjqq0ujm3bewY30TzGUBlI94UslWCICd+53
EgObTRXM1lMT2+Ka9IdcqaKJOPhdIjJMelqtX1vWJ8Os+0fV1iKwkGlNfFYlo57qtX+eE5byOzRw
/Osp07I1AADsRSZ3upHNbK2xW4rfPcvbslNyPsmuRlXERCHLnbT4pV4MwZYOamS2GJO0I4pOaiRb
6+R9bpxtOXnOp2EY6p3MruII6e8ZxHD7LWnwOZw6Q3tx5fDeOm12q0q6+SL6Tn8GUtffk1y7yfMK
5+8+JJNp5tFaFc1yKHZAgd0rcHqvBfz4Q9O65QzKXpv3NahrMyc0pC8XJx7RnPp5NxYoZXAYGLaq
QV2MOncv/TwEP64RDVt/jM8FSRTsj3qBAkQYb70SF63R7zkZt1N2DnrdZMXMjQeUmod1VgufN32O
VsJrbeS4rHFd+1F17fZN419ui7Curg3fIQTt1Sgyal97C3VuAm4VVkMjMPCJp1RlDdji9N3waIaL
Z3hhp1/zMFwTeuz/KFJ5ZyNG9TZP/GBsq6nvuiCr93JwiREahXm20kbfxAYJezS7v6hBk3+oUSH6
7jlDsYr1sn0uJUbrrRfKVRvhAE5+UKIoym9OTHa77zK3fyImsXiNgW1XrW0VRyR57K+q0aui4JE3
RjWpC3bnL/h3BzeqZLnCX1v+AOJsmRrp4r+dSzU22uz/PleC4YltGcGNvQxWc6XmU5QX9kaF3aTT
57gbJd2PeN0vZTlq/rroURwSy966M9H+mNGD2aMV4TzlRuptG1lmV92y15Zpi/Stxgosl6I+WvOZ
qDV5X0qaUZuPY3avBqrJPKc+4OAx8MyjHYOgBrZWEVyruXRr/PtXip7rKOHRY0Xh5RKZnQN0NM6S
bS9Fv1ItgWx+NKvipY9eCOMAzuPwMTitOVlE6AetjMliGW3BuF2bLt5mwFjJBeasr0tVuMie67Ex
JdgycXvpXSSAazUjPc5I5Om+8eboMTDjrg+3Q1RNn60Z7ak/q/sGpV1VrXt/W/1bbzVJucT0fuut
quM0/RZUaBuPui/3nJycXYYa/ZM9RV+l205fEQl50BAgerHN1IFc5egwN1uOP/08r1QPZBa3gwxg
c4ZxDaC9/2Slxri2yMDfsJtEeVXXuupGlXtw48OiCxUMX9laY9tV2X+UUX3GV8Z/G8wWt6OGqLZH
PHXXorNz9ESvnaQMzKu5GsQTwuYDunJi/Fq11rLw2H8QGNqhOrzqy2B+kgBb0CfRwXgt75rTAvf4
m3o81G46u9afIh8t2MFxfvRPMIr66P9Rv/SXS//Qo7+aX72hv/f/eN2Ief7SX/09v/f/m/nV398u
f783VVcjCZQnK3C+x1Y/fO1RgZ6zHH8YfwWTLkHw3yn3hAzMr/infxtT2zsicivZcDrOHvWgdBv6
4fQZvTak2Frtk2eiedws9ZgXT59R5FnbP+tLiHaX+qX/7NtyT/SkWxUYrlwLO2vbVV5o7nUzWB4G
HtLcqBZ1UQ0fRXXXCoshf2mu0v7Yx+O4/6ifjMEhUhbrj9g6o8tUZOZbLcWzT1b1D/R2C81Db6yf
h/2IR816RIZlm9dBi7QfF/y02pMqqjt10QbS5ZHdCZRQeCRpULTqubtRl6wOuptkuahi6IzOGomX
bvNR19o9cWxVjrQ53Vp2NK/UODVENUw1qrJwOlvk/T39Tc4WVm9t9Fz5TnKSg2dc6qcUiZMxd7HT
1HEk4Wxgn+WA/EuWF8fG63FRz0Fz7YISd2+027UTgV54cx5U5Nla9O/K+XFMON4EFcctb3rEHWR+
9PEugFIqMV9c6qDdTBi7suFIXGh+rnkHuW167MYACVxgGSgfB22zjkYfRkFunlWrmyw8K1BiV4YV
z489QlzLaZjNZLe2dCt4TePpk4Eu4R95duehZBitXBd8xLzwBJHVv+pz9i1mBexA6v1nE4bbsMN5
Lj4jAbUcMa0BK1+UuMa97sUgAwyE3fSmPqrSSGjkVt01t0I24+Ve4xm7ccyc92wECASHH9ZQEUE9
b2Am3rRlPVa7Vk5smRHUW5OcHG8caFslWlAo/VjyPRTVeqwnG73bWruK9CI5ZsYwPwgnRXIWYbn9
qDvBld/FYuuPOMYaWjS+dNki+NiV8cFM+/Fl8lNjxQGwxIeB1rnJeKJggGcXyYhLScMT4+cFE8gf
Rc5H6VELGvTo0QI6Q4OSz8Lr1+xFyJqkBstGFuGJsxTh2SN6J8tNOlr8kyxvUdeswBITgr9ya2G+
1triIS6y4JaEW3ttgy7BG0qT8CXjeMvk3arpYEeUvm/eqwub+1tLN5AyjNAuu9QjO2Br9Z0AuX1f
5RBTEnNGdvvPIXbSDMQN49ePqhmRzr1uEdD+mIY8KcY2PBkvQwXClOt87suNEWKE3ALGuclm0/qE
FH8T6d2nyjGjs4+Y50pV65mJg4btvhqoWpLv97dYsIObyggobjRzgSvr5aHN2kDb9GnLGakq7e0s
jeLWz6LycimwOsEYGglsFyjKuQJZudMtfNgc0U+3RSRd2DeG9xmJ5m1tR9X3auheq9YYX2xPH640
MxUnHN6GU9VVzWYw++5JNkW4IUWe7IWRzC/EF4DRRC3ki8GYXmK//6yBNYEmSEmPHPY3xfBol539
pIOd4uOdX0qcee7iOXhQnZrlKwPnwVh5CUrLZtnvNH3Mto2Nfh/cl/HZksFJ47n7xfXRwbRGwDlJ
gusklEx06cah+9JMUOgqL/fvR5TFrgcDHMAEUvtLQ/DNCrz6E8r7+T7yomQnOqd7W1JGqgMuvWjg
TqU8ttI0H82keemJu+4iYgH7dhF+7QLDeFoQR9us9ZIjpr+QIBGzWmP2Zb6P2h+NqU3fAJSy+sEX
f4gDL9lbdWLtfRHq912EtjfCY/M38EMIaGlf28jPwd0I8y7ysK0W0sNyFqhDWYn0OlgUpNUlnGb9
BPan2E4LtOKj7nLnIzLtd3yhLi3O0jE2eIs9y6bS+zkP742LESr2ak1djsdo9ggt/vVWldXFtO3x
qEMj+fdOeqfppJ2jYTw6acMsABhjMEJIJeiAzKzEkOeoTZz7uh3lXRp8SW0LW/W8iMtTNIUPqs0L
Ouc+rqW+b0swqQOUgnSdObF9JSvXIIe1lCNUZtcszRWyb3QPbDQea39XNKj8TbVp7OeWlDRkdo99
sEHGR8zgvzGwlP2dEAmwf304qxKCt/1d7fpEmMvMvFJ16rLoKeBVYJwxMmEqVdeF5mthaN3x0sN5
NYvoSIRiRktUwt2qwFrgHbPgHxvTuyd7n97meoDJTOzfF1bj3ZeF0x3x1E5Wqhh5o3mLmyIhPOnP
X4QxHEcTpIsWZPO+02x7y6ZDfwOAiPypdhCjdk/kSd6PXpMdfccMVlEY/WHX2bLlWzysnUe3YW/S
kTdbjSgoP5tZmm9E2AheP8cIAJTgjSfYsHgelHW9aP3rPtYFGdtK3oaLXQESsdNj34MSnGyteI0i
bJs9D6E610VdAJ73fR2K7B0Xv2glCxtjjwFJtcwXJmYQKdAMTxZPyMXihdWn3n1P4O9qGoEfQhs3
tl0jYGMAPNi7pWldSza9h0jyNvr6skbobre35yG7gf7NUuSO2S1WizwWOQXcT4uZSRPV8yP2Zjrh
EQzZRs930F4ZjVf8EzIYh/yoPYRsu9hrvtn6dKjLRYQ/dGAM9zMWB0U8rVxpeM+ziz1u0rccqqMW
hrSZbQIRta8gkHCGsCrEhy2vfa3zFWeh6HXS3eqElEi+Vr1yD863lfvYjiyDkHzZ+HmJLKop5NkR
Yctv2m2xQm20Fz8OIEUGRCcqUz46kbbWp1PsnGVeJ3jWjOXRxELpq1WX3xzdSd90A/hikvr4yhou
edc8nwHKukhdFFF7VnY9JqL9nus3tbXSByFv/YVGppi0inELFlMihy8f/IWOq6qGLEKdJZfmMfDz
+nGGu3jEZFqumjaT+xFM3BZ7JP0265IE/QrjrEogZQGmLBeUC7tdhj4xT8jITq8aazBXWl24D8ix
mKtpdMPPsm9ucYHwoxWPWncRtOVVb5IygznSlMm2tCqelIOVaYCjcjxdzdSDmNF5N4SprHkTQbhi
n9ifLsVGhua2cxBk8klL8zGk6dbPDF0/6pnAZwuZ0VVuhs2NuhRL8qblnR8vlVm5R73GPqlGvbBR
HyFGdtU4mHnkPqiQzo7Sc24VW1dD+n4CB8bPuLLvUhlYd3ElmzMEQ1Rd/6wSy12HwmQ4Tt71R/2Y
afbaFbLeGkkWoRONYef+Mh0rItidyblMpSbGcrQ/iXb4wxAz2vpjXH0vzmLwu+9a5vQr22+mR7+d
A/6l9nDkZBtshq56Zwfg4qJBClnqZUwmDIqdKn40XIokr7JAlDd/qR/tXt+k6GpvVLePS1URwrDL
O1Vj+0Xtb8bJ6NemHZRXY3jUzUg+qEvs89aGptQPqohSuYHiL0o8o5APGt/CB2Quy13k+7jLL6NU
HWqasNeNNDiqfkMH8SWbw+1lwNKtMuNyK+Zw2qhRQ2vLh7bVX7AkrU6qavTxmpUiPatBYPcq3Ebi
fU2G4mwMBOImA+dKqx0IxiLLz+ppvmlREW1t14qOhJWNB2NG3lX1GD3xTnRLfxS63x5aRwzbsMMr
WK/Sg6hqx8LkxQzPTQffvw+cE6okSLjiJbBx7EWkCmvCDTKw7YG4pf/q8nBJas9+iRMjPQ1g0NZ1
6PqvVixYCvU25ZRdOS9OiP1J4cfrrgIxbxh+dhCFZZzApyW7NE2H26rr6ivURvUHovXu2hYifWma
xEBfpkCX3p0+axhCfBUyPdSZZfFs86ddEs4hvBIufcziHJSTyemGaLwbIqyfT2+hk/vrbg7m6yaT
3nOSu1dxPVOP/srOmNFNdUprfCtNotISWdeQSAQu5BYpkGX4VAELi+uxvu3rub0P4+GLGl77prsp
HGTZTbLXWVLcEGy2DkEA1LyvR3m2PK+8inHbfXIaw4HCWiZfhIt7tDrytMMhkYP7ByIHz46bVW9J
VTVrXRjmQzlO0VbNOHD0uMzoodt61ooB86nRrZ6acXSA9hvJFyeWN2ZmcohixhJUxTeDjNf0dfGe
sczYf3MTi89jcK2TVcT2YzwAwxhy722wgLJoqA8cbFSkH/Uo5xSJQMFc6yWGXuUFRReVdn/NytGv
FYoOVGu/nsr30G8SDKhCf90arbmPAoqDzBFLGgZck4nXgKHu7F2iYRGuWseME1oMJHutWq0GUrsH
tRBvP+daC0x/g2Zx9J7HVzz8jfemNzpMuwr95CQiv500u1yoauPTgjCrK/PQCnd65qxfHyMzja8U
sOz3+mSpV0C03+tr9gt/V6/6a2PdkpEsnL2ep9G2CIwYC3orfY6lpe36DP0DL0yz58HU6qNrYn6p
Wisj1zh3TDyRltYgMHFTH/Ob2ViSOJ14V3APW5P5cRiQKfhAf6g68p2k43+iP7TRzo+qTgFEVINw
yAsIwKGehdBxgEPbjT9bpJG11HxrfFZ2YbpYntRvHY7XL+0ioE8QEIWzpWv+3cm2fQWqUUUK7Km3
z+rOXO4Q9L8dtTk/qqqP+qp0u93wc5RqICH+Y2jYOb+MMuP5WzsLe28aRnrbF5m3qaD7bJwalXVV
py4R1Ia9WQe4WkHiuRWt7Nngwv2D52Wv5ZxJ/oU/h+AOtgua3r++9FNzhSGkyW4hrvxSqemhu/Fm
8A69IxJtI+2q3bcI3a7yQMQYbi6vkPEKam41z2X08gp2Lb1NERrEnaw+uHdnA6adMbbfAut7XaXj
u1OX1pq3obgltewcYwzCtiZ2u7exkTl4pAnvSisCTpaGLF9cXcLOacx+Py7F0mmRXs789qhaEXOQ
QJni4TTpSfni9MXnIB3cM5zu8sVOOcrzqzp2MV8bPedVxazXb2D4kDeK7fScakHxCHPoVtU7flWB
0IA0POOo9OYN9WYK3PIF23f7uh6SH8PDAomxBBX1s+Xmfzs8AtTy5s7VZTgi7PZ15AXm2iss0BhW
Eq6zgGhPZk2cBfw+/ST61wBRo+euFdpdlJNIL/z0U2/F/pEQT4enTZ19Gjm1bnVPgJbiM1kFmit2
5hTiMGe18XnscGcf0YfeiwmLJC2a5KaLa+dlTtw/6hx3iia/h5rMFnshYcDXWKVudfYtezwpp13l
x7tU8X3HjsP506L3Z1Xb4Fk4FGkIhLXtD23ePKSoU+s7OAHdL0W8Y/oDVlEPTa9X5zhrYRiGQbGx
bBsFxOVSFP3nHLmUwyQbjAOnLi1uDRTH16nn9VtVVP30paGYTJKIrVVeJmjHdhNYOSg8aU1PY0gU
IbXEKw6EDRnyydmARloCCghuo8md34w81F6cLl9lTta92parH8PR19ZqVBSZ/bpwsIlWrfrrhLzf
K4GW5FTkOKnB8e7YvafFZhJhfRSJ7m4Ia8ZbmfMER2NAuvAYOYF59uW2QqhbAMg9gR8iSiLJ/mex
KA7WIpOzYe/tr7qh5fmORtma6GP67HcZyCy8Ur8XAqRe6H5LgSEQNvbmR6vEhnYc7ejaduCzIRWR
XGkenHunrfArmgk3k01HH9F5H1iFSQ1GSFtim7Abw9o7wN12zyIJmk0w5eZrazq36oXsJN5ncCGx
huNBWuszUIMqTG/VnSuab5oWeyQCf6tv2i7AwB538YLQ537UOHBK3ZEn6YrhpO76Mv1x5w2Odq0n
QMXp8FH9l664ow+X1l4uuipuTWAyI22W9XGxD7CyuqTNBj6gm8ZMX1VjvcBFqmQ15X7+pJJfnmZ/
YatU3qgm/APKjYm/xU41sgXJL3M1SaAdi5F0cpyZ0R0mds4GoyagTQlsdlUXLnfE3a803SRdjEvh
pb4JTbGXZG9XqsfHgDxBWirwxgaU5p+TJAV/ip8g8rO8jKpXozLp25sgw45cNfwyOy9o3yapXt9z
lOifRenfJJMECbKUfKN41vQkOKuSJ6pvYbFockyFfPZwdMdrsp5PzlKswTOvGtsfgE4wUke0Zm1G
gTz2YpbPmYyndYFP3kGNJeKNtWRqz3s1dtRZsKchtneXv8FAYSSUuCaosT5Jrm1v6flWtQ5Z6AB9
XPz1Giw428LFQlEO9UvopvtZN73Prq25mxzwA+ShuH6CP3h3qUeVY5Nxnj/pY9k9+Lb5RdWreZJJ
oM4ZdPOdW8K9lt3sfx5722C17drbOMmCs2s6LmEIAw3Brhg3YsRWsvHj4Q4W5nCnLfT8lsfkrAdA
zn7WO6YTb0hcOuzQ6KEaIsfArKJEgWWpimpdCxB2nW5LzEquVV1hZ+mKFdPZNIcuBfxtsIu/agJz
OmQkNp+Gar7v2gGfoI5Y4OQJ+eR6kBFxCDgNS+lSFaNm0qI5q0opfDW8zPPhWhWnMC2vojyetmEG
BtHve3dbKuaOHof9ql5uMY/f2q2Mly0Mdf3C7jHA9dabLo0B4Sw4XGPOdkUwH8va0946llSnYEfO
0XqPyCjfLhCRb10R7DFRq555SIhrFGIXh13q0Qj6OuF6oxuPzlBW8Wa6i5vGuE7YZl9b8GT8ngi5
yaK9coaxfSi1MtjHUzruxjSfngpz/Ero3/2auqwj6CV8qmo73/ogL44E05M7JHCRk3Ez96tfPrj6
2L93Jha/Xujm58AAFCAEqFfNK+xrtBHEKmTfwzJHUV3CbLCvl8AMcP+l8pfbQNVafVNsyQ+j+bi0
d46RrYPlqMn2fo0hQXgifm37m8HTk02iad6mLzrvjIN3z5kn5dcS181eWpYHvoaGyBEARqUzQlJk
sd6rSjJa/qXZiWPIJoErVyNKXZveQO9Et9z5Ae9cZ7cYS2HhNXUFq/H4HXOXFpuGdH6IAg6ciKyc
VUkNIHuob8blqKprdV+wse3XTS7aO9Ul5Bl2mCvDXVmoAT84yyUyEd+Iyiw4qKIlo/wc63sYz3dQ
7gnrty8O6gvRCuL8g86f/BZHWYZdUlI96nBXrvQCi4EaVZaDF87xgdNSdM6DBD8kYi+PcdRoK374
3WfZ5D9mNMmB/DmjQDdrF8ylfoVVqLm3jQxNi7YNXxFi/t66VnsXwyTA7jF4UdWTpRNeKeZg5y+9
as/aOWZiPHHanjF9Nx0+a+ol+ribESz3EWcq8VoWG/X/JD8No2tx5IVO51U1XOx8/LWIu6W2Ignl
rotpxmhpsNtTqkE43U7LrVysgNRFGI2Hdwh9agRQupWq/Ohjody7c+pCXyclYUflDGyY077sSFSl
/CZXDhjN58nLTfJAMzzgqIquhrbzXzp3+QZVnzAWC87RkPxxKQHa3At2e5vY7qtPU1N0LK1heYhC
Ldn4YSi3WgPu2gxw6iokT6pwkDu+stVriehJvwRubSgwm6zOsP9EiPbeibxshbXZ/KUHScoTrMjv
zSzLSZ9GsBV/SjWqOyW4eFFlvLRw0GaXG24/+sl0KNaJW1jrEm++oS+Hu2m55I1PHD2qv/cFGiCq
pOqtKIFF2kzsRdFfvnQL8ra5rZ1X1eujupvY4DhmVew/GpqaAFbqAWBUs6nXE7o0wLtaZfalHqIr
m6XhnIsRn6t+Sh5KsDxr0wWFOrUAGIa4aj4bRveC6WXyvbTIhpo9q25g7MreqDkC2tHR9AWmUprz
3Zpi6zVoppgITjE+mUM2bsq6se8kEjBbU6TipjdhlJiDvRA6B7n5wMvLeOzXfh1A0SNhRoZliMWN
ahbwQXGGGb4LDoi7hnAwUjxVhk1cdT/3Lj46BjCuUquJvWcm5m8YTfJpJ92xB4/3CjNPdU+Jsxwy
KeJ1K4ZqzyqF7KJI7U28LLjq0nVpHV/KmdOW7coSMMn/+Y//+9//7+v4X9H36o5QSlSV/yj74q5K
yk7865+u/89/1Jfqw7d//dP2DHab5IcDSw9MzzFsnfavXx4SQIf/+qfxf3x2xkOIo+17brC7GUvW
J3VxfKQVTU0coqodbzTHsoeNURnjjVGlZxGU3eGjr6rXa/OZLyqxez/kc3EaHeLZ6D3hiZLvSSDn
G1XsDce8bjHf4S2nFWRCeGuF6UmVBhF6T9DewRtdWi12lkhe3qqGyhyhVjUVumY+Ql22zK/6zqpf
Iz/xD/6cdxtVRGuwXLd+kZ5Gu65f+w2I6uI1s0gG5bORr1UnPZNyExAKPdhl8lz65XnuxvbOsMN6
H0SVXBlWBX1cVZaND10tDk+qREi1vWsNbboqRZBt/KZo7ypPfvnPn4t63//6ufjIfPq+bZi+55m/
fy5TjRoKodnuvUM5B0xddV9PrbwftOpZmcJbJZiicnbcrbKYT6X+onpxmsg5THMiiIzye71wZtTF
kUaPp0/2HWhee89HTn2a9cefvZwlUvKzSo9cG1VevV/XUTq+5OhWzCHpAlUCGwwZJXmJu7x/KGcf
Mi99Ii0U59SxiYrc/ec3w/X+7UvqGb5pBpZvmIZv6cuX+JcvqQnocZYcFd/nVnRbw+6Lrc3e8EAY
M39Oh+rWt1P9S+kXJFh6JyGeHae3cZBrK9VQ+/Yz2rrhI3Tj9CiLYLrKxgabvbZ7xHwUy8o5jx9k
l+aHSzFeUgcqf6ATkN31WorxTJz3cDB/tqgcw4SeezZgVfaRcVB3pmZ5Nx9j1aiPSX/pzHj1uqrH
R304AmdFOpDvO1CO67qcomsPpnl1KccWNpa8WzvV6i5dPvohkBdfRgRqxEdznhalu8Z0PvpfVhHT
XJaJ37+ugeUZlmN6y+HZt9zfPyGhGwI9c8jdUkua7VDoAe5B6P/4AYRKwgycS7FGO6dhK091F0DS
l1X36gkzubZyWd4nTlreGznun/kQ2AdVd7lImB9RXGNIuvRTdYjbFsQuZL9TxX5yy/uhNn2CqHm3
ndSLh2FNUrdq5BWUkBAZjP/P2XntyI1ra/iJBChR4bZyrs7BN4I99ijnrKc/n1jeu+2eDQ9w5oJg
kmpc1aLItf4ATTk2jaxZDJWCLrMRUy1B1BMideplbGvFyU0KeDC/VBsEh3fR5N15ag3aPcr4xvtE
7Hg2rdM0lPF26I3wmkeJvgY22t9HPBErjBjjJ78jRMUp3XtRih6K2TAp70kQfFNUwOeK7pzQm56e
4GI9VKbW7CaAUYQ52/hOJ9Z5J2twZb5zA5QZ/9uVN4gcRk36YrrT4NwuKEofZmYKLvTj+qaDVugR
hgsVnsZ8FnybrLyMvxJWgZhsI7Lkq6W9NEWPz68uoP3OtdiekGqX1XoK3VunbAI0Nw/N3yIm9+sv
wWrHczgwWbtNAIRZFn68M51R2ZPcjFGwVmpjqTkBFgCQ6E9I4HunRGm6I/FmCPC0ZL/lV+yhf6kC
al6jxj4dPubkLpu2lWxbuvUtMv166+XNPlSL4DlQ22IliL2f8sl0Li754aUxB7vbdDaUTMQbr5h8
Q/bQ3GPITX7Ua8lXVtZ4g+lLZP7g+Vj0OVA5ZyD/2LnEWWvgRnIQ8G107Sv4/sKbiqVZpeNiVCPs
r+bJRuOSZs3CL2C8m9Pk9uoFtOTPIsswoOGsa285p076ou5S9RJpwPKQbd/IeZb2Qx2b4Go3sXMe
M6zZB88Kvrg9rI94FBw3ulrc2QM6bm5uhF+qLod45DkJ+BhTeSTNdDE7z3smJtMt3OhAjmi8KF6l
+usO70jSmsDI3LK4Ggq8ASRpsc5Op/Io+zKwnGhdasWVSMVzX6AdUXEC9dcc8QjsgO3cjYgU++tC
sGlTMnAR8jp5iay5QQSRJuFf83GvyUEQPuFhWSdBwhcbgS1bm5MXrGy2y2ut0Xlzoxp/geWQH4VX
Wdfa1q3rGIGm+/ObwzQ+r0uGoaua6WqqYWowuM3f16Wh8tLG723xdfC8tTH7KGhzQeSt5dhPTSBu
54FN+09n6QzBqiI9/kufnN2CDjvGuWKiNjJfLduyFgzIyqtTSvJpMpAWbNoN0e+EI6QVX6qAZU8W
3ZBF+GXIOrIKqooQD7Nk269cWEV+d5TXyP7bFCBEz+hZ+Sjq1Jq6yEUGn83A6PrP35PcTvy2fhuW
bbiOsBxX001HbhN/ecOKMsLdWLGKr4oZZUubqNA2Lwu8RQEyvXcCBTt07V5yx2mPxJPRL5j7nQil
RLUQ0zWZFO/OF+b3vrBGfGo5v7CdqA9CH9TXqCwWsj/wjHBHNLTYyKaWYREKguOJqJ1xMoOhut22
1Ao25I2aXiYRpJtE13qMF5Jwozu+w9ob26898kbxDIr91J/6S7No8y/+GDvrHmOgfYLu4muo5jeA
cYRW6a0fN/P2NSGeLIG+n+Zn9EvAsBsqEToOx7By8sc5L7kqstDcyKYyNvkVVuouJt5VILysw/AO
unwftXnxiEE2GZam/jGOirb+86/l/GM/xLvWJhEm+L2EThrj97/qqqwNhyxm8LULWpygtfx1smrv
PkpL+9LnVb9oRNu/D20AfsB3LdjKjvaMRs4GS+z+XXRDsnVaPdwKM23WdQDSxQBfctTmwiGzdpRN
WZN9gdDJ1dj2IdLj7I79DpIuKo9NiRfyHWKB2MUOLC59qRYnTxv7U4FZxnMzimtQRdMVUaL82dXF
D/IdzVm2gjlI2RRBfZTNtA37ZeXa/b6aryx9jmr+ZNhbORqCG18baVVvfFdPD8EMOQMD2Z66mU9k
zdrx7bKp+/oEag+opeyRYx+zyl5HRtzhtJDVKE21Uf+dRd+a83upbpEfI7b5wHus2MVRTTAlUQlh
xCpTjbibp9aNv7M9yJm1O9pnGym3aSHM3D7nlXmpcjHuy3lAjsp+rbHsf/nh5Q/762OqE6MUmmob
qslhTfu8Ee6Rou561ze+jLpfrXKrAFErlP5WxPzBo0bivuRVZG04UkRnq3Ss+3RCeNdGYFG2yIMn
V9GZwEE5As+mUt0698xwkdXgasYeKTNZoBWVXRybtd9vTIXNKJ7jDqpThFqGS8eWeP/nP+p/LNW6
MFT+nA0VJqxhGNqnLWRsitIxtEj7Ymveaw2p+dywyvxSDD3qfPAdNTZyk71IEZc+gxrpV2bmuXdl
quebmOM9RkpokIos9w6lE1oHFQjNrkum6ex1Q7UpsGa+g37WL3pjbI5FqBGLN4t6B+galFAyrR0v
9fYm+L2DrBVq1N1q2X9r/2v0o+9jHom1+F9eaf94+HXhWrqjmY4h3Pnw/umVxgZu4sw+Vl+iNP2R
ZVfC8955iCLrEs5YHonPEXoar1A8EquPPlmLW0c/aRhs3S4o0ahZyGo0zSBioxw38gZyshxAyWaO
fnjHkaT1+BPq3aEwUAZjgNaK059v8G9ZVYd6lmoak3VPDBTcAYRRHUAP3DC9vtpSx2Tus8NWO9+m
gPq6NY15io/mygKt2REZ2Dq7q+r0SXeEeZBmQzgRZ3e+KpqdQEQXAhZNWci5eRrf5qbg/Z2FKIN2
5yvDpo/0Grqv02qLdijPIOWdL4GaYE/vAMYjQmJziBVvZuO7X6zebpYwF1AX0XrnrkoQY9XnAcSG
CAfnQXYFWeNfi8lDdHMeyEb2eI03YgYugvzcDuocHmIgmopXE0Dknx8TWz4Hv60BFnsaF2CrbTuA
EI3PkQEkKxMNLdsv1gByvKxDgl+4C6wjpbdfStPrV6KurV0wN5UeDLdqNNlZjvLqxr2XqPBYCPGU
scWU3aMFdoqX2zfUQO2XVgP/4eSmupSDro4Ni8ejQjGPOvl90PdPuBOVF1EK+yz8UF+2KCt/A+YO
o8oY36a6APWHa8o+C/3iqVKqVzmhU7J6YbVjc4/cY3wM/ClZJ96gfG3ChZyQ65m7KtxgPHpF5uIT
7/Hqn2+Nn94T5wDriV2MsRsMBTcySbx0Uouwn9/z+yJztFW1qL4f5wL6z8++KjOre1kglfJrn5z8
ca0SdfVt3kefHqGUxJ7it3t9vn9pgwriOKmTPX+0bfUSwAl5TwzsheJyyPZ5rdhvfYRufG2/dw0c
uqRTK9SaPOvdLrEDh7LIBr4DV4LBCCJn9EOvhJpQZ9Zdlw1oXidQQ1233HcFiT+EQhIeE8PHLhq6
fwR9rhr7IxuPPnhx8+bR0cG+6Hn94kIQOE9m4zwCZzPWvYu4W4gb8ePoVx02d/geRUhXLNm4gDAf
2qucO0w4eCWV4sFaZa6vkQyr8ilZyNFbkTdL042m+4SD40kMmrHV/yuUIvVOPsmffIisYKQ9bbFi
vvvokhd8uv5T89PtWhh9q1Lo1kJeK2VWPu6XYjl2UAssjXK7WXd9btyJQmtIcPCxxlwb5j45qhau
fqv9eV6OZvjGVcmxeTPG3ZJwd1n1c+/ZaC3zNkBsWju5EiEvR515tqwVgw84hXkxOaLJgAQxsRcD
Ra1G97LIvQYxAy9MlzOa5tbXCHPa29kMF57ntXOhNi38lli/flwa2a1y0ad22Uejvkbd6Nl03PHe
Vqd6qfVdvZVNWQyZ1i76zkn3XVNM97JPS4EHK5CeZEv2F6O7z51iPH90tSJCP7+N7jJDNHci++Fp
pIrrBEcjQq3jG7ZeP8g3+neuopkPgxZcmtEe3kRpGaBpUG/CIeXXWX3MSgO18jKmBbh8GIPLaDTS
cpn4Fw9pswdXVYbH2o+INpAy3PrdNDzq5WicZv6h43ZZSXwSDyhwLiAFmdvligMZhZeTFj/qvCPQ
5R/vOS4Xj+qQtmtL6/W1bI5uHN5nY7mUrduMsdSWpq8rWxjLhBh9YgkIe9nVxvBM4xjqHbu/Ptth
E2nvhGn19V4OyCLpgX1uXGHMWlZ9tZCz5Uhjq+cgKcoHzUU8u2xEf45tR7t4LYAkQKTltwQBshRZ
x9c8TbNthp7iTqh58Yz1172c8CXUffsQ2LUSokYHr8NtzPPgOAOxp3G4QoFNL5ABFrcZGjuZoxKb
p48ZcppfZLioWQ3IZFN12CxXDlGEAGvyQQzzd5ZUR81HRD5IaSZW4+2zrDfWqDWUKGsS0LEHL/1m
IKBTxtbwHaMigMVYaj50k488TtpYOy9SR9Zex75NSXjmXMv+yyKpLNkVd1mWjnvexymKFa8tTC9M
+gYEAOv8Z+HOzY++IjX5GWei5QaEm7sIyOW+YdW3lMoBaWWju6cCxIzK3L4GKq9lqRgwjcmDnZb6
qej5lqeiR/EZ1cYvkzNTljRluKQqIT0TMxHd5JAK8ntZNFr5Bd4Q6KPAzeHStO071FwrycovEyD/
rVdPxVY2E/1QDB7wsGEsd9No1ht5MZKQyxye22uvKMg7efG4lv1BHe6aSBPPxaR2h6Q3xUreRqvs
i5oQLvSyHumAFt3JRFgmbEFveDexMV6UtjQomsZ7jNy/yH7NB7sNvlsaGwxv8XAM5ul6o6g7F8O+
tZxVqOJq1hYpXxDQZ8MqFBQ7++F9FA0SAOUixm9t2ceOeLbU1l4MTT29NX4d4/YUjl9F5MNbr/Tv
RpTtSJP4gDCVv3O4kREBnWvJiT1YkObe9Hla/Yj99F4ZOuN+8sMMxrQY7jJg80sIE94mjvVZ21dp
vd2oNzl7vSGo116ULCr0E6+uUDJvYWgwBCu+0k2c+ajkR+96oLqcsMpKOXu9ppwHGx2wWC+Psuuj
X9bU3uv5R7Hh/DRgBoaynviwbTVYOHRN8dVJQmR7TMV7HjMjAdHsKnduXvj3nHCchQGFg0wsfZbf
ZxehB/ekKE+RavRHY9DMq9r44opfSDzLsq1llyxSgDbYtAztgVQkEeyWLYOrasFzHwO4BfoSgyJp
w2eUOuxr3JWsVwxaXjw8+saPvAzD50LVq5UzpngeuUNzHuai0CPkHbJqp3pZc1Ydm2KuyUE5rTSN
Yikg8a1l36d5ZTJge2k9QdrRTpWuTsfeTUsMdOroaRpIg/uAL36E+GY0pvejE0G48JCeIt/qT2sf
xNjtIgh85SZKtIUAKn20dYRjNRhpHYKVRrdTzObu1kRV3jyNNeowC3ttwrd7bjIMDKqCxyQSafVc
QhRcYwwWbB3fKp8zAzlLVnUbtxiaemliJOrkiF7OzdC27V2AlvRSNp22Kw9sMKNbE0VF9wgvEfzR
PDmdLPWsF/73RH/y4kn9ChT8rwiI5vtQl97Cr4T9lFR6vcodK7iH/Zdvon5Qz4NSDgT5R/WQjPxI
iVUgsYKfz9JS9fYOhm28U/lvb2ljc4GUJ1Z+NWocsrvvmhb0f/NoKFWS/B2xs1vEWCO8lOEYrKsC
iPDfTqanq9hKeALUyHJPfanvsFnkAShM6yUrM+NQeON4N7fKpuCb8oPsGRRwslA0Y0LEVE2fbd8E
Eu0r1UGOulqG5iK69kDiGdW7oUflzp02sknWONr2BPTW05ilz+hRmYu0VeKTm9fBVde1v1kMu9cw
SPNdAc9mbSFM+ernrkbYr1BRZWHU7YKTHjT5Q5OxgggfYZu52y7N6gibWS6o3WuD3u26GGp1K0f5
Y0HlPqkS8Fncsu9XFTClFxMZvavdm798LqTAdC2vMdpho2PPaKld/YDjWA40ucSyK7bCi4/U4sqp
0voVufRXmEn8fUb9koy3+82ZPIBa80UC7sl2CARW4fNFgQNSy8DW+HUKkttFltMvnapwvvl9ikCF
HdUP/vxJqR78+kmA4OrXrPJfLcVXfqRl98snwerdTYq1YC0VoETnZLxM0cuiSpvNvxzy5lhHLpP1
t6w8aTTdVC0CZwCQ/hnnaTOvCBQVPoUdBQbCn2181KtMf0n16H3yo/qK8J/+EhgxCNa6ehpKtj79
6K3kJLjY2BoDtb5dEjTjITJBFcnmDJjcokJn8MNxC2dQ+hXaJMZO3hGJSFAWRUySbh4dw+gaY0Fz
p3EqPxD9CS957mW7IMFngd0awh9iCk++m+SLIOJImYcD7NJ0wBkrsZ7kDH94RfOte5TjAbYjfHZz
ka1Q41WUjmpyGN3gxaldC8EUg9O4am29ylBmIKFzglsKPWhu1koW7eI4isAb0XSTckBe07V3smk2
FszQotGPgTM+shC/6I6VPdhxlz3EHDlAYpLJ6AqehaUf8fCGWXqUoyBG2vOff0HN+Jx5mDOhrqsK
YjUWLCHxKZwV2awmZe30nPCGcUuAcDLI3k4sjF6KOFaDmXZ0boVqHq0q44+KfytEO49EszWKOy/7
pqtO9FBUefxQYmK9d2LRkEaMIJa7aImqCBNvazVU1mNedG9qx4u5TY3m6tcOaivFtE8UvXubun7a
TQIYZ4A43FtpoLwxEQK7WCYOOeDDb5dDD2n2Ts2j0893K1oYsq5jlecee5KXEXi2vLwupvxQkEXH
gItp5QynyMy0OqWgT1+dn5/punV8dNzMXMpZvkDQT2N1PMp7oIlEUnNcKU40LAcigXc6CnN3BeYL
Psvb5aPLFWBijAHRNtknCw8rno2Juu7tUuSctZNZWq8qJronH3/FXW6k6L3NtY++/1X78zw7cn/e
z/1v7dNd4tAVW6DT5FrV+7pTvG0UhOGSA9o0n9Kmey0Nko1ou3z10edr7bTqWs1Yy8vkQGfq5dJM
7W770WcLB8G0US83op++gwNHHrPWBE+er+6FQRhrEj1K1XXoPKD/ni+tLGjf9U48gR8LAOEoazog
MKlOeTHKrv7y57/vfyT8DYMzAmk1CxY6YVs5/kvCKLM45IR6E7wjVBPGB8ve1Ub2BMGr+WE57VaM
tfZF9R2xDHTbuJZo6u+rYLK2kP3zU476/SIHOLgAYcUf+VwoyPqvrBgkqGzqdXP58/+y8TlrYtiu
sA2Cm5bhmI4pPgXOLE31w4Cs1JdpHFaRO9VARCjMpMDz2babHcfkeNGr3s8+dbCx+MbPbqGnZvdu
Z/URah9wcw2KFWkEyFNp2r/74PUXqUjVc49m2KMyplcrVfv3ouIH0rGU2aXBCtp04Wf6eWwqQpuD
ib92nvCSt1xHwzaREVmThZwIUqHHtyrM/wWqYTifFib+4Y5tIaJs2SZZUfKMvyePYNGDxMhm+wGL
BVMkZX4iP+PPRt5U7blIdT8/eQWccwLY+0/9silnfMyVfYnI0WpNTLz+5pt8mvfR/Lg2dyHuwGqK
0IQ1+wcDcfNjINx3iAPEQGpzxKDB9sXGMWtG5ykwQZcDzPk72QVaa9izkk5o0zIob9Kr2DjVTmju
kKMbHtSi7BHTuBNRzi2Vjr9Nv2pRbZkvkDdRvDJYAJ/wj/ImMMzGS4x1nBwUdRuvvaI3ZaLkmBAj
ZMsJjCGeC1lrajNfILPcrj8NZCla7Qs50eJRWeoaQrJVW9jI6cXTMjDC7slOrPHCF/LQph3qXnNR
Du8wpuLH27hFaJRNcn2SY4BY9CxrTnmC541VNmi5+oGGZ4OhnhKt/FmTfbKI59FPk2WfHK0b094L
H3WafvKLo+q2BB/G5F5oRUFc/D+FHJwcBO83uTkWR9n+GFYjJI1JGgwkaV38dpVJ2Rjzm1ebCxX8
SqS16cWZ38PAaOLz1GTX/vYaBiS/way1Bacwj85uPkhwZmQSQVXIm3Rlqt6LdiPH5Kwwnao9qqsj
G5X5Xf6/PlXrxn3omT8/NUoHdekMAshGOk0o6GLQmCC5916D+IGVVrhXiJvOVTZ7fVTe9Z4ovoEA
w6kb9OyaZs1X/IWNC6ry5kXWLM/kBIhLhlUWJsfECRCOHIg452MjUZdr2fwo5BUVuq4fXSrJh0Wr
xcikNL1yBgiEGJueOZtAtZSz7PsoAssPln4RJgeix/ERDS8cAOeaLGrFG/OFrJK1SjZoo16jNkhO
kZ+hgOUU2drhZ1hVUVGtU2Q2UJVAD5og1wDxrf3bL3P0M/oue6wb4tb9qKvrW7Nu23sX2yDdML18
KbKK0EtZdPjRMTlw+/aSRdOJ4E9y9snhIXsqnIXXmMbrMOjWuhX1tJXNHHPAhTmN8bUMav+lYsei
uYn5mkxjB2H5t6us7i6FJMN2s4mIC+j1N57mwwi479Wz8mqb9xx/8jwoULQMH+QElN7GhR141t0Q
ut1RFDkSwoNbfAMNOt/AKRRnlQGcOiIspN+1ozkt5ABQsXsiJc1z5/kF6jIIysYZ6PXQ0Q9ygijR
pFYIunQOfqrFMk49s3vqXQ6tHhptnJyrzUzC+TqsEE4EZBVDYGPLbOy8UDdfzBpo1jwcOTFobovz
StpX1toJxHCYwcXwvpCeUwLlWErFuUFdZTbiWZKY4RfxPqiLFF6u2xyH3P9J2NCH7jv5hOIeD7Tx
UpUl6SkgmO+1Oa21sFGu6C2MD6NLXKkAQ7qLM3140FFZvG/NkxyTPZVmF6CTAmspm8Qu7k3TtA54
Kgb7OjSMTaxq+duY1Rv5XVhD2y2DZqovaVKSwhuFuH29CDGvsizP3jWDhxpXHnU/BEP5KDB8kldm
WowEWiHgJNQAlRTTd9fuMAZf4GrcfgjdQ2Svd9DoNPDquKpJmS2tCmEEpUPyMjPRNq1LeHKQW0v3
VhllBSehW+W/Q6P6/5nzz4/gPlndVvO24OMjFF8X//Ja1v/5VsaZylABuZq2Ybmf38pC+I2bWu3w
bJqTc42T9op9R/mutfhjdmi0bGUzQ7bDqnQCZhWZwWXfEoIc+5WX+0oX8/XYxTJDEA+SoBIBif9P
TTFtl13GGG1l7TZaWv+SmkSm5Pdj67yzIi1p2RjkAiEyPp95ODvUZQGG+smseoQ3Ud1VK0Pb2SZi
nLL20ef+jz45z82vuIYuRiUlK4VmTLIPCU4fuqkk8pi43qHTi/2YTZGx1QbP3owtb55bG3eaDXrG
aKIMyXvXNsnKqCv7ULoIior6MbKVhF2Zle3DIExZnmlGY/cd90XtDiqTAekv/C5nEQFI14aDk5ls
Vt6TDaTltQBWuelqp7IuyZCVaM2Fxavesv+ogwb/x7kZFvnKN7zqyU8n857njz3fDNAZbZyXchfH
zYCTnhN7yTZAyenak+U92d6wka0xbt2rrFWto6Iyhp9ebCM/vZCdipW+o6Dl7T8my+uJUm3U+dLb
XHlt0vI2lp3dgOt46BuwZA3N2/qhWrJX6YtXQsA2SIAiOch/SeS6D2QuTYK3YffcNRkRXv5FFn4F
SzjlA4pbmS3eizT8GkRT+lc4Re9mlZts+wePP1AHBCjmkE/zhJD3xHMoSpa63gUyN2+XblW5h9LH
mF9WG9t6aRr8T3xsrCqtLbzlx1YKhVI8F2DHbafWTDdOOJV79uPOE2nie8MIja+F8GIUE33jYhhB
cfHLmpfQPNAG06XgwXp21czf22HVbcqeBaeO/pLjpJ6D9ZRgSW826uzN4PVrg+3/JUnYV/SaW3zV
3egVlleHrJ8uDiRylZXs51tfRtgDv81aqtu+teutXbjKW4B4jZyQ4B+11nujOqCvHj1lIQGa+Yaq
b1ZLZ5ycM+xh41oXHSmZeaD1SPiiZKXc617tHac0LVdWKty7qIfhgi7pS13lNfJlhf8sOBsUvja+
drZdnMbKRD9pzMZXaB7hpgmNDEQ+o2GBsKqC9dNFjlZwnmwze0VlabhU2CZwJGFWHE7TdvQVxJDa
cHptojZeqtjfHOVFtuuvW6TbnpS6V+7sDCdZ+cHwXva2G3QreRGmi8mq8Rxrj6RZfa4itFmmcQLY
Uc+npjAynj+a+ET9bJaFVx0JLf3alKNhRchBXtvM7kph6RPSTck9uiaJfxF4h9DvxM8qr75u9qcu
vYMGjVtZ/2NMXqF4Ym3ElgomZB9nnifeyqGukOxAcA6gKiH7mARNp1v7JJ+l6bxCxVfKjo7F6InH
eHIebv2JaxF1A0nsNIN3z276h+yv2ZIs0xpBAEhLyV3aFM0imKEmyohdSxo45tWayv4CThY/iAhZ
3a4FWIM479rOGvtwq+JXYx9k2yMZs8V2E40cXrKI4ZjnbETGsi6x6rn1laV1DtVJOfwCrpn7fO1+
BNLusViwfQXl1kXht6r3H+zIC390fbnFqTgPFkX6LcUgPFoU7ZWTsQgWeRyhaOFPP+rRu1qV03/D
fef7VOXauz6ZA6pgCNwNhL0XqMQjs+vZNpKCCScICGwu7yHVQ0+zcwhyzVU5SdZqo8ErynHSpexT
KigzCyXgHqm8BxmEcIt+599y+OM6p8d6LAimfN156bBwkTmHaxr7a8UqzQtnXBU2q6btMzdqz+C2
kIkTQf2oBOyVnanqvqAUd/V80IoLZeVnXXdjN4UzqUkymySLyfdT7RhMIH9m/lMzYk1hGWm+6KrB
BoBGQbAPmkiBZ53rR2xEILPq3P4OBbXu4Af1mzb7s8nCnZnErZ+eMYhXjrJLTrUCRCE9dE5XH3Pt
AOdBTQS7JKrEStdH/6qnzYR7lTXiTJeY5yZSu7Xu5tkTvlg63FvD/2YMQGBq9tCLLi5WMbI+f+VD
PCvwaeazGyJ+KO9U+drPO+WzQathKfrWUipxJrSVizA4O3MjYRt6TvspQditL8NNbSuzLwIjdmJG
8BDx51yChCRqEjU7KulpmGuRVqYnv6iaXY4D4a0W/Lfv02ju1/1ahcoPOkA9uMRGYd/M1cBS1YMi
KGRTFsJwMmt9m4SyodAx2mCqE1vaMteK8K5DejNxjOQVyI9+cMy2XukWVGf0MlAGC4gOQFdL75zE
wId1HkAPrVj1buscSj9wX6qkXSaWOeCRAkUi67txI5vgvvY4yYknvH0i0sUQwBLUt1v8XPmq2X3n
Ye19wbQ9XKb5LFCmGNUmS8LshCwvWGZkd7fl5Hf3mjuNyyCAva4mJB+MOcLkz7Gmpg/NvZNVrx9d
suaUvbkKZzdDFcMfLU6dE47kDod+eHMozYmlPjdlnyymgp3LAs4hFpEO4nwoBt1XBMCWGvkwhHQL
pBRke5rbQ+2DYpJt3uL/aftp9WqqGZpfmfqmgh9OKzX7mwMiop2Z4LwE0CCITesBrLC1CZwiPFp2
6p9bZ044KU313OYZ6hco+/5ovyVJnP+d6WBIq0p3nhWWPYADSXP2+0o/5HYab5OyLR84dSLxkZbJ
tw7DTXmV1hVXf2S1ArjnLVlat3+O/Onid3oSWULTtXWVsLArhKHy5/R7zIsYZdA5auH9JfJZ/mAy
/GNKrA8OzN967dff0nhav4kWmesIg/VlHJ5HHWs8rYZWrAgtvLb6sMcJCcu/0jPYkeWXMKrqfeuu
DLsIt2mRBw9B9pDEzTU3fPOgKsI4EC3A0CUvkmXYtSBgTEgZnJrMVa6OqH4NicrSwe1g0KLxuWlf
NVMxV82Ifhtxu2YL/YRwslFBqWkCbC20gzWDb2wV9hSC0m+6hrhWZrxFP0DOGndT/owZnQvSBwVj
nfwmzlFOdlI1T9umVfusuBNGRT4JTLj2Ykc2NV1CrFSOdvRI0ANVb72vr2LEicvroCOFqEgfFdUm
5Y5C6iLDp3WTgkxd9R7+VE6QLD2h5Ruobuqm9xJjM4m/WlPP9h2hlrVNfHwpEDLdEAEflnZVsPcW
7d6bwmQHFxeszARuKBb5AoleCJ14qCkh/8t1To4nFmg4p+ViUMPpsUc0OlJwbxwD3vnQe9EU0WN7
DY5JWQO8Kzaj4eiLOOhJ3cdNuVIRZMP5AS0Zpde/xjmSfZ2VlevM97KFopTpKvX14iECDQikQD8j
Yq2fG7hgsRa2ODIESxRuhgOAY/eIgyHC5zVEMnKGwWMMaXKZDDohR3zdACGW1R4dvhV6mCTzo2Y/
oWOPWEOxsAYiBtHU/pWqpXECPvPND4ytHbBnsso8yhZeN5YHouF+46en1DBfhsgyDn6j2qtYIN/L
rsVfRprb4B1p1eRYnjjVpSfI/OmpZJEeA0RfWxgZVeQVj4FZPAnRpAcRkqr2zCPh6yuyWNYba+8+
cDB3x3fcCbJzbljRa6UkW83ue0ytwnqZk468NwHTdZW5SAIb9EMRYACHgx5M2WjRdV1zbq3DBAxi
Pat5bjD1PbeJM52DHICKYpMVh8J2KjxcZlWYaxt7MMWhKKOXPPX6szcSlI3RzHC0ytu1o37vcB5d
sCQ7e2RLEYXWh0ctqtqLLHQb5cShzLDgCypAV6VqHI2xBipn2KeCbOy1B4myGq0A+X4bG1rAtsve
mxaNevZLR7xA01w4QXAsiWIflFQZ9qPbvafwx8+mPoCNNvgZDQCuS93AWJgTPeBG8JOrrkIgwZsc
fTuwk12lur0MFeMvtS/XeqjzehmH4axm6V0DdxF3evC1kOSRxxiNZhVnLUboabAmYOFuE9/OV4go
r6zB/2rpRvcvy5r2e8yAVQ0qgCE0ARgcisI/SJdE1tw8ho/2PUVe64ACoHUEP7LC1TzCIihBnQnr
EG+RwVJdEDz08OFOMNjWHfiCwln+eZF1/4+981qOG9nW9KtM7Hv0wJuIs88FUCiDYtGIlL1ByFDw
3uPp50NSWyWx+3TP3E8EA4EEUEUUTObKtX6j/Db5F2eDSziCrY6jUPp8zSSfgZyrI4/3N4eYGBWO
ocVOunoe7Xij0Cz9btWdzDVTdEPs2f6uSdnXoe/nm2Fy1lOl24dGtoigSWIdiVTmIJRi4E99Yu2V
uEHlfEXbcBjjDyCS5NtujW+zzlKAGozJpRjU/DDgC2H4YjKOceJ7qUpCV63Tp2RoHulTHT+qpwJ/
rdw4tLL2PsmxHUx1NMR0M0PDbEt3p4MzcLmQxBkaU/aVaDwVRad6sSGP3hIpLc5RFqSWrdmaZu53
k3WOICLhQlC4xYw3IbKR350+iQ9G0n9UyxWhv7p6U9m6E6iREkyJ9IhSVfou4xlyFdv5UlRI12nL
IJ9BiejHMqI7q6Q8PRih2p7TyG83lO0wfDcW/Y6nE05Wm/vLhJppG2bDjSr3PQhPBwsBuT73zdBf
8gJzYDOqBg/13MzNZDsha6HcI+UvUU1I8M3slvX7399/5U9jLE/i9jyCTtdVy7JfjbEVup1WY0Tl
t9KS5/uxdWrMnkJ98qgyPHaxSpBek+NVt6ezbqr4wbDTf+DHKL8noMQzaFgGRHHyaJgivcbGo81X
Wk7rlN8A4qnvqwWEIW5K1ihBUestiTQENH5U1fw65Mrqo1F/x0nGOsTEeDgHZTeKnGVBBu5kSMYF
Hj2j3d9fJvVPr8lWLAXUwbuiUYN8XThVJKub4cmu35Qq/4oNWn8D3CFHjq2IgHUirSKquWrWXkBG
HJiyRKd4UWafHDB44amy94mhfkHJf7jMuMuipbJI5xwSfrqU8m6aRvVmnfDR/PvTVl7l9ri0SHXL
MCltVXG24uErPIOSMf8CCGR9S1reDzkzPjvDpO5w6kNVI4yaU2mZYErW/p0R+2S7T6iNa58qez4x
1sGCxbiPUbuebqWxdklXOkFnLbmb2oj5o/7vKTxWxI628pQ0iuwvcXVEUEne9V10VmzEGkI8/8yu
2GE4Yp7maO12pBrtw2STHJv6HGGSAoNN3Iw2Xez8fSjN5d6akC+OKe6eG/CWfhOGSJdEyXhjmQsF
EOqucHzx8ByqtHObdPlS6hQDYyiEXiYtg79Es7WvDDtm4laNuy4dG+iDi7OPBm0fV0b7oE19ASk/
t/wZo6t9qOspQ7hDeGdEE+mwtYcgpjW7Vo96L6yJ9Jz0M0y6uGu+SLpuXJqcgEyS8LtVbJw2G/jv
rpUmC8mj8AlumXOa9OT7QKAEzUcEm/NyQrO2PtZdD/yWNMWBIVYJEJ1NUNn9Kmv44KKoobUjRlRV
H5/MrTilMz/FLjLBkjHWT90Uzf6E5pfnmEb56CBjfnTG4dlAe7AgClCVowKD7L7uCO3uQOwwIZIB
mgbhcuOodXaMm0lxl1FPVtILpWc0ubfgFX6vWRI+rA3ij5PsxKVLql96SMoPpU7FH+sGpThjUEkw
VSq7aPqOOnfx2FW6edTHbvV6crayodyjCL/5AkG/q9a++4eR6hWD5uVR1tGTsMhXO+jUvWJQDXLo
8F5a4TezTWLCj7F0M0ty9hmQnb0iJwNV2nG8NU1jvNUjBUPMNDpXOZx5+pb9rI+P4+bQB9XvqeCm
/P2bpv6O/RJnRwIdho+iUry39FfkTkVW87Zo6vR5xkwRFwxseie5euA5qbB5X6ajamE8VlM68WrS
rftc6VxtApwslPfrFSGrdMGHQ8v3mmJ2ezAKZPqSvnio5NLx5TVW9+s2PSmzKeH255qvFwa2eVX8
vqfL+Yef86f+zqK4YDgADhRTtf4kMKOp07pm85Q9T8lwB2xYeVQc4O4tCGMvZKTcLUOb3/eooYGT
GD1FXWCkKbbi9QYdtqTh6t11SvVptgcQtJmlAYJMx0drenIq+8sSLfVTRM3/n8AizutohguvqVRi
NM12dDqS32eMppJ0RYdlwbMUIXyzIqk4VdbbPk8JFZAv3ZuzOruxFFYnODuUh4DFPqI2fG/lTlAq
pnESk6lR1i5SN4PXK0/qhFtWNTDfUfCncCPQlVY/dRdNqU8picODYkebYAnEGhTTnKCdVtnVwu6A
NdDXBaTYRy2zAa707SUtwvZAbjh7KsaWtBmdaT/M7//+zr1CsIkH0daZvNmyoYJ1dV7hZdZiQDlh
ztJnu1A738nMiBE8hPbd2Q9aUmdnc1ZMH67U8yJhFDXMgbR0xrmYWx/2EgLEU3zRZrm9MYq4Rt9a
+WBhXH+v2dIJx8JR6vV3kH1xg4SssQO9mLhNl48eSRW0T9KouV3L8NMgD/TRIZMqeK5vQ3g953ZA
i/zvfyvPz5/uN/gfghbV5iE1FfNVn9BOhdHZUVk+54Yh70DSTrewgR2MtsfIOiWEmXdFku3AyZQX
Z40e9T7+Hjar6mWyauxz3YkuYlE5pHZR7kHswQBZCd0qHYbsgZ43PNV29xEL5vlGIt1r94WfSO0t
hsozQhWkR2E33uqc272O4FDCs3V09AhP+1zS72fKfbdZ+TGxTozTOW6W+DigalA6mmvUNnRXWXvb
mIMfUqPXMl05Y0oOlr8fZZR2cQkbwM2U0ONri6GRvNcxjNLYGzANcbuo3IofTLHWN0ZRuotuSpia
FEilQNC5Q/ahvOk31aOocBos7BEEB0vDiRmD9E5a8mZHieIO/GJ1q85Pfb8mR6acEXl6E1J3Uda4
DI+5BxBc9VbtLSEhEM9ueh7M4ew0LV4+DD6IgbsUFbO7nDDaXQG0+imOJ26x6fCbRotVcVPeErM7
Z9uskjNFrMrtM904KnE4B4u9fJ+TQaXqUCpBuDm6hmr5HA8NUhfkMV1MA+abGpeOsMGXskfbb6Zn
3xtEXVDkSHjIiPtsqVDd2DJw42i5WM+c57FFVCzN35l6i6fl5sCr2uTcwAzBjVHOXbx0F338ToG+
v8sJhlxkRE5ovU0HPWyzdwD9g7AlR1wtX+xcim7owZv9HKHq3QKtc9MF7Qhy4/LZ2BYwpF0cWuub
KKy/oFH03MIDPyqVcYuws/5GH4b5aKGmOqFLe6cmQCpno/haDu1FN1Gl7+3ofsJn6x6xVK9Tijc4
R1TfrYih3bwlt2+9L5XVdBdKD+dSVm9nQ1EfFyU+LHad3U/MMdE8W/oj3RL57SmesBCKYdKC1zua
Cal/5EmJLerC8VMikzOI9+USDaSqVtvp7iP8z/4horf+NKuwTMXQDAZDy1HAG77qh0ecKXnq9OHZ
xD7Gy+KFKK6Al2U7A30oEdCdbTc8kN1excu9dtMIwRNTiXYxxowHM1m/FnNiHPIMwfnUQHj8E1kP
y0Umyzll6ZahYubEcH6DQyRkEKTw6OKiC9wMNzPLCfeX0HRVDZp0NC32TokW5PuLabmRu09ZXh41
QJ9vkAioMBAshwsaJMY+rZTvQjUH1sgB7xLtZMzUgJAvyz4W3ZjvoI4xigwx0xD+11Qkxh5OjHqA
PAA3NEqq84SoVrb5fZZdOzwOqap46/hUUPlCd21OfblEQiley+fZBmlkzmN/iEIKStn2CIdtcjum
43JJTOO+X+v2ZQ7zv39TjeuEitzXClkxwGD9q+Z/P1UFf/+1febnMb9/4r8vyVcqktX3/m+POjxX
t5+L5+71Qb99M//9x9ntPveff2v4ZZ/0y8Pw3C5vnrsh7/+jfrcd+X+78389i295Wurnf//r87ci
KXdJ17fJ1/5fP3ZtuHzL3HStfsrrbf/gx97tF/z7Xx5Iuvbzt+rPn3n+3PX//pdE7PaHrBNQQAM0
mdBsoxBCgS+7nD9kih0WqAKUEByZ/1RWbR8j0qf8ISuaafJJ2ZGZPZIH6rAtZZdm/kG2RQWKbZHY
tshv/+s/P/+H+N/LfftrMUBO47dR0IA+ZNuW4ziWTdpLJ2j7PeqRGajlEADfOW/jwrOioQmmLm8C
4+fayzac3Zi6LQms1Emsi6P+tA9h7nXXLng//7J/+z7RFItKUWFu2NG0jybnHsYb8KVuyh/i0eqp
rdhlkHUxqPiu6+h2kfrDkYiNyQLBVyxqRlZyHOKgtkwBVorN4qj890N/+brrMddvEmuzRN2vRSVl
HMgPXXe++q+TnkL7v+4Wa6+OeTkzuN+yWzgzqrPbOYtjSqV7j5aE40t5f6qtFtn9sGyDcp3aQCYd
JUPMC1ErF1vFwjK739o4e7aB2ANV21Ukg9hs+7TYlMOxCpQnsX49UDTF4nrky+HbB3/5B3+1+9W2
qCQP0WXmJaawiuhlfbp+k1jD++xiyQ1lI/AwwaxlDYDXbVUsYGX9WBNNFSbl6unwCl52D9swuDr4
pYtLdr2L4uK9apbi/tsRBkCLaRHImDgEea1u18GyPWqk+Khrz1bip3HEUyse0qogx98qtfxyoNgm
PvLyOfFIq4akgeJTbsVzuohtYnehKOdGi7ODaOWTSYkwQQP2l8+KVXRF783Bmvai9fJybGckmi9f
ujUhUsJHvZ30dgj0RCUXJFbFIpmU8TTkn8skHQIo+2SpC5CKvBMsSJn3gWjqlt17i6RVXqJoXWBV
edwexWq/9KQ5qGcrMYLYpGVmhgiNl2pbDN08QGmaWrRghuRo2egibtuTn0fIWXhQy1Y+tOpcBSHh
+qYhuVE3f7a1ttL83Cw/qnNbB2JhGlx8sablch0o20I0QXoChKpt396OsPFMrKGJHGdje5lCSWaJ
Uvp4gCd9lA2jCMYuKYOI4BjZ2+uqljzMBrmjDvEopq05e+M0LIBXbatIpZfB1MzjySggcToGauXy
RfywEvgAfcX282xjiHB5YnLsVaSWvFK11II6RgQLLjWPqb44sn89feIFa6c2Moj97dmtt58PW6MK
RFMsgEr9aGZFc7GRVdobTlIHvVXnUAhWHZ1eebtG+FD3+3XpHsRVSME3cTZcD/Hf5EFajjOIqFRp
CWudZA7SFchIDFUd0QIrKVx9mKcgShpWKfhkuzorDTffgCP2iqYftW6ovmnXr97LeSlU3LhAPKEV
WVNPnJS4J7rUUl/s1KPYJO7Q9V6F+7UeyyBH8w7bhLx4V3dltH9p5ts5L2mFDlhY6W4nY66N0cwp
2p6+0DLeOXMT7SeEC2Blj4dVGjqERtkn1hA89VU9z4/ccQzSkOon18+aM6OH5kpN1wao73c4nQ7f
bLS3cwjpFu8J1us8eNuqaAMBfMTviNnFqNeBNGrUosVqmMaMWNtGuyuQqm6jmzxSq0ApyzrI+mjm
wqxhxdViEbVQktHJ5LNO9EGW4i7Amb2jgPufhWjaq1OjYRd/F9uHIfpojzOeR9XAI2GR0w3svAj3
WrRewHP3gdgUR716SMzqOGf2e+TQ6e9//lgbDyB+7M82hc4tQpTq3fUXvvxMHJ946jpqhVDJ1RP4
iyjjB15/pWiK31vrdRPo47hHgjI8JLmyeLI+Jp745eLnWuBE+aliKTYA5fZMa1KP6XaJhhnK0KCm
WLZen1fxdODUQq3bxApP67bB/+UN3h5bZ5AORawph+smHeR9Q2CNoYtED6wxxF8XiL4knmUkKyoP
/MsK7MO+kcf7FDQDgUFfBfo2bIsm0w38NUTbUHSAU+uY+pjPMOIPUkMPti1kzMV4bJpxTykz8cxR
Q0NGpZprbc88ZdgpKKysAnQwMh/dvCjFtrBcPkF7S/cqshZnsTDzjBJiJZOOiLFI1yDOuYPC6DiD
FQrEmmVHPKQ4z82n1npUmBNgeYkxWdWsXVAXBWwhxr0ucLbFOKPC7iA8gbetsrmPqCkP/PaAv7T1
pg+90oGvFUfKzqxbXjVx+9vtRorFytQsd5tlonLSOIaHjaayeqo10l9szzOk/yJ3q9R1+iphxOPy
iYdbrF2bfWsqfiVPAyyAxLUW6oViEUXKewPbYG/FCSOQt65TLKyE/vS6TTSrtaSAJ1bFMWL3tSm2
aWkUH9TFPIsWqEA6ZHHcy6rY+sv3vKzayuSZPf2euYzSvu2aG7UsumDGuDhQ8ZQ8yd1DBaABrKG1
GdfDlxilKPIqwwHmXSJ1pdY8ZyhY0zVsgVSnlPQa+rbxZVXsp1O5C4uVRHa+ZZi28QRL74J8osRZ
ilWxUSzqbbdYk4iaGTS2J+36GdEcHzQICS9fInaJreKLFnMbszIVKZK6M7EQEu1k+5LrN8Uhyj1q
YpTTFqCA/tx2VyKeEauxCHK3jem2JppZMXETrm1x4LX5srsQcbM4UnwoF2/M9TvF8dfmy+5X/y29
fsZw0urQD1iN/TyhX87y5cCX77CaFqZ9aKtemzHoV/M26HUTg55ohypusFEIy0VsE4th23ttrjZD
pjhYrF0/K5rD2sRBbriioUcWA6tYhYa7rp44GIFOtorVl63X77n+K0ZE2YvyPPbEXvH/xEf+6uBf
vvG6+9Upig//8v3brxDb5oSewk6O0LaIhLbXVizWn2uvmhrpDo8B3gDXwMHqNow1W7RxXYA5xJXF
WL6JTfKQMLw7W2h2PeRVU+z4H7dBo8l2yYDCqzhOE/HCq+96+S9/uX9AkAXCU7MhMbYz/vlDxbmL
bZ3opMTq9Rixu9VSuq+XjdtPvR5jKJFxGhtceybtOCXNRnz78e3i4k0Sfo2U7adiL2XmY10jLTbm
KARWIsiDSXeJo8Lad1uUZmyxmSVCPtG+Ll42tqipuygP4M716iAS3YxR4ivFl4i2+PjLRtGWl3z2
lRLqvE3NIraBldSTLDGRbcnM5xCzwIP1ftMmUMApJmEH3Gqr39QWEsyaZBDcbsPejEPtozLjhrc0
OA3pMjgEpZXpr3iX9C2WHEQsuYpIG1Tsiq5Bi+mMIuMlPTh64Kwysu3bWtwUxsuanozWgan+Md5G
n26LnxwRVaWliUSJprbeQs5J9gCrqvT/hYj4SKY2QVzmhFzJNn5H20JsNKVO8ka108kRK2/U2Gn3
uRzBsEswKpPnfjmMg20E87YYyGWekh66SlT3QbrNWsRaMXanNCVmAHEoB/22mFC6DjroIn5UGV9w
FR2CcZsSXRdiG6JL+OMqGuw/+OpQp5rJR5lIYqBYY2gEpuEpTfphbW3bL8RwbG8jsVh0qzGeqgqt
ny2SFFfC2OIqcWHEmliIHXkdjV4/hqWXFOYUvCzUPD52q70PRd/Yi5553dIP09YxoiHCqtgql8nt
oqcOHiQIqzkmPDeX5LEC93Q5vj5Y2Xpr8TGxR6yBxa41bgYZov6XRfF7U+wV26iZV67kzAYcrGYM
QmcZAzPF39HR4skT2647xNq8XSpnBkpLbeDH/RVr18W4PQPinottotkrW9Ln2n5ZW4cHrD8oUr/M
FrYvFDvEh8Xnksi67U1dASTIkItRdRkQG5bBtSmJITIWk71u298gq0Cc9/PQOIGfFcqL4/1yUK4l
hyTp/XhkquqsVdgd52VArAKF1gDLC5vgSKG2gDYIyPUNFjtZwLLGTTlWLIaGXGw/2EdQKx2DAiJd
zFVYgL0FRqHr9m6Uh/qlA4dqx+By7cMKRZ79ehyQLyztJcgp9E9aNQXaNkVDDGgKrs1h1ePCvbbF
mjhGHC2adSjnR5GC/P/J2n9I1sKmVqhY/s/Z2kvSkUVtk1+ztT8+9CNda5OS3UrXiI8bWIr9zNU6
xh+WRYXetC02/idLK/9hKopCodSicCxr2z+/ZmkxrgdRwAF4Izi2/v+SpUXf+feiiCE7QC+opFOJ
AiBAceRVmrZVzLQZgLIHKrIuth491Eq5mWgzncpjtQ+WDJCbwQshWmJhxorfynJ6lJesPo3KNzGa
iYVdLUAvxKrc2rUn9+st1ru7UI9XN+lzsiF29amXwxjyQ9neKKuxi7Xi2ewqD72v9kIH6yajM2G9
4MxeK7cuH0+pqES7aFZ3ozkoBN4NiE4wuTfYTLtli2Bn6Qypvyj0mfawPo6LgoXZup6HgdcOozDn
RFbAwNetoABf7ZoOMlNHsWjXOjmQDFCcd1nmI9gaNK2zvpfnoGSahBJpflPhjRWW4RcgUybm3zi3
OG4HkmBvdhmyQSsAYGDoGqD6pdzZCrhX8Qqqm5sybODRnyWoA4i4asf4NLbEBjAjTLy8pr0qoUGH
ugguiLhO5g60izGaDwretHMUf8apu8JdAA31uZafNfXJ6ZRlDzQLvo+0ZH5n4mBG/l8ibgXPUOlN
5GPLgbwSxn2k370+NFrfVhdoOOdaowaURul3CqRvskZVT30W7ZJRz/xes+7zGGPBejn1SjrvZBPT
3gwhEL1ByFsdxoNNIt1eY6RDEz/xZavCinWpzvilA/DHiOoyhWaHPEcU+mlj3ZOxUNyyB83kZOAV
JJOYUKmB/macsbVyPbIwe1rLFNYSgpIQsFISbm9SBE0+d+p+bqbn2UnCUxFSmFXMnop+m+861MH9
vMoxlWNSbjcy8nidvmv6IYbUR+o6c6rZX60QpxNgzPuiR9w0kab5FEt5sM4Pi13CjqnzHoiO/uQU
LcmiXjrBHr0UbS1hlm2dLTyBUM7Xnse1QC8W121IetxeyZDuk5HTNBSq2sphlvl1SHWNR6vFQNUZ
4CBFwJuPoY5GWVTLnbdG5XKaqiXxs1Z5wOfA8jDWjp9sCbg5gGBPbbTZbXK5d4sekrWscjGzLDoB
CUVw3Vh2m8i1l9uzCwqkhEe/A1Q/7gBalKDe8uowNnPMRBKIYv6wxLnDGcjL3TrpgxdL8M8Q4tpN
cA3lzZur0uRoN6KdIlEA7DWtfWNGqcZNa+Bg857Z7cQVN4zlTW32Hqo936hBF5/i7tQ1xnnQi0Bf
bGTpRuRCFQwoLPspWqFoQ/PehQkaGTCt1n1XvYnqJdlXend0NNzPGmlYTpsquqohDAdZdm/EmXYo
rJ1jQ1RhIj2DtB7jnYPy4CZTA0R3OI8JwpBJXt9WBS9P08Zuv3QSXsceIJVhje612dyrOBaZ+rAC
9AXu15c6b7gay4e+SI+1pc7Yiy/7uIahillg6U3wB2oKvyN1IaDaWN7lcXZRYWSoc135upck2gS9
8W3fSQjp1i0aH/ZRLaToEXSPc0nt9FaW7Y/WaIN5G5od+MubqgBQUfAgFwVCAbVqfJGxaU3WCnFH
+IreTVKPKb5oHWQDOuNTlLxNJtT9hqxF6aLoHkJl2PVUGaIohjG6gtiRAUl4+QCoPiwyng3jfhnX
9W7sug/SGL9P9Qz8u14t/to11akNUablO2qj+gK2H0CQme/X3PbVCE5MVJoDsZz8OcL4gFJ3WCR4
RUAP9bu++B4T1yBC8A1tyfBWJYfnTmMMMSwjZISpBjdxWeOdipiri/Sb6TUtTpAA7McBsVRdl9Jd
X9utl1vTpZeSowHyb6/nynldzTtMiesDqvK1nw3dF72AyF85znPS6B+GJm1P+JzECJvWd8qiJV48
r80uVuX6oE1tRaSEAABd225JzFOcDtJ+WZbPi74gG1qvx3C0uiMCH6MvQz3TIg0Fi0hjJJpvwLKq
HnpC/d7OikBtx2OXJ+p9q/qtFmIYJ1eHuo9q8v0RVf5oucW1uF/fwTAAUtnJsGBW+9u0jF6FNyv6
DcNNPDX3jRWhOVjl35ox+YobSXoOsUtwK/As+3h5vxmu+O1ipzvDnllhkgJa83MLvNVVWpI3nWI6
h1qSyeCo0FEwOZ6OmTx9X+aq8pVMv0wAAPdJj1JyOmO8Xq5oLs1tc2JoeZD1x6aqjG/W9M5M8g+9
lWWPE4JRrmMwauoT2SscBp7h/I8PZTq+CQ3T3tlg+hB7cc7dqkoe6j2fkvZmsrNLWoaBjM0kOj3c
4wJSHnhPxYy8vkbAJA8jZ4c5k0wWgKvUj+PXwngfFVH0iED6seo6ehX0YZGaw6ZkUbzZkd9p3cOg
ASTHELBwE2eo/TlaVtf5oiBVpCBw60X2NB6WRHuUEVa/RVCajrnJjn0NJBY3AVefo47Xr9kmbA0s
VxTWtE020XGQapXHOvPykNJQbM5vzXj9kKAQTEEiASFvoJ6XDmCDVY2cZP+xhxjqrWZkuj3gDA+Q
3R7E397SQPDWm1WcAQDPU7BQdpek6z1HST5o2BucDVP6Zth95meG3Pltqq073bZGShxNc5ssEooB
UZhcJge/mQmORtGj+UzG4BSV3FaL6f5Qmt0O45mM7Kvqm1k3Bugtpz7KpYBCa8M8FAQbeYNUFRzE
8MBYe4ewfGBDfHRzstMBcM2TNGjTbo6c+oZibuMmRnds2qj0mANhxFDJ7wZ5/KBhBlwuXYlPKMLr
M8wc6Lba1xiLbrM1bqUO1xNbzQ5ljaqaatKf1yVor0F6Y+LGOPEYeUZ3lkmPenrSSV+d1NP0SXpy
5PQu0gDgrUhmyQjI9msfOIh/+HFi0+ss64es5uXV1dE5Yiq6uKRKPjDqGPtyacPdbDOYYX8xuS1c
YrdfmXNpCk6ash3dVfgOdfXghpCxA6mdDVeulKDsc/QGEHPfj2Z9aufuU7iiV9IuVhK0hvKc9MQZ
4VoeU6mByGBF+0arFG/pbMTL0EXwjaIyiexKJGKx7blXZLTFJSN/O+NjtV+tDC1KVUbxfCpXv9/c
wiwsuW8yyoS7gljBiz+gjvmBs1w8hC/pqxUpetcZ7eJb8N8iLEYHsvQmkBwAb3LsZ4WRBrxeJDPk
ibJZtZ5wgg89yILmrisKejAbC5oCDKKdJYyCdSRR1M2ISCc1e6hqNTCyklS+CUq4UPZYakTEoaZ5
KHt/2ITZuhGhC6Ykt6mTqHCvQiQ68cNpbYSEqd1D5iJiGYwnnk/VryY5dRdTRsqlKihdFbZXTINy
YvDmyYBI1KhR79uOXRKaHTUsf1GGx7K6GHCtayX1Ocq0zi8U85OOBudubpnaguY9NRG2KZjduumk
L/s6q/aMObiqShHUdzCmfsL1XCooS9HWdeaWQwWqu9Nq/ROwthDGX3tenSLdFZnxqbQRbxb+xL2M
HLw6MDyKZjMiIz2mvI2ABhlBHOc+HQhOkYI59bwcuyEdSi/NkR5u9XJfWMl6M8lb/52jSEGNajxY
ZosE71S9aTQE9NQs3+PH2LwrIrL+Zm2g4ouWD+FIepZlvAt6AnYDXre3NLumeZDkqd7lpRXvjQxX
hoRpSmc26dksrXuFOYYXInrga9zyIqXnLuok5CGs3qElZV7WMLnTivV9LSHaXCmSflamXaTuGhvi
Ic5jk2+ZqEuDngSUMRANY4p+s6rZlxkjOA8AIhymGSJR7qhnBJvMGwKRO4QQqFci4LIzncXTBpyP
yZ1ckP1a7yhn4ErT+FmnHYDcMP+wxj1zju79ms9E1UV+psxLUCBXj9Wshb4Sa73bT+W5VyrzZsrW
2e+y9qBbfLmRuSBY38zq8BFP95MaWx9xbY7R+dic1ipDo8YLaXCiG50VB8B6qu1HXERXLYk500sr
rdktjFAi1BWV+WjlMes6f40+xcBVghbsccgMhonDh9bW00OnMqyq/QivsvuatIX+kIPgbwsHbMxa
nbR+LraSmolVXH2MgrizwkMcjV9RNrWxCk0GL9xoVosePiKd9i13OtCPUKOwYH4zUnt9FxtmAdj1
WyfN8n5o2vlmXVN01tSzugSrPiNUPXx0YNnfMZWRVye5WCRsqhEIMLFrCdl4tL1m/TBy1z4vqeY2
c1Z+j3zgNRfu+YKKrzIgKrve1RCAALyiq6iOqrrP5zXZrTibo/6AqsnJkif0s1o1OrVmcqztIfK5
4Ui+RvZX1ZQIsySV9JNJz4ic4tsItOHRqHfADUs/LltnpyLEE63OGysebrDbRuuIkuCxsWzIbcpy
0O3ujSSn1ZZz0z8XuJBXaeUn8Fq/qelWtdx4BnXTEOGWSBdgax4xB/ajKbudFxQto+Su7dX8qTcT
OmjA0G6toAiszUBrJTVE7lMz/LaUiZW5Lp7K240Beo0OB8SBQ0bdX166u9qcHgcgFtt0PzrIKFsj
QK0dwboDIKn6u3laP2p1cY/6K/kxZBr3KNcRz3YI4IFvJLBC9jDUS15HBX3orWgdd8sDyvhkGeX8
XWG1+t5kcj9DWdy3xtL7pTWe5rE294luzIehiCbfNNX3vZZkfhxO00nK1cl1lK+dvUnTWsX3NGv2
MRoiF2C4dyqTbaLMTHJBQXanMRyfnEyB6aiDLYszxvhZs3YRccFNqU4EY1DLkX8JCS2r6FLX3XNt
SqZfxT2ec9ZjMnCxU03KgbooMswjMgAOrsCoNcTePLXvWitKfId+AKKHCQAIf+KL3botNt3e2DgV
OGbJm3MLpQmUDik4v2+hkXgrxml0pupj3COs0o0WMAJr2q2WRawDpSaxpM6NODdu2/iMacvbDtu4
E1U/rY3OMgZMBHNMYWQfqykJn/qRzqQG5HoY1OyNvuhnVQc5PEFL8MlB9J4ZLjF6sGV1RrqeYu5A
nSCTmZxXSuNJ2cLIBwgdcs9buGLPq8rXFdrC9Fjj5Z/zL0S+n1XVSMk49DfRxLNdVrxtcgEqWW/R
tHMivp7421wsqqUEb4018DpY/AR41BUcPvk9RPMxriOCeygpRtPeSfZTMmVI0If24C3KcF9iYxY0
sqQG9FNW4Yr2OlTQT7Y9YlEjBjGU2C3h1OQu0gOY8HTnSLESiEVjNEpQbQvRpPNWPARQkJ4tNhn+
bREjqc9w1MaQdsz0AJPMIGpz7pFXD0/iv3XbKYhFrW2Vecu7noTcg2IzckgO81aEGLeFWPurJjUd
tyql7mRtJygXhhx01meoNQrQDBpiM+SQ2c/G9llulXJHCMLUe6u5izMWa9qY4JqnSvv/w955bEmq
ZWn6VXr1nFxoMehBYZh2YS4jPCaskGitefr+zvF7r3lGisqa1wSHAwbmGGKLXwxzaBTvaxUwEVz2
0TEXp6aIhj/Oj5GipYszbgZGLnVPdi8YS57hpKchvvSoz/lOr5vBoqj9YWgBSAssggQkyDkJRZBz
LT+T3KInAACE04ZJYE8ws4hm+xM1k/5kdFAORrWaAmVAK2CzptNwMsTnZjyGup6fyQw99dCOUVCJ
VsMqOhxyMvdoOnFu/hyE9EusKRoT5LoXBVfQE3J5+MyIOU9MrmMl0fqhNNONhGb0SKye5CRXxnaX
ucnzbItyGw2nqKHTKeFnYwwFrR7GJJDQpetEgpgkmqqh0xW4atT5U2UnR81DSqpXsvqwiNaGhDE5
xOhc0LWHsyd4gbIoaZq45fC+qKB+F3iwCN5RV6noBWXciUfNfhuiaAItgfM6umE3s6j7j2Iix90K
UwTqoCNUCne1NlVfighYtCZQNhlPTe4NXM9Zv83W4k1LMcOi2ZXNVt4daoH2Uxw33UzTRFtb9M6u
k1zA/jJ7mXfVXD7IcY6fnjwPdvI6iRbGn0irulRjqngTWgGLVu+jykHXL6s3aR0PG4kcvE4kxLAz
e+MPiOEFw9DupDVRf5JIwkZ8i2HJwTvJ5RZ+JFhcp92EbfUMHJVY1fQKXwHpCvF90ztTQqGUNKmE
4IpE/1zt4v7Vm2rCdS/jma6ZX8a56f00m6iLrPZ3vaE66wCXn5DOD2kRuq0DkzxcZn/NUCOzFNC9
U9V0G1rOb65TPURxux/V0doNqfbUGN6npSgRKKAljOrWvmrSS7KMM6l009/GPZZWhW3/SJUn09NB
0xWxtwGr+LpY0Y2RmvluIFr3vXjydsUCSFzYJHIfFyNVulTP7yDiAO5HU/kwlWMWlCQNAAVDHWGj
k6IX6bYy8tfIhb9i9lRR82LXQygnv0ATwWzzp6p2jSAq+l+EdMNxsIhKlew1yUz8m1Kel+p+zBcr
MC0uQVuUy+kMgJ4Jxx0sRshzFbt1MemhSlnBrFLKTdFM2S5t0cnOJ3QXgDvNg/GjNyY/x6mA54jA
iujKm6lyXVTgY7mrkC0O5zBABsrwbc/+quSvXeGsgdXaiu/hf9fryNYOdqbsqsnBqiW1Tm7aaoAA
W/vWKVt4E+OrV463Y1stp6YiPcPwBfnTroFfM8SbToGLVOCEMhAsF5PyqTLKZ2Wo1j1wPrLMctxr
qHHh4O7jFVJuq7fRg21kOM4uPxWo4yRWPpyo3VPbUPSjo2lvg8Fb1YFguK3KWT9G02tKD/uZSpZv
69M+83A+wsVepJ35wxxZTtCV6Q6ueLppPNjTjjZ8Hi2XcA8hD87TVxo2+Td7HN6wpANA7cTfeuRI
/HpVPEwQ+TGUaECZcyq/ccI/6Xm6xWF75/W6kFmqcCLSf4zF+JTAc0LswY+i8LKGzhLMA3VPTCL2
vUcBhLIE/r9zsm/RYchQreMJPvAOTiu0u0P7vpwOoTrbgTWG6t6onIxG/YTgadTG+3yOfqJXhjcn
ATm9BVFdGx9gRiHqpGebtRnI7NTa8SGS39BsblA79F7IEJBDhFE2IQtAz/MLtYIv05yaQQQJZTNR
YaQVwqskTqrLAiuCKgd+l4ZLN2SJX0ZcBvzOaSlUUV/dYAl5LrRL+7jq/OMZXn+E4G+r4fY7u140
EtKRQihiA3M13RpGlm4tfRw2cNdjiGm2Zd6lC0yxyLLezCIpDuXwiHASSlPG/AoWzNxFY/8lVFDN
UCw1J7fnMuvSmMpFSuBTKbs4Lt+AvCXk4Rbku9jcYQxL2YaMsXNTBC4aBA2WNafpL5pQRfi8LnzT
0HKrnQaS10dc65abyxetjNwZ+i3c+3wzFs7RMHIkURJ4QU4xpI9I0BcJKllOlInSVkwtxjipjfs1
civ8u4DHkZ5b97VeV76VhuNmoNS34BVxbtIvi4kyW1hbta8tYB2SGDAESqtaqH620+wLhW3kXqKK
9m8NCxCpaZ6t27Lq9wRxWwSr7K0yk9rFNqblggk38O7dW33S+IvePsc0VkhNfigKf8MY7MM4Axqh
yx50qmHvIJZ9t8xi9Z1R/dViojWtMwYlybTu8EhB7MQsnu1piumqjVQKUI3YOrhV7ooQ1MYyUn/2
eAwTT4OBodDt2yhX3c+Kn5fLqY5tHGx6/YLQWrPtKq68sG4sYBRdBEfe/lp21Us5C9v0HgGUxih2
kdscGgvsQZmhYpMs5WFYebDreZSiwONujYjXaTLxBB/icef2yw1klDseWLqPbiAJrjFwbEqTJJd3
cf4KPtFCB7Z51dcUMRcDFUcPufJOS9ZXtOYqhAd1KmurdWx1aG6LQYlWR+oSqEWuJTdm4r1mddJu
etfU91oMrVGJij1U+Nsxi4T0LJDqvN468fItUhArTsMZG5jRfibw/KTGhkIZa947Ht38Km63Y4/5
ZY4OVpK03Vb1Pg2YP24sFAi4Z6bXOKypJjsnFWHBIK89tH8X52kyNfxY1L0p6M0p/RgSPgtSbFR9
rfLxU0PnwNdigCTO+DURQm9tqz3igFZSHVH8oglbJMei6QYown1X5D8pBpr4x0lAHvxEAZ+njttV
6JZfwYBXuJ4EBKZR/kpdM90hpzehbcEEnZCaAOhUuGi4+dZSRofENu+mBddIr31E/GTaRwj8NhOi
0+2wtysQPHISqoQrcm4J+1DdxFoS7rpQC+p5Kwh5Cb6y53pQxvMSmtEeSfqNq63HIUEDK6EmSZvO
DAPanw3eHhRXzWo9OWY3HxDOvC1yXjyeV9/HM69xLxV0cDzV5lONTGOmqgsRPsD42cPVi3qRHuQV
8SsvyY4IhSAWrqCvp12FkiPjzZrrexSXSerdh4by/XYdaE8m2eMU9vZONQrvBBGcwHrcIDeXgO4f
qBQWWMR6tLKOjksghKB3xEvVmralUpW+rqr1FueSAtF4Nz+vSGufzWiiIkJ6Fb0To+ze8xvATEJi
gXtP79ItfN7mZIuJnJMTsOekVHIW+3fAZrsxRtW7TCgMzRl4qDzVftYD4LjF5d7OTQK4BZ0qKP7d
j0gF09UjhniyKgkrZpFUD/UpJJ/xhKT+IX4yJ0z++LWccYWamrY3zew0gat7ymZt8ddzHWehYJ9k
G4/kb4NGDMqsc0ntPIKOy+lIo+lBLRJlb5h2cUiR2ikW4szrxEC65oQoEqVcOSvXLHazC9E6QNIr
Ls5xH600SpK7Mq7fMgF7WtQZ6k+WtLdKifrFh7He7m5HbU25Ucn87LWPdjNWxRIiJRFTco5+dH8c
ytdJSGfx5DROxRhxJyCGLIB7EjQnJ5rAzK2rwKPGYR94RkFtRuAqf4NFWumMEgdKxgF+0slZH5V9
iqz1Brk3wzeo552Ubl+GXXRKEIPwbWN2NnrdADPiohsRksUqWndarjER6suJkwzeDv++u0KkdX3i
/qygvAe81tGk3SaDEcPiIYQrE66dSsT+TtQ5pC0zZQOB6aBhB8RzFhhB3AOcjWYvcFL/gkPKOTRb
8oMWkcKWOM77nFcclhLllylQlYpgRMiJ99ecIdDkhsM1avVQVUBq3WVG2L8DSOwB+frMrg/BEq8O
dDRgLwfgW5tR5IgScQbFkXwmoo4rf4hIoPfh94DmQHMZ/y7a14J0MtHEJySvq5k3qjC6aQzt3NMC
okBZzMpe4r8idCZz7vfDO7ArqiGNoM9+kNivog4fQ88rd/I4U1HA25kkY6jrQhNX2umhx+/Sd5yB
WD2sKPyaUJjt0Ty4On6YIo2pFcvZjln1WSI33zGbiUXc6jnrJhV8IPGCPzUCKyoXzbLt94bXH3uR
5I1sEYRYafiTBHEZAtnlxYKBYw5kIN1KZyim8eSOFIWN4ZutL4/pmkJKFtBNzFzqU54J9plcniO0
cJI24VyM1XDGLSM51pQVJAQHem8MQ0PCTsX12XZGe6B7EMivHjefFzvHWlB80yqnOLwx9P7WEWyj
EXoBbRSJBM4DmrPI1HAQxAaNY2wf5C4XiRaWs3KiZsn7sWlV/YHZ0yW/47o8QqRGfH19UIbsSxwZ
e3uK3X0nkXC6uLq4QqAkxKtyCGfxcBFjrWk3vkMXAr9wAV51Btg58jykSvd5NTUXbf75Hdka35SA
cU5OjsBc3yFGN2XG+70pvyIqeYNvg4gNwIIQWxbuN6wOXnJRHumaJdrbopQilpCP/zHOxbh1BLMn
pH24MeMQ/9O/kNTyVrlijN+BxEM8BKNHzV1+83lREPY29Buvs+4ipBachl83dSzxqyzxpkYRPxF6
oNNwHIsC6xuDWx4D+w0V9M+8wRQ/tYsc+nb7oOS7vKmfjME1Dl6Gtl2pkT5ESLKR0wQztRa/99rb
MVEvRBAUI3ly6TkaOO2Y63RbUciDRzzsGy3mHgTjWnFW9Xr8XlPX9CuveHRr/TMslzc7d++aWvMC
Mkpz79UgJR3LuslTtJ0RK+Z1rvYnLBHOnVO/WYNBv8NSHxXL7PzCAZWzxGAMuuJL5OnrZhh15NFr
qLZxSMeVyuJouEibJubLsJzRWb6tgM9XOgIXiT7cpVP+pepyHrbm7TAhIAHZ5jvl+O4Rlzd9zGd6
1vHymIfqAfTojRuh5kZUeHQapQ+Q5AiDNrdh3A8XNw0N33nQkEPHHy/DKMdO7uecyDipewwsFnNr
6CTGBKkEKv10rNvqO3fkCnmQoExPQlgyajeTQ4BqdjvgD3QLyvPSWDbIyxLd+Gb4VqkXywnN73HY
LrQmRIunIkYdiyhwJ/U1MpV7j8IF+hNZdrSn/hfy3L7WxOPD3OCB2lVIBcmbkaLzcEjRIZxLKJLw
QPfyKeK1erpu5Gw2R/qxWY7AEEAULL12r+XYoyCM5J3mwlGP/4v1/E+I+ZpnAsT811DP/2ppRpVf
PyI93z/yFy8fpKeJuhnWSCbibCbqL3/y8jXzb65m2qrlaLpLgxdY5x+IT8P5Gz1w4Fyqa6IZ43io
0f2J+NT+BrvfBahpuJrlae7/BPCp2cbvvHzPFc5Vngv5X9NMU8gQ1B/ctgpUUbs5s6cbVI/xGWr6
9SQn85ytJ01EJfpKdl8K0LonuJRhQzQYSnahnBMTIrNPZY9OyCQLtRKaLoHico4QteiK+B2IPgg8
uwSiy4l888oxpxD0IzmoNBmNNT0+qjM5RVQtz3E1Et95kkRWalH7WdVXYSMZ7uQ79TrRuo6MRS4X
q6DkjmbxydRXh176n8Dw91DAltwsq7FBz2mKHlwDOh2r0XUjqRDQ6P6c1XPvOxrq3TbqSkI9uXok
5P1jy7QgT9zkWboE6TiI2lHKw0+eMcoCzQGj223q2mAH5Nj76qkpzqAf6E/ycKtP1sLLhfCiPl0X
YRIRdJVKnKIw7Wci6yhXQCkbORtNK8RtOSsniqf1J3duqEeG5aAK7l28qcR/fp2AoOSJQXdRcM/E
r2EJHi7wCAdOCGFBLF7zZHO1SgNXMICsyNZwZhTDcoPrVlOrv1qT8MFFVGK3NM3jIph1huDYyTnt
rzmC0ZaXwd+vpskXalsDAMFOmbVnOjsdNFrB1ZUbymV9FCfyw6rr3j/sszTEqV168n8UwLXgt6PX
76vF0eVXkvt4P5KcvX5P+cGi3tfUeyHUZfppzF3tfU4xe50yd46Ui5yVq+WERPCLa6rh9jok5wqx
AzlnNbAQyyp93+I6fv2AhazOCSREoWjoGpQiMO+IsgjP5bwcvk4cca28r5eD/3T5w67kbNJMKXJ/
xvP1I3LufT+/7+LDcf9hNvV+GAVJ6e9H+LAn/Meo/4zI3H749If1/+bLf/jAh9nrl/7w0X+6Xm75
+1f7fcsEWSnKM8bOIcEAsC1IUOL6v07+5dj7ffH76iQ3ysNvg0rFXSNvnYUolADo749QowevbpVV
8OjNdrb3Oo+062euW/+2W7nCXh/ipLaOkm0tGc9yTlKyr4u/jVUYBJJRijD2H2blplcC+3W/V5a3
3K91JXkXcndyS2vq2fO/P7rc8HoYHJyo3k9gWsT30TOskz/L2TGNR3Wbdqu2V5Helh03+ikUKgAR
UTEQKYUclBM318Hwvq+SW8nRPpksaHwr1duuSafA7IXFnly14pi8PslZFdRYdf9hN7odgZSqNfBg
Mq9635dimH56hhKHjXhSEVDn2q0HFsiv7flb0ppv0JMAMwDhwJla38zt8C1DHGzT9rR5xvzHQpcE
a+p4WygIYC11qW8mNznXOcaGGP5gwyJMVk/UiL8bKzT7kveOP6FpSQ+scbYfvuX7v0FZOCaAbuOt
JKqP4jkudSyu5PV/NtYJYtSHTcSbQW73vpd/svhOif9t1//BbhAjGlCdcg9yz5582cojvc/KUbkb
SBi89+UB/uU3KdTkFKcLFs6SHvf+bUgmdzXZcC3fZFBaipNXzMVJzvXiX7mO/b7NdfV1m+tY3dj0
hK7L/2y3+tjy/pSfvu7if3YYudvrUa67kWNeiqRXJgpZHlHXO2P9L+66HJNUdt7gFy1Vl53cQo6P
saCXfZiVq1L5XpWf+W2PcrGQb0i5+n1L+aFVvDHl3Pv66/L7PmNTARxg5cGqYXDuVAp+hbV1Bl+M
IDRVubXAExFArFYsEQ3Ead53VK99g4h0l2nCMD1TgzU0EL43oYymMdp0o70GLri1De/nfmvHDuYw
Vubt26K46TxAj2OvkYcilJ1l7hfDxLauTtCt+WIr7lFD2/84ueBvq1CPN6bzuJR0NSLENbBWab6n
62gGIxHGNjHuXDtaL1ET7rt6dk9ZS509T5pn1VHMfVx1n/NE+Q62MdkDN/G21UrWPqm4M5HIRtan
ziu9vZd4HghgMFBZvDcR9x0AX8MWLkff7pdt18TfsxAmwzLZB6NT+o2FE1RsZrsCd/PtOIN2LR3z
UGfNJVSSX1k5gZVcK5VM374hRYj9cPJsBO7x/ssBmFluVp4TIvLApeWa6+qnwsBzqUjqG0BY24rY
XYgVPY1TlR4tJIERuYf40HjbwkP40OyXbDNOyaOtrQpC3nnmfx3LqgjiATQnMA9tZ1InvKHB87nK
k69OvxpbbXpTu6chqi+NiUxEgy2LWmxrRzznLMyzWmPw62UkmkwAVFmYRFKCTy2oPZgzPJh2fmjs
geKx3uobowc4O0D6qqZ58t0eMGxRkZovsfGgGz9yqiXQhOPxJQfe5CLK91gAhCyT5s2CQhUMQEmH
5QEE+inVUVWv5191oYEfFuoAVt0M/BY1Srt9F2I2QC8gLOPk2ANGJtRtsTnKTlPPQxVJynJnUhHC
pajbokI6kM5731MN7yK9092bxSgCz26iwPKq5Bg7+tsYP4QtJJA6AXrYmK0b1HW/pw8HKpgSoLFB
BprYn8LSbkj4t+x1Os6T+1bCAb4fhxql9c/ukzrDn3IS0FJWp/xU4kPYoGKZx+pr5a3Vvg1bP4/i
ctOtxsXIezhNu8iiE4vbpLfprRm0Dl1QcJerTyGxpPNEo6I0kYwu8+7YpDksijSJwZy2ThA3Y6Ak
iROEYbSdrALAr9e/Rdnwqy4xKjbgSvlFdj+qCIYuCKzeW3gVwanJvPCuNnr77EbhZvEQVZnrH4od
hTvw7ru8qGu/qdRh0w8Ap7r6V9mYFwviwK6uuRzoOlIsNtek3ntoGacjkEDkpTZ2R8+eWleBuXHt
BSCik6DDvJwTR2ZD6V8DyjFy86zaY73SLDTRGN6a9BcAHb/1MLbs3m63Hd5wCMkAFhKfWOo4DmJ1
uS1xMEMsvH5zrRyBqvXc0/MvuD+6rGghHFI8TlOICWjj113unm0NDcrQpZ6vDsXF003gBot21tMU
3ZSGZA155u+zBY8hnEzw8agBX+bSPi6ztxza3FMDgAmbec6Hh5q7Ckh3gXJ/D2AWU5fismAC4Asv
A1zo3Zd1GnmHt7ir1HDIoB9E2p4+5jPdoOamSfun1ojdw7qeihXHcn9p62WDNCcJGSF0k0Xdreqe
iji29rORX5BwADCYmcsWHshLrAx4/67LYZwo+0P0h4/TQemKaCHWdNPXdPyKlR5oAZwvfWiO66bC
JGsH7a7o9XZrYS8+WNG807Oy5LP1C2Vth9K9Yd6EDWwlb/mCVTr9CPCZJioB0KAqnm4tO0jG1tpG
YFA6s9lp7pk2PijTlhYcVeXF4pFgtRT74iH/RK14Y0wD4D6+WWCY3W0zeaZvjz3IQKH1tpZQ6VRt
/kwTFPxwOh1qflwQtfHPdQx/4j1+m4zrwU7np7BsUFtFe9btPQC9jbMDsNoEvQL5ca7650oH5hiH
FUwDBXc/2G1PYOjNYAXXjEdBueVRuFwmgTM3aDuNGQ/dOM6zXV9gI1BXZoxwUb2j+Tvs8PXdR8DV
m2a+Cw37M/hkDfvUKkF5r/Cran0LoGA+Nk79yt0HZLQdan/CFjDIWeq9EKiLST6aJSUKO9E51Zs9
qHrdV5eSpmARvSTcplhMfNUqbaaAAuFHaxzYONjT4POSBc4Yu5sFsfUxxXpEU+wbesvP2iAUAbzx
RrW+eHmIL58eH7werh/WSIASED83kKTxozaLNkqZQetT873t9dZTXm/G0dXPw73dNMoZ9WxYlUDI
G7ThfRcdr2aBl9EhjAxEG/4XgOttZD+MtP6DpOaenMKuE6Y9+nG2Lu7Q34GMboPG4dqbssGFz5Id
sx70qo3XobNRQx53fZ99IUGoQAV0IOU8b1eF0FQtuxaus0a7RweellVrglZHnEJfugvgvO2SmilO
eECXSnTi1wW0alLhN8KNFwyR6B812GCZSXprrHsU3VE4GYd5MzjmfhnD19Ve4ETN3iumw+vWhG3j
A83b9Ev4tR2s80jVPpiygvpWZv8s2lwJnBkhe+6U8hCSCfhRrT+VcwJEKUzabe6cdRtqqdmEnt/P
nrbr4yajnAucQrH1t8YdNLqcKP86LkNtrbqHxVFqUvjqjYpagfMaEdFgJzvFsl9m7MFsrXgp19lE
3bdEoJVf2OlyEOjeetO4qLllVvdcDgAxBwNJaDQX7jK3mrbjQum6oTO+6dzS9VcofEaZ3rePaq/P
dzgf7JwUMF/FveFk4bTjQdIH/fh1HJItVntzkNghivo5nWcsZ7mg1VMDEG7bUq+YsmQ5JAOWY12a
vIZFCl02Ve6cwfxmjriJQplCGUswA2F5QE5vkZwDHSF8f4Rof2UvN6E408CR7yoA8HQfePJNeInU
PU1ut3V9w01+1FqSbkAXWX6XYMTZq2YVtFUN9VShdayP9X5Iy2eXAtHA85jetreLO226LdMEdJel
D1tzKu+GWLW3kVHrmwWWQ0fkgE9hG/R9f/GMpvWjERcssFX38PBf9VY9V+F+tpFzto2MiDWtu4Au
RNFkT0Om3bARP5uBCCBMqbWIbhJ9/FajbYViirsr1WxBxsU54X/Q3Gh6/GjOOYYDab+b0vhHNr/a
U3Za9PlXPikLqGZFB/+pHbtymmFUZQ6uMAXddbtrN/MvY+EBojZ5RVfXfHG92NkYanwXjq6yQehF
8xtnhLSHkysSEAqtCawljw0htNpWN3W9llt0XbGqHmFcuhVSccYRV27BJb1xOCIo5FbQl/IOLISh
Hhtn3q2VaRx4xkHwwV3ALlN86sfvgyMMoTVaIS4nLs6xYBqUlshnODexbVPxtc9NfSjzJUGSXg2i
7ogrLL1Wby2J55sNLEXBZFQ2XlUbe9KHjW5+AU1p3HeaeHSiFb235zkA0/W9xBMzsmPwhVkYrJH7
TMZWk9btqw4SUGSiIU3zaTZLVMvL+jYy1Ed9KgbIz+WTNQw/og6Ei1qrfu3En/OU/ok7x/qNYjaw
P/XhEBeQvhv621WcxmfVsZBBPy3zKvTvtc+4MnhIrDX2Ns3qG96DhFuQqnGgS+G4oFiCM5lfm3GN
eE5n7psG2zurg1/UTHjvql/GfvmiWOMuMobe14zqsfDcBJPrIgxKKzoMtKkDVW9ROghXxx+SdN2q
o36f2u0lj3gZA/k5DpmT3tbpeGclkLh0qGi6/ckocaoFH6IQb88Zte41/YnrBWDXsSU4wnoSZcuV
axREoOIAKHVz0ydEUxCrQT0hFpzfBtAyWGR/VMBazPODpkOQTkP9TqnZR9W3VLpD2HGpYuPonYbb
XsupNEwpmExgIQnQ7b3TrtspWhB6jtVdGeWfYujV+7IV1D3yH516xQsUPEy9sg23F9GBNlhBPlHu
mGFNdFn8dViSZzWqbLxbpl96r9043qhhyDv+sqMXyvHZbuqWX1MxG69W3OAkpNQisJyN7aQ5SKVX
3XBrBynaxIcI93KlQ9q8H9etN6igfZTbwpu+eUuX3VI5wrHGME8IG912GUJO7YpSJFVhVOLLr8BW
kPLpVzSQ1KMdhytAq+Fn7dZLkIfbWE2+Y/UG5ca0Kdp4iel79F3jvP/RFqG3a+b57OKOmjQ6xFKb
l0LteN9tBX0H6N1K68EB6vZmC/7YQ0KgC6MHF1X2Sg8Pk+a+mN3ogaVbUHRwluc2BBOcDS9aBIRZ
C7GpcdTsblS7G57SyaYBfoFGwTbXq9fK1L/G1XSD47a/VDBwaE37NU66d1g3dX7Wa/Fh1IGbtR4/
maI9tH2mXNTUCi/12uSXJjybiodWlBya0Cpt5zy7fR/THLhyoLOK4/VTkR7GQUEfdVeLPckV42p8
BbQ6o6YwBka8PnXNE1r302XSpn3vtDjilYD+pjUbfWGXxheJXpQagy1gt+sJCREwESPu2XNytkzu
KkoEd/Cxo4deTJY8fACl4ZZFdXaiybrICeVIEBNYFO70yvljrKQ7v1+HmFv+r7FhxeYJlJa+b1wB
gbfCe4wqw/uBi7F2mgs3hc4jv293c6Hrl1VMKM3WB3dxFl8udn1sXNLWSe6noXsfuo53tglMuDdO
cshVGv2S4z4UFFMH9uavXRp6qB+7yIp4X7HJhxWYnOIo92HE0ivwNktVHuWB5aZhPIGR7o2A5LQO
5JBcmWDfBft4eZJDFgzDO8fBGhqULmRR7Byy5dJrWvIwNTO+BE14nDTjVl3S/GaeLdQHxAS11gFe
gI34+19j+TKW+7DDUDdTlVQBjxwaNyDxTxkE/0siJnLjIbFp54QZPkn445TI9POj5jCoV6t29+/L
bbU2u7bKTYjEYn1cW7Dq7PmSdu796vEMGddm4t4ZzIvnZcq9ha2CWDBIb94npFZvQxqvp8XM2UMu
XJdmcO/b63YzBhaHfFWBdIrPQta3z1GRXIq6GO7qagner6i1TqLNDPgS8ZbuviL6ejAVN3rQUxyl
w2g+y83kBHdE3Q/dsj7IRbktLLs+sJpJxXiUT8kxfdHBDVfZbT7M88ZTI++Sw56/oIe6ngxj+BKF
rXeR47oDgRCVVz9MXVUAW9ksROMCYG58K7cgC7yoiWZQtuH6QwCkPyiRZ18a7MEuOLA20DLdNSDH
ci5yhdan3VGtLRA3Yju5AlK1edfk2I+nWQ+V2ov7XVcYBpQ8gPLZaGE0+Oe2cdM4QmrF2ed6k+7c
JY2CVQnjB6yP3GA2EYsxnLCE+owv+c7wqL51TZM8DGJi9l1/pKZU+vEMfP1/UQT/CYrAgqn871AE
m6958qtqy+TvgATvn/oTSABaQKPl71iebRqWZQIJ+BNIoJt/M1XkQhzk3kydfOwvIIGpI/AP1BJ7
iz/Eo65AAv1vGOqBLwBk4BqOi+vi/0DgX/97VyNL5WvBE8NHxTFUg9e/wBl8wBFQJ6wovw3zXTkZ
3larVF4nswmquJ73UU1YXoH5PA5m4gZNwmWIDXTraz1FoiQcnsYQU4hCzb/TjLkZZy8GfFfeJTaF
rJiaml7eFwipnEJz+ZIoLujmNof66ZmHzqtfJted78t0me+93rV3H36IP5wM/k9JiadKyr77f//X
EvY8Vb5EPI0xZpD/mKki54ZLnYq1ly3sfT78Y2a51JkXD+NdpBvFfkIbQe9NoEGtdQB0Wt5UjhMH
Gjh/oiQl3AxD596006zd1bH5s4/X+uzN4z3SJzPiMsLWY1BQI9FH+7bN6q06tcPFSWJzAz0jO/B2
xPXcDfPb0A1/UJhIDupcPlbOoD07RdVuNL0bt2Faj2fqGP3exlaZmtN0bvEGxF6n3yplMx2jsUzP
xjCl56zvhs3s8CxYFrzN8VUKz+j2UWxWXDxPR+NlmD3X9xwzPsdbq1RQ+8cL/sleawPWHBTtiB70
f3NOba7VfzintmO7KJ1ZjvCd+O2cJk7sQmfv76IVXzT8EJKdN5rDlvQ3eh4jdWPV63JSVsI/CjQJ
whXpl76afiBI1uEw3+jnDi9L8Nzq/Yj/8aGv+gFVH4oViEK0c2s9pQguPwIUoX5k6y+eR+m8Da3P
VHJGGvo2VUYkyM9oS24jE+cnf0pXULLq9JxVxMqxnT7NeSzIT1lEfB/Xmo+Ie3VnzljaNFaIGaoO
m1Wp3PwexligDmOfBg3xFbSKSXs2HM6lt17c2C5eF8oXI/CWoLfq+DbTqvtlBIlbE6XjQtAfYt16
zBJ3PaRxX7zqlFOsobmBRPKUXAUixdwoNNuXBZrxv7/GtX+8eR3TUBGeg+cERuh32zpnwYpMqfPu
rrS+kXxg5puBSQZ5oRzaeAh9kojkPJqWfTvjy7dHrGhrh7BB9fiMGlOKMqt1N0CCu0koIRixsvfA
QTeN+vrvv6fAIn28FR2MAWnmGcjJqGIiLqsPt6Klwmuu8ZS6U3WlOyHAcFvahbW14ikRlVLvvzmc
LsTufj+ep6Kuh6+1hnPJb7c+UMdlRWyqugs6RYvvFe1n0wMdxFLR2mqtZt4tfVbSSFq9p4Ybyicd
R0gBeTUP3ZNoMNVH55EsP/r/hJ3XcuvKmqSfCBFwBXNL7ymvJd0gpLX2hvcF+/TzFXT67NM9E9M3
DIkiKTqY+jPzyzdp6fkR4YvdmfvN2TF2/1h7A0DOIKNRYKRAL7Ywf9xrOecNqibrIJgwzv9SALjs
q/77C2JbM4VpW7bjqKPJf38DXRdWQ1jk8U3Y1qeb0WLs0vSzGj2jYXcV1uvQSfWtSw/Utu0r7WKx
Jzo3Mz1piVM/xbEJMgzmiTS4Ezjh/dBWxsNykdr+X5ACyT7FbIKTMZMN0hl3kjOR6zZqdmbH1AIS
QbNzafzYDR16ekD4A6EiB4TaGxD8LVLPEKF22LyzGy2KBDhgSL37COd03p8A+kWUOHfQ5GTmdZtc
QqGYW3YBdEmGFRzzgIjaVSO/bUg6FgrDHMH+Vrh12u5v2TJc0RodOolBpBm3snHxmC4hXaXzIXSy
9hyU8LKZ5hf/S+Wf+L+/SKRQODyS9TBtDiRq+/uPL67udKJAv9Kuk0cofiQGoInh0RPNryHS2PH2
CXaAxhs2ZjT9SQ0v+cvCw8QJ7PBVp64B8tp27pGW6Md00Pq9NN3gKZlApcXqtn27Hi1t+tN16Y1R
6nE0neQzKb1plXtTdEdEmx7qLE+pVcvYExWO/WUbAaeI1ZNde6zem9bfAhUjblBPD0mVD5c5nekZ
tX0NnpHxDKjG3k1mDdRt9gC613pxIFVX7wrAwoe4IGNGxuIA9qLe2k6R3ULo9n3QfPQpBBOWXs2b
7T42Zju+e62QGHK3//8dA2US6qv7377alg12zXWoGDIYh7g0Gf3nW+w0Xqw3kbSuzGJYURtwx3ym
sWc8uywgwtjYZ7PjHZY/LBejFwQaWga3aTQNAMI/9zEC7XdFudV/XPUfNxFuYhD2Vnf859H6Nk/W
PfWZQI/U4y5/DrLkv378ueXsaNoaBYICAOohmd/yLLWhyYHwZTQr/PuOyx9+/uXyBCP6Sne+bb/9
XEc+n2fwzz+f/JQPI3A7/dhGcvP/fE3/3Ppfj2v8ofOItcPyHP79Yv7Hy/p5Tsttfv5pV+X3xNgY
Td+RIqRXrlT3X24QoIlqP+/88pflYlre/uVHm002rW8Rx/i9Qf5mS9TlolnBOVajHrGJ1eCnVyMg
egutbaLGQrLvyFlwHvvWi/nvOZPpbpKvkzb83YM+YZRmXRJ7/hs2tLPpmTtJ5k+ZGkRF6fhd5brY
JB0S1uB6aiJ27ny9eg0695a0JkpA64So18W7GXO6ihJ5xTKJBGGEe0q3zxzwGYypEVlSaLjDUanR
lBwELDVIg8KFJmDeTDVkm8bHQQ3dQjSKGH+9HJxuMyBwrmcZaIovuQo9hnYmgfYV6Zvngfj8tlOj
vZiw+Vpn2KeGfiRwrW0en2ymga0aC7bMB534DyLqrVdjw5j5IR8bsgATRbx19y70qdaByrPSZVER
QpfTxlW1GctIUg0nTaaUkRpXhk6/Y/P9tLEq5nQjigkdN4ZxI5ZRpxp6AhNcgYlkYKMGojmT0UqN
SFM1K1VD01aNT33mqPMyULVOqeXewrCNzprU81UGhdBjbHxolE5bNOZFqBReVqa/0kAH58Lo1sjG
P4monk2gBJvSMZ+SsLkSEvUg5uRPsxoAV0yCazUSJvWkFcFL4FcBuNd4TcvEtmCG7DJLbtRQmQGm
3I5q0GzZn9hFsMYzgJYTpc8RME1Pzdk1p9h7OFhJq7BnNDbsVOJjUx00ptqNGm9zxD6nauDN9JzR
NzNwoYbhPVPxORl/x3X2lLuFdsXDDeGKAXrFJB3LsH6cXKIj2sgXDFFjWEM7ybuSmvdeHMeISRum
tLgJ5cFIiKIDmb3UYtrTRBEcYR7iDUsL3mk5T9BQEhPfQcQ6vYMqaebsilP31VDiwGwSkyNMnWdj
A46nJWE7Mxv0LB0gbm/SFYLKQBR+Ws8IDy4CRDa+2SL545Sol2PTb4WdPBXUjFywgp9KpWGUqGa7
GlkjQd6w3OiSMaBba/GT5DgPl9W4FAgivb7ylD4S27Rs00di4pakWYfBfybeiE/W94E8H8CHho+s
f2gW3YWV3owQEylFpisdtJmmumlKrSmVbhMrBcdFyumVpuMj7oDDe7EQe6iSD/EDoP90SgmSShOa
RvqHpM2uNZmzPzNoVjIqaEijXM9KUwJjJzjr7m9djv3IHvRLaM0gR1CidCQpobQp3PUrQ6lVfuqF
kEimXZG437R83NlhZRT5pG9Tp6Ws7CoMuiSzp4AmSIEgli/KmNLIYoeZUon/xIUrHAVfORnIDbwL
vgejt2O1Lk/6VO3wE023/sVNsrs1RFudHSLGH2Bw84zjuvUAQokxuXWtbWI8QdNLEPdq6mp3xmxQ
3VoOq9FlUx4ZUM2cXzIgLF852dolif86wGeltq6kSL7Nj9KsP/gO1QQiPe9gpTnWoLwKV/UAwmau
xYfm8f6NSPDbqkpN5eoJiBIteMALNafNltJLY1V29rPJGSr2i6I49LoZr02t1jaJ7/01tDB/eYYF
HhL3zHLoG+fzulTvdEwpBnF3OlpjJIrJCd97BFeWYuO6UhqsDTAVSXZU2iwlt/i+kWsTpdvqSsEV
SsvNWBXNSt3NkHl7pfe2CL8JAjC6VcwHgCYMpwFzl9KJA6UYz0jHo9KQO8RksG4D6uO6VSpzJt8j
RGdm7N6qUTp0oxRpH2l6Eg/lolQrzTpZ1GulY0fOo5xNEuNK4ZZI3Y3SvKkvREbMSAdlOkg1o4Pk
iELe3wmDm+e8WrtKP48R0kP2h+tIaeu2UtlN5PZC6e6BUuBZFx0Cpckb4rNDojeVVp8W1ovAWeQG
fMIzcr636PpK4cfS8mwqzX9U6r+pfAC99cUG1u+zLn5N2XGuJ+UZSDEPRJxVz8pNUA34CtCK4Ehi
O1COg0l5DxrlQmiUHSHVnzAzzB8FOiMWZ3AGyrugYWJoMDOgdGwrzA2dcjm42B1q5XvolAMCwgAi
jXJF2NgjRuWToPN+YoSCd0LHRDEoN0WHrcJQ/opYOS0q5bmA8/XSKRdGrfwYlKkqroV/lsqrwWDi
AbXjOcHEAVfuqmPq6Ir0L6NroU31I7xYuHEGBhCARwWRdTwhsY27Ka4isINjd62Vc8RWHpIQJ7UU
xbuj3CUkGNlbYzhxMJ60kaiPkTIKNjt2MHFl2b+hox6ovjF+mRiXt75uD+c+9LUbfAGqJdQtlovl
15RGtLvuROM5EDPSrrqbuj8pbPHbC/nfwHe1JzlSl4uL0N2HaZi8gGr9e3mMdpiuWtl373VtRzs7
11HTEWPukwZ6bVaPUXiPfZ7Jb+AN8aakNvYGerW9ZMCzNpbfaB89FSzLY7lzPtEA5XuPpjaWFFtn
OYwzQCRJBEiZAvEvnAXNHzM3ztA45C/NNgiymVp5YewyXDU9Gjf0oeefOLd2y0156zPk4ZDxSNRP
rN6G9EjVR/PY0IOFgKwerb8mlBv+Nl2aRjJd1+/0wRIpiTTIgoxaXoPK/yXULfUuvfbUIf+aOgip
ox5Gl6GT4hqmHDIqG9fQHGZIek79ZwSjvZq6unvmlOc8smreTgGz/b43jEeduP5quZluv1t2ZX+D
dtbXFvj3+xSOxkm0EjqZ3sRvrum9LbcUM/iPPDLfO5g42xhc7xlfdXiLNqkGQc7we+0TcWlT1qL5
44UxRiDHSp79ptH25jSZBxeR6NGuTWO1vBYbkiDwmPZ7LHFsNbMX3Tu39E8OoeNdD2mIFbz3srxB
RlY/cLiq3zPRWlu2g+Fcp3VzE+6QbEq036+yxPao3qHKwVlj49F6qtIgOziq67jo4vops2BQLjch
JLyiBzn40kTsgzHQgKPBozlrWqZta68Ub4EfPS83DbvwaUjU2KDWwQsDeD7nfO9ujZXjoXQ6+0sC
E/p5I6mJWRVz0T8ZAaBAL4yqgzFI/YnkIGlm9dwGPFYVUKJVF/IYooXh1hlTdUHOt29yGifsQnn5
e7DfNRgHX30Ap7PuG/1CUa28mUwHf25QaOfGgneToB5vNK0JLr2mRbeJ57gOJqv47ZesLwfjO3ei
amMD5rxO9mBd+9JQvj3+Rb4ee75wumMkm8yT8zVw3PY6dE6+qZPJ/fYwwyxPpemYrkrXv3rU616N
qms3eelxTEbTugT9YbkVp3xiLflftxLS/mW5ge4n3tekPS3PxwHrvC6mWL/hz5cqimtthnluv/qe
ud/yhKIZ3jPVjbepMpKLXrv+ppDC+4QU+3ML5hBkQL28vrPzFOdoMpOtLCf52Y7tz6sWPoh1Fp3G
PWM5jVPCrVCc++Aj4lu5/JcWlsuaNyh6CD2Rn3O1a1KL+w8nLrkpb8ws+XhMP8AIFVreac50c6vE
so+COpTltQSY7Fckdw9xosWsDWoIc3FBF6CIp1/JiIlZPY7UhPKSOOmjmBrqWDjm7hxHS371YXFc
HgevNrDFpBkfW1MLgUGg7omEzYvTA6LPfIppiFU0ZpN4nOvKPpq5PtJF7aw7E/hpaYRrMc7jV+yl
xIT1ifi5KM0nUeu/By0dv9h4CPoGTnD3Is729YiRhqvuAOH4wlxSvGYmOEDykHIXRObwabTn5Y4m
zIStZK5x4niebbHHtDvHK16XP1alBwxnqpzbIDx5GytBr7B6VJp6n4ZB716SpnUwQWf2tsTS9EU1
tsm+8EuOTb7r9Kg8+plev5oM+JanrztyWDPWsq5QCEfytDEeZvWAfT9+SuGmz11rWae49KA4q+th
TbCIlMNHNZWcnQCMOAyjMN9mHN3LUyytKUS6nYxLImPrQYSolMs9HbxtnOtl3mOcOOa5n9hX//wh
APeZddEvb8TlXmgN3EbfSX/psb1ZHrIn8Lzx5pjBgd4Ej3IiO+I7LNI0r/WREw25qtvaeKja2LrM
ctDWy2sfq+jImGd+KwvB+syAtJ2M/vxR6Zzak798QOYgC2+j+45VY57QafPnztM+fp6VyRctgB5z
12NhXz0NXWD5QxtR6BG6xWs/g2sGTMUad+zSLwnPQH3y3TyIbd3GAmNFiQfFDJgRm+XTz7vTAvNt
wJ2yLw/cGxTe6OdRG6N7HRiMPrvGkFHxm1HEpD7ATIOaIfpPct4dQfqCr8xYOq9eE7M85e+aoRnr
5SvWhUNwX752k8fS0Ez2uhn9HnsO3aGRjiffxvlqcWyXgeeuygrblOwygNOJ86kZSXXILVFfywhY
k1FYMGrt0r1WILN2njvN7Al7jqrdk6+L8pi4BPwHncWqYRv7Qad8oPExGXLm592hyT9NsrGvJT5z
3at8FPQOo/D8TeGl9mDGlFJbgyPWfUv9gT86EywC7dP1KuQZA99hPnjla+n5xzgZxlUe1NZp7L1D
U7AGjF3pXl2LVXVow7kni7CliqF/1jIbvrtxyBJPvHVmFK5Ns+8PnSPNXeSyjbYClk4Educ0y7Q+
B7hXfy7C3EwgRvqp+tCKEy5GQi7Lj6PK1xDfPzdjHe09VeL4z/X/83bLjZcLS0V2f37t7GgfFvN5
udvyAMv18xKkWX7850p24/4ax4e96hYEUYvj9pT28Dnsyl33Wsu4wGunK49V0v0Cc7VPizeSFMxf
YlZAERVu+9KTb3H0K0fh4oQ4h32gorWt4t3gJ6CwtdM5160Adk4grk9G0FKqBETl0OgaMQaMQx5v
0S5ziEHo03HJ1pYNZp+Z7rFt32U05Hgj+Lb+7tqd83ODXlGClixurrK6P9Hcs85w6mCN5nOaDbDW
o/Yk9b9KTeMFEeH7Vzn1BENyFj5BFaCpO3+geqrLJzLZ/a+4DbHKQFQDvgtErR3oeavvuWtdXHze
++XtYStrt2aKFaFMyTtQpgb1qu5flxfHdLSiHniV65UaOYJEkvY3jbXlWWOlQgYlfjV6YsBtK1/0
JBrXrWpZBITHe2XoOsYcjFyxATdtuW75a9Fyiu5Y1SbqJpiFI0N6xagvCnfDiUJYSYgG6nOLrMTf
lBWruBK4FdHpRMOw4VCf27y0KVcTjHmI8qDflmZ/s5MYoyBLS9cneqIST56nOCsTSCAwbQ2RCKI/
gdMFpyClXpDpFQ5S9X9+Hl1gwj8tv+cxnOpkFN0qsuXRCBLKH4L0MBtdsQ3ZVSGx6Lg8Ua038OTK
TRJn2krMLtkNGOTrXjaPnV10ez1CSCVyOO7N1r042tTg5kldPONNhiBS+dpuboa32I4h8tfeoQx9
/8Ri0VbEp0hhlAwV4Wr6kSFkT9sPtRDGagF+VlXJ/jcxJ4Xmdk7aGPwe2vZP4gb52uuaFHnNutl9
Ue2b0oHqSiDFHIe3JQC35MWWCN3yU7PE4Bq4gpiS7X4rU2c+FI31huvduQbZxfE6DCZlHZ3JjHN+
mFTeseOu13YgopG1vr1rao11eiLsbeLGySaGBbUP3ObQdg40QgzR2HLTaS8MCuat3uhucGWTYzj3
b1J0RC4SKztTwlM9zVNNyc8UOlfhlNZOUZHXUxeJNSKkuyMQZZ36zrBOwYhtZxo5txgDlsYcGogb
aNYeN0Fx9zp6BGoGxCS8Sr2Cx6dPL6E9BA9p6SdUQmTlFrbf/KQVTBn5P8BhOma2aZTEJ2NC4UhE
PcOvNIzDD8vX9q+TrNzdknFNF/BKV5fZvrXSc6IwQ8sFzsQHv4XOOpXmxVM7sKUD/J+LVDPojyn9
hpej/Q7T+FX3qUnnBAyIXNm9OREFjemI2MBAZOnsXbqd3f6T+JaxgyH3EEEbObmtYAnuJYfIYqGz
rTnzZ7vu49VAJ86pN41mP1jlJZeTefrnonTwCMxwaldaXn4HUY6jtQTKHMEKXZ7/0nQMvNtadbTS
EY6D+7RcMHLqTrH75pf9iHWtkicpk3tcZGK3oF+Xq5bu9+WnHqQTqoJ4W7q1s3GcMrABbIaYmdoT
uDmN7qeRvgc0caY1D7mhSC92CEGf/Bfj4Jawz8/3HGtzw95QU+WBQrNIp8w6Mb10Oot8pH2h9Fe6
SVOT+2+A7UKxXX5VjAyoCeovOJ/5nImdD+qVLBc5JZebgN5Bhl1RQOkfF7Aqsm1e0IJtANlbF3N5
K3v9ZQEDRwFPYbnwFDF4+WlhBy8/8WAWyQa0/DQBMCUVLXj5yVZdz//8uvykQ0zIE1BWoQIHLxeW
H3NcqfPX0Dah4amyv+Uir9mPLVXk/1znpaDfkyi010tvc2ABMIiIG64iz61W7A5euxCgZTCTX/Q4
2YMOzK4kohRoTZRrBEHgjuQJWEkaVXUG8UFhC3mSfIPqxmjUY99u6gNjaCRQczcP5ZvdzwxqbP0x
kIXFuQTQnsEgpyQn9heh0mA1KbE7ALte+MnLBQFM5oQ6rW3LG9HlKZ7ozGdKqfBXy8tJsQLuA5br
OqRly+tAfqVfekf3tYDlXE/G8JMC/sntsnVuAMbim9SDB8ZruGlnK9tSeDTSkGKPJ4wuWMP9oaCU
29dPSZKHx5SsHkskdtq5y6ZmKhr9z+9UvWFr7rKjOSTFRmeqtrYBNOS1T54fdHCm0GPMCviydyYI
4swNi10UdC9LlH1S6LN/aq3/x3Wh050APdcornwvOglbtcJtcE1mkLxZ1ERQONLiglbotwyZsWZH
HmEMOkv3bq5L1F0WY2Zpv6R4znfQTLz76Ji7jmXuFxpMvsnBzzCYljOfRjAch1oj9REY1w5oGiPg
kOut8OCoihILF4+Cr+ziMao//dwkDhU0L7loMCr3FpjM50j441PRzv4NGNGqtLT+lGAUxMGLtmQj
ia+c0Ghp3gmn+1CTMXOkBn3Mc0wGhKQdt605INNkfcQs1hQXQ5T7PHWih5yMjMfZey43UR4yUqYW
zh3x1uN4GR4B0OnbkQa2TZ8NwyN0KJZRhh4cImfambNWPOQkFSfHsR4Cr6ZAwEe6wYkPR0qrfoHT
IThfq701gDxytDSKGfjE4J1a5c4xM+IMVUgxUeRR+JeH/kvWJ38aPaiuy2/M4jkFLNmpkAZI160v
7PcRqjmQfOOzswH0W7aB+8LM4/eRlMByvVv1qAhmZBwdK4XMnzf7skzEkz+UH81EZ4efWsyUaukc
zAkDjDmLl0oXzbuNzn+sSFWQPira99KgsXAMC0Qh9VfSzOtagKWyKqhy0Jkne5UZkXbU8e3CUJ2a
d9cJTpzO+9+1TSOLQ1cv8aOUvgQZMcrZxfkwPslb6iTtfbmw2irGPDH6x6ROcUpUpfEltQbzQC5e
wi7oWBhw4tGKbHrokNtZe7zVUvPesCDHh2JIrwgp3VYrI/MhVD9N8ZxDwR3LAxUqbDpCpqeWMOFj
lDXEbrAeQ1KYyg3eL8lbTSfQmCVwYROA3wam4ZM7swfKuqk56pEwD22RkZzqdEIqVfXmg4pb53HL
sM0mYWxamM48z+5ByE2Sxos0/u7DZz/tD2Fl6W+jF5/AD0XrhP7GF9ccs2Mx9s0aBxfzZP0GzUfw
JKD7J4aDE9duZ2x/I8jtjF5kJ82I+SYph0Jfto9NnXfn0SgD4MYkWtsWK9HWaLvj0NTVW4PAAQQz
u6sSptAerZvjF3DKTPMlphblheBE5iYFPm0J/Xfs2nvBq3DcKT9ISxaXZUuPHQ8fb7FzJ5IyE/fh
U+NQVzxlRdZdKTy+Lr8ZLqY9Ta9RblySYVYYQcamZeSgjZn97o7ZvpnL/JvQw7QO+iS8gTL7qMcK
Xq2NuGwIi3omT5iPQl3M/XwRCXP0XLdTViwu+7+aL5mfZPIB7xO8YJPdT9MATQuc6dEC6HPsI5WS
stJNUGIWoWAwP5sB555BX1i/TIaV+Ht16tOM6NsDa6YFDSUHRfeB78rZjG1LxbMfli++z9jCqb3P
UI0SGFVWFwQi0tI5lN8KDhHSxzT99jJnSyPk/OH7PY6oLMo3oWdRQ6eX7U6zJ/ksc6DgXT3Hv8cw
3niV6/ylJeQGd1o/hHtOzzzYN3LLjiz6wAAZ7nIvyk9Dp/uP3UTyT4zvhh9ar7XQYwREDgRmpJuv
Iqj/9evyVxRORFLBqWLZBvWzM7JzHif7F2meeV8HIZYV9StlML8o38RxZw5/t0Kfb31E1q/3s/uE
GeDsJaT6LZsJsHAISDO1zNf0CqGVxhNzE8a7uvObxkjOibMkerFpRNmjkkyHUPfcp9nQlQxTQva3
5uGl2AsR2n/rsv8mng8oq6CXC/NODlqQs6TYL8DwNjE6zpQmiA3NDm9i8gqG9kNPy2TF9uF9ma33
WHtm/dfglEgzQRCR4zgw/KFXqiVYJirBbrnMGJHSzkrYnb4j2jWcl0BFAxPOCPaaO5vw8zWAS2M/
3OPM+MjicD7acyuv9uySckmqt4o9e57Yr73jDM8523xh2fJOvqNYa5NnHPkS2XwaXknna5pvuraj
FNZ2xLnq5XNZZy9GbcktfWmfpFkiohAm65pWxk+t1hqbpuu1QzhX/Tv3+ZU2Nm2PNRtGg1RMXo4a
JIKujEDADLKN2t77XI7eym7XaWs5vywU/rw4jrVu3Kna2JOU13e1HXQMTKODxSjpwJgpXguaJw7U
Jurq+FpuNUltSERzx8oKsvaOKsyCsacQkupECfXddJ+biZRKWxYOME0LTU/QZyDTLjwyPZrBz4hr
kurRRxQSYZ8z7TsyNDS6ZGTtGk4gMNgj/27HP/Y4oMEOVnW1NJtQadMbtzbp3kZqdFZemYtL0rWf
AJib5yysqlOg5puO14gv72Msqc1ppTBeBsPMzr7MjSeK/4oVe9OMM9/Cep1n9yuB461FpVw5VN1s
54BWIRqfAAZAC9y3M4M5r6zlsReWt0oan9WZ9LI9sggHMT2cLlhlmCvEpbtH/SqvdufPK2Fr1wST
9ha9uHqqGquBnV0Sovn5BOkG2lih+eLk7UiTYNp+tXGyw42s7cUQZUevVO+Kbj3XaWwd9TSrzlWA
jmsA+LB6MT5F86jdDKqelt+E0wcIrAmZLZIXpTPT2ou4tRFubP1J5/IPPW/2LufTB7VGC1BGCcqA
JXam0VXWa5fExE1SRbiieOS1HTFeGF5sf/j9awEj5uIM3oShstWulm7nZ7gGykqkn9t8/q+Lpty7
WvcXSgYh8ABjoQa1soeqcdbK6ZJFRvIaa5N71rDPrSICmPcp7fw7W+WE+dsgS49n669RgKpMIns+
IFMlzxmhqqb1Tg34jRO8kefWCvkWti0TUsckvlWk10KwFGvh6K7nQEY7SKjzzoxqc7Usptu8k+cg
M4/D0PrPmaFhgInjhy7H9jA6fntjF+WW3i0bWFZV6hXif9KudcAJFl31yfCa6xPZuT7xbq106Sut
e/HWRNE+90FhgFoDET/YpI1qkkxxwX2lqP0TD/dK/eQ7HW3dmzmGFsyRYjsGdfWhlMevOKqLjZ0M
znZqJ87QcgQEXk12tauhp9Uv9k/aMMm9qIrfTHjvMovNxyENPepVxmRTtYm+7zyCUoKs2Eo67amg
SvjN0ZmlhxQT52oz6duCIGxcj4/pRGtqlTtqCT88YrGHf82pPXVfBv0fZbsnEqleefAaWtQKZfhY
fwfqjFIbDw5hCCAo9rr0Hi2LGEzT9/23pzgynU9ZX5Rm2IOM+GHulX4faKQ15+5VC5Jt3pYxh7qA
idJchmuL/R9QjTS5iNZ6tl1UFifW5jsNSfTvYcI+hP4Y7DK0DyT89isfEIG6Jv+bGQ2qmuHm9Gty
tmQ68VPtVfEGGlR5EF5Pm5XFDnt2RHa283Ii2B26R03PykPrGQbvPeH11awNM32oFGjZkb2p3DJ7
F4XOiIV5fSFTjvkwwL91DhZ6FObPlUv22231jd07/j02LbknH9ufpzIOqVkInb1RoqeaHVqW03/k
ZR0i3ioMuGvsW19yDIvDXyJ0B55wgOtb25RG1V7jxNrSs+x6K4DCxYOZCKgfeor+ZLAU4mXzpKzX
kF5I/A3hY5WkwOgx4G4ZYBlPeZ3oT2zAzUhuEWXUtln42c1lsYrnBcR7LW7px5x7g/1KRL8bVJ89
xw9sUZ3ZwIOVzbmKOcqXzXQMMeDvOeMIKBUws61eZM065S/nxhubM2vlm+bgyQrk8Do22RWGpHXk
3KTYFDb0kTmJrDOnWRzd2o9I0t8ydqKm4Uq70mKe3rwU2oo22dGVyRdUkEyPLmlGoj2X7Zmc/dHQ
c+0hCGdjNfZsyhnTsPcmRaMsujcI4jF9DzcJRPOm1bNxlCIidMhVeWpgpwWVY1bZdCMl/RLGuvsC
c8XAXuq/93HjPMb1ez/uR0YnTwl4A1gCtbnvxxKCB43cFP5MZ9c4yKhkg6nmTW81xT7UONXJxd5E
rvi0HBTfpBSfwunqp6Rib9/mufOt18baKqlrTSdXwXeI0YTxZ9L1/q4WTnGQoRzfJb6kpBj9dZ7b
NI7SXvicCr6wyB8Hzw9b2kRFyOgvt+gHDYpn3g2GUo2MzjhhVuH0LTu13LU+x9AIcWoERGBnfzzR
uHChIycnk+dBgSBZQagUILKeUvKWuua5o+eX4AfvRDJ14zvBE+K/+CkQmNzxnXMWjJRB89TZ1sas
wvSRNQS4BhrxtqDnm4NggKFmB+F1uYhHUNqiMPoNHQ7rxpbuy3KRMtql62I1xPn4PuSYoWqaz/ex
FZFtoQdPHzT9FMAoubYBh2ObkByGPJkeMhnpJ+AJtJvnbfXJpOpBWsEvur8PrMV7Tq3YFSSdqs7p
vOxWfJoTu7ukC2PsVLSEtMg5GFIyDdtWn+2psKfHDdnnRc4INT4rgb7WVhyljFtQUeTmaDZr9Th/
0fyU7jWmtUmIdVuyoCFDOZ3iriU0WzXV2dTI58Whjod8sK2jxLRXSMO4Ti3LzDJza85NtGSPyVbw
nWTdNg7ZY+fY8pr0/iV0CPuq0s3DnCM4U5/D3A1vtqxq6GkMvv2WDS3trZMNw/vqemhUet36T55q
yM3Cz9Zy/beudEGPczqCR7SEtDGKYvfGIr8g3ZIVdwwm2941h0u0N/QyvIeAMl5FFBPa1IdrbSo1
MG+NexPa7rH2il9GExl3fCxnAnf10eqc4tUt6DUb6wRBhjL7eBorhhVJ/D1OJ5nsB88MXuphGl5M
0ulmk/5Bx5JXTYTtIyvgHH3PBxQCv3mV52VJ2Cepr+6A8Kq3g4U3q0OC0KW7Llo3PqTl1KzYeWQH
CTibEwwuHOLsK2mNNCbo+UWkTXLgHMg4j+PI+KwUyMODLl4iKe9hYedfvgkSqDYxpDThc2XRHdN3
afkBOxcBxxV/WcjsTuFDtbEEZ/HC39eUR59yURpXxlT6NUdquWLHozGt0S6yoKqcARUV4xhraxlB
XA+Dd8lM+ICCx7iP5Tsz54cYhmRIP8pLIM3u0aKfW+QFKj3noTnUoa9OIzGdaWjGnaFjbkM1PcIr
ZmRU59ab7lnxjpI0xv+pgJHhYBcYoVU+D9TRBqXX/gHv++pW2HSgh8wsX9tqh6ht75jrNYYZXFqj
955zt7pGab5laCVOI6U9ydSAERHs6ahXCjh700NrZzLVuY+9HrImaN+dtrTvy1VR1HrU1vQVzZcl
M0OOmlkMT5XDarqWFa2oPTbLy2SK3zYjrXXZae95PY+noKuHh9gOxwdDVOHOJwKIctNhIkJNToSH
73+kPZIV342oUr1p4o6Yna+7K4nx8oD6bjH5CJ0LYJ67iwVCemZ4HYhrPUnmGSQatVcXuO3cCntH
NC3ZWZrlXp0uPmNwrp6c/8Pemew2zmTb+l3unAUyGAySgzuRqN6yLMv9hHCmnez7nk9/P/r/C1W3
gAOcMz9IQHCTtmWZjNix91rfsriZCO7whAYcTbgpQ5GJ5mROU3XvGKG7w9soPC0tnsWccvPN2UOF
M2Ujpcsa6xjPJFdXpCcnFAxGgZaBQDymYogRgU1uCn8Ozql0/36ISIY4JvmcZaxT5WeWaer086Bh
HidJouxpubh4l1udNkJR3RD7G1e7K5K9HsERLoNUEQbKORQBBIE48+jIKxkzoarba7w8EANcaRIF
kl0pr2Wq6hlAwQY9eTdypI2kvfUbtQQOtlQrtLrNGBWnRtaj6giczOIcaENHsohTEe4yluIS1VjO
cfu1+16jbTgN2rBrptHe1HRSMfDkzhGWgLOFoXPrlO2caGk7J3dJpWriudpoCvP8nDTFXaTl862J
n0CLpaSjRs6uz0jqQhrCQb5pxVprmy9i2PyLJFvCK4cRpHKKWEM5TQYSIlwSOVDB5J+NT8gO8USg
jMjRuAwRN6avP5t91579BOlVUgntoBnB4zRr9v0IsedparnfI4xif52re+hyaybS9KjRwLX1h1v1
8/uoOINavhlvf95FIHKnihmNOC2ClV7k4VGMhryUJlgDacxynVvlm9m05sMwfA0DoPq5CbAyFKiB
OlqwZ86SgBLtAjvVlHI6dUlWQV0CONV/jeXYb5NB1w8i6h640ZjkC733/A69qKp9e2csl2pYlCuB
J+I49FWz8ftlgB358jT+PIz3dH2qY8totViFyHn26G2PKhH6fTaQpktQ9ksmBoznuWO+q2reZ7Op
rpXCOFAUhDWZ6ksGAcjULh4fB7u6ozpw90OkI7ctkviZcaB7Hy1ycsesj1ZNbe3A83/MQSiVNT29
xCSlhHZUHfsr24/RQppltwNQx4xf5F9kFXDkiZr7NB5gdARhfzBoqBztrl+ZUriP6KbjtZGEcv/z
LmKv3rOx5j7MjnE3ElR4V/RAEBOHe8XU9DNq5mJDp1StCZrQz4Xe6+d0EKzoMVuiYQbNbezeM01E
j8JumltBiawF4j1Xuv4cKV6KQMv/fuvnY1pPVtycmTu71ZBPYroCLeueaaP07/NEiws4IsImo17n
I8neq4DEki2Ari1mVKL57GD6oDF6M4d6vEVVM9BGJ1RXKATL3ZDVF4vom1WczuZ6bnrrWTqINSey
d974lRiMRXHx2bXOcx0E14hbfRdaM/1FvX3oZuwnjFk4tre+mtdWODq/FpesiG0U2mGQHlIdzZOe
I96hG+c/yQbttAjV0Q7T8d7UMZuFUbM4B4r0gMkWiiMRz8dkmxIQfxenfe45bed/tlaMNr5Ub31s
2duiVV+DTefX6FKULwIBVpXq2iMtZMg4c568I1x8DRhOnvKZbzFwGj+oFnlC4WrBlfUTuX2CjS9F
bkSPklFBWo3h7edBg6OxIg3ZPsIFqrzZdmdvKO3o7uch6hhwVKH5+dPBDdFZkt8eeGXXfQuWyEMV
PLSsXvtEGwlYoP/KPL13Nj5RG1wc2qZg0oa82sAFGVUxanYj26HEwm3lZwx1e3goFcIdDnggAp3W
bnd6rNF/kpq1U8y+9hZt33VSM8arQpcjEJPJvfMLD5p7bWlwrZvUyXaMAxpSuwtzXVg0lGFDWEt7
uJKD+F/iwvd/h7gA0gCH4H+d2+B9p5/DZ/3978ENf33N37wF2yK3wQVEq5SF2fgnneFv3gKfsh0b
kLTCasgnQB38M7fB/Ydj8gGkKdKyddMg0qEpujb8v//HdP4hpWFYOt+PMlDo5v8Et4Bp9P/3O0qk
ZcowYMobjruER/yHhZ6gzDA2Zrfakz1EJhLCptnoKywoznFYZuBRhhookBNJqeCjmEprvdoMUZXv
jX4AxUWpDKevileWkRHrrjWrKWYWCUeK01JiVydaVelqq7OSbsqmDU59jqPFgfxYJr3whkK0tNRq
Eg/Cu47gkq0WfDgK6XdrtWoxZXQQCgL6KJQiHhEnn8gYnV1jL2rNKTsQ4raOlLROCZyoUJfobpyl
xC++k4W4KBsLcAm/Ilusu+nz5k2O1n1R8msZ5qru0g+pQWD1ZbcbxwV5O+FVg6D2MpmkwCWhf89m
w93MSX1TY/DewLMqabot3RNr52eWdSvi9KQH9bDSOqtdI3CeT4rIn3yWtE6i6lwblr+ZHHflZOPB
6fR5b+sI0WWTPIgg+FB+atyciLNT4twx9Klhd06kR09PHUYhGF3LXD1EDmWipl3L2AaDj1V+NQf6
+8ze6OSFi2PLug2DKDejTJKbH9jv0GPpXZg1C/LQNuGmlsb3nNvDOrbLeyMV4AUndz1OiJ9FNumr
uok+Opp5gSbo8tec/jJjXMOYoeM1wPwFk5BlGYPGdss19CcZimJtlhbBOVBHS2ZwK2Xwt9/qomWb
DwA5j2jrLDwmoWKDdIIvYn/CVe5nKCFDca17hlJJ16zB+oTe0IVYukCSbS9hIu7rZBg8trI/UP28
1D7OvW4S9V1kZ0hoq0wyjYDHu7IbVa2bGu1HGXH+j6svYzlLWdVkewmWH+Cf2UPID1ImBBrGXecW
ix/MV3GFT7GaTBu5d3c2fHeB1OS3Pmqh4/koztGYrGnBc9hJADAzAzng+boKB+bixAFO/1WX2UNZ
JccRDjqqAdSuccwfhXHJh6v8wyImxjs4F8khNU06kclHZfUoIosC9Fq2sZ08fUl6f01scNZidjKh
z0KhqMkX1fadTvc9Wpw5/iXoqgsR5xvfjhU+UX7zvkOjZFGlNtT2QIuNbdYL+hfVvODXAkrrdG8G
WrnJmIIzDwHSiTyPrEBUgSX2mGIY5FZV9r4r0Ua62jAe6KQQ+os5njT1fGfmgD3tivlhiVqRIKkn
uqEjjQEIqwjB/8TOI42+UwMde1O4BvY37dgG2FM7UtVwpt+6uhkuqs7uMl3t7Lm8IXVrH9EH0qOh
wcAB/cUs0804RH8M4fkZo5h0sPa+Mzsrx2qrS6PcfTzdpslsgNobJKImzlNHRy3FD5omRNCNdbRr
03IgA3LJgM3iOxquNvzGBOJ1puc8/4oOZSMZarHUJHUfHcpfdQrdzLpnNEgUowmJkkVnWy5rG/oz
EGB+EHu+8ToNEOEDvX/MIohZguC83qaV103CWZEfmJtrw65hASsi+KQ2UPyritTGdLwz5zFaidZF
O91OwSY083qTR6XckYzJOWpiderTR6cCOJNFOq2sqdn6CVnInAznrQz1i9vP7paKdqhggPtReCvC
akYikt+oOqpV3GZ/MIMbu3ZGfTKFxm87OmrEzR+Hm9/E+57sTj2XFCurwDUebAzVnjsN9/0EFTs+
tYsjyjRDtS4hDTq+/hsvJTJJgTZL5Lco6KD+CQmFvPPVSWEfPsUj0D3waZveyQLoCGjsUs4xp1LM
2XbgCfw0V3/arAhnkk2rzV8Ih8DmTltzGl9igzaYMpjs9JazM4O23ZPwduXwP+5co+i9wiedObZr
dRLCCg5lF9BafamXhV8YY3fSjRFcWZoTA4a4YT8X0Ukyc1wnfuySaVold1YKqCGYwkPq9LsiGSym
BIAye4d1FP777Ln0rNe5L3pUMM0fivFl7DFrp2bClBeljbWEJT9ooBVOeR+VkARzjL8poTpwMEnI
iflxmrJjZBDzfRsTYgP4mHjrST8h67M8XgrU+cQHhpWLyiQ3X92OWEhT2u5p6kFemigni5hxYZxP
GD9rqbyoXRzKy7Ool4eft6r5T2jH9vHnnawdxj0X2l/PMseIjrsYVRWJbNlcimNPZBg63J83q0gd
ECnDGJ+PgTKfCp1BlNaF+8lAJlRLcR1N5IeoNftFEYgxBlng8lYOa+IoNcJU29jSvWLu/2R4rbfE
PxLjhrUj5aO+SncoPuZ1LWSJdlI+0KXCeuXO53SRFAZmnh+MNFh3nT3uBm0+V6Nu/m8B+t8qQA2h
66Ck/usKdPddYPH5/PcC9O+v+bsCdfR/LOWdK21dGNKRJlSRvytQx/qH0vEo6LatTGUbzr+IX0vA
1z9LTv0fpmVL5Vo087hdxf+k4hSY6f6z5IQvxj9KWEOCGVP8pH9HbLiiyB36gem+ycrvIqZTNHcr
fa7+uJZiRxXtqnOT5yir7tj2d1MYRghGIB2l89KZRv+EsmwTOMuNMCKUSn1c7fBqgv2gxQz2/aVK
I6nZaFyC3gfj6nTaPWGxJgdmU0fQaP6pJ730uD2/Z2JpdaW5p9jsI/D5S8pVLO81FIJeI5kNG6MB
/9HWQKMzLiY+nB0pI4p5sFAGzQ3Z2Gbn3GfibTDoXVlpvAzQMVwX1kOpISjrEk60ymzOGvz2bY0J
bsVXQrKPF1SLbx7SPoN7mIivfLQCL55Nr0mwoEUDtn5xnxfyw6innG84G3xWbadY/8S89YDaHlw6
oV/gww/TDBU5iTsH6YZz6eEtRomy1/Zi5JyGYQ2Jx9hFUlZeHIa3Puuvlc94yHHRltSRgwRF9wQN
SCCzfua1jcRmVUHUt5CyxUnF0y2fu7ZfeC6nIp/Regy9lzU0FvCWMtkrZUbNPQAfCzoCcubwynzi
W6baXUwXCrbqLmHzEPm8i0YDxrGk4GL3pjufI/daiSm9JszcrLk6VJkBInNyHvRifnFCN8Y4Vh1V
N8MsC4p+U7eIcgYdBUfFqkyUPSoaFSpWdgzkhOSsRuF8ZX1EEan9Eb0PzR1WAYuxCHfWbP12Aaum
ef5KzDfXg9oFnfU7gRtK06+8TPxa/lw/sB2/+pm8Q323jsjL9ehjhasYN8m6GpVXRN111iaGNpnz
OLSS0Ye+ho3Pin8n2u6LKSqDyu4V9TKd5lkSpunsIaM3G1RRDIjlHWUDvQxi1P2p3mlT9N2mE5ag
UHIpJI803L/wte6kxNFeUTGb0+J1zo5tjjEFZHnAIEoEpwFmh+MQqdmiIeWY0xz6KghOIIhulg9d
Xp9+m9Y3ukPhjaGOEmlGDRlIfZP4vOpp0mI0MNpzU8rygHAFpOWQnktkGEx1SGHIcksgCFQcXYrp
MUZTvI0aPzx3enwg+rK7gYR28P3sWViy61CdQIa3pzYan0YcNnsNlYPZEFUCt8w/WK7/Nrcp2q/J
EiQFEzuKVMqJNXlyxHjuacuvI6i4VtxArwB9QAg7qp4iiiAuh+Kkax0hpvwxKz9Ec9IRpKJ3XL6T
3zw1xLQfwrCavLzD9Lee/CDfJG1FxEo1slyoAqyv/kHR7x5oPD/Ho2lwHlDb2iQND9fmXaxh/Sq4
dkdDzVBl5vewd5E39vVd3sqJ2PBxzWh0WrdSXorEqdf2MCSkqXd734+0jc8qte3s5tpjkNkbX9pU
uocWh7RnCIZ3mHV7QNL+xp0SxWBq+aXL8cHJ42EL0Lgn9YHWPeLVvcbh1krp9mM2QFQABHAtwgEl
UVKV69ww5ycz5KVxw1+RhpS5HKvbODnJhZ7iBOw9Pda2VV5tjvB8zmwwYSSnobVIfC38CobFW4L9
6N4qOy9VjCDcyLqrreB30yY90aDiZagjxRGBFzYE40k4OHwt7goX7Di1ukPRv13GtxOG2FXXw2Zt
A+LtR1G+p51tbaUmu1MKvKhG9jOPv+WcRU/WmJDrA5dYDX22op7X93JEJcxQBTxNZt8NWs35cdb4
fYKE6fkyNThRN2XbbP7CN1JvKkP1m7J3z3Hb23w17jLix+o9LjlO9nrIYqleWmkipGeh6SsxrSDz
bEdOzo8F5PQgcceNDpkOOLNChaTsU1PloEpK6CMKixs0uGeTUKjt5BITpsbiVEzNQYbRBxsoQ5LZ
f4yIixaGPV51GgXhDJ0yUWN9N0hSLgheU4yQ8+ylzfNPWx/P8SiHi7GoyB3X/53FhObojPmdvA7P
aCW1OGdA2szlRlk4jRFsPIsmfslqzdw2eYQMQY5gcsgMcnVkENitLg6XgVB9jgy1BOBvGeQl95MX
9rnYNJZDgPfUnZwxSLedTziIVqEejEIAHkI8TLFzDCddLiewBU9B7zBoxveQNu89sMGXfmJU6EY2
MQ/wcMsYR6yFGsprhfZozQ2u9kC/GG71GJLyQFp8M7xJgSJJ1vZjX1hY88ia2hkhGDTTHhgUO/V8
MOFRPBea/uBU2XhCfcgpc6yyXUmntYjnEDZLP76FpXFmQ2v2ojajI+koeTGnmymRBmgdvzmpjldE
hEg/Zr/ZOfRwLjhuBUodVtIEH6Rf0NK3PjvRRYfMSTed2dbv1gBTPMwN3Vvw+Iw/h7uOyc3Fh6wi
0D5sWqvvvMYqfrHXqFects+TeKKRPp7SOso3uXBvNH2QEjn1azKnv3umwMcw8m2Pa2k/O/NWDZ4r
sPivXNQTtW5/kcGXM7FXb1ieYcWU8T35HWRwHlU70/823QmyppbcBQ26onKaT2WHZ1PrH3MUgKQq
u9iaGbyZ7hhzNGKGTgKSl2bQ2JxYnkOcCEeWaur5cLrX4Tl4wIa0J50bmnFa+05rKNlKmGp4vJIW
B8Nk8sLStJazZXluirg+mENtbeOxwdEzqQ1CK9fLVB0eISgvTPDDBCP1jBRupwoNyLPlHOqZPbDX
0uhepQQw9fWhQnVQFmwngubmMv2hOkEJFEJgL8p3fZlc/owvJ736dOJ5a/jbseSoDCW93FjctGVG
005JXA+ixmirc3CFTk7cUl1kvDIuisoZIe8uNeKPROtZSFSx7Eu46kan4+zq2pCHk7A+Em610fyZ
1RLCxI7fIXwN6pcu/NO0H5PbFp7uNv2utqunwGbCE7cnNzTrzYiLE50+hQTK/YCsirlZMxZr96UK
UOlmO6R3ziHPAwq50SxXPqWIrjf3IMB6cnhG7YiE6GzIkiORjbQoKexPJJ3dmjEtf+NFuFjFt6hO
Tz68ZeAyajyIgEvTxjW5UWX6TTnk0jSppKcnRFElNS/GHBtsmrN4rUWO7c60EHFoWrdtW24VKby6
punTktNYFtFRz6v+j1gYFfYeyVv4JrPR2KkMUW3Zz9RYC8Df93uN6qsfN9SV/h6PcLcS/kCwlChr
L8mb3wTcBnv6eOVeYJIbUB5HUGWqzhoYZd078OpPup851+WSKZPUuo79I+aSbFPNcHE0jMAblTNc
9f0JLzRHQAn2++gK+pWoNx47UyESpbrdMlQ6g+9gBR393VAqbM2Gre2mBSeDT4nRVp4/1Dl+Kae5
6nbbPGSiLi4tvCN8ltYyLHxCCP6UqChYwdhp1rNR0Q8l1W1vpCbCZRfyapG2KGJspnQtz22n8PLR
JlM2l0D5iy5YckL/WKDg4b9Z9NY3MkTtnAtxcdVHBlHO80uR7u0Md0nYYEkryrspE++WyUrQDuRp
xT2oelwBa0cPHHRebNJ9h1HY8XMJIYmtYNSzI/2yS5GhG+4n+6On0WqUWbKb5/gSEJ3eA1wj0Kgz
1y4iZEoXDRdQHrmPNBs/VdEctNAnRmLyz1qZf+uZ3FfVCxqvX3atA3LpdnQwATgSMj8U32E7rqzo
Hd7eZYqm/dxz3HipXQv0xGePX14L2h1SzENkuWdq04umy4Pv05L128s4IrwAyBHYCKCA9qN0XWSE
oETMbF3Tm5pCMP2Rs660ZqfN9bbV2l2r5hdrbFZaEQtPN0PCllzXM+Z5L03r0UQuv3Js+xc6W88J
2jtEHjf+I77Nnl6bKK9Opp7YaVsM1t89hTc5u80rPPlt3aHHgBJ7SqphJ1r89C3iz1XeGefSK63q
ZflPokyeHcvdjxMJx/HwiGr7zslQmeXSuBUG3ZJFn41hd0lcYKc1CXaa1LWYnCNX9p/OcsmZYhiY
lFtCxujsIXfo9W5bptGqmuXWqcsbM+zXob4Gbrnjin1iAmzF+lYznM1MP7sy5beSDxAcaJLzAyuz
YRTCucOdoZQGWNUQAMUSqYhM9svP5UC9IqMQLQh7vAbIoZC3etLoyxr5dtBCsXFGBXdvKLOVbfoA
GBa5iqJjVenLDXJWbgZ5cPAUQAw7ipiVg3iBv0r8Z7SfWiKn6+KAhpWuo15A7ZIuSEU4+yI6Z7Jp
fxcSvQHghTxxX/pRbOgCvuPMeBvq5m7EZGdUn03dP2vrrkkebaim9K7L7WSNv/FZHmbng6nSqx+G
Pu3mJ8AzjzkhiY0cUSiOqyib78K63Mkx3JdN8cuc9IdeiLOqKVggujkKJo6wp1s+Ok+KEMVlBv6G
8eKsJnMfG90h62+YUpEplBcKelSKWOQGc1qXxgI/Tp+sPt2Hl7Jmc539cqtl5uRpdQ7VPj9wIksZ
o2sx9W0JT6ykUY3FZevXD5rICPfiSiHQal3r6Olb26pwQbiXDPkA4LICsxEnvRMJbe5aMUIdtJX2
SCYeN6R4qDpxVFirApYIdC9ndBqb0kB9UQWPTQbTCi75jRn9k0M4pd1EaB26bQwZweqs+yFvj3Iu
L3o1XWqBhDottH3rVPcVPh6DYxhiHU9p1h2tgdfestHziVU4WDlXDsGFTfTeJfoVF5E9GZlnqxZH
rnxUWvfWJP2JRWjd9823jrdMavnZVRFguxFVaHgn2aVxsK50I/uYbBMRkQOlt/pOxqfaQDIEXrFp
6NnNz63e7OqBQm8mIs9xvsqg8phjPrjEq2h2c4js2HMz91hA15h6Y0XttgWwwSvAnppm2UM9OvvA
lF6QJ0B65ES0YfyzZOap3DZp8w5/6VE5jOxaT/nZHtHv7yKINjCUblnRnKah+KWb1nbSOq/umydH
7NBVX1wnYFwIM6zhuJVlB0dGV2Tiy4Hxmef6h3naFdf+BzhW1xk/CB94CVjg5kRtEAw81an6QnBJ
EJxwnvtMPutG8+W22q+gnY65DczJp9HpuneENHpq+I0cmNk7A/7lYgms+L2Iy8/WoXgL5X3WmvRY
wzfLf8obYI6mXu/qXmIdCc7AGzCr4GYaBxfdhrXo/rLmWpgOs6rpjxi45exKf81H+lOJtVTAhVfa
sEIQWWRYSRrNvR8pJvLSehvMymNNWyNmuEeTvinT906LPzGke8jCb6RqbmJXv5sk0wzmVbsOpdGS
splZ3Y0FA0W/hp8DGgeOl6NGgoZKUPVm4a4xq73eTruYg4UZGwsI6BbH4SGGMRKI6YzN5xyqcWN1
DyNzsBy9E3giwLD7RmjLsri3+2oTImTyRq05afLDvqfReHEE1QjNsZ7dhwiXKXqJqpLQu7RDwt2F
X7UItlUvL1GC3o8Dr4ed0SJYnQUz7feEZaiV7JJHWGwPqGLJM3VJ3tLGLyB0LyUanl3gAEZP0BPT
lbhOec3qlmhPNdvmys/K81SLY6Wb28KwX2A4ZiQ4Zjv0lduaQUBhqPvWRUZeXUkpJ7e5zN8bXKB2
XHNomx9mKVcCC9ww6Y+DS9PJrLaRql/dsbhWZl3R+MIJk8lpZaY1/M2JsaM2DPsAX3KBsoUcOruj
O6ETSrkay6HdIRn7MAp1NZI1AYT3eZReQKcelKbvjHa45L12ySwCm41mYyQcjcYK6fIzhrBnNDOn
ye7vOhRwEy6AuMnfsFk8xZlxk+TJrqrpXM7Iegcf8bFJuB4CI45EhbUBeAC6ikKvIpQI/9FGqn3L
YqJi3xOq2NHO8ZbRubDvqqx9C02G3DVnMPlomcNDbedvYXbRovwUS3ZcTn86auuJ+IAaJEFnvhlp
R5ksTw3XiKkrpN7+MQ7rN72Pn3CW13IXsEb0o32m9XiPmo7bvmheWsrzOmoY4wdnCmAqrQE/reXl
vbpaNVap5Xvl+nQX0qXIJ/yYUMyv2AUzG9NOAE3U/Lnw7SHYUzjxV0lrb7Dkt86JFov2n0bYx7wx
PUw+G+FOr0jjrz2/XcdGYeSnUfQbR6++g0ShRhCMvKz5ta7y84hLNp1JfjX7B6XAoFRaOVHiZ9hv
SDEZR6Ac+o7J23uv+hdXtB9ZkyL3tHYlCn7G4zIqH0XJLBDLuWA/rkmC/Upl8CdivtXq6advGxFM
BZl4rtk9+glHYWyikefjiF5qxLURmx5OoGQ1cYpSEtoOUvALGvwbib1XA3e5E8dYmEeAExrT4ra+
YWaz8JogvNXYSLscpVGzT2Se7g38unSyV0j90F90w7zNS9qTNcROPhAs4To0VKBYW93ZN0imcfPB
8jig32L50VjDhZMrBRNwWGhE13Q+2G5+K0jAWiX9/Fb3JoLuAqJqEGwQ+V90Tb23AtDIiHqJYNuv
pJmOY/cdVPmygL+kvZKemYKRZRgKccLl3iDcjuPEjJI0rph00VfonNxY1ZzqPTtwPanEfSeHFa6u
4qFo+nPBtXxMLQ7oyYhJC67wUVqIK5iXnuk6U9WhYR4qtbdnutsFgtQipj4yHedP2ub0wFqsxC7I
xU6DETWzfipE+Csrb7bSDN0H0gXo27ksdc0coVHlCL9NysBfuZYvmPESZzMa04ETwMrxeoBrnJxb
hPwI+MYC2NMABW9jNWS0KbyToHafOBH8mpco5qqJ60PX0zIPUnNt17BiTSeMzsDYgbNU8ilWZPoY
WDIQ2z/gLbw0AA9WTKJfKjfFSxgET7M2PuCNePEtG/1CmzSeOXaah9FE7uMyGXfASshaFAZ180L9
jWOwDDiSlFE762RoXrokdT19sl8FcJRtlI+Hmn2LiSO0RZPyh6NeRC1HXkCgbWT1iM6sW9dl3HoC
qOIqAKyfBeBsakSzTFUwU2VL6lvvIDKvIAF1OFdps7f3K7/EBOSG1aFe4j+K9DdDhs96uJdMCjtp
P9cl02Qg5fvc5k+Y+RtdaNpasqJNyc4E/Xrn2haV0DLDCVwO44SnrWkaJGs7DMgeKeLPsET/NmXd
wTJM8Kp2KQ9JaljrOEPZn1aOF2j6pvUx22H8sPlrIKNxG0h/fux/WCRbAWyH7Kk1tbULbc6cI5eS
mUixKlQvqaGwOVjYQ0SvspNVJDdCPb8XsGiZus3WVTy9WrVsauohrMc/meOw3b1iAuAEUMzr1HzW
Ykn+goD/aeHUW65kzHtMUx20hpMhC6DVOMkANazGQNHcwHsFQ2obgvxe1UDNsFYz2O5Cj5NqOGab
Ia0f4th8wn7+Ek4Irx5qkl/sMr+QkLVJiAReWT2JTo0/vE+GA8t4p5xsr1LEAYXmA2+Wh7lIvzud
Du8ScGxAlJgsBCDJmL+UA+45zZoOnZCnsq1+scWd9WEa1wa2mpWshwYxV30uDEEJ/pt4dCGRv5a/
MkG8pQOLlcYylwW2l8RvHjlfZ5yg0heSH2kdlsa8ckMXSTUB3CAPeX3CaFVq5iaiSLD2qVNu8sz2
dII9JO7Alj8BzIJ95hIAy9BBatpuGPE0yf7dZ0aPu3Q1l8kBV/AB4MQztnP6cZpxYMuGdlFF9wO8
+RUDw71oC8qE8YtjFaOrLv1UCM6TYmBUlBqkYyb5OzDPgzMPxEkYj/Avv/SFrDhVtyA2f+E9P8d+
Qq2Vj7/10donzvCCR3vT2faG7tCzPrD7uPVvrXg1exkefHbeBgfiWnIn05ImSYuG3ZarEcEwfVkL
igeniyqJUY7LbUzi7yoW2i870I9NXD5agCxogqzCnpDV0H1VdAux8o3fYVhfQaSkg/PIDMWr4PXr
Wh2xXdS3YEyfRNZdDN+n8givRZeeLJi4d0OrH+gw95wSSYulX51vBNalUlPHqRgZhaj6QHP6S7X+
HjfUkVOSZ0c5iIeh5U4Q56pPPwPqe2xZFo7LYTciAcQWxDczDqMavlOVvFt++6br1qXVaoSqWXoD
PAla4mvKvwOw41ZO3ShR7yjbOtmZcdZctREmxiRzDjCCdPe1AREeJsQeI98nishx1Uy2vgIO5ZV6
TLA37g/I8Gtpl5/myFHL1WfqmJSLbh6Xi/McDP2EzbMhGMUYd+SHf2tRTSqnsa1ncS+L8Bq1Ng5e
93nRLMwWsfRZEaFZGChGyLEetezB0WSNT759Ab3PdoxP8DnIxktsI0R363CvZvwN3Vh8p3l1MMb8
oc9hpxn4uEJJHm9rNLzCDVkgeJro9jYIt3QAQD8PP2Sgf737w735j4/9x7v/8WU/X/HXN4iaXTKZ
jJ4yh1JU3ZBnG1t95iWsK1Bz/sKTAsCUH3NmBYyY58c89jPQ6k5+FMvDz1v/evhvfGxkeJKufNoi
9hAlh7YPiiMOCGShNn8NI8/LI1ZUMiaXh593XdtuD/b8XOtd357iQBTHVCePZuWMNpn3YUY+tV+m
8Osdk3PJ8nTlmDnz5ufNMrMBWv+8ObeLkMwZt/4PKtDNxuz486AthMC/3mp8LlZf7RHFI5cuq4Nj
dTzfn6f515vJ8lN+3i+hhNCwwwlQ1hh/Kqs+jqDrj50x/P3w87Gfd38+YTvAnlgu//lp+PL/j7Lz
Wm4d2rLrr/gH0EYOLpcfkJgpBuUXlCJyzvh6D+heu327yl32Cw/FI1IkAey91lwzNHsIYpnDfjE6
pWpi8vz331XxjGCiY6IJG/bPqKlTZTY2cnlsgv3qPeNU7FHXe/9+8/cYRtbCzurREQ8EZ43fWSZW
O50IhSgw06MZAseRrPO5ML45K0Y6UwDAmo3HENn0NrVmWlHAN9yU2Y5bsCp5/Ek7c6RL5QaN+S5r
y/pQSfPsWpbgETqkoRArAjefGjSuqRTsQrN4gOI07xt13kqNyOI6D+cUhY1naMaE3Mh4m7TKlUI2
Qbplu5y0F1wHs/1AE5AsWnk2coQ+xIfNxDta6SbUd0KW/opGvVdQAe2tfpzP5rTczIQMAVkNukNU
EvQ8158NVuTboQhSems7aUldbuuqP3dqbbGi6gemDHiXN4ZXasPOqFd+ZCvxZ2TIprBHOfx5nvhI
j7DhDA22KlNozzAyXdR0OciHLO6EUbwqo9SeB605QS/DmbLUd5DVyh11uP0E3TY7iRifhUWnnAdZ
UQhfCrn6FSRggv6wKNWvkaexx1P6c66lLgq4UxPH+oYT+xJ3k7kzJCU44qBIBaS4GJq/SxYwilnJ
P63c5afVUTNZGL70MHcN/k3MKQAtINNFStFUDVHDSm21H+MEZRQRXvEgtEvxsBDt18NfHZplcE3Q
xQReptfpHBUNoRGhzh0mP2lenCPDyM+i8Mh0aTrBsW3cqMoYqQC3Fctq+i5BR6Y/N04ZiPQJjJQ0
2+Imh7UBlFXjbbC1TPEXxyJcC4PW1mtCZAp5CV2QPEjQbEyUqvmCro9WAhwg96SKdjPK57NExPhc
WPMxXt8JsyeB6RzljSQahR0YJkRqPeSo9BMazwoPcjm0MrKT5Vf2O3ELTPdIAeKJ60FkogTThIFK
zkyO34pgxznkgyje32P/+O+//9FywvGmHrogui7siCoMuPIxf1Es87vXl2OZ19SuBHWqaMQTtTkH
aE8SIXgidrMVpg+9Vn7EPnmc0WulOW4MSn0YJwnD9TC3O1V6LpUUgx2rekdqCnyzgMrWuP8uQ3/I
MwWap3jUOipFSR+PJQOYrUC8fZ3tKyU+tgV1XoISLoKrHSt46Boh/qHioGE9OryopQy5vmtdjJcr
uwtaz4pwk9MD6lRDsG51mE1OuUb3FebABEUaHi32KmEyryMOW4ANxC5JhEcvMjZp8DenkhKs057H
YDyZc/o2CiplKo2nqLcXKYc6IzX7bMtom7JksrxAq8nYTSDDakqF2eepY4w6KO5gycxS0vhexQFW
e8BWg1F3JEGkUPqt6musKcKMXHzvq2qT49TjjaUyuAR3mCa6YQzlfjV6O0z61dzXwukGXzUja6ME
6QtbR6d2kPRLQHCDY2mxj4HZdBjTxXSmfHjtdeWmLrcl4rSJmvDSC3g4JxacjWwK8JklPnvAVDTG
uKMSziIsaRZCwqIXwiTqQXgJKiavclQw202xoNKWjyBYGdhDczMl1RuTm6adWfEfrQ53qgRrYew2
XWFWjnUt5V6v6VdUlbuqS75U6TIiwwMkZ2aB2es7eW0+aojZnw1av376KarS2v0lGgtTZKACYqQm
yvJBKn1lVeot4Wr3QJ8HByR5WBZRdTHY3ybZvJk0+UiE8jZtZWKGZH8qSINocSYYS3J2pIlUZoUm
R4klTspygZqBSWoUj6cyPBhUcW7cQmcmdav2ACjQ3uf1jxGqn4YRaJjagl32CphkYt3x6Zq2kYYH
W1NoZCmFH0MkyS+9BuCitfvcMMJd3E8KsgzhRRLONfVZVcJAUZv6O6tRZ5bDvqyiXwmdIMHSyKOa
7GJRnA0wZ/s5hCuG9hdtHXKBkgZaIE45a9iBo3bZr6Vkq4iHGWtKYArMx/WmJ3FsAomI5/YjMTuQ
+qrgvEE1EBItYIffZqsXBwOjV1o+otahrpYPE3CCLc/m1tCXeku3W9yatnqCMfU5qMlP0n+jmdH8
QZ4DHB9wFqjoUXK+rFwD1Ctk6Hp0/MwDpifsMsjoJg4P7Kzr/A9RK3q/Bl7udKToc20Ri95ND1I0
9V6tM3ysA3iBaapoR+0jEpTF1+goOdwPVShpb4FGcF+0POhxLkOJbkwvwae9YEJvNxE5cctIgIHV
gRXqMmUzoEc0VyETzR5jpi5Q3UipLGhAas/7QUuX48yOk159zWg9PUFGxFgQ6uY1xuxZQvslE7Qc
CtnyKGCOyooU7UOpOGslJOBQlO6RRs0s58XkwO3BR7uvCRJVqd+y4mcS0tFuk5l2mJUNSFc/JRoU
nTI4YoN5xiAC5puVgYy1jcrsDO6XFpmeITfv/SxaG71qrsCy1lYxEdMzlEJke4N5jwqISQXZF+GN
mfUWZMg8hwZiirarxF0SVciz5z7fok3vPFNDVojPf+6007jGHf8i+3zOx2LgtfW9psvHPpiT56x/
iNT2O5yGxxruAYVa4w4jou0mwPAlCS6gLMQMhTXoczc7rDZkxFAb20EofeLWMtqoIOgWav2nBAHG
4tNYTfk6fxKtb7GDkzn0pFCkqfgV1AIfwai2aqHigNbBccwz4ImAljrWa9Gvi13KJ0MBYjWodkg5
FcIfhP3Q68xUcRmMyYeYfddH+EkWSySYp8gUzdOcCa40wpwXlwCb+DxGKK0R05x2irAVjbbHxwyR
VFeI494owGoqDiL5BDLEpH0SDmfQl2yj9fB0xLEJvLpOP7O+F/ZqG2D+gO+YOyxVVvi5njSu0fHu
UyEml7UMcTcrXya8+g//eGR9eGnWLiB6VBQ+YSESfhZADjvoTc1WhVP65PdN/fKPH+GcbJAHjVts
clR/9XYzo7X4m0MmFml0+LunAyJvBy3x5j9RWGZB4fy7uzQAznmGXahSSM/FYnRMDtGN/d0YaNZJ
Petf+anbimMER0PMDm0INSJa760Rdgg2FexWZMT68MjFaikOVduWbiw0ONIGC619p+NMIRt65cn9
rNqGxlwY3/j3OY8Klq26OLC4H6LCSDwO0LHi0x+a9aYWAtx3NOHl76GUhAyUD0So1J2mpruxzeNd
LWie3pIcZ4atD5u5PfzdDGMgOmQBINqx+i0iWsFFo8DqVSQiTkdI3DJgEDeb5DUmN7GLGRUBRxw+
oAANq+AXMBwlq3UJq0M29OUBbklNTAaOZE2Qf5IpK7B1pds+Ns99MzFczFEpqXWiuqmYtgfojqLb
o5NajbsIURRh4sWklx2UEAmEbCRkHE+cD7BIDyPtySoKrp2EqKhMmgBMdLzY0bZUB7CFCr+fHkZH
JW8kRUHHvVjYtQ+VWLugCziWITM6YAhtbsouPGK/XB/6PGwOBZJhR2rDdXUJGYT8PYi5ocspBQge
WwWdu9F4ZkEwizFHh9RUwXb+/mAM4lZr+3JSysOwfgnhxMCgb+MTxkb9rolxVVvfewL8hEMm97qY
vbVPKKLauXlAKhZfm2GVrTdfciguO4uZbybHWGwOxq4riY4Q6/EQqViu1RX1jLD0D13OG4jF6VVm
BO/WZnOsina1Uh30ddt+r3UQsLbWUhgplHOzrH/wRfvLiG0LY+3KNU2/hCcU4s7i4J6P4m0KXSkI
W1yn0DuGzOGxyYh99aregpFaD7f1TRzp78rQPic5RGhBbP28gnI5LLgJyy2AuZEkv38c///6Nf23
8Aek+y84uv0L0v6CC4ZtX9T9hx//xyNZ1mX+39fn/O/f+ddn/I9T/NWUbfnb/ae/hYTg/JH/tP/x
l/7llfnr/3x37kf38S8/eH9K2mv/08y3n7bPuv8VAL7+5v/rf/6Xn/8XPa6k0l39Z3KI3fdHVP6L
GOIfz/jf8ecSelwyPlVJZcykq6h7/ymGoKz5N/o9SVNlJKTGv6txVevfoI9h5WGSjM5WuMYe/1Ma
oUr/ZllY2oqyomlrBvX/lxrXkGSEvf8SP7q+hMj7stAdqxJ5Jv+qjaBFr3vNCPSzNCfDNi1KZ4zi
ELwWr3W7irPVeDhiSvR3U8Xd4OthBDEAT99MilvoWOvdv5sEex1qABjE/Qp//N0sQtQiseDm78dy
SsbMLrLIx7gg3iJ1pYlfbzA4bfaxgrf4//GYUMAaDVgVUuxPGfJmNVZC3Pzdk9uJB0mqIzyRxF0q
Wyz/q8QATPu7G9QyLJYB+apavixE/NmR0MAjW7cCQ4MeX6JpUGHp4s13nqwR4muEI7mJabfTGszf
/qE+1q1w9DszP0Ut3igTxomSBSagdD2LJS4KNuTAXTunn1ah03HBkttHjNmYakaEQA6oJWu5vQga
DzVd0aN9Mtj6w7q6zaEy+Hhh5V6YmE/9bO0MWWfcJJY7RV4YRbewjDTNrPbTYuXIONa7bdNyVwbH
2SvS5KbsWdt/qKQrrLz/7sV4JO7g49ZZuOz/bqSF5AtxjPGvacttjLtNCHK3TxvwYtDZOgzi7TrD
zCqSNqVV2fWRxOkhgnkmdq2xk6sRaehY7cJwtPl+pp0aqvc8j2sXZtq+Q5O6Z50t9tKoYArOss4Y
m3rg32/C1aP+33+c56XYu8WYXCdT6v10hfH+bsQV8vu7h6XmPx+TTVnfZhiDWSsC+ffO/26MP0By
vREWHZofMl0QjDUQZX0/XZIMfphuZGGb3XHnkkiHdAzGEmHi1FfliMWjxKj7CSGzQboBvswu83WY
c2XHqNjvBnsQfImBnJ35+Ls5RFVVSAk+kBPWwr2W0ZH0N+5Z/cbCtPt5gCwkuy16GfEB4Yo9IrTU
D61xSKVTzSn/mv5KLqOYl/IUxV6ieQpMwRS3W7ekyWqXB2Vi+v5dEtTCOHyNYkl71OF2Bbe526NW
Hp36MI1Oi18xpEZH2s7DbvkUn4jyYf5F/ml8Y9BoDLaF8yMgh3FA4MIsltG3BR2ucbHiNtQj0B4Y
lVp4+k9yAduFPSdDu4cyETFmtYt7cccERn8mB1amqSGACZtNumCVWRaBmkj6NtgGkwPoRdaWeVcG
2AmvYSKoiUicc2V9Vt+5B0theBge46v+LBC8GnrdsbsjO+CbgM+MiqffqAQGwmiXT0RLw9jAIupa
MbW/8Xj1hojC+0h3iV0dhHOO4Sks0zfm4QyIM2CLAbjXhXKfqA7aksWhJVT32L1Nw2aOL3A1EWvP
P72O3eVXkhN+yJDJ1tNdWTvLF3LrtGNUbvPtdrLN03LLET/WFEUoH5nXnqeI+tSZZDuU91Bp+tvq
pHWRn5QXfAMkjTUEv3s7IfXzqsDXwrP+joH/bmjw9vMUCuXQ17k2b5W5hefIoCWGw4RiU/Syu36k
I+1eik/jqXi2vOwhGW0E70Z/sJo3K7aNLaQcgaPYo/rfALz0Bmi40w5f+OChUjM38SmbHfEyk1PY
ufCpzUflKLzqkcOH4bQlI/tnemQghC5nT7QRMyhniOn24EO72Te2xpizJ8Em+SJ6E9UkcRn5ifTQ
Otuqz2g3QKVCu7+m5X041s/TRSZ0d9u8MhIaLYeTbTiaFTCcTXOVQTlzaN1JCOKE0ohQYhCbcSYc
ugoenhO+Nwcv3onwpFaX6pgj4WCOw5QWQETyuqsaucuvtYeq2dqyb7ae4aR7/df6opE4tD/qt7LX
PuJv68q6gx2qfg+hvNrIefLliWC6abBldPvlobq0UE06R3oBV6od3I8Z2eN8bNnqQ7ENdsMDyagV
24HOOMhuP+SPvETiuzU5H3K/ir3oG3/6Ecqx+z2cYAoMJ5hN+ot6RArImG04oe325NxFUJW6Bi3v
K6mkOOmfxsqBSokSyW0e61O30KuxZkAu2pq/xeLPz+JCveIp3WurvLF2BLNtZpiifqvM3IybFnnc
aQBsdvIHvkz4JHJJseXychPRg4vXvEEJhLf43YUb3QFzg39wI4KO77z9gLTjS5/lj8USCo1zO+s+
JePAEtU4yev8pB3DNSHVHjehp+5GgApY0o72FL9h7TD6JSmd9vg+JP6yqy6EgEmD3QQbjmXUukFw
xqCpegzIF9oU3Ta7CF8QoDm+o+Bx6Ln2iscJKwWuxBhDQns69s8BLucNbAAwRJd0GZPPUdpiY7eQ
J6cDHpxyui3Y6Fh3pH32CE93gB8keOEHIE6EhqHxcHPCBFRMtmng6Vcu72t+Sj4x1LC+wlsX7DUy
i1hAlB8TvY2s2RHMvem1HJ4wyUsZIN8ZGk+Cz8sE5ELjTiAcDeG9nZHDT37ZHpsv6d69BicLYGm+
pBjEh274PIqbvHzWdFDAZksqKLnxZb7ppOcZ4x/x2k4PhviL4qCH4BQ5LB5x7mFFpaOUwUU+2eJe
hcQL2fNrhTYU/iftyX25B8O73P6sFGWuXuRisuErXEJr+pqFNruy9fzCa6g4r4qTB5+TxcKI1iUj
JJoLT0paJYsj42bBewSyiwgSfSIqtV8ckJBy2syvJo8PxvovbqjN9tFXCGJhP8K1uIbZa6qeEHXy
dgkePo07J3jF7wPQmK3vQPQ6Coey2E7h14CPXOak+Q5n47j3YT/K+XYRfbn0pOiCV6kQeyj3hnHD
22OW3M5unO+k8rQ6wkIyt+HVdu7abtpPQBr4GZB2K7hqezXSCWnKIX2z9so+uemHeauelYflIXgy
95zRuU2u06vReTVLTMpEH8XsK28BKLhpIYu5keQXyrlqMzdLPCnYIrUs5LsMlUdjJugEN8I6H0sf
npEP1T7bQXKOmfvDDySOYEIudQLknw9Mpf1nWnuOoPYtRV/EnAbydlrHxXZJagDBiA3lFzxbPMGW
+KCTqUDq84GuvIbKDx8PI3FIaHhowuYGa002teSBYRNtOyaPS+n32kkatoPqmtlJDxx+H4OUMLsi
HAp70BM0Y3Z1YyF6Wl8KEOkhgq5MdWtbO3TJWPw9CRe13kg6kDQDEWaYMA/t5CdOr3LicBdRUjFv
SCEFFJKRkCBpI5pe38B2BK6ta4hsByt9NsatLEP9IPTGjr/Ul+pkvRGDUVx5FPlncIgO+FqbVBqO
+VJXLm/pJtMz2/Nx2pif6gs6lmN2m1sXNLN2ul+BYKwzWkYEjBviMocNORMbxSveu6uwGa6LF14E
ad/v2ofxoLzV2yshKcVP84514eKZDxWvsXjRAVdpdD6kbrnJeCKW5VWEGvTYECOPnuHAdwQQizUM
5Ib4PuCyAamQctWiV9jBRRnSZ+XCuKBB9y+DZGCoajcb8dN6E196SM2j1zyhogbr8zPE1Pf5QK3E
u9hQsxNfjmmmiB3XnrZbd5Kresiu88v40jzx/fPHYhwmEBHbzZmNA7TdKXft4/gIAMMZi/N0BQnJ
WTBL3RvP0tPyE02eEm/z4sQsek8bMFYu+dKi7IVf/aX6wJOyZWsFmOUcwqsZKxXbYKJ/63fhXXg0
vjlxmo30JHYvkJC0ZwlfT+idnUMToYsv5nInjRo3xuFjHYQ/oyOEVVB32wY5DLricqM5YCaG4sMk
T1MfafaxcThJRdxjIOwW78m1U6Fp+sSuZxi8+GXviekt1r2eUECE3Hhp5MDSvvJBTHip2NKH19YP
5Tf7tMVMJfeV54Zxx6b8Zna+6c59t0OUKQdPdFX1Q/ckfubuYr2aPgzYtPChfDE2bNsTtPdg8fOR
6vYy3JpbI5+k2BluSrmx0h0GaqPNmNI81BccuXvcfO/pFx++VrzxgT+ASCzMCATc1xd5cJjBtAiu
eL5xlkXivPe9abcP8Mf51ZJpgrQtbmq3y/BCzaBgwgSyk/eZLNNz+hBg+ImoZeRidshGHsoNjm1Q
9WmbrF+N8nxVVTmVeoV+0sR3o/qc8m3/XRd+Ob6uFs2K2yN096kmpIdxt0bKwMw9jgvQKLPcdQyB
uNJulEV1acvQXaxgqjKiHq/6HeQJUq3WGyMqrP2qGDDN5j1QSIMaIosxcd//897fY383ocr/kvNM
hWHCgcs6SOsVAjSlCxK3gdJpT4wNqfZpl9EGkr/3d2+Upn/ey/+S+ZL1fzK1hTSVDQcStmOER+tT
Jo1AkO3/9dlqhUxX0/Fy67StkSDDSYXXmvgIj9giBegeUZ1Q0mf26x+UTegIQPXn1II6kkuQ3Qck
beoyu21QNHurqNn2/+4qFS3+nOXkmF50ltvO7coXYKmfWAZQdrAxvKOIgzcRh07XbLRmg7UXs1dI
Xj3J6fxVruRi7VLGH3Ryh2arqLvB2JuVXXzqkm0e6XiSzmZuRyeh2uKbxk7hQEMuEZQnLoNPmsnT
IMIucAQ8LvUNL6rq5/5ErLAj3/W7cpolgDis833wZYBR2fDyn+JlvggehmE/Vm7zN6g/XxgDBkcs
mE/9m/xGg7Qc+PTnBDTQFpxuq9vWdY7c3lff+lP9vmZcjh6oM8ae+JbmJpxpuyrs4aVGOPUGT+Ei
vev37lOY3fCnI2oG27M3fP5HX05djv2MU7xGPKIt/wzfyYUmtcpu2ideV1foe1AH0+imncEwp8/C
L3YUHlLmVMfuCJkc58X2V4Dy+5pu5x+8G98T6r434woIzlcHMfKcfFMU0+mNJKy8tT/lex1CXyQ1
kUzEjXTgy0PKQb/D00KwD4BZsn2fmztGBwzQiEYGbdSOMNrY/67IZRk4Uw+fIBbOVLGRz+GuOntG
EGwXW+3a7cPTCCXyPEtARV5h2NARYdGK3yPcwcS2Ukr2LtlOZOetnGKUz1bpzeiWaJMUe7nVbvsa
+FXgILaEcGDjy1BmTjLbox8eOSurxCk+k2jtqYaXiK8TC5oXwfuanIl1LD4Gj4YDjWyn7xbRTk8B
9H2PaKq9sm16JtF2v+k+sdRUv3nVGuPK2cFs/GDhG/YJjVi4d5GX8/wtD9yEW81IhjQBJjzs7zf6
Z+UAjiIdJBaWO+I7nIcl9C5uiVE5cSBoAmzjJuL9gOIB6tR3tc1emoAOn5oKuwebeW3GRv6Egkpy
1X14UL3wCp8Gefy4qW/QaAlV4jQyVZuHdOKqNgglWWytE2aqWDVs+6fkQStd46XeMzaHvvtQvkd3
BgEK9njfhqNcias0Eid86gLOTIfjYnnDJ3NFHM8irKhoLfXYk78xfqjoqASM8khptYmOzCmp7/Ku
2eJGPtr1xvKrhwBA6E1W7fQJoWl+onvp1yJwG7+rlW/RCKSswaUvKDvpRnF+rYg3Cl0Oe0W8dgtR
3IEhCFtzFYttVQm8y+5af4Ikr9564Cc2TvLS6B6k6zpTwp3KSz6whk2c3PydVIcoCA2uIb07gd2c
jra+qXYrWEZA+jol9TQ6FEj/IAZgBNB9n8VftOjDkT5SDJ3xfcGS7QOmD2yImH2i5U1scHmDZ0oz
hCKx/9A+cwSaqCzsBXQy8Q3ZC8L7qhN78cXnaVchOdkgIRal7YQjk4gzk0NK3cQ1Dg72UrwpEbaf
m56pqEiChTd9ShBzDoyVVrylddr39Sx6N39AEXDuuHNipGTXhg4AEAe8v4IKCK8039onJ0mEqYU9
CU79riyu9tnO1xweS+JnABKv/Q9LXPRWwUEneZLEiP4wXNozBHl8xYaXSt4m5C2feV+AEzv9OuLY
K/jJZXxH0g2UoYcOONasvaBWFAzyBD3xJ2u89n1GwsuXNp5QiC1s36GDAsz8bcG/Mh9dQ/7OGBEi
Zb4RgH3CeD+eMMl1Dbf9DEwfsYx6Uno7fyYNbZM8GJ2d9Pbykr9bt1kjacAbe9yanSy7ZuljwMr0
EpYOw/6h2YTjqZ1WmGUd3CXnKWDvBRwKj4Hgy3dRcxhy3koWPRoHQAdwghoM9bi8DJdyP2yD++yS
vcIvLFdgLWfCXrB2mu/0ykUSKndDYws9LQpzZz+fNzlWy4xadBtXnCdcDq7QRfNtDaP5Kb9CmKhP
1fgM6sVOFGiXyKJU8Nhymk/DM84gaAzLXrh2O9FGQ/OgX+YLAZE6in1WpWNLsUAM5B5dlMvZtL7c
FX0Hx7Eed/PTulJgIXDnyHPJCS/Mz0xSttdUXGxL7OqTXaNFV5Ww3CDA71l5D+VTehovxrvq9paD
S4v4M6lbsjt7HC0+e81NFWI2tjM+xZVvgoTG/mTYJWUEugCqGINUYurFXSn8/H3fHBjVE68Di4D5
5oqiE3UbvG21A312sKke8E/XJCeGPYQUzkCrsY/KbV7i0+VJNJ9qi8csxLsNEJb5w1ZrjuScb4Ts
VU8O7FCsopxYUE2IUU+hQT2ON/mn4zDfudxwbcxHD0gc7C7BBU/2A4zORo8/SPyGZNjk/QhcKGQD
I7o4Q6+j92dS3XNZ28VHhMUak4DXlpPxdX4fT1xpLNiw3xNMD5Bx4FSfPInaAaVEtmt2jNZnZrqc
TuWODpXvSkBTIPuj4S1brlrBCZKNijpzXegV+lveO9+3em/HLdeFXh6xo64Oyrs2eUaBa4JXLTvy
xVJzU0++mT/0nI3fsUd77DP8Q/WPDaMuPeqzRy7tDE+y9RpMlHGA2VX39TOzstR4KDqcjjanWMQP
W+0TbxPATw54MJwiEjuNS4ppRcepQFfJto0vKMSYwIlLB9Zohoc/fgX8L8Y+lt9lV6yZMG3Cj/nE
ttHUXkyfHDh64Vtnll979PTngVWLGko+ZJbPdTf+SO3dMv12oLs8Yy5e2ICCpB0P3+W1DXflJvFj
7cJBUV7Up/AaPqnfGuX/eTgMcGBfYFkj7LXDrYWBB9ivK30ll/DQYpBX7lClc42qbLCVjV6stiEb
iE9kaE0JUBzPHn+ovTCC6RgOOR2oz00NneZB+pwHD2By+Zz4Kijnrt2jhozoGar06EIkDK4tC8kK
R6d0i4SbV64/3tonfZ9/pDfR099r1JcRJHO7+QP0+3EnvWBB8Gs1BHs5ko/rvq8UO2H6qogp2ED0
+WD5VTktn9gkkWqLd77YoF+v3faHWnzAgIsuDgew6iR8sKWTR+ioe/NUvRKHE/5iiDU3/mI+dd1o
JwoKfnKRwO+gpwV7BvH4OprqCqxivGwRe/mbn+n53w2DiRvVnozGqXLr3h2fRi98zrkCKPBGNj6M
kraIUvJDIdv6b8QKbNnIydd0MA8cGBwTspS8n47yL6suUSfx4ggP4YGzrLsX36pXBHbRuBNngo3f
wLXDwOwH5QQrOCamFThQsl8Yfow/cLf2yaW+hVvO1i/eJJ4+bXcELK0QT2MVvQ92KqXbBq6uTNv+
bj7XZ9WbDoSx+gW8s8VGR0NcLFTmX7ZlC2vsR/mJ0gsDXZqSfXaUHrTlMsOyByN3FJfi/MYa1Shb
WfIzBmSY/WhrmRFIh9A8RhV9j99h4lEeae2GT+uTixOx4vDCySJ/y53L92cjfn8O9jCPOfufppc5
cbmgXL6+7/fscTk29/aJRTEBPwG/IUbRo8LeqW/Lp/WykDP6lIZO/s6+pKkPuItE8xcbDeV/cFTe
g9qN9IP5RXUiRE6B+Umyi274iMSP2rUC0LmnKFdha3C6HeVHBD/ZCxH2P6Qa05Q9pCf8fF61xi53
GSGpx+KgGkRWMTvBesruYJc3zFtseVd51im8QHOItpOHBxTBzXQ1ybPsI9a1CRXwlK3lFxfrMG3x
r3+VNuYRzWpFswTDeK0c8Fugiseg3l+jcUnBppDyqC4i1GWfKL+HO2tku64bdvaJyfs8wG1D10v7
BOZsQsSlG2Plo5qsvKbGkMFWsSc7ahv4WowDHsWYgBZX7MhQdRXTxaLGBOHtHWiXM9ZzHmY5ubkr
Mx+L1t4uDiamSwXqeTtFrTZAlHPlh8Uxt72xn5WnioWVNPYVbdj3lMjyNpM8CkS8776kfbPv3sfH
ofW10ZVfMcdyOehUzD36d5rDB7o+CtMbqibpHX7Nrnyi4zswENjRWBhPNSvRKTsjtSf7DJxv4RpJ
7fZNBGll0Q+3OL1x7ggfRAC9Tr8iHw+L21P9KnR+/9U9o56yxm1GPovTF9CwbO3ZPIifAFfa4Kkv
wr6RNtFteh4bT+t8oIvyO6FC4l2B5mM+UonbTiGv10fkJscMAAA3OeBehVdX5IVIKhnjYYA7OfKx
w9utB0551yJHPIL7zPd5OSqesTHv9WsIosQIimIc1l4OGANMclPT94FPFO/G13i8E/hhEYbKqQM2
fwRJ/9q2AphXd/uT7toOBgfML4iHNckKByJnGdmi3RK+O8f4VZ4ZegShl4cbjRGbtI0vynLC17Xl
tHDw+63Np7bfVK0PSzCiDcYMNUHAxvthg3ah42yR34r4vRUwPx0QxS+inJ3wFXEM7lkLyLS8fv8x
jjCw728SllIBlQY5b7SdtHjzAxpYspu4YC7m19iQJ7w2CBmB0ZmXnli1YdQzzQi/Zx8uoc9s8VKf
IWSGNnwtv9rnXDyUymwk4Ymgcp+YgWftszsm+LGS7/khAiU36/Kb/paznf92byahpCH2ULQP7b49
YDkHOfRXecQX6bHdj85Awz+/q7+r227sLPE6G40c/E410+dKG3bpLRAu2Ob09TrjJD6tES8L3q2Y
zfT76TVYRcI2A0mJwwby32+EYG+mezR9moqQwGZIp5DjOjgSwXowg9c960n6hJpbmKS+bBhaYk2J
GRSBMoK5WfAVTzFGYujmMCZq7IngiXAjr3UEM1EYz72DlrC+qRTlaMOY0b0qw56pKW5l5eS2JKCD
zZCK+EFxHJz1mcA5W9uNewoC5oU0fi7u2MJX8ZaDrREUGe0L66ppmzh71rbNXbL82aSAsZMvDFnW
LctFV/dBakPY2JnokgPRZA8MOEYLUJrp55bGBdsersVz4sPsEk/hu8w6RnXvydCRtxw9KuD0Gq/e
bes7WEw7vyIxB//EqiL32c68/hQ9JNqpRa0Ba5UaFJMXJ9ywZJ/5uFTGySvVcl4dCwxjyBmlRrM+
jCditYvn9DskCJDZ4TF1LM98Awkw7JnF6B2YKb9Ox/DM+LR7xHLJRIRL/s0jPTwDReutQdcHYJK8
1OmZS3os+QSe8DN+mW9scrLmrhvSsLUoNt6Re7N9s8PlusviOtwRqP7k5I440874KnW7xubdn+X/
Sdd59TYOdVn2FxFgDq8SKSpakmXL4YVwqGLO4ZL89bOob6ar0egBCoZl2SoF8vLcs/dZGyjOEVe2
6RvvTCZjPOQKy5mUbtD6x4lBWq9r3ILUVj4X1mo+fMreF7duSGxboZdhYVZW3Q8XUG3NTNxraXuw
rSjTylOeuvIdR+pZYjlSUaZmaptaMPhLoiTIF7C7LtSEmeNaWkWvDHXfUpvJO5IdMBJuo0943PWl
ei3LrSVtERdQHJSEnh00t52SXCZxdxIvKKmdWSgoNngqm/47pc/jm7R3XGRBjnXda0/TqdgZK2lL
64hjgcoOLNcrfdkpdhfr7s26gA4xzuqey6N+h8mzad/gJlTStgRX96pi6CYOrDjGNI1T2lJwqqjF
buF9vimQ1bXP2N50PEFkCKSsrU2fHNp5R4DSOpbKRamyzF0YbWYGqTGkRJ/mk+m1+5R3Klk37zFm
g+S1Xp5r/DVm62Ad8E/bThh+pwuCOYKR6Dem5dKypNzQEX31I+IpSKJ14CFjvffIlK/KRdrl5/ol
e+aiDpyD0SIXBOgvglHCfhSMwg7BAWjKNr3J+jnZwyvvwGWtsz/Bm/wGNzqj8N7VH4Wf7FV39ujq
aF80u7tP+v/VvoSVo6zVQ/NZeIEn7brX+MbL0aGHe6gc2i7aMcRJy43XHZ3C83gqfHz56CnJotAx
48hBQ22XvTQvnJrjCwcZC55ab4yb9m6zcJ/hbCs7pwPecBzKD5kWxt2kGdP5YvSwfWYjmuza6lzk
7upPoR0a8v3oCaGVcYnmvafcybfttGXSJIMAlW6mwDNYXoQLJa5M9wlzTNVJYeTH2vUVXk2v1/15
RMtgnsfLg42ZcvSvcHyjP4yqb/frrPCc9C0jdqwDz0gS64kLSzPtkb5496yHHpcYgPtXqYUevdI+
mj/xLf8ei3XxB0H4ysNzxCwfwr4F389UHRult/bQ/GlIQGWkl4GYY/Ja6Sv72SZUuiP29aEs0dqq
V0iA+GwB0UgvfDq8RgDAM2XYm3roXetknrEJrSFyP6MdjuB9fnErQ3NF7yb6hYYSYKCDeRi+pp9U
4RxcJX/ROXbdUzOuunoFc0+Ie9g/KZqnUaSlXnEN3+HVl3R2rZPl4w2/EUHG6acbPvGDpFJTbuRo
dh272dX0Hb+xqQhyv2FSCUUH8cTr99B/eXD12z5U4Tq6Vq9ErjIKs2N1kOGxgOo7OiX20y0jOorH
aVC7tUYNDGP7j/I8oTeTib3u1tgiXrM/Et3bkraEq77x/w0bXjs9q1P7Jm+1VyRF0jZv0of5PH6E
yZaMZcMn4vuHqf34l3HwO40741UKd0xm+WiLr9bks2S0t2YfMV/7Ft5YFEyiCrm+AzPrl03Kk30S
W3QGUo4cOE7KGlDKRfHFT3rpEN+kSy+vOOKrV+1DR+SJbxkpo6/2N+OXBs2fQ/+CeDJDEwUJ4tvx
anrhMbprc5W/9UN6Zu5MbdaYvanw8KOM9/mz8QlORmptaTTQF70hMpPpEHi439R3IhRv0SeHXXiT
aTav7TOSTzW5+fHri211SodhO/opNdgfS6y615qm0Bpb8pnnGN90Frxb8jrf8AYAaOpZwUv4Yjsm
p5mtrL8d/sY5/s14Q51j5ofrkIUT7wLa6A1ePrIywi2+KS/7M93MTXRtD0uFPHLhxQiwwkLySsPy
0D3lZ0JEXT7S5LPixDrEm+a5ujo740LQ52X09W9ot2D/sYUc1K1xsR2ve4/fOHWjPSiza/YkXNRF
jNFy7OF7oS1P2Xl1IfH78bBWNxKWDmuLD482C435Z43Fo1peRP/WfQ5PJq8W+fZ3adlC0D6iUs5u
dJAA8PA+s12PVsWrvs2ezdA7Gn9rTP60r7fMBsT1js/5l15MFHpQ33pjhb0DoxuHL8Ybug6IiCRy
XDV1Z54pMdP6xdnLh5zlk0tPfeS4JM7xtYxd68v85mc9SNA/LBEcKMpHgp2Gyv6tOamuQsUWUxG5
tXoRRH2j1EzML+KnYw57xSvUQ19jZ1uvaTsDUuEQkV+aK75PCcmNHTU4neSL6r3SXgaKpNlTVB82
rWOs5J/6yCNhlrW19cK3uIsb7AAeJwbkTWjKQT8EkQs09CV/YVqCxkuxKvuVRGcbI+aN9Md9+tLv
cFGZD5WfXeOzeiRRXOyo1ElQOfEUuWKyQYy29hsSNtiK4qR80Nf9M1JVHcN7cVwsYqELoyqYds65
/op2nFoz/dR3PCHoNiDgSFM4Slzusc95lXMOcMTih7s378CvmB7Aw866Pb7XqLt0p/bhHUeHdDSv
dAU6GvCfXOle0nRvXzGWXbG5XruP+k12G+robFN9sWIDjWEARuPw0c5cQbjSmHtcQ3qNDY1G+JpC
U6lPIUzfK1W2dVGm9QgFnfK4uU4v7c24iEPjZ+mONGSLyvbe+Cww517fSAfnJQt35pOMgYQrM+2P
+UdirsXFFENwBGPXK2mD55E2C1XvFEFp8SffcVkJ3hvLHe9o3c09uTvQQzD10vFfOa+gWAjLIbbd
7ffvWXAqIteirqVjzE8dxpRWSL3T35jskvfkhQ1DxwcZ+hmbJq++NE8JNQfbmnrNoGWpUil7+W/3
xU41HvzkyfkMbg2lNnPpza7L3UjeQh6hngzEoaieEnlr/pg/KfR43irexKNlAWraIqPH7+yp+ndG
A8fJMxGu5LNFsZuv04tgymhb3siHeNI4Mfu19SVduNLl2jkPP2o8LBoHl85+SmzBHnVi6xTPcXYV
2jaIwMZgT1oPf2r0vzdqCMghlBklbSy3prfyGv6MqacGtDnWnD6s1Jnt5eVWVF6trMfU7wHUAu5i
q6fDi1g1Cm7ZLUdZU9JdRneleYXWxOgqhqhTeej8dfbJY0Hfm/g5SwtBjAS1feSKV/niOy52gKUx
ZB8MEyTJsqHWCqSEZUGe4UgbvGYv52LNmAbYsdu07f6MPlNRnEHDoi0YL+1bikU13EblkYEbOKYR
gc3aFogr01nYqFj5AOqXmPgsNm1r5WfaR8xprInq4HrE7oa+ZbhuwY5xrSIx5prQNBf3sTtbOxvZ
dNgytp0Tt5KskKUJJdlnwP+n53B2tXFfY4Iw92q/oSLhCefZuxJgGa1WEizyZNgx0adwUUGMoLYm
xJe+q+qlZ3D0uXQYCO4sn+P0rOannOCOEiM7BAB3lu6S2InhUkwQmtY5GmSJMLEfh5OWfU/mXrcx
i90nm3ZNsaUsoS6jFqJI0Pl4aYZQslN2q54db1gr+TjmBK/e0QGzi6mOPHgmhwbXNF1sd9m7/uxc
sCf1UP27dYdgXW4laUVhVFQbpfwK9V07Hg0SVNI7CzPpH8Or+T1cHsJ+v6j9/3T+x004mJhfcmil
/+6I7HDpjjT44fgDprbh8ORNIHwGWXePn02BqW+szrqQCuDsbFv28p7GWNJyJlQSTTmT+HmipAVB
j8t3VoWjXkyKsaubI5wN9oqPHz3uVKFju4TY4PNbfk2ZC+6GVtf/58+cBqABoT0+o220DBK19eQx
/lXE4rV//KxZ7qhTrPaPL1PL6MHju393PH7vP39i6/2CiIyHzmVsFO3x8bCZrbHiLd8+fhUkLBuT
RE33MHWaczjsxorduD5hVOmDrcaTVUzyQRvRlpsg7PwlkVVNuiUdypxcs/Di17SfTk04Xceg7Rjy
41Mrc804m0V8zrLoy9HyZ02XvgjU7DZ6ppORgLwRpyQrSYnXcL72wXksRs2PSpA5VfYeSCB7AOCP
hMIX6zQcRn/u2nBDrCSbPDoIDpA+I8MWO2mJ7FqSwpbGttgm9/hEMy15kuL0PR9KsRti6lMmTrj0
mVw3CZtFuGr7cZsTC5PF4quUS/WgB9iiIFpNtu7xqeySgvfIkIdNq9jMGHe0RsUl71Tl4BioD0xM
/NoyWrytbSqmtycgVXYzfTIV0q6ymYKjB6cEpdDXpJDCKIuRLGP8nQZui5aEAm/qsTW2ggth2tJs
FvK4IySczEeVqAYuMQySBMgDvVNVTFGCqIkT0JoZ+wiDcWAs3zXGSweQuRFj8pr1BDPdMJxCU/3T
ytiZTcbQwTVu5hm9vCJ0dq3O1m+SG18gplI3iw0ipEA7GBbOhNHG+wKxbZfgptAtpL1BUxRXIaWR
1B+5YkRXEgU71jOAYE7n2p+KX3ssEk8QszHGz6Q4dC1uMTKmsDtNoTvqs3CNevnzZegyju5xMxTP
QQmTCDT4FVQC1E3NmI5WVBZ+kRM7LbdZvm+N73HaGoW0J12CRaKEHMdb7rXgJldKnM1enPfvAemX
uyr/Kyc4H5h5Z9M0kuwzp8beQQsYGHqIFXoODZPITwRGeWRLsdZkxRcRqCScPiUVsARR2pgW5o4d
eWp9QpTofDUwv51oPk1qRlPKVnAey9A5Y+y1Ka8o1OltqrAiwWIAMc3KYMvMMEUvp9rO0npS8sZx
Syombm4oUFKOpqiZ5b3mSPQUodCHBKijqpgjUxazxM7+gh9tDpU9MTJPT8SOJxbogvMjEJGMT0NH
5MmoXa1PlsDqr56Hv2QL01rLuLaRZotYwCHbLdEitTQcZ3vaW7PGWZJQDehJC/uea0FFB63uEIga
3ZQYIDVZDNTsywBK76lN8m7FKoUcsaqeVd3klC3BIBX0lQdUVZm+YZhwaUs059brIJ+1KjXchqUs
qXIDFBNOfnEhnQ0M0EAzAsy3W1dAThWww5vir5DS/qikrNy6qrlOX1ORx3nsm7DP9j0lTRKEox+Q
FLeuMd2Wqo7PEIT72GWyP68DgwtqOWQlQ7XmweQNGGq6hznT+MwD0wUPoZRubRWL/9wkxz6mUMlb
qr6iSq8i/Irbca/o+L5kTAYsseFWN+z1pCNDxKkAtklwbBqH71GJpFxambIq1dSftLZfx2DRfbXX
i00LWoYeGOL/UND8b2Y9ZgOcvjXzfNfTy1ghTXVoiGM6YX7uOYKjZQpVoolVInzGjuTm6SRfLT3v
zqXKFiYdf2RL/hhHPuvSIMVEmlIPW/Z3W7K33wcRYAqVgG9bp+Uo6ffCJHMreliAJgSXRMZsmxd4
cI3mecwl/SOl3ahqaJUWvWCifTeZLu0FRYQKDGBltXa3T4f4E8hF4jFEdwBAbeGKnFGtBwTSMWQs
IcAlEk/11VG6lc0Y6qHUkIlJEMFDpWiwvOuyIaF7OqvQilUTvhHodrY9jbZg4wrM7/QMrbG0KBnI
IySxhvEbKzoXSqg+yWr/3qj9awk7q+zhVnajzDbeoj8RkUvwlFdsQA1E+9lgCFhOabazm7NEVfG4
rG+qFDxLQYhOUUvpHi8iE8yHyKC+SBxEcofoyH5T2u9ySpsyyEFUmkwoKMnUbRm+9yQze3XGZVzB
7D87Owp2skU5LMxvcrz/TJ3p+MYoSHuW6cGTe2JaqpsSJbtS1Twi30xRYDNjNSexjQwLnf1SL2hp
qaHpz2F/jSsiJkG/3fVyQQdm9Ck4zXDKtSNGEXt2Q45ynH7rNmS+B8VZFIlJXBtB6PgNC7mFcBGL
u9w/TyAM2/J5eYr7wIo4qCJT8rUpWEHONDhOsnvsaNEmAnGxV2M0moZsB2QcPB5Av/EWdpyKWTl1
G6enmC4QPga4yVig5TUwIUIZozDYDINxhmaAudnQS88hrKJXIrI42gw0QT5tCe1bCbv1LV2d4dXN
GBtmAXImBzoR5xk9RmsyNnnaMiDCg4zscPrEVQhZLkh34OrdQshc2tQkfGCI4DN15C5nLAHvilQp
K7OhuVzNIMekid6XGsiIEJ3xlsk0DXL7OHfSDJ0R90Qp2g7nEgP51ZAwTV3tAyPMvJLxfIInGO1L
Qrr8lRH0q4EkvU3ALgwOQIyCxhYG44nAshCSh+dpU5NurOaqKZXkRYaMSAgAfp3odD1ak73fwBV2
ZSE8RZYzMYGYoWFKeLFxjtTTMKxqs638EILBilDbp2mkZ1zunQnMTdGj78eWDo6i5LNpGJRJpbJl
WtpItjFCuzJmmzjAIA8U802x6S5LHN9eR0OtTKaYTaL06mQtSax2jsgJpbTu9PymFsldqqHAjizI
Yd8K+vBsRuRCdfuQoZeiTZhb4mKSN9ZbmxrqPdefJo1AFRhyW6mngTnJKRNbHWDZBtG1smHt2YZ4
n3r7J8jyG5iI+Snvh/YgQqi86AGqGYuDoYY4zR029UNOF6px7KNT5F9GECy4eFT8MrmM5Bbstbl/
nTgCOVgpa6juKtH6TLbSekVpTEC5rUnBpHdOzdZA7kCG0N+hWPmOhIktsQjF7GJ6WJqckZlaK79a
atzLplbcsZK9UcBZIh7DHdi/uMZAeECl6H6RYl2I2ufZsnZQK1wi7F8pz2rfrsH+5Qzau1rIRHor
IBmT4JrFI00sqXiqQK+YzczAGOJBlasbR1Kkc8/zdzsjbGBpQU6Sog8y06OtKRYa9MRM+1Unsiec
6CblqjP7tTV4Q4P/R25RtnU5AyvcJrsgnqFViEudlbFfaBGJ33SvlAgXPyFvjCHFPcOKyxZIajIP
bqjSDlymY+cpFMq0s3q6L01SukR+OBu5QqTPogQ2yckkH2Fthsirhskgo6z8NUT3Y8sdvxZesEFP
B+o73rDqNchne1cfnbHTb7NqMnerrKqckbSZ4sSf71ES6xsmwOeto+yrGDFHDzhqldk4ishATAGZ
pFh4hSChEJlAl35s1Zp9zqUKcwZuJ0ZJW6LEbYjadpUT2jFb+K7EaXS4Sgi0n7Y2l2xd3JCiv2ua
luyyjKxYqloV7FeNob5W+KgBiWke7AWvYNp34S5Zu8mqD/qoh89VQlAO0Pq2wapoa7q50evu03Iq
ccwd5zA5bFcco/KH8bMwTmoFgYpRYU+ySGIqJnJjY+stUoxbl0E27nmuvE0JbsKcmFo2BC9TaH+T
CmJstUlzNm3RPUPfDY+5zlJWwJMyUgmuHG+oQZ+UJIldZFQfQAcDarr2PVdjdA25fIqD2sAEPBIc
RBAYMTLQvTveBUiobErIlq+1m0ywXBUP57Cit6f4dWjLG7sc1k5H5VQX85GM6V9L5KQehN9BSmcn
SCfDoxjbFF01QcFTnvIIvpUEVVzbQJbAclzRVOvZ9bL4O/VVdlBUurhs/Wpx9iZ1v3OsWlqDhIfk
zLTsPNDECKk9WyZEamOC3pczrGjHUK6SVvEcoz7Ucu6Vrf1RqlyHRSb5qULvCOo8TqGW5ts0SZeG
0YIXGdFMxO1HPibtOtIEvkmRWr6BMT89mIPKFlodDqbG9aOLQMRZRc53E945OdQAt8T40wwiaOIY
q0YTA7QafmSCQYifK3ilZLszAy0YKYsUAmRNg+FQMcTYFKcw2QTAgzGRk/AcmTHELrRaPg1CBo3U
GzLgQwpBzWt20fTzCVuK2Xbs4PVcFKum39VuUnnaS/gmRgi2tCUHyvOC9ikRDh4XLTgDYseZ7Dy3
1bHJNtHULx03vIKcPHicqhzaL5l9JZj+oEFWnqLuSk/hVSKIjwRAaasFfICS0tADGfvPtC9SYn5s
j2peWredfAwm1FrZyHFB0m6cMEsb5tVkN7RXjKuQEcSS6Z6E/dYhcnVlRUq2yUOCswxOdhXakngz
FElfkzKFrdZZ5mXbO8Pd40Fd4jvOelE4UHznbZ3pPY5YI1qSvK7DoLDzbihmAi2hFVrbT5pJ7zWU
whORUhTLCgcndSmGnPbEcZ67duig7zrfdtM3dKOSgyINF+iWJ1447LWWDRu5v8ywDzUwfFKKtDT1
QSvnbg9vFBQ7LkGLHL8R9/igdVhLJt5fefncA/ykGlghNXCyN9kE4hVJkDO7ZU4xh3iYTVCZ8lry
s85A65PRXUagUYBgdjohbWsjbbLTuPT5WrhoTfQN03jfTF16cOyWo8PWkXWakCkfLK0224pw0hCt
Z6ZthWbtouS5zLAxgBv5ISThr9bQHKg7Nj0OuvqokxtlMdtfCN7diubMJuwx7BDUFfpSyeYCRhKz
3NPYbLkKMADdaPh08SOatSlOUUmQj2OIpZXBjLeKKS5Wg94jRAnDKgnDu77BX9frc8FuW18LDTc5
fFDb7/G4NBgfjRKEfTM0fyeWXsOJpmPeQw9NpsbExIj7SDhG4OpBIJ7aNNoOw3yaZTU9FDa+v3Gu
Dk7ftW7VBHgHg9gzkuCaNpiviVU6aIu8YwBEXel5ezczCwlOdk3xNodQeQGC3Addw8w1tIDwA5xA
fJ7RVpdmXDEjknth5Aet6BmU6vBOTxPHdS5tNIO5humuZXBqgdQA46pwVrVcDkKOejGXMsi3KHDZ
Bb9hzajkRv2Z61ukxoq3rPqwjChLqIzjJxXKJMMDpF1g7KhUHIbVVG/bFI6NIgU3uWFCZEYX5oVl
SvaWmdpmWFLWmK2QtPhAWXilYzJjthB+Iat/WSh/o7mGol6wuyMaUeEMyGHR69Kq6TTkNTVbG4Vd
embssKG1nRcoRpyEJgeqhVgo2MOfVRYbhrOsnzmO8YRgfO8h0m1UU3wwQdXxITbNEb4Tick4quuq
GDdSnaBzSF10ncxvO3xmxKGiJwX1rXc8S6ifcoeYIhb1aHq3BDuXzGw/CcIlAJCoRf09KJktZQRr
L3f4PLI++upkmkIJzICkTNxYFZRVJKJ4bV2/c8rRYArA6mmy/tFovVgpGsZT2SxUbO7yt2aK29yg
aXQmpNMSK0ALidqBeJWJ9DeChHyZseqrJVJZuexjDbZwCjVcJcKjxOCELWiBjJlyDObYvhkNgohA
vJpofoVarDxZpeKWcNncdsCqmVZkyc+a/G1XSvTN3ubXICItV8yXwjHoamrtL9e3j9yk92J0IVXW
uaz7Zks70xjDcRPW8Ycu6/iydr3gghrrDPO2PW01loZjjsNlKpjbJ/cnBgboGyFFjAWrodHEhksX
0oRe7i2RQYRShu9AJRNXxSleBlQnU9AETF0PsIwzZUOa2uJpUb6ywHkt5oT5leyxWCE+BeNTPGYf
ttIKf4aveqxHmGMEeCquGcslhpz6axA6LCbO8hL+ojcB1Ts4DmGWCXVLOTfFZlCCEwtdQsSno69C
4uYwQykvlVOzN8xHCasnQ3FG/87FK76mYwfy1nZuNskAXjAHuP7r9tUuCteciEoby5qx1FK76R3r
X6HojZuFZDRJsuTjUVUrxp8CO8u5ztHjGVn7ilFuoI4M5iZv9H1TFubWwnmgZVbvBxJFqM0kpxYU
rEK5zDwCVZIcl8zJs9UbIlYUu9N3RFqCkA+JBS8SZ6tRW+zDUv+Jc8k5x0l1mWWGOoWqjRuQqaC1
bCZe8oJCXjc9MzE2AVg58hXRLJ0Cru+3wHiSs/Cv2RHWeHtBzFotqkPwRo62Z88aJv0BPSNKvpqq
tC427Wh2DdPKHKy7g/kuZ9SPmRd98oxK+lvovS9M22TnJp2tvvkNabx5ZYNXQlTa7Ds4MaCoh+s6
oOxeuvalnJNvb0GYFVFobUWw8HpHcHoWGqlBIi1DGxQHloSjOJDwIEwqK4ZC/yqcGxUr6wgaq+8/
wlC6J6VlECXKLjmqind1mvOtaqSHIGjl9SQYP9T6xWTZdWT6MscvCRbSEqLYVmsvjWSDYghz+hxh
ZGzazx5yWtNOqEmzYKjDbOAVtH3LxUoCf6cwyyMXc+sacYG2P9OOGLnCrRPFybaJKlterfKuSqP8
Y/ZLEllufDjA5xM7qT4TcySGSHpSG/PItfYi+GTvVWDsSSrP1hGEv33Scg7mC629eB/ZFW+DBo6M
hJuhOBLk8RMmWN9zweLfMZbFhYSoKXPg+mzWP1lIbkSs2NiLy4W8879/G03NVXTLQJVh5PvRMcrk
/Pj1sLbsCaF62UQMYnLZ+BOp+fil5cu/m3ltwkR43P7Pt48//1/v//fn89DwvP7dtmwURuErkvjL
fxkxIwE1+wHofnz3+PKAcjcLAPzfzcd3j5897v33y//jZ//j5uP3Amgz1fCjgDYk0sz0HkTvIK14
NdPyEv/z7eOnj9uzNnKXlEP7UB1iUJZn8vjC0cXE7b/b0hz8v9uks9A7bN343cpniKuztHaAsalr
nVbmnrjjmVcpdTs9yFdZBWE0GAkKfLBs8wFUXSRHxn6Gxe06NiXN42ZXz//3jnT5FcuE7MpBtf33
B49fe9yUaAr5pogOjx/Fhq7vCaNmkq2XU2JqNbg9j9973PP4UuYN0i2bzuck1hjchkHKzeVpPO7u
VMPYlerPpKsGhmFnYLrVxCsQQxE7UDhA2VpoRVaNmB9kXIvrCvVXT7pblyDQDM3UrM2S8LDHF3Xs
MEREZTPjb5xxiECdscrud5TwWhS2QfczUYBIcgHXGxSzqG2RC4nsSIGNbeOF4pQsoKjicYAvNx8/
y3OBdbu3wIE24GpLZWC84XHPEBbK7AVkGGaCrvy/v8sI2uVz7819AByNbPDlER6PXYXSQh6RBlJY
wZz++//+8788HvY/v/O4a+xQUhRRMBX6X08q/a9n9vjtxx3/7bH/v3f/e4TKTlrf6dvdv9/9b/9n
SaJJnDaHTKEAhpnF8mfngBQIoHSj0LkJHeOiqjBnZ03dMaX1DE4KesZgk5KTSzGtyy/CbUnNrgNU
gTLaQXovdsTkNUepF6hKKTo+KRJDNHhJl5HgiG+lLkF5gVghDUz6Ghr5r6lH+X6oEeKbjFK/oXJh
x2mwy4ZUIJkmPTE0SzVg5+kU2ggBBgbR4LR+gPYhmbQC2q6h8ea8UICVT6lgSXNqGeusTE5slwZu
FQ41w0qI9UPRYPy02YvoI1CDFoZHkf8ZQoKvmwoPFLWA26fTpadF5zIuj7vILF86EwGhJgoXpw9Y
F7pkLkU3enfHvCJZUeGuHpWbahVnytt2PWYyRoQ42WZcgrcDgTbQUmHwKOzLZDK2gTkyz1X2l0wp
uZjFQf80KghLPQqmoiHT9YsbPCNXdSjHySXNY2RwDS+xMVdE/DAgSViVcYL7MWGUtCupuZRoi0Fy
joI5W+ezg4VG6X6NMCXoMaktV3WUQxmJHvspMfJEn+9DmwEQ2XLeUmyVHToI8VqQXsMeRw8BQ0RY
f/UE8Gyaov2WrU2aZR1Co4Gin6YXAqfxRBsVHuqIed3ggTmOg4NufFqG9qWmPcOzLc00fVK2hol3
PCoxBpTnIcVuaGX1G1MGOZl3cE6aLgxXtU2fVElJs0yUdgbIwfog6eW4qy32DiEaLAnvzcES0hM6
QTN0L7VMXaywM+0KGCYAo9eIwU8iVY5Csw38Y33idXZ5kjoC0YQRnCVV/y7qpW/L05E4hGmOqKQk
Jj3IwILBmDQo/lpZfMgCweB4WEunqKCHxuUMphAR5RszU59CKCOaPEDVbWkH1Fhg4CKr6yJV3uVO
+2OmxKqFDFfwpyfaAZww0XzJJfM2mM14ofeogkH2UgMHmGlYztaCR1PTDNlLujwxNZWmO8VmF1Q4
0sEKbqk+GNcuU/8aKlP8cfZKYgAOMrPAt6t/DK0MLqWb36KtFBLXJs9qstXTxddrdj+IgcvGT0ie
TarVpSsZ4tP6zKsSVjUtV2bEFWpWrUDSxgLbFpbsImOpXplaP+HQRPeS9lYQOJVLVPamFoDbAvq6
myAP9nIakwiXv6oLkb/mHZLIfqLVWRqvStkds9zBA0doqqvngrE63dgOWmRvuyo4tRFBJ7pesI6U
5GGMDJgzhDW2w0edNZ9yxTPIK0yweXCtSuXSRiNbP97vQfIGg1JQ66dfJTUlogyYE1BbWnhSpOCm
wYeVktznJkbwHsWYqudChqkD6n8NVXndRcGpnE16vZwf0COkH7ZrOCrkXQEFeRX2Bx2HnWCwp21A
KrGcbzQBja+S8hBPbV5/5yZtgxZCoquZwPd0/G0KrT3ML2m7sWZd3PKuwWWYYJThvcXA3EXSEzU9
AD8F0+1UHDorDi9WzzU5RBbS9TjcjJryaZOIiBumwH+ppq+THvd+my5xMZFlPA1R8NPRQuuJi3wi
rEEcxp7nVffJJe4q8IEkPWxQTTi7x2HAFjOtnIHOFBx7ywP+uzFmUNyV1YmXvhTIluKlblsZb2n0
R9XI7q1pFmw6A8/vqKgKNTwPikqMx4WYaDw7jrNuFkB6m3fwThLVk4YzT1F11ZYIvKan9aGPbe0X
MCqR8XHCkv94KELRgc7DTYqRw58l4MQiYagCGlCe4jQ2WyPfqRpgIUOKzmBkBR6thYSAercJgKzv
OpLa6xlfGGLVK8lrDDUNV9G281q16X1MFbGqgRzqe8KTfhJIqTTait8xAUkoGhKOq0G+S3Ld8q7D
05cMSJl1Nx1kw2awrbc2Q9LTwi81GjyatWBAC4Yt6vE2dip+cD2mWyy5s1rNhw5zTWaE+WkxmXHk
WuUQH9Nqzr0mz4/0SQkjfhjQY4jZCYTnqbYav+/w/4txTvcLFXfjzC248hg4TTUEtBHGDyvFA5KN
4zmlb78XFcIKiTJAM4jWkzRA/fJIJgKGV3j5H5mJmC6byamfJfzRE6MWpsoIk9xo69DACj8N07Fv
kmxfbyaRX8mtYk0tnC+wwTTzO0Z8zeae2nKMZ6a6mYhaxRxDETW5MueS9Wsup6qpIuGk+bERnED0
7Kj25vE7kOsnIU8V0BxefcLEuyIzkm3njCDX0QvJXIaCVZf8SXw5eY0RAQooDwfQ2wRuh8zMGNTy
s8cdMzmzm9rSX8q2C8kxN97jDLJhQvTOvl8INmL5ooiUYYqweI2kKNpHeePsJ318jyRAFW2hTXuF
ag97CV8ayQg9I8dOkOCDInW5UHa1Q+LS0j0ksNAfl7ge2WJzULOPtNtS8UmV5UfLF/W/vnvc/M9T
XP6gjWOEOe/xg6FTKefG5ZnbQnmR0gzIj/V/yDuP5eaxLN2+SkeOGx3wZlATEoZWpCRSlDRBiBIF
7wiPp78LrKzIquxBP8CNyOQvTxLmnG2+vb5etE1my9FFXrKhmfniuUf4OFFwGpNmY8omH9JIx3xG
zxVbsgQAJHfLy2EiZvcPJUD7L1noPB8h/eNBNbkU5Pnh8SlYdiroJGy22tzbTeJ/BmoLYvvxopS6
7rEXHOvncL7CE5X9oImTaaHPPoXanERUMuiSYn54fPS3r+GFx76pM2B0l2OKkw9rI6EkpA2UFvVl
gvFE25LQ5fO5/OuhnmPUNtKCpUjHealWNDtX0kxmfSBSgyQgZ8lFb6gbWAnzQ2xoSJken0czlHWq
qMZYqbLShS5BV290JYoXyKzZ/aVrTGmtGxCLzPlhShHyCk2VLnt8vCBVAYvdtCVTZ/dC24dGwQKh
y/JmbAtl8/joLgrypuz1gmIGpdhgZsRW0MKJxTRSDj57vIbHRzqprq2rSLjCaIc3t7RpalPaoGPv
Qt1faxU0EzlB9Btgsi1TrlTHdai80BYpNrlkVl4Ym0DZ6o+pJ84j18uWtA0qTmEh2n4gMLJj1Mqm
lCVlUysQ71v2UDDwqA8MmaVyRifDurQMcP0zTyz1oSmUCEpLunVjreKT0ZHL0Mc8lr4feRLWopS4
SXkdvEZ/+zmPeTy080dS7yOmnxQKQ//C5BoYF2KkSUHkwZHPO4nxJYENDapXaSHEjSMUzjxQX10X
zSR5A/3RzTQ/PI7/41OFkmKaUczhcAcA9OZzQOT254M1wFAx0QosJwurNiMlIZJDBVFp7xUtipeK
gNeaQcJ/XYCPT8eYmfJinHy7rc1XRek/ypKZum6atZLxFNduKA5XhfF41n1j3Q/l9r8ztatDtRGG
JxkY4WStKe4A3wzYealZA59MPEwoEsdgOkz8nH5CEoiYMqGDvBqeo2OdqqtwKra0pkREqii151gQ
5nJMQLxkosnYhefpA7zYz3CgY+Gfw1OG1sMzRginy+wXiOJ8Uw4eZU86iCVzSbQCcNhVMaghcKdZ
To3Vbd7zGTgGgsRlUZ9e4Unfe0Cvbit6UB3DbiW+TIfmu+DTEdkghmcOhksVPcAPmdtXwlbUbt55
Kp1eHPKv+0J8YRiNJmHGNDjCG30XXSWyGMZTLX5pQs7AvLGwZXaqiR0i5/vgMREiqxgHfCOGAVZT
Aho9SR/PAKyc6IjJpL5gzBihxUmgUiq4jJ3HM2jK3I3fwVHeoU4DXOAwHwuRIKX1+lOyneFw96r/
aE/yq/CpbPxX6vHEejXjWArsXXzXdsQMLCvyR3wZD/7PwGz4pYeB3XjBTorWKgP87bJn0dZJJF21
wvB5Ca6/3wGfnUqS7kXxznXABPxEd4Ku0S7dxlcmLkuMRRxJdTHWUOEopegtGOwF8NAKC2wUDRQo
VNSwSTkSibFuIIm3nneoLbzhGlQL7eVmNW4zIpXfjcx5mxWb4UqtVpbxKqTev+Haj/8E2/9X3mbH
Isqb+h9/yCY8d+LCMSjy9c8//kB4Imoi4YRmmEhTJU3T+f7310uEdOYff0j/XVZDH6eKxKCmuCkF
JCtO8itsi1VybTfBC5TTFN2CK/rHyLDHzKOsaOzM/fTNFUJci0Yvndkuo25jC+gTNuFPNnNS48AL
zbWfH2F29iUMVVsRPMHCoNYkbvBkJH/vEE1QBr5Nv9D93MzNPqBw7JkBXZVv3XP8kp3Kt4aKw1K2
77cYjyXzPf1SGXDxuqd0w96PDlPkgmWwfqV4Ix0Jz3hmMUNrgPsF+yxLwIK5fYXBptHDEli1uTuW
YN5Qlk4q01HNm7EHwzxQzd7pnWO17u3e/einbAeON/xlMIGBBuOXCSiMPfQtWZoNMO0jviKGFDGU
Q1q86F9pLJwqTjqjNrCK+Q53NbwGAVk/UrI1A7P+Tnvmkm1oP74gNqsuSCzMp8J9YlCCWV1qwynH
b4Mk6sOICLJX6RWtvis8K29QMF3LCW7TFWM1R/GiUzpzGuV3E6PPXbsWV6GnPjEXisdwuWR8ymH0
vnkGA4jgObsUkEWYekHZ5CB3ZjiS+9RgGuAaO8tonWvgWhfcYeNhRgCcFHF5A0wWGQ7Rgd0sI3sF
zBLYJx3skAHCbTsPXmyZUwCn7kg4ewLyIdLZUSKHLj7TG7hskfE9jTZRhi1UK4gMa95i4CpH6Qd/
+Wo1fJGC81LZwD1tU32MW+uDvNIjcnOJzVcCE0P2DFp4+tA+URKiEHU2sWc6/8eVP8P9/9eFr8ui
pOqGblmy+p8XPiD7GkWX3D/JZvfEzBLm0awxXF5nw3qXZ4UpDiB2/snYDMomBo3OTCTVM/F71ir/
Hy8GI4T/9WIkVUXxLKp4H/z9LtTiZtDvVtc/RTK1Qv7HZDTMnZFDBKKNCRv2D5s5O7ysyauCQ9kc
Ahq4jFmemR+JDo+X86ejxJ/Lwt8MLv726f+nfhe4B/3bmZsdNf50ynjCsuMffyAfivIiqv/T8uLx
S39aXpjG/6iWrijYV4i6jK3Fn34XlvQ/mqhrOl82dQu/VdbZvLg34T/+UOX5W3xdlXRD5QIw/viv
Px0vFP1/LN0wTH5Flx9/8Y9/uX38x1n8y8Xk3xd7zZT+ttoTmcuGYrHiWyplLkK2/7zoIz1S41Sq
Q8Bf57qwLKyAZuhZjSbmfVTvSOcyFa/1iCSS9FBlZEKvKc6Ipqsm0Y8+lL9T1Qiz5rhCTMmsQQAi
uI+s41h32YYGn0VKiYRSIBNCpbIz5RrWb9RC0gvwyoy1N3x+TOk7UHrjdai0HRbcABs0Y3rp6wkJ
c8YCTyXCP2rtiBgDCGtWpY2rV7DA7veRLvKEDYdSI55O3/uirAi4iG86eTekiejk99ST+vhijXD/
EzOA4ZuWhLGaWjkYbX8JiNFZsyIEFqWm7eo4fTPHYNqKyhpnNAzjaAU2MmxGJEDvvb4RWnbnMc/v
R7y/lqOmWMyoTevMZ/uh6wtaQGH1xkt006ftTC+plWOTmz6wFYCNPnpObZyNxRgDTaz4fhEHxpNw
+WRkQglFTynpNLaaQh4P12TCUclEmP30eGh0eY26aHQSERkHkCArlXt3bNkeEmpX4AtirBtjtlVI
rIzvRsKLiib3SeP56ns5eZrUb8s7LJBoJP+TJt/BY7tAd48fAN3REm5Gi1YACsyIkSUm9+Pt3o9r
0VJ6J60JBcy08PRiOKhzqziFb4/MZjje085YxL2wHLqCJkgnkLnHTLMn6JCpClibifpOFFAmAu5T
lvUp62dA5ADsJ6fRGJH+u6HOcKHSFzgHWAdSGfmeK4CRaO1mBTUUVdPxrswQwTaTyRkkOtbi7BKF
wcFMw84uMDgaBONdhIuEDbv6LPRgIgi454Kdrxx1mcU7N8xPXwt7ANoCYJ60BE9vRE5VEHpmzLhs
FKsHpaOXKeOgQr1PCqQ3aJXsnGGfZojgBrYNjKJBT//5wFvTxjB97aKUwgoJcY2ZbBmUh0DOP+jB
YmaBcagmYxohmPR1e79cZZUZrcyIxqiCpRxDmy12RB2BgFEjCdag7tRMCeH8xVCoKL0Y+p2hj6k5
mFAQcWGP9vjjuXWgSIxS0FdoBApjxhg80apbC0kCGEYpzGtCeEU3a5eVeg25mnofgq2AfdxWKnnN
EEN8081wn/vSVQ0LFH8+IbnAFM+hujPTWqEforA32pMIaaKhvrlsdVwqxQGxqG5tcryh6CLHztBS
N+oa6dvMsCAT6DqLiUbJckhXgmUhuBNadnKL2fIJUASOZvWyUAtp2ftpxxANVPSomxJnaqjoqfHd
TUZd25lS0jA3GELcBYcwBpgAh+inrG7TY90wTfK3dk9ORdsIMDXBiU93keJVaV5ifHk5nX6yDFVz
bcYhiKZqIuSRclhNRN9jWRzFHqhWroDFLyKwyQnFjGLOlEfD8BCZ0jN0KgS5UpQBk49Q0GWc90Q4
hDq973Lsz12RUxy9MwIs1LxFPYKVjvGCLisgHqX+KivFm0whCxlZsyI3R1SpMn+qC8M80FnVT+TX
TwqIFfxLQ1TGqgZHqk/Q+9Jlypaheb2HH4aqD+5Nz2CU9/JPjhKIDt1CPTZNfkiHEju9unofzQnX
BbNjxHdKChelSrnwi3BYdHVO+kQ3Qcsp5Yt5+lsF/SuFvQpVhJ1VJOMV6avpDyCL24HiE0lLq4TX
FAkaBy+53tNqHZTIEOSm/6X7ENk41H83KRBU5F3I3+4DZS/CISzuyMaq2Ro0yr3WMpB9ZBDuCjLV
OJSQnfiv2Fr/4njKb6kjtQwJBORU3I/5NHlCXx1T6xSaZGqhNl0sVUAynPrI9+VVxfU21u2TXtbn
KK0+8yE61qmPFl0XAoowtC3LCesA32w/M9SNmxKKhanJI+UHZHwdRQzHlIFcGHS8Bmwu1XAS7bzb
NIBsMzKr9l7+5LewD45pmA4beRSf9EbjRh6UbZyZexlznzBDC6yiloxDTQZm3zGCWDJlZ4gUy3VT
uch++pmmfoSfzvhTRuK67MePsaS+XXXKe5CUAKSr6DKI0lMYtponvZdinwD4D3DIURnLziJ0+FVk
gIHT60sEdtlv/Z5Mk1mASkSZqNTT65R3vyhu8QuOl4rvP2uSiCxXRvYl/xZTiJVmb2Gw0sTFwaoD
A0+KicJKCN/SfJdx+90VBj0r7nXLHUJgUmhJD6L1ZDYMfusyGmEBU5CuvP8gYcQIM47vDl65LICt
E8kIH7vI/IqiaN9JFMclH407a8tZuNevcs/O6sfNTdXuW/Me0+4yBHewgkOgbfxqttbLWbljxv62
oTCt+vwOLkE2fYB24hadGt/j/iiTDHDUyIuMfqNa+1LbuV4RqecKK2UsBmonszp5XWc0sqz3WFRf
xqBScXkG09mNOKUL0StLj1nz12u9AojPvoEGe5tb03k0CmAATI7Xo36wevNLE7o3XWRWTVFvJjuQ
K6dwV6kN0vtBNTkyNq4IdpmMd1uQpXWKLT3+qtInYUSxbuOLEZFN4tEQOHllJMxxyx+Z35VPvDxo
TgoO4AYbByKBnaEwX4kgBW3JvIb37XhWuTFshgNwP/7hVp3WQtizF6ugdTjFYyYTylSGZ9173Cig
cxAtbelvk/l3+a1X0rVVkdy2UYesUxffa1/D7AgFZ1Cq39Xw7FeKbk8687dtRkIQEUUFtRZuW4Ni
36Qbu7KdgoWGeU94GCeV1CIQwTQpLF2xdGszttKSsS0YqooUOmVE+1htjWVYZVfZSg+NpuwRQ17l
RvsM6rehQ00bSV4OCRhlP9xq8+QnK5rh544hPKedaa+6QcIP0Fxs3IT4Y0qyvXFH0NDfv6aR6ddq
OFqp+iJVwZ4a5I9c6esaeKrcUNTEr6LVyos0kuDqXGJihWCiElZcjW4pTqHHREjn0WnJGYI3r3n7
24QQ2YqavCjr76DL0uJ7wBIz+UYN5YUJOn0pMN7rnL5eoP0wbAWi0DduEUS8vhPwrenAD8bUf1LN
+qC+7NM+5YjRTirvpbbqNSGgi50fx7QxloJvfEZ5uc0Veo0ECPug1OjQJJa55CgVVEnlQ8jYc03o
xwW7lLvrBCaYpt6zcQ+uQdec9VjYmHNcKVbKBiKlwliFxGUd4UtQhWTWkFt4T2jpGFqZYlnFFFJY
F6zghQBOSgjdKHsXygTGWotCkaFIc1V0oy0BffUZYhr6aUtr+5UGPGjgQDw30tzbyFhahkw8teN9
XZn6OulnaMRwmTJIZgSn/spkOhecmUxDknrcpGvgbhvLo/oPl83qMfJMLM4qmQBgHJ341hQRDEDl
9EPpkt4FZNwd1EJLhaHQeY0qf1pJs48D4WqE5ouGExs6QlDr/VycnZByzCD7kkGhujBXU/IqJxiD
KLp2ku64Nfc4v/gdpq11LHlNyumnQb3KVTDvCQudGsEHi1AU6oxYQT2Le2BQFDriOvC4ZCJ8IOZN
Rowx4xN0RPpVD4ri8aFmthioMJeA+odvm4FQ/fmdx+dRVYW22TI29fjpx8PjGzLHHpbn/Nf+enh8
569PDRlrFWmMVn/7+r89/eOHHy/sbz+TJPFWkdvco83XSM7j59hhmZp4fMi6z2zpX09VadLKVPqQ
YB1noKJ9LQwIw48//HiQLBHW0PwO/3qgpfbvn7YMvWwqpn99f6T8ZX5lj+d4/JT6nz/6z6+pG5E4
lTSZ0n2t0qVo54cpa5myi2bIiy9S2Hl88fEzjwftTneF+gbWxPqpCCcYz//5+3992iUURNsGoVGV
EkcAkPzXE0mFnngVR+ghwnvo68KKboQ09w4eXzO6IVn2KVrrZIh8t6bn9E/HiIdZRJgNdHceH7ZC
cMzBkWStV/XhTtjX6hO71aTtySfi+Mzwgw4KYuE77NQbABTDR/+svFKIOmCHDjhuS+RCm/2ceTkW
t5fpQkQKgL74Rk/GjNGSSHoTnSTo3IzVmTtmKmM6DmRBS4BAt/hgPcECnIBcD6XxnJ7MozJMi2/q
lBgJ3McdI7HZks66uOhgQfVue+P+JVeBbydDKvlEe4ZjnA4bYBV99Sw8mSNmno4NxQYwDB823zk2
PQBVRgYO7aL7hC5JITRka7GVa7334VAta0+5sJQwfeDihIUkaOG/ladky+whFlugFpmfo8aP3x/T
kmxp+9RjuEk6IbQLacAwUaM6OqUz3CqO6cE8Ai6MqkXiNa0rMjkTkMyGh2xTvASNW7zMPDrgO0he
dznzD0ygr2X5HZrwgM7EHKG673mUjIUJauzG/PSk05Pgz3TDmrxH30Re5lHcr4UVZXtSVmYpoXHd
kw3rKCZ8qFoUrAsKwroWbwN29aV6wqhbPQ0vsXgWvo4ItBrfnlYatP9t+pp9skCnx2ghrYplivNf
9YzR4QIFMfPbpk0XaSET5C7oZHxZ7rthHUD1gP/woSbCr2RYprVhHjYivh3g+WSUZiDylqSYNpMp
8Rf0kBWm1u/qoXS+SUyDnbVvent8zxlD/aSVvwNmqj1fgJ4egBTvKJ4OVIAR/aiKTXq4SP3lEW7h
fWXaRwaX+PJCZbyV94jdxlI9+j/mGrK/jewXnKO5hubr6cdor6/1n/zKvzg43e4XJn+v0ZlxRf9H
aN3mojIIHS/8Y+DQ8FkQfnEAlBV08uwzZDR2gyeVbt/EY34BYXFkVywwn1gLDrPjJKN29Ol/fFtn
82geUZDNIktnUNd+sLGYJZTBQR4pIuFKZrjow9OFRxuFYnngFGesND4bYemKia3Yn8XTIXh51xAV
0/hbbg3YHwfc9FKcoLSVDmSdkrW/oCJrwq5aDkv6rx6INibpz1TTn27Ky0vUrYXlrQF3ei0h4hV2
fIigaC0BrLfnU2yDNZe2EyaSizkWeR5CL2Vgwc64l/Il1Zy6B4WZQPqshBtGE4cRo8aS6YAFtiLn
HiHeFm+DysPWbuBIFfvUHnACc6HrNhSTPlEn/eurFDTcYANwo4Mjkb/g+SAiWlBiGzrSIthMQO7P
/N34UHnVjVkfrmXMUpCS5b09LMu3ekeGIjPQ7VFnodaDUSMX2/c+3g0u7uwuAyURdi33A1pThSVk
PJj7AeI5Nl8rBGjL0L2pWFPAsgMrHEGBdv55pdySpWctU3LUhTHa98t34t1X9CVO1HzYvzETwCYn
W2ZQ9ewRUsReeGLeR1jQzqNqN9/OnEyusi3D5AGWGtgH3tYS3+7PdC/peeWHMt/7wdqgxrEJsq24
0b5pWQ14jEzPDPf5qxbcsL4aqnX0FB4D+K/GstgPi+CTIgm9iQuNgwUdss/ISTZoCKMNeU7xTMDE
kSs8hIZd9uyiRTKuiGQTR9xP6zDcugVuXODpnj6L8ig/t785CIXxcBdcnCOrFRxwHd2LxVErrGX1
VT9FL7RfGWOEK3f/lH8SOkfSG5EupayqcyKP+uRkSyUMVhi6GORMO3iilvrV/Wiz4dG+YqgN66TF
JwPqUJt/I/EQK4srPUWd3iXUaa1ykzO2MBeY5ZCPbWGer8rXDKxSiWoW4QHwNDYDpZ3dCu8uLImt
GE645dp6guxKo9xcRA7Q2j0XS+FxVJxgg2ByPIfv7XPvdcaBozNtAdYuk9lzwbSNaUFuJOdwvlyU
j/x9rnRmuNTuo9hLnCKIoe9JZ+cAFBnWWWQb7kLmEUBaTTvukcgR8xdlBXXuLNloJVRz16Cbeomp
1wCER+/PuDgafA9+wsCp72/MAi3A32PToVzZLNkCq+WwZRKLxYGB7uITEAW8jsDhGFRe8IyhUeoO
15FIFd0ebjlsf4y3z+eeUk3xlW0mTFtA1Yg/CpgSLpR96HYrdb72ShpY7RtmJf582iNCvFh+oXCZ
nj6xywTK9Pxwtj288BLFG0zeRT+/6T1Lz+Cvo3DF/baO6Z6t8bYMbGjEK/i2j/+DHu9YmjrbwHHr
8yDOTkuMXjvJE7rPpf+cH+Fnn3E2DdUVsj+OBC4DfbGEmjHoXvotwvM2b5N60Ah28QPgFaC9RbBH
AA70lrFPZoyTZSx4sH37c3ZjZ2AZuYBomAk5zA3RhDxwnbO9+ZtqITpogFdcVvGP+asD+UaAfGeP
crmEau6VymODctlJeYPDAisOvI6YIIVxdZVv6JVYzlPr2wDoKC996nO0ReNXxrUn7RBt1iobkYs4
FgerDY8bvfLwTl2A80CDA48Ye1oR27LnaR3dtBbqWV3S4n8qUZuhTQtPFgoCroGn5ETifW0u4pkb
9Rba+BEEG2VbfWKStGTxZM1Axc9U59XY9tBtg4UbbNuv2YaV2+A9+PI/hS1TwtvABZzJEVx2Llvs
pqiPEPWpyqdH+SvY0lAdqIBga+08FiabxckeDJeJsvTtCCuEgZwFA7Y0y544OfUZcg6HEPznfBJh
+vN+YxtrUO4lr6NqhE+FOYvtHVbHeRZk0SBk+EIePbHW4dTn4tsUM+i/RLyyRam4JGkQZvo+4dBU
fKK4IOCZdRfZasyOapdu8X6wBawWUlv3d7CaZYzocMlpXw3TK/tX5k5gziKEENcBp1aP15q6jWnr
vkCHWt48U18Kq60tenSDoRFaFghr/DYdeMhAlDjlCsqBRft5P4RubB3LleF4vks1y/ZdJIlLrvIX
xY7QpDj984A7wCGorpjAZd+VcLqnwXL4UcgmZcXaC8i9xA0yQwEfPiM4Sm2JqilzmCSaCvwWuJYz
nB4YzEYMgg5j1RhfKbpH4j0c/SQGkqaTWqaOuEaJzXZFmWowXilxav6O3rEKd8IT8m/5dB+XQMuR
2snIK81Z/+vv/ZXV4c1CJQF504ZlR1phi3CIab2vlCtrG/sJgbQElJ+ljdu/5cxlz4xd3i2XcKU6
M+ZbDRTG1gSq3HgHVp6QKapNewM0fmbYnEnokoUDrjeGJTSBWDxeatXWXirm8li3NdD6RJDO97Tt
fNoxs3VUndiS5nWzo4kzYWvMrc12hacJEXeDSyQovOX9dSpXpave1JtQrgDu3npPMQkjPsoD97lx
SZxmLWLEt6ZiIoP44fVMC6ori+xFAo6DTLRxKBLf4bVJXnKnAr0YKEEHjNaxVizxIY5YxbjjYfOh
U0GZRLwjQ8KgF0EliGZ9vpa5W+VhM6gHSipTipbYFV78+CnAanCffBrvPmab6tPQuRy+7odRwX8e
D9Y+RGBt4qi8Zo89oSzWHO30IJB44GmG4wqhC+VHsV9XKuMGHLgluqBEcLj92+QNXHHscj+PECJ4
L9XipPYrLdhpqBmW+n7ciE7X4viyK5LjsGUkDFNU7FaqTZYyjHMT1F0cOVluf0biUpAckbAI1ygA
FQv8Wtif39F1tU/343gGVdXLrli8dPh+wVZMbIoq4rmOVhAIWl6BTpC2VvS9Ur+Owps/fJjRsoB4
TMwAAfazERdEhJeGCjMhOGOQ9VJGr8RoguUaWGdWDgHG6AXtgQB12qJe4ZrXDhQaDVwWZhM0/Fxs
PHyqvT8fPS6l4py+CsmJps5mrIDnrLGZYifoj6mLsU+BbQJJGJrs0pZWXbm6Z896uBlgF/qnNAaj
QAq3zO2BphsMf1Yz/MVnv5riOmuOxZT5ADdVjq10IJyZDf+wsgevdDNvWAkzHY8jcDy6luFVqptA
iUmLUwgcJRTcErcnfymWjsqhOdCkDUAKGaxtS8waFAgOCSjhlZFtqwA8rj20v+QJEBPMV2ohDJlT
akRWQI8OGG6vUfy289gWS1ijrm85GAXDUxqY8TVsWPqH+fLDwwb0S255tGOSzNa+y/AlXufGSnJ1
xCrxbgScTxDGPqLZdHrG5wBT3XBHORpnbvgZCWPljCbCLnjJEigSJCQCeA+xWxIj8l+cMohJrM0J
mK5Eg1h96XjDsC9XyRGzHGyeoMl3DHYnW+x/DPXLNI53VOrihi1bkuEgXPtPldrWtWT6jFzmxq4k
a8ubDE4Q57x2JR7xw6D5tQPGxeoVcKo2VL7xR4eNwJhG7PaKyzZN6xiyihqtRuJl4ay5Tebi8a5D
zbvcJScLf3zEWze2JPR7xToaTrxo1hw03kq5CaiFsBURMLHWTenzAJj2xPbA/rRoDtw3WGPSwnYP
2F4Rv1bUw13ijuYVaDgrOhb0T8FX8tXsPst1sfgsfxRs5r5RjOnMVC6bn1JlBccUD2u5r4iFadxz
Ei4GMQ2X6BtlgXpxP5LLrqJ99hzD3qTGTmWW9O5LeMWqfXjVOUhfit0dBt2Jvwm7MMNjGzN2pxLe
vM2gSnU21/drd2EtzW28ubj2JC7i4e7VOIg7dJPoIhOl8pgfsn2y4Q0tmldtNRcPYDa688ZL1f0a
Cy7LDZleggdNXq76l+GnvS8JaSK5w194xdy9RjGCq7pysvpz4KosYS26lkzdw3QGpj64Muv5gFKV
4DPUcuo6MncJ/dwjBON+P28kwyv3Fs9E5u5VZ5ax4rn1uOFgBxzAPpisWbv8lZuXOzJ16ZVTL2BN
H1iDFjLhU7/CqZom+FraAWjjKhtvqPd/mKRA+4OlmW8zC4q1k0st6lc8S8/c7jxLRtJwbJjA+kGZ
lN2i5+zZ2Bae4RDe6fvH6wm6Q/wtOtMOi7Q5bSbILzE7PPjtIY8/JmNT4+/Vk3szf4gnhxk/FZQQ
CIvnhml7VgiorEv8Tk5uuBjxaSv5RoFJuCaOn30bpd0+yw6RDgtkjo2xzXnIhyOXVnMgU5UuhJf6
svkAosbEm+IexDVn3PDuB2olDze1KXJndzsiWg4O49HRUvqmcBTVNbEoxWo6+qlP4sLstunOk25I
kj71jxofPBp8rH8IPPcETZp1uhkQYR35PPQuSXungMqyAbt4ko0WtViTZogJtvGHu36Isl8ANxee
vOldiyua7biaZSFx48xa08ART4JboE9jq9awNQkwQH3pcfd08Yu4hwuiWVU5AkIUP3RqH/oRtFl9
4wJa+x7vQYbqsGTJwoVnWnd28nXf3eVFeQJMInzPdujKMkO40DmMORzxSh7VpU/lpbKDHY5gl+ob
AsiuP4Vb/3I/92yYJJ2w0xiINhfh8xLW0+vduKCYhhb8NWyALlBOXGSuXYw20BvY5FjX2Wz2FdMJ
X/4vxm7WjvkwqYRQu0ii155ZYt3mTiz0U2TZBhTjbld27/0X+xlP85l5GrFQ83EpfzOs+jTqTeRs
qvBb1jRVl8ln+noqsELZ1c9EI+0nrnFtsZTl7QxlxqK1WKG4oMzYEMdSHahvY70I0astmFybQCHe
lK1nvRCbbzOHDJO+qN1Sw5RnK1eXEykmT8HT2K+xFRrlLbLIeNohFZFdkgm25/yVWCD7lEfvZNAN
40rFCmJO6AjC5nUal2bqIHOx4xbDsHYxzdmPicdXRXkrcA0Na4GGRr0XJ2rNTryrk5qLOzPOpe/0
6hF8UHmh5lsCTmHhIQ416232ZjaH4f7CWd+LNIDbbdLxVg/WnUggvRZsBBU1uDgo0Q1vM2Mnju9U
6HKdWYqdnzNYdOU/KjIWEpz5nyfF34KMZVz/bBnPQ73V5zhUj44AelaYn50Y9DXDnzSzO2HLc7RU
/D3/Nz9w1X9TG7FUb1jhwWJiwuLbLGg7cvy5PgIxYOUDQ2ZhZZwTF7UXw98y56eQXTHu/0GdjhAe
SvKFiJdsiYJlucG8Dk097Z5FdfYbyufL5tJc+GeuuK20i/VS5S/wqrfM2usfrbAi8XriusdzJfE6
Zk+c5tKx/EylQxjGqnEg0zDzL7EHH4YHYc4bsId0z4rK01C+JmvjZg5Z1Ql/IeWvYnemyTG3ih+D
01xJLpE4IuFpD9jhzQVdeYszI3ZgJJ8X4YltqLBZVHUUJzR+CKKwHQpWGVUbT8YgBhJq5w6r+YB8
8orqnoWURhiTn3MWzY6IOgyIElOfjxUw27PcvpKrl6+Qex8ml1eOVnch1mJZQy0MIG+++lj0iEv9
j/YcfpO6EBdTy2WBZNCmdI2VHG9JLLY38Hv+R6S+EmLGFP3oCdX0H6+sbsN7JnkdP6NDkdoi6ceu
m7m8V4oa3Fqzg066roM9pJm2X0ns0heJmbqrRBMbDCmlGV9yE29Nar8YIrQinqjiKiqiKiYL2yaG
tYhPzPJFCZbdhxrHiScOclThPeMEKsMQTrvvz6ozbqBxEFe73GTKtXlFS7aj4FFRrSEANT+I7sGp
8iHVf1IhQgqJmhUxAlZ8yVtAroiqwyEYkZSVFB/a2U4OWvgv9oVEVIm+pOTOtFnvQO6pPMISlBGA
1zqqSrdeuzAUi9Iq2MTrd+GVmihLhpeEG0pKvCxOENYv/S2gnPM7U0srZNOFi08TYRU+dxxRhCkJ
KVKyIUnyP8Z+r1zyQ+Kwt31w2MT44hNnkX+bVGgSKBWYV18HXHIjgMVrloYZt3QervwllhUIYtSl
2OH79pCinjrpJLVLEyRIsVOuqryVWeAw8EUVO8xXYPKGLSWJjb+Pk4OhefyxtAYi+yRzZMgtXpVV
95q90UmG9ovX8xvE+E9+vgx2EFuaKzQO6xV+FTcxXXYHnd2eC5xKk8nmU5RUFB0OCGsXhqEUe0jU
53QE7UbvWOYC9CcOpGLypt0vuKXSaqMZSv6anPhZCjsVwQXoeA0io8fZ6DSaS85ASYi0GutJ4whR
gw/4vR6OqD2smAAhk+g5THePP2Xla8wRC+1Cdwafb+ujEH4b1DHQOKkwRRtq7YP+mVuuHqxKdU3k
XCvbTLsILP28ZgE3z7s3Bqv07g3iOF880Zx5sGSTWs8elnbPVZnT+3U4DxhlNYepI21zQgFik83W
nr4SmIDdUB4adF49r5W/zAeKxPVMPZ2zW1EgreZjw/ttlDNPyErG8ShZUoYT382wGNHsXHaoJvIx
KVdxFoelKp1iDLtUaDgJlrTLIvwphx8Oatt/8Os8z5yuAINYgOIizlK2HFbeEe+LIW6sUUfAUsqK
lyTRr6cFxrcn5DVzP8fojuyFHHGOl8p4s+XGTL0h2Se/giBoG1CoWoo95MUlZ5ES5SdXJ38TYBn7
HuNMhfjOu04pNlb/j73zWI6cR7v0vcye/9CD3CoN00pKuVJpw1CVqugdSIIkrn4eqrune8xm9hPx
heKTSspMGoDA+57znOKNsj/f8PGprBMKF0O+3pc2dWtmSp58bKkt+JB0Mz0C5Khqrq5j+nI4rqsb
Vn9WjlxUnvOcVRgCBgUNVOWMeDreSFtgzOJAANBh77i38PGGMSR6KIfrJWJW4FaKPWa4m9E/Y/mJ
uo+QjI49WWN79AmqOZjGX5ey/TUA1UkNTe2pk1CqHIPdetMGO996517hW0quxHOtq4Tvd+YdcN3z
EYj1pKbh3nFk3JNsT1pnTUdlruaDcqwLiiBY+AU58UdOP2/Pg78mh+/EaeXv6YyvF5RoUrJguZez
FYvL4XDTOzs+FYOIf+FXuBxTNKe0htfD5mhJiuajATDk1HEK+IxwEjh+DcItWfO2+SM+LzfBepFA
KY1E3KW0kLiA7EEJnVzbN+bSX+ITmw3QrExGHCa3QzBul+v0wRurZ7oEBjumPe/L4fCf7p95QZ8y
j3fP5aEuXLBrdl0ikB8YFZ57ZMhXznnwjiNdAQ8qME1gc4v+jYvIi60DI9swUDuPmDuadS/i7LL/
CfZcWAYI78Evctk5Qg5zhQBtlR91t8QmS4Dq0E4Tg4ZMcu0fIANl9bsFvEnmtBUeqnaj4/1MVzfc
Wi9+eaZ4YhQUE56553nzGNWzgZRzt4jHfNiQMAeoiOOZuJVYDx6EvnAZ+F38pOu9iDCF8jOoEjan
SF+puLPc4V5F1vk6/fEkEKg1cZhPwe9xGawAAgoGcAiyd3LNF9+Hzit/kJqXKbzQr+P+4FLOuDOq
qLMi3omee1qy4D6RVszrVLvwPK2jT7Dt41PxsfWFxgbDomg3w3jmJhsexycapIkk4HELGn14wThJ
1aMdwJOybEGlE9Fig2VNEm+9ddJPzMR8Osaxl+5YOc7jHnOKGW7aysLEcnzS4ZbpJBxvaviZIxPr
8bDiE3avSNpMew+lqbevEFlTvcf02phHWuPEwKEYK6xd4u1N7wfXmI+p4hfGnuif+ZbDXRVc5Ptk
B9blsXUQ6k4aW0tx39LmWk8sjmAkOvaOzRMKR02a+Hr674h3r3dwrbkng+7VnY//OMMIto3hgKaS
8wOUnr1wITcT8Km3+YjWjSNbiAulGgz12oWKGDHg6rXrtJGPxMIFUIC3ECea4mDZW+5CNAUAo21j
xwkjs510QC4dJ2plDGP/0fsSwScnlhmI76W3WzdS9a7lc+fIxCFrnTinEAEZyv8YkD30wbs9Nbkv
jo/rym0Z07dz1/rkVJ7DX90t5pjYOHEzZidOLNs8PhLHvwqCBOKiTervYor5d0mz7k3RR2YwwKpX
rc+8/XoTKEqZG8BEAWxqDFVx5FLlZFd2R+fCJtcpxJZMSe1uVMvdFHabiNlzA8G5gh45PWX+O4Mx
PKe/UalWT+v9CnWUTWpwBP2e1x8rfJRHXsE2485l19ZML0WI6f9izsBPjR8mGs/vYRe4e1+tZxrG
CzMZVT6M6DJiaeH0SOG2LfdYDY42AhdASst6wn0YEZuWEPq3lL0DcznyLjqMqKe2C4NiOSvnhqS/
e6HOhpIjDEBYkpxQUyG6iTKOGAbr+HFJD0VfuG2R3z3ilG7GCz/gUnfdWcIeVNuQxjkalvv4jTNq
2leUXTmVe3vLCGiYQwhi7Q++h//hIINf633t3LiWFFpNGqK0PTvMXxTqgTQZJBINu7HfI7ikkssM
VFMmRc5Vhet5W5bgxDxs2yGzP1t80Jro+2F1hEQAbit18NyoGrZFsmN6btwTtyFHAZiSDbTBQp0B
KnfE0xAtzYo0P4bp/ZAgAN8nJoNnN+QRVgpGGorMID8206fxG8UK05j7pwOLChH2qWp2PeeU5U34
Dim77bdoENc7CQAfacirvWljXuHZ95wefXaSezp7SXdW6Xmp4TO/w1hZu16UEtJdSiQwI1SemKts
Sk7D+qBhLBKz4n5SRghp00Rtd+DG5FJwy6L4pyRVZ6RnMgI9an0ssgSQWvgRrzyMYJ1xt9PEm4Iz
/8TUvq45yGq5Gb/4PkhBMMNKe/E5hBaq0IYneW3ytD8ZxVNJz2xZj4LfbEge5Ft/2xKFgDASYhVi
a0EMPaSVzTruDbSfP6mI8Pai3zLyeGU6Tjy3Sx6nm8bmbqTpv6wTyPrMLqmkHZlJEChrAsyIM6cY
5N0YlojT4/6tY6InykudbF4K830Gfeg3Nzw9kNi5MXQH8sKwK+gdgNKZA0LswKgA+6a7rQ8/fDjh
LbnTiguGBmY8O94hmQ7GsjcpnSfbFmMijRg4LeoM3JlCDqfbqG8xKy4mlu/JiMHaPpY/uWcYUnwy
ZiINT5VP8D2dMxkxc3CJEpzF5ZGLxsxTIVrxQcTQXkKote0/EYQwQfG8M7wjvw56j30z62UAQmjW
qk1jPTCNjdlVBuiMWZsDBd2wbODNeFeefRTL+JZzyOKM0WLO7FEf6eB4IWX7tcnAZeWvqgRjDprx
a2jxsMOSk8+AIt03yDz0M9f1Hi/FEqSImEJKDVV+hSbkBdVhxd2fTNDkjowZ6mml8/mEJoCWDCsx
jl78ZpJ/pDbKZp396vr4RnlC+RNlETzQVWYw9Kj+jigtKCbzcJZUmIA/axLgDSvYBzOgw00PjQaq
PZOHFxL5lnT41J1umDmZ6/eGrOkWKc/PeXkm2K7T/WmUnY1KOGeF5E/3OigxUdaDOHmwXxInJ9Wl
QMlJIEwWtb5LrMDsnAA8OadwTb0wc0RUtVsdMax95AM2impY7FMBYBzURnE0p5RGt4GpJfMlwdWy
AMtOzsEpGeMErLNNEFo9OeZGgTfhZqdwJn1rgjNC+lPmG3tLc0WgW71O/lRukrgXGCvmFS/nOoAN
Xjo3YCO1ghiCFbogtPclq+RzinnItA5P51RX0Sh2OeuaJAlgEyCavpuGEHiRsJ7ngChVspD++eex
7y/7uAgevn8kC6dikWM+f790RWDGYaZyU6+2oNqeh1PVA3KbuoxTNqpLZiOiLP7nFzvRCDG/vx9S
gRjUbsHsdAxc6bbdKSnSf31x+sjzGh4l09Kx3DCf/v0LuZ//DhZ/JO+rpgm0fpFqwVP87++//0+B
0IT+UR2XlVGRfTMqvv+3NBsEjXCCc6g2+mx0KDuNQi4k4swS95NgjGTo/bdDTPbT96cNDBShsisG
ovrW//3+4T/+cP1rlJ38y79/2BbxUUn2YAPU240krQfaAx/i+wuAZnCF3x/n+3+/f+i13Y/QpJM4
O7iVksoEVebypAP+/s8v0/rt//az73/9/plNqrST+1nkCPDrJKTsa5V0SF06gtCBv4k0MZgBujdp
2j0ov1QAE8FekPTT1lSet7F9VObhZcwDn3ho0UQ9SEmiJE2NWMwL1vJ2TmWgnv8CSZLs/OJfoDdK
VgTdqYnDYTd1Ho0RjaYtp4SWC2AGraqTh3qNZ3RczdZvNdKlPTVP0HUsyXucTWswE7gvCLvjyr2Z
HtuBB7IyPQLTyxZN88KWqCT8dHUTBm4Bu5aQiXAOflX9s/QoCHrSql9MWiEw48GiViR8B11OOlhL
I4QiiSv922Jbj/C8mshxEb52U3w3zCxPFjSHkSehZ8C48NkSUJ9rlr2TgvXNXB5pjRqfenSVLVWr
oCDlr63GI6R5M7McmnCy28bzSNcwYK8Fgf7QlxN1qNbdhZj7dtXMmU4WbN5wRSUAoq0UlyIBGr8U
3dc8GjygQfWDAJ/IcqeZnhsF3XoeQngPxYauQkoEHLtCsiXoYxOdDpSHk6qC7aSoj4YmyVYTipDK
YocB0futMYcjevrMB//e5OyfGyGyo6XRIDVUmQMKhP4EM48Ulg/VcNJkN7lUXt+ckL1DPbPaNIF7
YVbcqgpH2/yBPxC4h1Ao/p271EnfuwWQRDqmCWzVxo3KBnIDFSDPKrzD7BBd15YsHtOaBsxIscqP
6UdpajtmRnrs6OcJlqaxvlad/UxIw9bHCnEMKCEi9cJBK1AehXA5wPxJZYjITKefzcgnNowCUaAR
XMZh9u5Nnl1iJFx8JkvPzRB7tmnxUwysRk3vV5iH3iUZecBVHkbTNkt+WD47Q3TMhKjapL2maiaD
sK7PoaMwShDmpYTXbEtrXd5bTbxLprq8YgebmklBaVDOtbbbm55GFFI0erGg6LMlvPfOdpASKCNq
xwwOzkSqUkDGY5Lcpvqhd/zwR7aWEL1dCLnuXM0AxbNmIMnYA0nXNmfPkFchvOlQEJ3gJ561n6YO
rQqDd9MZ4jZaGc+9jNzrMgmy9SZin5MJRTVHfNWtnuD6423LXferAzlvJKDBBp/1iKHqmqQqgZiB
oCXITeY5FSTeQX7a5ppMk0aQuG3l408yTegC6aHY5xbP38X9EomYDpPE2Ift495RhX1yIJMmTcnq
f4k/PYdARKOYCFRPYFG/VJ3YK9cKL7LtLvhphjO+FVB71l9n6THQtBTOeATQa0CQRB6Q51l5ZOQK
2D/Oo8rqTqZ+GnzMsz10tlONOAKb3zFQAhWbvbBJavM1rsfvTzikyBeNvS/YwFVUNX4UWyVPAtm/
TrL+mPwSS9toRdop79c7HaduaO48o7QJMVt+BUVL8FKW7oIUy9uERaWz+mhm/e2GB8OxDlMGEMz0
sdrUIVoPqSf4OTxHwkFlWx1j9iYCFu6b1yEDER0O2M4TR2NkveXZMNTtRJwqEnBw+cTLthhTksKT
/miZhj5OTr3c3DQ95K135hapfpWxfQ3Ih7KHZn4lFCESIzY3f6KzNvWUDVP50+3ngxsMxllnyDTA
JmIAmzVQiKB/XcxyPjqmc+m4NJQcUX8nKXnOo/PHm9jf4LgC9RGyKrKs5X6mvzsBeIPV5ekHz3V+
yNDqqXzo7ChBdFNapBAFop89ISYsv4XaZUg1HxuLtJkmpYsMQQY697ZxsOmYnf+84H89LYk7RVkM
oHex6/qkWcj4ZbNmfDm3sctfYivs9kzGxdHOX/2kMe+HuL2EiXbONv0sv8jsl2FRNHWQYvUSAAhB
avMSfoEmgmY2ZX+XlIQ220lfm22C5fTYBB9GptUlbJtr3C1lBAMiwz1gfoJRYzcf088KWnkxWzJH
Cisll0uxz6OTsZTW1TI002agpr1RiHRnVe0bd+mm7YwWLuHA9lxB/jJCr9xlvUEXMPGeXRJQSu35
Oyylf/I5vuS97SCnrcqNbll2NlMGF5HdblnQdulc2kBBYfnnMVYvAxmRxwSHDo2HtUSCdziReXbN
im7viupvLyz8ARYxP8Btknia1gCQAniO/WOokmmXut4cTaoFDi7UsfMWHrWu7e+9ie2RII6yMss3
SzloNPrlZoiEpphDynBF5l3YNDXGR/L27BkUYMfUMrrK3k+mPV7IEHmEP/dzboYHWfXUCIrZATmn
LhCKk2jIUkUNeiKOeukfcrHh5DWRYVeEAw2J2ArfI/axWJC4GERexXZ8tGdVsrUw5GnwMCT1PkWF
brDLF+w/D9MyX8CB3Ru5D11fV7ggWNB3LWAqD7MkwVlUUHKj/qoJkCxzb8f63f2MTbzP3OxPtWtR
KhfBMWOFfiBvY81PHC9wv58sbMhJLcnyM4MaAfeWTKf80Kr+NVzxrAo6KPmYbLZ0EvzONKvNJhiR
yvjUqaSdHH2TkmZRC+9Ift8S7ouZzaGlkJoMKUrTZqA2F3SMGdMaI1c0qMxzdcX1OBf1X4z7UIV9
77PV751UwSbJwOjXiuP3cbxoHWbXJX0IvAptw/gTyh1i1oXdgH1edH4eOjlfJDBwdMNfieezME/k
8JYaTxOpkdsi7Dt4ieorA+76HNJZMptsBCcQBNckUb+TXsSRcXS89kCkAVyuYaYMoJtjV7GkL6zq
nEqCkbyi/20NKpI2y40uoAguA/1OYuIaqsG+b1kYxh+i73duooedZynazVbMI0gX99Z8XZwsvYwt
LdQgd/aTFdIgFGxy2IZDT2TDu4JmIeHBHErFT5mFx8kef/LAefKBARNaAlGC0F7G6Q7OmXdpyZuc
LT3gNl9rTGbzPIdZc8zRwS3lzEHaGHw9CvRO6NIe7B38zz501+7ikYL4AFi1uwImoKwPjjykQhCk
iliZuX1wLMBZRUjrdcaIU6RgX6Zcx8xNxa+gifOLjEfUQXkR+b5HyXX2IDxMJjnFYpvaW/ZI3tma
AcKKxfoBCfRBj5N/tUr5hm2d52SAejPHkG7bTDnzQnFvqcPHwudSAopA1WQ7oHxS+pzm1G5960bF
bCgrSDMD+TzarK+12+dUwAdqdX7r7cqkP+VKdW89ssV9S38dusOT70vKF27LJStZ0CmTLn1nEUSk
JUmHWQlqPB/ZDgNoJP/IOwLstI9uGELvBQE5AuhZF99UzkSvXtiatlGPDRs5MN9WQUnWVuF9LJB8
yDyW5wmTMUVL60O63UO1MjNHrYfNOnj8YgGDmXByPd9dNbksSY1qX/vzsgda6OHHZhlhMDOVhDRM
DXWQOHc/Gta+O6cy/1QSpuRsTmA1wXaeM3jSIYO0tROmMYcbfA3JKafROsaqIrayATjvM03WE04L
J8ArG/cvpI4FVxJDiV22m0OTrTYEBJ+15VnnOdb3pqmsgw0c4sB+2pn0uipAul4khJq4GjkjgjA2
1CerkMVtzMI8Skea6wQuyEPTCCBj/uJczLgAwKd8qmZZTDz7fPQn7EeBGNn0QUM4laVKeV4V1KSA
KLqWdlieRIFTLli/l+QtgGC70QWY77yx3pP3UmDBz1nUb32hi0sPMxcTXM0zzzbj+0UUq1+A9kns
la+mSV3Edy3rsQ0ww7osbQiWJ/Fo7gOc8g4sCFcke2SAedTGmpjJoTnjY/zTLSI7hbrJqJwQTeC3
R23AeK6GctrrxjrFEuV2KPr6JCmj1QkHawbJw+BwcdeAoM7UbAw9sF9TYCIjW9BmGDmBqk3dvxsG
CDzHViFrllwe5YIcnV0EJacM1f+gh5PG/9IP94atkmtg5g+2OxkvbHcdnp2/tey7jduflZ9RsQno
NY7GU1ML6GZsFMRIV9OMeXyXA130WtyzGdrWhfN7KlIfXTO5h7lb1bQdwLNXw7uK5zfKDh7bp4BZ
zusPjZAdBoqwvcSjM9GQKI8Fm/uTaCVzS5eeejr9hjTjqOgKhSeSy4mlOTJ0Vd8R37fuQk3FttxB
OJnQMxxZOtclylDLwX1iTdVRVIPz6E7qqCiPKFLQruliIG0nG+Se+5PpNHc0WGJirVinsdz2jS8b
Z8E5sLL3OeOxaqaMRu4WBjRL2DWKrN5Lq9n3yF57i2l08QnMbBM34Bfkz8aZHLCf8sOcPLBgWcYQ
bVs6OfrdyszXNKdVqBVt+SAE/2uXtPrjhSRDo+4+0gzotjMnNCnRmvct8v+0o/uRpoptV1Xcz5nz
bIhJRWa4CPoepET9mhLk10vaItUwgHEPDvkbMr2VennTesFCFlIAHpvqvu77V53WB6NMkufS+9Er
9XvOQ0S0KVvJljIHWFISxWxqt3Zvnvq5wh2CggT8P3qF4KSC4prKi2OZH1KDZKic8CygDZDe5gdo
b9VTH1bqVpjTH2fCRhIQmgdQIfTuelEUz+TcvfvTW9s03pd2n+usuFWzBEtba9pA+bw2nekE9SHl
1sK9zjyQYNoOf1UXqsMQ0suDW6N40uswgqAEmsxC0Qi/5dPQdBYs0NyKrOqtgYZvZxU/mLDUfswJ
T6VMlJ9blf3OmvKrFUlHVbd7lFY8Xmq0lIqnqtDBV9ibFilSLv3IQb99joE135ujQYoEJwluRRN1
TowOYAcL3360pDqIomJPMw37mhl8M1rzRSkS4ezEYcGfXnUFXS5UgtZFqw8zdI3NvCzYDkbAEZl/
rOy15rIaEydJEWMZWgriYwdyTrOYstsHPL60Lsg5Qjvrvtdh+MepjGafj/2v2ueK21ncRov2H5zS
oiKdi31vsCoS7O3aACuNa+AGHOsOiz6C8dmFBBLi2+KqM3zcdNvPAq1H4VEqUKnNhI1VwCiW+F6F
7VdGm3IYqr9eDAxy9PGgEi1oMNPEoflpVMiJrAQC5FLSR85oxhkucMpe/qotXFAEEyx91xyl2zC9
umzlYpX+GPv+fVZaP5TeY1jhNIZGX0YwP2q0i0CVDIMVc08tPeQ1jLK/DYUk6XPqx7v/D3qrh2xY
XpYWXNvnV5XVW2Ynmf0e/pPZ5rC5h/f33/8FU/s/QG9vmUyyOvv8v/zRP0Fvwvsv2/V5HdtzgwDa
sf3f/sV6C5z/AtrmCjcUHmTN0IEp90/WmxP+l+t5LrEOpuP7tmWG/8l649WcwBS+CGzb9v3/F9Yb
HF7e5T+Zgm7A+ztC8Jp8DBO83P/KeguU3zTNkliHQXc3mHQdDQyC1MXFI14BCgjd1xDYgOi6qNRk
Wk84C5UV+VBESGRy4uEE+hbStbUwlMV9o5KtZc+I42bZnppWFgdqKjtohopigfHay2zHBvhVWyMT
/oiUJ0zBjJT41k0wbKwgY2t+EsQrJmMAdKB/9u1XHfTqrq8RXQsMthblcJHeF3+1lj+oVr7HojVZ
PfMUWJL5Y+ofszfp9dYdoWA6ozQrbMKG+uTXzFL6VFE1SFr/iVAB+J09EmSfRoJxXADMgGIVfrxP
+rVPIoRaDgD8Nllhi9NkInQE4UWvv/YfeK7bp55gsgMrpi10K7+8c9OZba8bHLXL2PYFk1HSaqAv
i94adf2XSruHodiHphVCfiLrDF1Q95nPZYwRMH+S5lsZfjnIpZ1MXfMsfJ0tVqfV2mgo10YDl+8p
ixXED8fuYDTxpfLuqrUJZ3ozTtaqRaBG4McdTGGerymLHdusF0iyBY0kw8QKNIcn3xXplqKr+54b
U7LXeRYNmsTVIuPz247j7yS3/Wucdu8NMhY2rmfK13/nULQXWjLnEsr+oWL1cLIpyZEOmD3aYy/p
2tXNWXkGM12qkn0dEii1JNlDZWJNmNQYpXNOJBXVk7eFOI23RVvHdrG29hpfaE+VdVimON8VGmiY
W/hQK/KbUwj7rgonisGp+6BYr1E/LbHmyxFoDDzBKVVQNhzKro52t2392i6cqTBBIu+nxM9ZbnJW
2Wxbmy7EJQ9U8Chng79TZdQgDEkX+t6J9THG8E3jtTtV9fYbaVbp3qcjRZS0DI+zf4AWhd6uNNf6
N2XAvKTqFL5MIA6mpAGPZNBmx5ww2cW0M+MFMRe6hRKyNrjVpfacqCaxSlqTBNJeQ+VKA5jqiJ01
Ap11GYrBqnhqLMvZFwkNVYNsnXUVQYyD2xznJT0X0sVJJon1bPzquV2B0o21/Jpne9rla88ppAOV
+KqAQcVQ8zB+I7nBzPBvfrasZoi2RoCnbO0jGcmClmdt4inYaqdh/eKOQPRooRDFC0+erLlMhj9d
s7rE0jOQBUCqGH4XAWKTocCpLiHKER8itpWk/F9LSly2V/795uZ937JZn1yYXjJOdPNViuqHrMwY
dsIuGTuMRJ2Xg3kS5nECN+0boj99fyEG7pgteoq8fulO/do8I3dKO+lmruIG+QCi9zwlYrpQBCCE
LQC79cSQTHXNK/la5APyzJn1dkG2X658fYrr3DzFFaoTQFPlXZMl/bkx+5scwYXo3L8P/Nz/psR3
nWdEfgjRos0fRSdxzXgp3iswF9+UcFKTppPtEvc4lBp5ZbgHlDSgLhkf0hw9SmtDI1AtcrZlqsxd
Ocmd7I3mIEaD4Kfe7TZq7W3lKnD2UhEL0YHHzfwErRJdrX98zsx7hhYx7RWp9KgFXBadjcLqOJMR
PqWfASSjfc8vWStrXq5tyQkJsf4yixCwxfol1rTKp6eCZLPNNJoOCUSbeu32OiK4byl5R4TZwM/K
q+PMDoCVzfIP6n1nWOW2imE2j7hAw0nCNDNg3Rn151TRDR0X6zGhcHw3MhVsJJk6UK5ALjWQA/oR
AoGyuptnMdMY1IkQmhTiRKrd6j/Il6cyAHMy6tWHYOhoODaJj3gJGvV9YOIkKgWNhhz13ezS0Jbi
pNvkRZKlgVKWlg7lQsGMEGzzabFOnetGftpzMbziy15Ydfk+EiiKwc156Mts2/nUmRZiaNYH0Sxd
uE55u12SerrMc/FcFzGSm764FY2UxBbhL5RhGNGxkm+LbJi3uv7n93dJ2mN8cDJ0yMOPqbatq23B
gtEeOoquNJKosQrrMI4s4us44azHfrpNaMOj67Tci9XZfwaVkgfQyFsRXCbCUjYqGPSnnTbIv9EH
VBUKZ042so4udH5wau+CcRnOi9nOl5qwEurZA1SzzNnX2kYgErZIsUoHEZMfWwmJ3RP9yiQMt8Fi
tziVFc6lAu2vmGPgxK4x7c3SiJECV/5GN744ceP3e5bwMNd1kzwm6S831t656VwcjLK1duk8Pkqt
A6b8LuO2w8XnMaagOCa/WkJN0EzhjSosiCJeI072Ssv3CR6QboinR07EXs/Fj35wzYtHnWlv+LVz
aYZcUW7BXBsEBDUZZP/s4pIaZZ8M/Q6E05u/AFLOnX7eEnU0nnimd9sqLQPUBukP36tqel0IMtqM
vJaCYITDvAQ2PBvsK7MKMZotJNGW/UNctw8pFeHjKEw/KgZbbYpUE+BjoYOoyq/a4SkyhFzTrgjO
U+aOR3oSL9lkmQeSPizmiZGE8sDCuWYA/7DqpLyavNb2+x84hcRptCO9F0YkerLHlE1Orkf1XDu1
HzV98jQabKYgwi33fljX13WXnmVm/lSO5loxC18SNj+G4bzFJHt99B7o8UwV7RVKq1J58awcYH3C
JbtgJmvKmtHbBCIbPuUC4WYyTikJZjsQt3GUuwGkt6oco3np4r0pKbUql6IxhfT5aXL6oxDGYz41
4c2dsLkPqpPnnn4gMqZR0bWaBVKxZuGqalhPRxu16RQML1SOq52qClgVS/lpjOETydXVQ+FLtMKq
uySBWC51exlDOsSQ/OzTKOarGCgrpTJ0QR64D1r0MOuLh3F2kiPdQ4ivil/S/toyj6efow5wnA91
xN4y3HkDCaktt2ysnGcuEdF//oXV6fBkLCSG+ZbxrjLMcFZYV69V4l5LsONJQUxbTB1lw1OIjpZ8
TjXsjNSeyns3phK4EKhytnv32TMBlWeVBNxpLunV8Jlag4+lTpJHFhEmFf54PoxuGuU5YE2aQs1d
a4jxVbkZZmSZNyerz8bXMSg85swJ1ZPG0e0y2pag6V4r612PlmS/zOXBEVel6GQtwsZW0iuXwxbQ
QcgQAlvr6echy6zLUCAjJ0jX/pGt1bXRP4eDRhQoZgrHQ3aGhc/Dd4Qwm+f6GlNqP7U9UkeVhno/
6oLnPioeBLxpG7Vu5lwmlXqEKCLInbGeOB7i+477axOGIMJTP/mUbEbISEVZGkq4dXnSDMAE0EVN
DVXp0q2C26wkbvLlRniFfNGpPe864YzXQhjJCdqANMpzmy/gEdtcvErH/mDqw+CaDa/ZPOydZKk4
dO44VmHVTs/4eqoUGq7oqt953mCUMSC26Hz03ou9VyQfdlGrh5Ql4m6hcosKi8hriyfkA929J+CK
5C0tFtHQdDq2rUf0MdkbQ8S6Gd1/L8C8aqKTktljS0yZ9mAlCcriwkG32i/Wc9PyckXdx/hYsE31
cKXMRLSvJjIiImXd9MtTBDWoNniVWsAnKMgrFfK1zi2JkXdmVu90+7MnRJoqmZHgpkDvVq8oR8jN
v0QlUTMtlND8pvb2dd+94o0K1pzhfJIPXlNts4WJ3m1sfxsvdFGtjJyPMaCv3JUtJtuBjU7uj29p
VZjH2KlJzPBwhhXajHxmO6YpHIpIC/Q1G//0FWz+ZRIsnlIe50PBglj53B2cVzpPCBsqFsmx/LEQ
aIyfGR4vSw+YB4bvHL1qcdGzLbCdUv8sQ40UrlqzPUYRvKdVfM5K37stCx0RJ5AX+JqroaUiDlJ0
M5Cc/JNXic915wcbIRrvU4WJ/eCs/YgsnJKIfd9Ox7P1PrA37HTylMzJqhCs60NTpYAiTJP+sMV5
zxN31w5ieSwhAwIZpikZ6rTCao7foqSZEnnl8Hd2mvS5KNBuovT5UUs1bSuHxaGJ+NRl+OMVcq6B
lQ77ij4kK7XwjiZ2/KjK+DamnsfIIYy3dXIi3tAhNEeKSeGurrDAo1DSe240RfnKQJqeTO4hWOA5
xL1xtY3lkq/WGSb7B5HHYGUCsP51w52fZlWHOEPtM9Mnuo00bpRc7IyI1rmTQX/kIYF0dWzW3ATv
F8UpCz26L+7MsAXLRw8rytREeDER2de59G/ZOLxMYVscWP5ixlBtyC4YK1LXosmy7YZXJqpFJuGh
17yy6BxqTGQld7Yp0WbU+QPTDeuN1uqfZD63VDfpZVb5EO6YJbFYx3l8qh00jiKpKEmxwoBIgkq2
Csb7+CcliOmOzps8VBQx7voZD3Fduc5xWMSNuvZwmIHkgscg0FL4GOhdUo4udnnVHiolnkz2rh8J
zIxT8b44aVRJUb7WsflguIp7Ma0uxJ2PXJ8iWjmgachVo77OsXkziO4Ji7FX0GEQaLVOddecjUQx
1InKPk1VcQm1m57HQnOS8RobeTHS9eXGzK1dRp76zmmHP3p0u7Oy4Yr1tf8pkwIniqvQg9WDeTI0
5rgpmMKjRcMiyelXyt7HJji3P63UhqSFZIZVn2OvyOcSqQZFNWqc6aEq6X4VuXNYYgqPQatwWpqo
dzoAL7SLgx21WXw4fjCcWh0QbBcicVmMETGXjRETdvbQFdNFgF5xaxpAQoc3dGXjVTVk1FRPnjOm
z/7/oOzMluNmsu38KifOtdEGEonJ4T4XNQ8sFlkUB/EGQUoU5hkJIPH0/qC/w+7+2+5zfMMQRZZU
A5C5c++1vuVHyaWR1oNpRPOpHkDgtRXxMkHUoRM0aOwWw12RUujF0rurYje4xg6YlXIg2bpBltxL
eSbyzKx6fRZZBHYkbfgsCS5n0DgqApuygR+F4ndXMiIfLU+OPtQR0Yjo3EWGS+sRLIX0FbwLmCLT
XL/3zPCK1HooWy/+jnSFLk4DIVjcd4wleJ/a8h4BCIMPs0Ug6WQtNip2XC+08B9OxXToNb7xPFKP
DOG4esfUPCDpwWjodlgAvBZmqvLQzorzUPk93BsixSqLAtHvvulA477uGWG7eUB2Kb3WrTAdRA8Z
8yPycg/dYqPsnfSdrRr3mFXqk6uQ9sWROsaQXVJOgUdLus9RXKp9piuGPqIsNr/TtNznHCj9VFG5
NDngqcBmHt7R2Q2y+IV4a8qanPtJ8H7v2AJW9eeYRdPjNKMknofhJ/Kzb3GlJD5H52CPjbPVCWp1
M/hy8kngBSh+OG5GD3rud2h53AuiRshOLrbJpnXFiy2PsRUEzyIgc3YMQZoGsHgnq452vqKl4jaX
vrRbTtpdeSZxqgbcreqP2OqeeCfeZFcgCknOlILxYzkfwG9SIQozf4v7+0aUGm/lDC6sUfZGN7K4
FbZ/DKpIHw0vpeGuXix6H1tLBmwHcXV1uMXPhjHCSkJbuJ3JXn6sDCy5gThGDopwvuBdAWTU1N5T
TJ4fSWY7YyR2xPNarvgBF0VLEMpEuXRNkg7zyaCTXUTbyUUNmUneUVLHcQG77XfXKwhQymS0jbET
AH+cb6WRPE0Dpadu0WapN92lA8d3tRtb/HP8XQouCy2yUeINM3Y5AkLi42HWRn3N6tYnTIOy6hAz
El0DSS4JAwWTV87I0/iYEP67NPwG66NhvrB9EN70OowAWsiyYytU5A6qGTV4Pup7NfrygaXfecgL
F7xlzkbpqvoxBDx7JgMVZIDhU5E56OnaOvku4uHIgSp/LzT+e8+Ajpw08aUIbMwvHhkw3bRoGZsY
31xLJ6abVHe1TPovPi9r48bhTxLcUNW0mEQkYiRw1UV6HNIevNFsP3SGjY7FN4rNZNP2MINOHeaU
F+0mBuNtR3eUNVZ8aLnkGhKXTE8y+a2/iohTv4Ug1pKYRRoarA8yUuN+JL+Z3d+Gaocs6oJepN56
Gm1074uPfA4QSEaXvATxpNnQlcOqjGCLW6eo8M6Gdwla4nPqkxthq+Kbg1DfNl0Mi0o+JSNMYNQv
5zZR2yFwvlULSp7x9uJGbeLbsHwhzuG98fri0Sm4QDn1uVG9y0dcAT7zxpXqrCs2Dk+dujQb1lND
/GeEC3TQ8J87QqN0hi/cZYTeVTawqoyb1MUI0ra1t64MrrCqTj6N4Xdo8qul5H2j9AcJDe9tpPZt
6KAvb8trOxK8S0ClT3gqHoHBfuZdBpGHu9gR9fcplIdsotdNmsHMPkids7ihffvizHpFK+PTwZRR
UCs6ULd8nB0CsShTHrrPkdv9koSnrBCHbP1FxpBT8axKLQCq4OkUzl6N6kzbmtQzrsRVaUJhTOLn
aNQIMJvnOJfRpkqM5zIfAspOBWszqyH6xTG3nPpuazvaDM7FSyiaqmRESgoIeTcEaI8moi9GJOY0
natXbDmuQb3hjFjx9HCnSsB/1sSj6opAuOQhjqkU6vyNa/JdFhg2htKOdrXbfe9jmeyFhbcoTH8Q
5Ifz2zDPtVbjgT2ekAZysCThph0YpFloCdLWujmaxik9CgyD07jJciwqy8UrY9orxs2zmpqnYntn
mm8vkUaDnMdlTYcAj19biL3UxL5Ffvosq+4ocnDNNLQ5ZFYYIYnCYaJAcpvqwAJV9CwrYks2JowU
RX9wlUkXPcdA9vPIi+2L+VeOcjZDK0tWJAX7tPWJ7fKZcWLeR2WiDl4HTJr+5Scw+U/PwMtV0j7I
apZarU1gTQayGGvboRDFyIv5CLEBR8vmC3bx++x2SCUnQEVVfo+A3NtGkzxTM4igPXlBc7AkgkdZ
4KFDBqHQwiGRKYm9s7yHKqNLM7SLcaEfD/7oxJu56t7xGzx6FiN7c+b0bgXdogviCJgdZHBqxiHb
VrRZOEzjo0urBWBybuv6R+RRyM0Ar9tmKC+Wdw7G+dPMi0VoDYrDTPFTjsknisXumPlEBxT2Q2pq
62g1PjiMJN1IxRrle/ady49sl9zXkBQAvJjdV9g443VuwWdZ0Y9RyOGNSmWJFSwvSHL3Yzi+eNTc
a2lEMQ1vKrvK5q1tawQYY62a9yzEoaMML7v2MNpXiKv8nc9rQ10a4d2m440gnSt7sIeNqNvjNFcA
DVLcsmPkE18siajOvOwO6wykGfVCwvbJHY5eo4p302ZSWxi/jFTgEpi54shmiI6Oba9GA4uo2Rea
hWoKd3MJWF57Cx5ngAkRTNO+qbuHwPNo2oj8rrdxYol8GFbVQGWWY4RA0Wg33xxK2sky2DlKTrMV
j5EDspSsG0CIxpw+S9m8ciRrv6duzbl1QtMZOrO9cYwOHFEI1Jmw7AWaNqmDkc2wHYr+4tvOXVDW
j1R30GcfjDkMcGiOzd7y6MJ0ZgHgI/A1Yr/m2KE6L6ehvC9rfXOnnsmAIEeTsydeQPnojuDoqwLL
AjD7IsAXFeXgXOPRN7bCoMPeVMaDXd1bHQuvqCv6udV1HvPbbMLCTYmkXaf3RQtm1hG23MQkv5y7
NIYSGIHZH+b3UJifShAq0k4ckjjHfLLcWH2ILNKEHWl3n9Fo5dAnL8mAyizOBr3zIgdmdDfWwMYJ
eGtCiGOBG3v7jusvzSMicsy8PJbUB77qgp0cX2Md8vF1EbC4OT3ao8Z5V7Zc7kQ8ijb8FSbzL51J
ZH0IEldBOj0iNAaYm7EpLF0riWli5SWsAeZcAvVrjW9e8z7VbAzOHL3FpDe4HfwmIhAIC8C+LsQH
ejPnXCTGQ5l1x36qUDuZFgnfRLhY5CTcB6L+5IooQBsOYV1fJBIaVFFWdikDKgoGSxAh5/55JONn
pdXc39l5jdo82Iy9D7sT1Sa4uPYlDfqb24A28BuGcgX6KiZBVOguZMkchTOd+RddEeQ9kaS6UYkW
u6HV7p1X95u5957Rt+EFDisoP2aFlzMRZ9skZs+gXWYbAV6EYnzLzfcqHlAP0g84aALSd402rMM8
o9+iAYME46jw5eQQRUXmvdpN8c2j50wWZTe9jiPY8pkRJ3mscyHeyVpy1vUcP1tDE69Sy8gOrefB
IUwEKOMWasBUFFevAOUiphUfhE8mS3wok7eBsvKSwiDUBj3YGXs6PfhiHdJGmAtEXRYVXlDrVRHa
atvYTAlHtFWpJW4GayTnQ8APYch+VJenKHRPOiag3Q6mdldP9BIk/1OttLuupwocLqkYlftzrIuF
6Y80g8Qe8hsmSv+muKqGdwzJoR0J5neaspBZ0kFVCDidCUX9MMNHDWuD6Y269cJ81zy5XTjAMpXe
+LNwYyxShakf3d57HDrWrWZCvtw6bGKuWoYhY3ufWxjRiOCOhcJxU9Gqak8hspxdmx1dRq8HWRJs
OQMvcUexj5i9gajE7ekAoqlTUtCsUb0GLYwBKV66DjdzP3nfhrl6Fr16clNvm9TdIcrcQ1SgzIoG
M3uoByN7SCkLT44ZPEX1YJ59SV8udod7h2W1sl3jyuzLrS9F21dQR9lkTUwxXmzQJRMcpdEjlG+l
wcKEY0RmnQ+7u3mg1G42Y2wffSOy7o3MXHhM7FVF8pI5trgr6Jq0QPsfuIcpgNFhzmw02A1rqosK
M5o7LQd6GCRA/FnOgZ6PJr1yp773y/E6zpy62Vh1jcwwbx5J/aEulM2b+pEU5nAoZ/fdCZxkX5qw
6E2VP+mFSDGiiZOc07fG4gJStCH9ihaF5TLGnrfZiFag0QRA+YvArUhNgBhaPLZWgqifEKJgyJhS
FMPeN/h4UBWFwbdMTuoSMGIgzcLcjSFG6javT34GgZKoI9r1ATo6j7F/2uDcYjzSxPI5CpI1mxpr
RoY9HJ9BZWoi6ZiINik2Qyq5DUPIHLIBS13sLIeOIGsvGhF7Fz32/bK2J/G8NyfAzYFoN5aGgAtX
iTFdTA3PhRn3n2ltWVjXiN2ccDTNFit0ZXXj/Rh8DvgqsOzrby4JHiRaj2DHOVTKTHzlmjI2mxlP
xob74qS/VGp/jXN7V3toWKccl7UflTisa5p6hNosWSETrjDLe8T6ctSQtIqZDm3QvNBfK0693b94
tYUN3wEMzKmUWUthX3GXIjYNf2Ye+D1ZOsaxMTx7g3flQxVZtW2cm2WxjnZj+OzP/m0KW81g3RR3
tT8dhTviE7cGep9t9WNWKUeHmWjtwfMthNU9QFyU1iHlbheY8TZR08dgkXU6wMivvY8J9eS6yz8C
CwOm3wTQXedi7VUmzi1lgxhL5poYNste2zaMqspI74ciXgcC+EA7XH0zhMoX7dyQvMBYAPzNQDyr
cNOOqLLDCAc+12+2yXX/gKSKyZXja4rqeq0CQN+6HXGV2fdaV97e89WXkb02IP5JjgMG5Nr3c4Y8
Ws0VyteEmYv9SO/3zWrWHQnWakZu6U+JsQlyl//VeSj9Pn6b5nbcugMiVWxcDKo51eO6NXEgO9Ou
T+r7dJp/GhXkP1OPP3lBzsq0lbGP21sFjzt4nOdofGbgtUNMiJWjd+4dRog6cyAnSA60RHXcssLz
aXZW22W0t4rThqZPBnHbHi9u016Z1qJf7uOblSBnbYwOz8aEK9rxTn2MEqZIUyRzQY6fqnsN8Skz
58D8oviAZmoSJq3Bvh9oYMcl8/kY310VzvvCRblLIBYCPS/i4D+5K0KzdmGVI6t2MUfRA8Iw6UL6
aNrxYACB1lo016GK3xj5udskea+ywEBm413z0HlsLHFnmPZNkepB/Z5fnAgZgyXoBaki+hZMP4oi
Sta1Fugywnxt5ZwAscYQJRzAH6gt7reS7YhUaNXb9VsWa1xZaJuoXYmqVt04bKsB8JgBYFlxRWCt
hvlpN6rexN5IhgUScioyN9x4iEmBsGFtjodqR9OEBFpsH3dhrN86v79UJRiMplCnKcIhmxNHESXW
gaC5kUDvCQlKXp0tt+92KmnHlWXJe0V8FQY4JseLtnQdl6iaYw5PBPMRhMFwJXSPU4guKcMZ3PqK
XXMKVmZdfiw/TcbpIlvv2hjBmYPXltbeKrJeUp45wttVveQ1jS7ITcQ58fg49d2LyWhzjgkN74fx
Lq/FN/PQQczBfXWx0KOTXAtgCkk9gG/3FiTF9C3MQYjEGBIRP6U7Qm+wnBYA7SIyGOpooD8wgCkw
egvES8oT9HR9mRWDgKUEFgR/M8tLNhzN9XVwY4Zi0QehLcna1nguXbx+yvF3/TQ8TRZFUhRIwu9M
qIqW6eb7vFsSqbI02NYSSVOXwbzWBQQX1Zlya40JHmLVzQ9ZpC7eSFM0TEACCPHkIPvAZ8q2VoVk
D8RdzLyIzK7FWFZYIIqRapQDAqkxq66mlwVsKZgUIqD3IgTUxmeCiHvc+REdbLscP0bN2NmRNGM6
f6qOg18d6X1vMtvf2nYA1MvARm8TEN/lGfcZAQp+5m2SAPBd9D3MplcVEiZmpxI2it8TTtKe8lgB
ehzPUemjsw4gFnkx4m3uWuTvPZKgySy3aRpe+9L5MDs+BichZHA5NOiGZnaLbn0gjU2bg3skkDtr
ScUDU9qaBRzU9mOyMhPE9oRdTmYtBrToqlI6u36Yf0n8ODtpTj9jUMEDRzWc/sE+jzgj2/WgHqF1
1YikDpXQ4Ta18gN62PVQtQoPDFnx4EoWJxTYPtdEdUTgejl4N1M6+4SKaxOrJOW362Fjogxfz05/
RcyYHEWYUHz7ICraK8mmYFVE8yTspXWD1Nru+7OCINKRkbodppj7RNQE05Q4lNOKZ+YJI0PFMz+l
IdQVt3lWM4R2E9MkO29KoxdoZKefg8J5TgXtQp32ewQFm8FbfBcDDJfO+wgqER+Gz167b5rpwyqR
yHfGxLrlRYobXNMXCRL3M/Zz8g6SptqqqvmFmGgyluFtOdmb3KFkbziNeFXx3E1ssikBZdvGh//Q
R515UMF8zBN3WzJeptIqZ+cDxbbeGmwSp5SJ1zbGkk37C2twid9vyTAN7bx8y/Ak12X6s3SKUztG
3hlLOGhlisCJ7aqjDwq0IDtWlIsvurl0rR7endgBLJGZyCyP1GIBfx7m9eRUl8bM7iQ9eTrMT2VQ
PdpKdHfYL7FJ8AJkVEGTi2wOn8FEbjT5wodKcTlRdrUrm1TMj9YAfFfBu3NYvY5GQmqv/Sv1U3k2
f5ScTzfovZ2jUyPcdAsCERMkCCwCaLkyMe+i2GnvUORTyli/kinEZpaob4T20j5wvTcl4fAWrvVg
Gcp6oDtnrYaIxrDNWJjR3rwOGcnt6a+324m4JnJknTczAWPO+NaMOHLHJZvU6HwvrGS85uJxCu5B
2YlX9gledwrXKLEhITqzoqfii23koabKEmjism9WuQmcj0jSdZ3Ri7U6xWkpYCFDd4azKbVf+uE9
ZGR4ns023+sJfJRnYdH9DUUJ73KMFpwWlmYtg6aufiCy1N36LRidhvPdKmuTV6+GVdYXz+1UXHv6
xLsSD0PJNrONGeetI7ffJjq98BE0TyijHnSoQfrmMdVpftOufxma8nvv+ZCWAmhQjkCxkk3l1gVz
YAiXcZRGEdvXuWaAD060RnBVhB6IqvYHkcVMp/WaMvzkdA6kOCumkzobj8RfUULWAcPuONtMlQ2H
mXhD6ebAcavlZCC7fF9CReLynrYEDXvsqZu8YcpDKQRXK5zR6iPXNCU8194ie9gwWfe0c9BeAaky
DilWhUNzWbGmDggO171XfQ5s+KfZh9xlwMXCakCCoChfM9ZFetvhFTUKQCoz1ge6Bl1bHPK4KQ+/
QRyZSz/DDXwK+/RoVWhfgv5KDjAZfDOuBt1AagnCYofy6rOIh2afCRtIGbGLO8nbbbe0mwQH9fXs
4XmpYzdGQJx69wEFlD8DP8zQU220X9NgibkFdSAvZQpl2wsAzA0uK4FD/ldTfIVpOuw4SU/m9zae
mc7NE1raGzHUw7n12v5o5NahrQbq+2LGPGDzGdv5jDbLl4ccYYymgZsO1abCB7pxynk9uKlzH/cD
Ikb6aGypHODgeExcdqt84rLE3bRlBMRprKdymZmb6Sm9YQ7n3NWFz6L7sFrjb3rgPNf1al5c+13C
BDSWFCu6BpRTew3aiUXzVybJMZH4yM3U+sIcn20je5Eqp2FxIviR8aY7Ho26d45FG9+jb4NQAewD
yr/ZfssDAbHXAKrekqLHF0OcBgSE0RRmJ7OZNtkQNuwgPSjEvImPTkD2s4R2gjKqWuPnSjZT/CKT
J88Cnqrq8GarvNn9lniWDR7fsBMHx8fdMklBT34RW7ITXOWMhCzws5OLQWtPv3sCY59caD3TXOnr
b5jzq9Oge+sQmx3yifHquZjdsV9ixuv60Ty1jqaNTgjR76cTuh49Sb7dZOnT2JpowrB2bwpP98Ri
LurveVENJkN/o9nd7Iwako4hWmI8hxDbzQCJYE1eKtNUJhnQGx31qMJaQ+KgsME/3DSQocxguTUL
PlUXlyQ2pYCW+ALiiUogEb7RXCWCAGDWyY/ax5U5cnO4hpOs8zjpKaC7ZhsEhIEOzU4PSMYt9zCm
CY1J4l7njAuxK4qbYh/OV/0iKq0WforhlR+VWeAl9GNoY4MMNrM/pESw6++LEoMxjfdtNiGQFAVq
zrXVRnLvOdVBxQVoutl4t+hAMF4pH3srBB+oSm/LbXtBh473JhbvWIrME/MivjQjlHtyVuq46mAz
UsMEYrbINs4ovBx/44pbZtZAEiUBigwO//jSwJLlhpv20Ib0acySN7dE8motQbvZedT0tVUEOzux
SGIpmdWhOYn4qy2Cx2vrx8+z92H70YCqA8lwDmvZdlJcZdI5Zpb4FRlDwDaLTykLQqyEOewXNMtA
j+pGbhskTpSZGYVkmPVb5IMgHh1k2701vtjCsiGZAhjzBvAV9N1PYRb6J0wcG1F6xsq3LWtNT2rR
0sba/cyFWCSMmIZizSXRR/DNRV9/cMR99Um/W+vCu7ABEq5gKn2qcqb8fpXKXdM3N6TT4zYpvFvA
ccDhRFKM/b6I/BA8E11NrfMznecGuRN3n8HR5qmbqpc5lhVpDsab2xHlo5IQvXH+8Vs57FF9/KF1
1jRR9zINHjk4UDzpDydbzAH9nO0rqa7kcBN1Ye5KFd2j1i4RZfZAiKmFo4g0uzosiQ8pRiJtoNMF
fG7ITnemw52g2KIZb1lAA2hl1o7T7lo7f/p9V1kLdGkUcbetzfhsyPDB5t/e/r4sf6uef3+ZcW+5
eXiNJmwQvfHoNfhM6IibuEWaYid8/ZJbwbCj6HgdPQmPFbviTjtxyB2IAi9U5n7sSDFUIbo7bd6x
bCNMXp5tW6FeaZYrxQxNjMc6ijdmSm98csdld9DfY8vuTiBm+CfIxexr3AQrb8E/jWFzdWaOK0SF
v5EFfwndNDnYrEnuUNzAFRQ7DFwAnfLY4PUN0VdQjuxzLZAXjcAZ1WixG1yaaqlYUL7L1Z3KU7bw
j4Cv1JypI3kQmsO+y/BnlOTIOFG4b2aJ8tIuQONxVDJ4382QSIYAzHdA9huxma2aftIgZ993SkaM
bOi/b8DIZkkwxMgk06BZnURAM4dlkRPZk7LAhBhgj7N7ZcG06fSEMCyJbkPGQDUYcmBIzc5D7ANu
pON2kxXaK0g41vrv7FAPVa6jqvy3UhUPVVL23V//fbE3/YO7CCyP42O9senKWfheFvfRj49bUkbL
b/+3KCDaWERTi0I9/ZodCVXV8YEwuwyTdOwQBjFw/QrfkSeEJ4IWClMz7X4EtPH2//q58KB/ejLS
tnxHSNvjKCKc5cn+3ZPJ40Fj/u1g45rIpz1HtrtcF0iOMvMi6uaJE8kmDlsy51Bf0QoinsnqbSAZ
oHLQLVfRS1U9Zdxad16SlXeLEppW8w0cT0YcOTMBXNsp4d10n3D6j7Ffbgh6Na6ScjL1MtriSWKf
cMj3G4wF0Gmlh4iyZ9IJ+QaQm5/qE557IFZZsU8smd36XhAWOd8DEkh+Mbn/NAfTB/BZx+hykRqx
5ShueOaxJhG/oOCUfNbODksAhlI8xY9GnbC6j4NzzDOmBk5FbS8d6p8oZ9uMZAv2PwXEI3PjO7ZN
x26O1dJFGRvjXkwMC4t4ShA/mcnrHFBaujnQicDGoRJHx5Rgz6OS/TE0a/cKSONNtGNxF8VGdU5s
DjY6LG9G3frE6LjYCtrBui+haG/qFlS3cLDND/ayY86+fcWoDfwd3EiQGtELTZQ8YmbOqdve+U56
P3owld2OqQSSW3tPtjqCtir1j6azJAJw8NkLllIyIvp+j/jB2lWG+ZY7c3GD6HWTTT5fKprRm76W
IJuTeuCaTrs98qylF91+ZmEZnSfUvngksPFbIjfu6Bz+ZKuwTpnmaWYpTcTRKvyzDO194o3TnVey
CFa6ny4oBfH4Sudqjk31OcVAYf1HdonyA6FBsnJA4TC1dD4CRI8bX9QvSThldwZTSlRtkus+zO5i
CaqTTuW6KoT4Jgx8Tvmcfo+gKno1xlFUbT0KQTm/4rElKKXOf9m1EHuz4GLCj6LRT2ftS+D171Zu
wWkeaIWNOjcvkljdowyLB7V8l7rDSLNj+WPJBXWxRZ/v/LoyV6Hf5A3XizfTEWTab04KQ17kiWnz
+5G/H8NSQMdIl/Efv2h6hrdxB60PoUtXAvlZdpI9MdIKL9tqBsPB3CRRTHUcMDJOMN26qW0PMJRW
/oRXNfJfZIp+oGQQHfueJLrJm9HM5k+VrppLFbgLbjdd8l/opc5UUqhAsnLFPUlwy3hGO1Q8mIUH
79y114zk9V0QjMEK/zmSsJ6gU6tpd8JovxqD5LnA69gBFlYMbi/SjqpW3qg3UVWT89Fw6SsVovuN
ybaOKgj6BW/stR/Jew3GzL8Q303OQQ8wzaFZeEN/Tr6LH6THUMJrVCGuvQGgr1Wn9TVzfjXRMD77
KGkcq4+2XUaXDmWmc05SE444xpfMB9fp5ih8PTelF6i9Tz+qiHMVg7wLI/XUGVF9mQZs5q417QAN
jbu+brEtqplWXtXmG94zGHWS3GyHRo6BpgIrERSBCYdxTl0cl/Z9CvflZOMRz7NKnVO7/d1jWqKz
iwXGG8t1P40jBnVEpQyn2x2C0WTvuYQiDDV4djPN9zDlDn4OmcuJaMv868XZ8v5pbfYcV0rfZ6k3
scX+aaPIWkuEbgebBEXBmtIX/rNVpidTFOmdM4qQA0r21XId45gBzSX8pEL/PkGzdszkTgzG1Wo4
KJUlJhJmLb/oJv4nT1EsTtg/trjjz7/+uyPxqDpu4EpcvNK3xZ/3Mr91afKhgTpMFjlBXdSCtPAZ
4KH1Emcz77jiiyL9ClnKZVY06z4XVKeObTwM6bixzMe8pPUe0z5cD7Pf74d28i4uYrWkAnCHLsmi
0c28ip4hPHoKelqdlfhPdkEL6/CfXoVv2n4QuL40AxvYAD//u02wNpDSm3qBr1tlc5GR84ABb+Vy
+CDbzCkvHSZ9Emci1kB6WM0+mUrJRBNBHqvPiL69fpYtoIZg+mCchGquagz0ugWesH99SUj7//JM
pTD9QFieHfzT+40N0QirsEUJn8IsFk2E2bA23YPwR9LHGhwy3fhjitrHpvfbt979MWlG8Z7bgaIs
MXb4YXF2oWNuphBoXVUEr0DCoKbDZvIRcW/bjK3eaZuAAlsIAkELDixl7ZwGiYfMYQC6gtkI92Qk
vywoiMDhTPEautPXMF8N7U+PdQ1iZMrlIUoCF7csUn+zp72TeQgj6OxDDpkPrckk7/db899/TP8j
+qoe/rjout+28x9VrVvcfv2fvv2Pb4g7quJ/Lo/537/zj4/4j0vyo6266lf/L39r/1XdfxRf3Z9/
6R/+Zf73vz27xQT/D99sf1vpH9VXq29fncr7v7fL/1d/+G9f/xVDPvedT9H2/zbkH8ufyUf5D378
vz3mb358X/7FCyQzLBEEIGldn3Vm/Or6v/674ft/MbnFpTSpEZ0/fvQ3P760/uI5gWeyMDnohvHM
/x8/vvcXjx9wP9kBV6rj+f8/fnyQTn9eZXxq5eX2DBisA4wSf1oI6dHGyYyV/EjjfaZHmmPcp0RI
imuo4wzfuEl7QHn3XcrU0U2BuErsxo624JNz9tjYk9zj2R7h8icRcxlAWWrM9wU4SohzH31XMEPI
xKfrMcOTpfWIKFmehiz5aDxkhngJiDOC7nKusJJv8kIR8FQQLTK6gP4BZrDnQC1v4KMgnXnrlZPB
/p/3tbKHMy7MU+IzcGP5Q7Dp0Zuzi+ouyLFT47S+G3SQ7cyKWJ3cNy9OgIXGELhlmib91IITKD12
IuencFXS4V/XvUIOH2J3xPvsYXNB20vmjdIAOWzbX4dCabL0wo12vPfKmOIdTi+cEC1TOEOu+BVC
caNxb0SM99RgEY3bbdu2OtWpLH86rvM9RcWAL7/GdV7/GoDSWjuH9udZUVluAHFw6o/hWaaFtweE
k6JoblomxpK3GF0xsmKoiq21zQMwNqGDT7Cqi6M5fMQq+MpIRmuEd1fkZDCV1tWMcrFvwHXMcmxe
nIbZJK4P7qf4AvKgv5epumvVoi9L4gc8UKRWVBL5XtxfYxATgErd5lBF5pPxVKBAIhtUkuqMAqbt
S3XyY2sLkzC4D8LJfGzUr7S/BkJEr+PkV5sCvdfG9sQPJT3vNLpqDRYajgkGyHtZKJCY3k0n4LZ1
Id1rkz9mTJy9wUo3bpYDGeFg/NDlvXcseuNm2CWzzCr76TZLgwnLIAAp5mkLToCyuLhVA+mbMR0+
4gxS2LENKass8Y8dm/Y6d4lPGOr8R1gF+Sn16r1bQkuxxlFsOtqzh8Q3npMSem7Z2o9xTHCgGgq9
S3DuAlfiSWPH2nYv1VS5R1bkGwBAa0OjsDuGHoxH4dZ3WH63QRcC2WWMu5rw2AsUqthpx+ge1mWw
VaFWJBq7T4z/6lcOPnrxpGJY2NR5JXFnGgBzliFE2edosegJz5CxNr5E71qhhO0NlDF19dTNNYLz
KRqPout2Ru4RLWo67sENUHhYWdng9EfLSseJloI6xQX22jSe713n3Rvl9E0RUhOwxUHrE/qYGsC3
FNpuLYx9B3VnW1QNkzOJGrpE2asKWPTC8+6sCuNclztrs8hHpDZFfJeY3Ucyu0BjEN4byLq8QL2L
FA6fJmjBT0h6zPr6ZviRc4cExxtT/z5LY0UEZE51OpgpY7KvLErS41hQ88/QviyJxMPoo0+DdL2s
0zGlSfHD4LQb24belxzrBZ83+UTMLAwDxZUDJA1qQULTjlnWAICKmZhtMVibtFykUMvGqtwHFLFk
b8sKv3jVuzv8UCODDo52/Vuqm3OqfOJplzGv/7/YO8+l2NVsyz6RKuTNXyklpc+EBBL4owA2yHuv
p+8h6t7eVRW3O/oBOuLEPpBAGpnPrDXnmMtXkZnqJu71E/Zt0oumqvLGsHvotf47FemjCHJHREM8
bwxNmEiERoy4Ls8z3VAf6xPok6PalStgAeDIQpPBBhApt+dQEllFzOeuhlhSpEB78wUYULDaBhbi
eSi8OaoWIhyGwTx0yUlQaHEpOlvvbOj3sFtURFSr6y4XDacfjxJXx24qJiyVbH6EUAc+W9QP0IFn
7N7QuPoEQqumnNSMoT22KNB0EOYGSXkUK+MNuzOL3Dw/jMI9k/vYy/v0LqjgHOEFDVj+ZkLhUvUB
+RVNH8gar2nHAn+C/Cx2BWOETgisaL1G46S5BdIZ1NmD6cOM+ghr+TzEEb6mtHzB5GZsWzgdmygt
ts0Yf0tlOT5YVhEhWTaf8kEI6GZ35g2BuR3CmPYVHOLB0j9OMSmuVKBKV2q6caUD2BK8JDLjEmBJ
aGks8yeUYgI+5P656lYWY/xtdhNd2Bzl+ahRihQmDb9y/0oHCeu5/opF5lSK2SNUyMdOrP/gQ+J2
HPLOM0bzGGRMefHcY42YsE60SIip1YcVpkxZqAZyjFhMR70fLiJIX/jElXge27i69JLxXEQS21gJ
jfhSRYKv1G+wFEDcSsJRQWHipeXyMdVJ5S9S9K0s5XRMjB/QZfous3b06eoVDbObMcPjA+ofDCUj
Ani5KAGuFTVgDMUU4fYTikCpT+ZtsxSWXbdx6cejdkmsWbM1Y6arnyGXXbAGui28w1DtcR8ZNyT/
O1kQxYtOp1+ZWDqmGboNoRcQ8SIEP7bm8hFg79unVfqiG+J4tiptF1YgSbVqqh7zCXZVahJHqzIa
6IGIuivUTk1dPFCCxYfVYuzrwcbC5RAytxWr78oqxGOTyoz+MTsqWSd4vUGIMBPdZ+ZycgJOn1AD
kHsfMg+lTkQQSRe0HoCj2ZECq0R/On4uinYWk1p4UfTG7VXkaXBY3a42Nd9IZPDYuUolpyyugqbv
pZD5FhnEn3ToP5MZ31SrJi1NiGJmE5zsk1BhHs+jQ2Fqtzmxpo1ANQlpOlMFO1wYOV39JKYscYBo
Da6mLG4lEXQxQQWhJL881TRw3b7LrlXOXCjM7co2Fwltl56iymK/PzOcddWUnNbmbKILKGpwbW6i
JJpp/rYqgrgOi430I9Py8c1Kx8GOXQ3O6WbG146Pq7LTnAm63loLCrRUCUdM6jqrL0U0/KRnIsWn
QvJ8ZwKAp6UnIQdqoNhQprCTOExPGnBzZKUiIB3xilcYK/gyqOduyOadMcgfQY1EUDd644TOM7LV
VsD/iijFEdXujxRq07HOR/bdGQJxjU+S4K9BnoYR7w/aOLL3pPJZV+v3DvfsNm2ZRkIVjk8HsLjs
shvFRWxb6qMpscmrhPwOOk/1DFJ0xDkjjXMoVLCVwOLxmqzq8eUzxiXtSElxbkoNZ5xGkKQUqy9y
J8m4vkmVX/c3zUt1FQN2VmZOpkgXMcmjKvXMzlzDBDO3D4PFFsvlKxohMcus9AiqpviATRFVX84I
j9Z3rJCkVTOhnfkivQk96qg5bxjY0pC4kYyUQ+rHjhXPDjdKDb+BcU2qodoKFaGVAFQyNLdZSdIp
U0S/G7QY9VfBbq6HKBIKrEHKJXkxlVq8JPkpEqxbnHZAZONu2OjS7Kr1SLOvPeSJuey7OSb7cSHz
YoLyZsEEZKBHSrEGU6AFykxvkCSUfxgPvAbmvIcgNXKMqd51TS3vuuAUlXl1TlUROiHwn5lVvq3l
9JMSVY9xYeLd9CdBJBGhuCFfL72pWDsQCmrdvTHThrBksRLdqlpjtomTzgWphDDdkI/SB0+xGj1R
NoRYNDQDkPQ0RJauNqXblSRKmwFFNn39RythIHmCSEvw9/vff1hjS7u0eVRGDN3gicxqX9Obg50R
0RwkoYGQiBjWtaYiGDLHKSTjjh8XcSd6Wg+oplerPbNIvf/96n/69n96bBpkA2tlTAbT+reoHTF/
5nrl/B+f5ff3AmR/5MRMfUZkmwB4cn3133+0FMe6/ff7jjX8BrUOW/m/P/mXL39/8/c5Q11Bt2NS
Mfv714JAziNaNtkRQdD81/P+v35KKYzYeVUj2YVm/j7XuuT+fbV/foLfp0orwrcxrlv/fOHfx/DQ
oiM0kCi3Kk0eC7503ZXKFgE1l0KjoMv9/UG5XgG/X7UZUF0CUGgpr3/x+wMwXotjrFdZRnXXkTqc
f7q0cElFVrr27PFA7X//CZLiULKY96WMs7oOdf/yz+9jljJhIy+wUedFAp2nz7ZyZhbgtepin2bY
qDva0qzRZfQMYoEQMMuzZ3k9oRFsG6dr42JvYf/dixr6pd+v/uMx6n9bMQEFNhusWw5yrRW+ahV7
dUZMMGrVTP4XBUt9vXfA+pDyIjbsfiPa5bzGiseMSeUuw4EAKF7n7z/z+ooltfl/eazUgeEahD8G
K8tKKAeMBcsgkKmdHmNTKfZ/Hx8G+mNzKRPxjQqiNyp23OAmnd8/siL9MVqhXRYlwpSLpaac+/sT
BfYbeoRm+/uGq/VY/371H9/K89x7i3rgij7+5vCs7yBru9j/DVX5m6Ricsv+M20lqnBdmxFyCX1F
YDUrAqtZdRS/3/7zMa47QvxsP91dZ2/Z086wrwm8qpxcJtW7i5btZ6v6IXps3NHDSWUbp/u0p4e4
mz0QBhsCNGcXsfvYO4nmXZf9ffR8aMm2DjzexT04J0crcBFqBDc00/v8mJmOH9waV3vArukddZtw
xs3g4LXwl327wbHuvq0vdmRwRqd1RTJ0x/dxJO1wdy+Mzd0UPP0yf/FAv+EFMzu4aZQ5yj9Sjov3
xo3t58d7cOtg4rHQgf4dwaTZxztWwQ+8N8lnCfDg89xc2z/gawnmlvaLQ1vHBg6BMaFsNpV1y5eU
GMaUziy+Tmd8jal0FiAJvCX3kYuW2heHZ05JX192lvZKbX8Cw38pLPgVMSl88h48WRe4BKTgOW57
ZyC7cL7Uy1UH6Btikt+B7WaRc+a1A3xjoZuxUh+vo8cpkWj+4dxNjhnwQ5jsPwXuZoskpw0iLJHS
/XjnfeAONH3ehgrPaQZ+ZROOzqSwo1ZMGDHAYpoZtEjoGihYhEmU9qplR7V4QmhHCyR31UtEmtV4
sGbyUGxOAksC3TqZbJi/FI0JF8EZ2+Gt9D4ELo9qKJtGujmbJr2NSOBq1CgQ7jLPwGQW/b7YdEbq
xVkoXxfVY/xI6R0rTtm6gr6Jd3oIsdBWso14WZjXTvTZrZhkYpYbvVPMCNMYn1YBjWvezEu9M00U
3FdmLJf/qffSlX3GO/kBec0qPc8wOfnpy0wB/EW5ADGsnMCpwA0/FhC2nOEU7QU+6V6lR/nEDhNJ
/Wh+il9iv6VxPJp+9Cle0WZzwIbvOnKKd45OPr8Ej4yKCFHIhP/o3cWLnoZNnDrz57Z9Ej3kmnZ7
RLbSnLqVVvtdlXjwdhBPHskc/SzyU4JmmhRlmiAN+QJpfRIfcZ5t8BXa1k/wxWKRNjtj4Lk6RaSq
n4vnrDoKux8UnRgr3gaQag+dvDW8MkcARRp54BjOL+UxwjkOuCpHrccSR8v2ys/0A9ausMtj8sEl
0GuCJxo7AMqbxO1vwzn/UyGzepGSHQ2DXEGa5nJRwMnCRLimS1VPiBLD+qEt3vjzrrGBgXE81EuL
oRYsAxcje+zcnaZ3IdtUaLAbm1PWO/dlL375/LB/pVbyLiXbwRnYvGd4HF0upGzZFj9g8CbyyB6l
CnDlhddOZi7ITfbD6a+wRXPfVA4lRLU6cXEhtoiM9SXBlS/mrVhO0Qsfjqfkhog4sUb72M0uGhyu
qVSht+tx4S/LqVBpfJG3rbFV8ejoqQJxFXiAfgRC3Lv+gyu5baBSbSzhGIUnLsoMtRyYaNXjwZ6w
66o4mPRafo9Ske5T87munqzqq1f+RGREWrlbN7uy2YmIdilsre1AL06OQvPZBsw+kEjNG6rDXD4O
LO4HDMiF5EvjvJX6DwWeDIwIbvm8XuU0DmMFwkxRJKymvMrVybwt0r6mjSdwRkY8BdzfMCmorOwG
9uKR5PMU8A/vZLOVeL3csGEhtuHeoxao2Q33ZOqZqL93PU50R/0yJXv20mbXL1fr3bxwhtGTc1wH
5yN2zEtnn+PoUfPnL+5gNP4MT9wmDAtjswVqbmxz6zKq7ofyQJahjeKEoTzFhcfoyVecDsMf9oO7
jt2MsW9cSryGj54GigAj/3qN8UfLvvjR+MblrRyLF+pMMwBuB78anzS0PipaMjfhu6FQhzMQHqE9
f4le5dK6ormbsiY/Q82/6ReiYn+Hprj3wVow0Ct7LkLeybSfXzs7AqRnU3ejiuEv6msvbfTQDS6z
B5IifGLkjI+cuMIeOFpG/8xbgPPJztoZXAI+Xs3Jm1Fx8OKMPgylE/caRFaTaTHYSnvJX2cOXPWD
GzvVOmoWLwyWMJfXC5UqHyAkm89g+GZ81C9myky6wh+fVSy+P8I7nVhC6IY9J4syjnxBCooACrUO
7j8sncn7m3oTTt/IPUTaT7wy7wKmKXcSt+P69MmdSgrDrhYjFOTOd/gpQ/Xvyyu5L4AuwO/pfBjv
OHZt4dl4AFfzatrWO/gdpi6Vt8YBij7GL77wCf/APhahY7ZJUADWzTzMxC5yoteZUCUc05b2wvMQ
caa4NpTiWiFwM8k02TCZLQ8LZ5RLi/da2DDjjmzsuRzgEXA6FA4XS0kMjHxkR/z64MpjujAcIsT2
9ZH5y7xwltDaUg9lJm49BNVH4wHaCrZvzb8b72zDjhVPHI1wQvD/OYovXoST8CztOUn8d09eJueL
g6DfJsKhNxwmUBQZRxXllc3H4uJnCh32632qHSqX9LrClh6YXjQMheVL9iLfOI3lkek5uBmnzuWK
VhijfCthyOJYGSdmP+2BuywHgLVJPqIC+tvecGDgCPOWV1wAa20ItIZp6KMUWJcnfE4kQSeGSuqs
HqNo+/rGH7NGybmkrfzAUBnuAK7ER048g0/2wjAo7bnz6Jcc+WSMAa9M7trpjU+hvPNpaA4yh3Jk
NbtzW8HjpYz3t6Y9xkyo7/xDxXMmd3ITPnHZ55jxXOMB2vnMbcR5Id1c9aKPQju0zJO7zkUmwloh
cOn58AYwo62amo3ywPjPX03rRapPHpdZ9sPbYvLnJdiKL9u+gWt1bb+4rVHfc1aKZceUPROJQvgr
4+qJuNZ4xypKOPKXM34D87ZepaqbST7ASa4TEQApgWXnicWC6o3X7IdavMlqL3w00PgDVp9u1A+A
Oev9M/MmbhmzfkeZbCPHvXIIymN8TWanHf0ePtUONn3oFoeg3601fa567NMqWiBiGxFYGMgz+xPo
CIqBW5T8jibtK6s9UvxYgYVR2/J7vz1pgMRRvF1I5c13neHR1KpF1BzXBkGV/lTRPsgwZySSo50+
zBubdESLNkPDtA5ysmRbzjidQ+P5OtevRe7jAY7fydNYRKoBTiiQDSuUDmG5adftjGA5rgcfysy6
RPPi8XbPciqLHsumymVaNYcDWW8SRIULQ5RBWYIW9V6aqWCsRYDKoSPyxnQ68jRI4lALDkg7j9FU
u4FXWqeqfNFOurWvOIk0RCQkzF5RnK0Jl856GZglIMm1Nuw8I9OwFxM5hDeDUTMdcfTl8hRxubIi
Vg/qRlRc6DIVK1fOz2N40shcJiMn/zbZ678wtRrPCTtKLmCUtdyn4YbWD2ua9QI74rLkxW9fXLNr
+ghcAtvItxMW9ysxTO0b3oKAlb9mS6KfaV79Ovc76HUIdiENbBG4wnBlDiR2LjLPHd8+TOZZArGI
dRXBoeL6vs8g1zWPwnPTeFxp5SvjFVfAhHuRmvbk9dYpZzkUbuLqBC3UctGuEjK02ooRWTsLBTB5
R1OQHQarlckRyaX2FRE3wtM4HHjD7Di4tvyIqEP2O0yvrN1subLNJzQ81B1ZpDNjQNWRzhBBWBtk
rFNYCKM5bxzlNM1E727yY/s1tT85JlHhge4emTgEuGl7+Ul6rzfclIYfRAzG7DcOIPpNlsYMyOp+
TYEMqLJn4nRFbnYhX3NrfKJrZMMfvdWy7iYf4WBjEcpi65Yle617Ad4MyJAtqhfnj0tz4FCYu/wd
cN1k7FVtk6AtANOFo92JM4LnLvGD4LK2dDUuri0L28blAuxwDuTxEXaAoJwAunC75/CnHVat8Ai2
tCwyQoMFhxiLs2m3X9xyJZRAJivS5yCVYF2wE+5H2gws5Cyig3dUvpB236k3zdTjQwdjTf3V/TBN
GQercHE7CicGE05upPpdeiqxCwpbmMz5aTxRfKTZ2T6IOMHyd5q72AG20PKqyBMpILJ0yQVnCZHW
EyjiEq3WuDotsZFyrb6bBTyMNsSuhkbt2VSu4lstrJfQxK2c20P/xwQgf63xxpIOJlCO/WNG1050
iv5lpNOt7RPhlYxagnIn5STUBx6Z2Xm/lEiuz3PhrShBRn6QEtPrhMpP7hx0Y73bWt+6zigEZQY1
lw/70+QndI9gphYeSGW1f+iiC+kONNT5KMSRVgWG/daFGlO6wIehQD49Wk7rReffhYnMrs0O360z
Nw6ab83Pv8Pn+cqEZxFNEh9U8ZBQ2ZWxo2CNphDArJuDDe2LIxQ6XfAFZ/4TUqR/7NVNeiiYBu3i
LvQeZtHgKdiy6Z56r48U3CV6thcT0JhgkWj2PGiPLYXhFY/gIz61aH3abf1uMP7U7wPBOF3Izina
sLzHBozZSHsMHohHUf7g7chfgncVIpiAJRUc5A2zcGFrj1aPNfzTBE9W7KoaObUj3giFAufCMCa9
o+N87Gpo5R1y38YF6ZUADXnnNKvDLvZN+Rh0jC8TFlmbS8GweSbOdaZs6zV64NzQaG8O8/AQawCn
n5bsVcWnG81+FL0pvAEqujbutFzFbqIjOjhKMHou2RcIlv6heBvf64yt/IYZmFHyACd5Ex/nDYQC
a98emZXlwhk6u/nk/9Elu8jP3ZVGDLAf3LAUo/XhYg1nZA+QrNURdy7oQFc45fIm7tyaShvCgw9G
jHa0USbqo11Tom3xsrutA7l1p/vzfo3WIYQOZpA3HbVjxOjmdsdQYiQk+oflwYfpn8Lt8pQCM2Bv
CVIt5IgMO+w7of6OemFT125s7AkkYq3Mfs9Zoo9WMK8iBcJNtUMq+W55kseYyWTu1i+huTFP+jNF
FldeiSUnVWOHsZe5au8d5liCcum0U7ijj7oSgtA32VQ7PAyxE0AywW4yovoo7qeHkAW9dREOhznf
0cbQH8ID1vFnud9iJEp9/MAahbkLo6n6lp6mgybapALgcN2SC/+IjNCOjghEVUCutnDQLtKGijej
QsqvTceyoNf5ATRY5PJxmleYMDR/NsFb7Yv4hlV/DbPZV756hMtMVfZ6C87aJjoaF4GSgm1cSrc8
iLM93QgAg4rOKhRKxc/E9u6CC2l6gs/u6aQELq/6W/jeP5OVI0b7ZFM/qxzxLe8Yi/NyXCmFOJQm
m2n1DsYKhsZpTs+lfChNuO03TjR+WUYPO3dwSRSxR2trFHB4ocRgseWXpxGyBmMiOfCM+WfobPLO
cNvX5M4oKr7RIQt9Av86ZQdwKWkOJVBe6EuDCyOpip8wQHMXS4+1ekUmKxn2ou5M6YdVl9lsWSOI
DSGqDpwwP89FvsPk/8bWiemPFYIwrJuYvET00UyOQEt4/X+pdRzxjLv5iP1/v7ghpI5dg9yVMfMQ
TTgYCG7fJOEu16HEk1GrO53TH8dXAwkCa1rznh9jP9dMzCWz39zRKJQA7jJnEO3QrYQDzSx2VbR0
aLWZCIPsGZ7tgwoL5iTja6QxQwaUbuNenrpd0W9BxTSYPiXu1uSZ5SY79Pk1JZZ+dlnq4xO0rov0
QKlf3BXrnh0liRvzIihrBY9qhgBK44OrQEYCzCzg07aZk/fC5oYgoPQcbYG2VOuuqbBTg76JHT7D
KFRvkO3uFiZ827Ljl97wwmKrnoh5eFtH7/C5ozVkK970mv7E9/4TSXFJ+X0jfWlUT3Bf4JMMLPKm
dmJ7TOf39idDl6mgmGAct07g/tB4cl/8kHPFGIe6gBUHtPcNbXEaUHJ7pBwgU0aJXOymO9pM6IMo
H6AAYoXAKI+ioxI2yWt1w5TR+pAQtK25Y5F/W0g9cPLHmCsj8YLqo3xoIhuCq54e0D9RHLLOeOJA
CBTb7G4yV43ER6FstoM/SSG56S43+2NLvA2sqk3Rb6Z9/EZEEJUiZd29RC+D5GNe1xYneST1E6bI
bNVv1Qsl1a8ueWClJfi5eu27TaieLTw3wEjhsIDM3TJ0pHukjYGAw3s3nqW7+dYLtl/7bO+P3JKK
N9y6u/4WMYrSEgcCTry112vTNkyuaY96TfORCvTfHAF2gT85KNFvDXd3px6Vx4n1xLNh2PJwSj9k
9r2hu3CJAGD3iOJ0gsalSVDSXr5Xn9Vn+WWdtH3Dzp66xgW5AGoBpb5l3ND95Az25LJU+U7gG8Ws
tq/WWTlwdcRbsthMX7tM1UNIfWHf7UXpJzh2n/Fzdcevz6rsEjwVyjbs4GFhzQadh/Uh+K5blbtl
HQyYkrLYK+RnE6feNykbOPK24YHSgOHK8GtdlcHNZgXAALyNffzm9mJDTXB51oim2wFG6nZCi+Cs
x3HLSBI+sLw9Wee6tp8qrzynxutCGc2D4k3kk4144/ZonYFlC3Ba6au+iTdqbC8fNID0dbR9ie4s
oQj0ynlZo2SkM6/kXJesAXCmMM7ejTOxz9TFL3i+GYctip82/hP28X5+0u7TH5nC77vyWD4HuDps
4x7vpyeuxO86uQ443OrkRQ33xuOTKvDZvmonfpZs4xygbgDPeU73pPgyI3MpBFfcTaD1/dU144Tv
OZJF+5Liu19Rrq/LgRytPYszqhup/IC4fpuOu856Mkrh2AnhNVwbQGE+sff//XJU1l5QM7OGFA3L
g9ECIa4bUnpG9H1mMHMIvAZaHyMdoN/HrDo+gDpkolpbWNG8FLRCV1WX3FCSTJZxdv7+JF9/5++3
akggdSI+dWKRO93aa/v9+99/fn+1U8k5XGErEWrLmnHg3/8+lRtpF457YP/NvhP0+p//hOu3v48F
1cgSPTJxg6AZggPDfpeA77+/+h9/+fsDDdLrv/xK2RA3k6XtDZw74r8Gag6qBRKC6/3vP2G9vsbv
lxoNe8n9/dI00lZyDQxpfjtFh7+/Pvzvt/n3MStE7v7Pp/h98Pd38qyJt0w13t/f+33877f//CrK
I9H5j5+kKsiHumVq+vsDU+l4kd/vy5F1mVQBwP59in95+d8DgCI0ZK88c1u1IQtI7um8sgYXZRTF
r7WGGxezN1QWBb063yVDvdU0I/Lo7Iu+rNSnMKfnFSfUrhblSUoJrVXGW0vWQV+x/UsB8wpDR+IR
8okGK33XMbXrkfkYhwJh2t2pVeV3vDX+XKCj7ETKaIKFrla5R0ozOlhHHQtTJDsg6j+zoKYOWt4C
E3CyUGs2/SGXJCrGg+oNJHiKDbICmNbWVtGQyUbpPRuTCVadBnm7QYMnPlW/Wp90WNnP0zMmuzVc
ELvyuBxIaIltsXaLYd4k0lYGkDKprC3r9Jrkr2HIOoUqx8jmTTOtndAC7yDrhapcBpCvweAZxZeo
zT1VwlWlKOF1+SAZbG/0ML21RNirxOhUsfAh6stDoaVeEH6OIDZbuKshGgHdkoFDEt2JRsWkS6rJ
rt53JxBMFEAXijqB8T4hF3Ums7giNcPRtGYNhCnqSHYAdF+ZRTQLZxNiPXgDLDDGQThF2XkMjG/s
VIBVKvkPSpITqP7XMEXCKveLP6VfkrQPx+yrGMEeEi/KIoA0HM7CT1SYn7SRYSaLyuCX4hL5EXDM
StguNdJEjKqHqZOR6XbF3ZgTeuXSvqnnPWKSXZ7TZ1mC4xTLj/CUrxCJ7HhsUEcV+zmlI9QUiLKg
zHcpPg2dtRjDPRQNDrr83Fv+YD7pK928JMK11xYfKPghpObZae8cps8W0Z9kZRdJTj5VVlvZhFF6
kUIXc99YUfXIOWYKdvwq6T/bUAxoNqis9pjjsd70HLFZN46dQYqp0GjRIVpMO+gk3K9IZyF3Kfqm
mh5qXDlfC0EgoG4fYQW85lVDHdSCyTMoGTqj4lsKcXVEvXAY23IzqWWxTWvDn8Am42ZiTwVWb1FZ
WCaJMO+iOvlTAiaWDZGUgPEZ2C2DXqdVq89x2hFZdpzQA21abYKHjzWebO7qHLfiG0bOdFPLprAZ
FPaTufwy9VK5a/PlnfBghhRAPMjK4EkYk7BBG/jGXp/uUwhoAuVl3CSepajfXEmuJHUvwWh+gGu5
BHSlFwOpxiJOz9M0HIYsdhu9Rrk75DBixRPIqRsEtX0uYcurLcofyig/Ti+QIBonswYZSzfmXbmT
Sa5WnxUAsHatyR/1l6hYP3WaDzvsUYB36oFJFqA6SUbeWPPkFva2QR6CQ6fFgy3UAOgibS9Fwnkh
0AqFb3BG/Hqwku5bGi2SIdg8ZJX+jJq8QYiJ+nYGrrwM2gdkIeS8JetoOmJLbtUuKBG6FnP5J5lz
d4aPeEnF0nTS5Yz4GVtTyvqjIapbDcFhKmNyHPtXTWKYq8Vpr2W67koK3e1olkzU6FbhZPlPQ+Rv
Z43M4vC8mwBgwABLrBh+cKndUDsDigrZFmIrnQjwTQ663t7jnt1FLo8dcGJQbDOA6E1m1qlbvWRS
rvmdhhFVEF4i7k2OrvYa64CPJIGKTCzuzHCmV6nH+OeS93mU7kOE/EtuutAXBXbMcaRhTpgVykNz
5ATtuFNa/aSZ0kGP5ZYdjXgm6IeV6hhey++hqf4EHX0ejQZkvleiRdzUamw4kRE6hhw4vW6QGDRk
1No0KP5lQsclmOO9Zfbv5UL3UxMoe8LoC7dNRjQxcslrlNXvWtU+18V45pif8SZuaxa0U5/QNRXE
e2hS9Eqtp2Csr/my+EIF2EWFCygUTAyNseCQzOMfdbop5QS/XNExR5TRFcdxijQ4oyIP2TCxJN2W
UZg6gjag6NJFwFEp2bhD9iWUZoS4uvtR9RUVk9W7UE0/SbjonE6JPs0GCCrS4OlgBGz5Gb+zuiSE
BsgxonAgPd2t7XECE8F8lTqufpJPsP4RbYe0mjtwSUsvN4eY8mAPNKmtX+Enjk7bFRcIv1RChAoF
S/6tYTB1/ugq7YI6esu6T30l6qmiDNtwFsmfAfeHUH8v5w9C0JzDqW7PqKtXVSkFdamc2dkEzTYY
M7o1Xf4iRP2nJitYckkWWHOxjFxtNkOe4SQuwarW8/gc60vL6tS6IPskzwThXEXfE8rUZpRBlxFI
NxmGL5YqbeAUMFdJxbzqKIKYaHunqrwqBb0vpLiAD4PxLk7WDLzJ3DVlkELKldcMEu0uNiAAArHg
qu07CiFN+iQu8lcJDbVsCZQiQy6kWFtprJ4yxCWAl1EQ4As/KgmV9I7dZ0RFzC3zBL1RkA07KE4Y
/fDiKsR6HGFR0G4SaTOEgYXWZMq2kKWDU0jJ0coRfRrK/GVlVKfElpJRDkZcGCjop+Y578tgEw09
ZO+JPklRTDMrHYlCe1U89m3deoOKgZOQOJQT8h4aDANiPE2bGBuq3kiJEyMOc9u++pJAQv1/S9n/
m6XMMvGi/l8sZeX4H36y3z/4Lz+ZJf5D0gwDkxlQAXgD/+Uls/R/4BMFyCIbkmXI+uqy/G8vmfIP
YqYkTLm4MFcr2V8vmSr+Q9FBCpkivjSSRvmr//bS/Zsn8K9H8N/YCxjb/t1Bib9T0RD6AnC2ROSk
yuqw/Bev55x33VAYMTmqSnpnskYggp2pLQSnr8ENigHKWHmmoylQrCCL8hBVACSNWf4QEiV2hXrO
/KAqcV4sAyDP94j7eKdskjaNn2OYyCycfxC3xdt5tlAi080RpIOa0YGf4WEbaSw/KWRCTpWpHCqx
OcYDo3w/Pgd4Ind5ka7AxexJFkXlYSZdlHXqfq7GYh+HMbicQhjxBgXcO6N5UyuTHWCHIQU2ghw2
5jFsqHc0wwSADD4IdExmi0DtvLBRiIoycqeSQN8WqdHSZNbvkZWIl1LOZWrMmVsl4XLWDGmT6Oxf
g0pVHupC/zaIHHHaaPiONczES6MdY6ubdqrJpDEtoWdkLc3fABm2WirCQVXnbT92b2OsCOe4Z8RD
eu9oI8GCgOefU/b2laKeZLXPP6FRHso23oblMj9MQSHupL7bmUpWM1imyyYo5cQnOXQvdYPoEYJT
2o1m7MyaxCiy+6jbVoB03SJWE7JMgTIMtPGUWYsPTYVf3hyxsOIlXQ5NqmzVbDd34YbNaetP2taK
mCyhPNEJrKA5RPOnLmTyce4t0TVG4qaJaT+rQw/sUod01xTvatM+zzJhDkBWAPJFFN0C7U9d0Hhs
MdbvgyphaJdnOkYDFbl5TPVdmV67tiEETgcMKC2PfS5RPSjdRGfqkjQz8bMYpF3kyvLAYDmNpmug
92QDoP4oCivgYOwOhdAck0mwCHQzPf0FaEXoL9Z0ykAzOEsWfWKeGzaNLO4JIpL3XaidVTK2vEKL
p21cfqPBobkVMmWktJV8MenfCmOkFQ7qysXAvJGKQNvJsnQYa7Gg1B5mLnb4Alnd6vTSWsWL2fwN
g/GnKDXaYipzohgGfySCR7bK6hdIibLZpPFM6RZuh1MJxoNWUDIY1mq/FmqSZ+rDOw6naZup3Yko
gpIdEd6PcuzI3yl3mhFah4UOIKGKZlkG93K+QPgNH/Rkq9DakiI8EykXmF9LIM0r81UTlOUwNyYb
ZznY5XL10DSDQpLQOBwT6UddkxkjoQ9crWDbTboILc+CDjlkgIMujezIWO9QfhYPuVr1u8pqig3R
KfceO5ND2K7KuirXKYd/CRP2aWvI38K5G1k9ZuQoUDLZ0xmRCbI+i3Jw/F/sncly40i2bf/lzpGG
1gEM3oQ9qSYkhaRoJrBoFOh7uKP5+rscikpm5qv77NX8lll5AiBDokgQcD9n77U7pq70jduIs26m
G1MGx2KwRqY7xoexdHEJkjsVaP1oYlKKNHdSkWBfuOAOLYh1gRDjqQrFQbD0w7mKAdQNaN1bMTF1
OequYe69kze0h8lHkCeUeyxkEW/TsYgReeSfh8JFOq2YlsC2mb+mNFAPQLvooARP2OjTvTXPAjOZ
uQETcOP13D7biLMmq75ai5cC0UKfkJQ0Kmy72Jt1/1jYyy8XsFeQlzdxSnE+BGideuZbIGLM74a3
tSPMZwD6TuRs/OB1B7Qy/HNTp/S4256+a+UgSqrhBVJVrcd52gFTTI5D+mWiyp6TKrbvSzDWOP/3
k5m8lFy0oT0MdFsLWpHQWNJN11PcfOpqelpLJPOdJ6b83niKW8xQVZWe7ab44MKrpZoqfqgkWbaF
lSGWEm2FRJ8F/5xL+6yTzTR7INmI7KHrMc2EBbx3F3NmNSBP0oX9URgBTfoPIuwGsE+aDYizdCuj
PNvPRnIIiW/ZDuXnZunyAzcq4HMZAWAm3gO3XW57G3FJUS9E78w/vVjQWYCStbHj+FDiRt7Novsq
Js4fd+KvBDjWbLGQfirfphArcl51y7lDRom/YJOkJDGFqTPuZFr9qKfwFkBkfp9L1uyDNRg7gGsJ
iqBzmvCSa0XsAY4H/FmwZekIeFCAjTeg2uKQTkm7qScAFs74lvuYLqAe9ZC3nfiVey6M2fRh6UJk
nIPV0eqcCc2DGlpU5XdXGC/EY99YIx6W2GMOFhMYOhjqUztJ9AThltlXhHmBFMIqpIkCj+ljWKon
kje8wzI5MAZhiO2VbOknJIpuJhavmcw+HCL0WvzetD+gLlWvsxNEF5lRGultsOHjLNDLNdZMEq1b
3pv+gKXXbry92/ekEvnYQGp3eYjybtiHsr21op7Tx6N/sWT+/JBb0J2tueO7QTMLnL3GWfvhhXBV
qsAdM9upIbvMDtHo+0T7Qp9r7WNiDyd3aU51Ks9U8gjdCwOKtT0qsCrRZt4+Gy6K+q1QrPhwPLY7
Bd9z12DeSaORe0IwNYfQKF6CGTilodoXk1yRXRD3cBVZPG/gTamdNFFEC7IoNsPC+9ZBNMdnSmqK
W89cfKPhMIqOSMPmthSxewOksSNgvb8VPV8Tb6qzD2A/EWo590sTjhdwODus8fS905LKSXpSkY9U
HfDwfgopg3Bnby8TOZZuQ9+MWQvuHOxjE2pe7sgLvog6eUwJMNnhm97lRtve+EN5olA8bgiGz4B3
+uHRkmgDCoOklYr6CubAgZQsbsAp7oMpdDkRAtbHiR3cSThCp+6jkVJhShyH7nUaP0d+0uy4w0On
jRq1HRPN2QCho0snYGMtsnBbSklZ5t25DbGhhAG0jTHdEimpCbXeWea1txcj9h5eZfmhT5kGhLm3
MyjZx4XxMUjhLpkDAS6GIfCMyaW4xfJ7pLoQ4w/D+0tWAZpCXQhfzQxYqDL5cUD+4MeNfYoX34I5
WZBAFMezp6GhhA4nw4IjCHuB7IKf9jBTuCH9K0/ad9PBuuVqI4KPd9A3YZAWvfo4IYe6kFNMDaX2
UZrrCODGBtrkJVmuCTrDRTTO1yynNptVlDGdhiQsLmInk1K1Z8qZHAOGpZDWHm/Ft7yEqBZ76gfB
KNT7Vy+ICd17bxcmKgHdFCjBuRK0QtWIxDRSxWPUrGlIU0fmFc6yoDkOfUAfo3UJiqMbyH0AJjpx
i3r9HRvzHovM94E5+CbOEcKsL5JYpI6voxi2dZTCIZMei0SV09DuX7pSUPzsTVQ53Qu8QFymACsv
gRc0F9JsbkHrUYvWe3ET3OLqo2HpcCLOqWwv65at4Zzr1nUoXaZcTUrl2SIRfh36P7dm2zHOSLI6
FaWIpzCV1ATvRvDs2ijKz4rrSSXh5kNGzLZVhlq29vC6DcxfD5bbPKwvd0R6dgRC9c5PLTSFbh2c
Eb/U5rov4oQEo0h8mnSLxNWNDABURQXLia/9lHbI01jLcG/t1JkyaHckhYknqo5j62bv8vbmZjFt
1/PNtD5ZykL7r003FLrBrq+bhdfnRIK25ERoi0+uDTiBJ7E5vY/rAcutHxaBnrOypy9xC3OT85NO
kN66Do5GaK6mJtcsQUwu2Od1Q8fG0XhxFEYxTw/rbjfnbyZW7v31UE6a4cYNJfMszeVb3wtvfVtW
1mxve7eenUYH+7nqhuWSeJ1Lnjr97GDJKu5SdnKzDr3e6oNfrSQkLRnrmfsZSqI8Zo1SVy0JCmra
Bkx2TpHpq8t1CAFPXczCrw95uLyURkOmb5IYl2LU51zK91PD+BdDIhDXQ6D8bm+K/q0wl9HcLmO7
HBN8O6t7KNKeoXVY3UPvW5WLe5eyBwEQxkCiF+6hdfCtistlINoDE0eufRQduKqjPspa/lKREgja
kfg+uQt1eQq0T6E/zof1QaW/7E6LynxowU66KwtRaleYCb56dzUndfq3rQ4l8nboy677aohf02CM
D+uHsn4W6welcjLlReV/7J0M912Ucclp8W35qSWO6yezfibX87UfQRs0sE9oo2OXXB/wqRMxbT7b
sqUZup7IE1cNlJxzS2oOE4JgfUO4j/9+q9Z3Ceu8QiiXyeTMcuL9LVj/yvXvdVN7uVz/ci7b1SHo
knM5q12jugy8ivOzLgIKxQCSTv5gPVqsiAFbYQ+xO+beDl1yc3G/9ND9oXlhxx0ypJr1i1HJdEuO
noU6YEFWFwxvJp9KgKR1Iofwc5fnXGCDGDlBBdE/70LsIjOquuswaR2hb6U3PaK+UNN8xUK5E1mK
6deg9VLvSSVUGpFQtkZ7b8fRQydYuxkJN3oXFlsGkRSG9Nnt3ad6qD/iB+aOSafdXSCRYStHqI8W
PqxAj91lVfXD8q1XMyZIqzAon41j+qk0X7MEjUQRNJ9jVX22/UhsM4evgFVm911SFRAepkcTNVnd
ZodxQlUC04I2AT59oRxQFaw8O2bvGJ77g/TJMDEXmk1xIU9jNDP18dVz1tjNTdwNd4MzBqe4SF5a
a/ZxTGR7080taOepf7ZM7q+xOZxl4FdHi+Rna54ewjJ4zpzSpEtFXuZ3gzrBfi7L0yyD8cmTAbOv
QF16lxTx7sdkPwbLU1PQ1Y8SKNgt4bOJN31nQULt2jDuDUnP3CYVA281q/WAwmReEp8lIgIv4s7g
E+s+ZrH3oSoe5iD/STEaLuGccAEt4m+9ZLJizBT6TZnfBt4UbCdfnbyseQq6MywI8nwj6q6BqHm7
hofcJ9MmmTCsumWxj8byDs4WFplM3ZnTa+TTtoM1ezczyRgIl6TWQV+UVkPCnHnnN81LAA3QcnAq
0nXuNAvyvAzkO0y6of2t99RzL4KvijdhSVAcyNHkRBTex67IL0FpPrXFgLBudvZNt/zIbdbUKgvR
ko/9o0sQbyYQ1nbQoDdxgbRmcnb4fF/mKELVFvak8XhvXed0OwlPUtokWsy9fCgbtU9qOkzTzRBm
R77wv/p0wBQzhMkOjEVuE3reZrAKSBGrJUw6q039feYhd2jM/qlsDKRGNDupi1L6+w7p9AnMgrOd
cnFXzGgsA6icFM5PDomwOgMup6GVK1CMyp1+VNK6x6j6snT+x9wKv4RCRlta9dulJjDVhOG6aVo0
Ew1iWZNOZD6O5HZ2x07IzyStPfEqN5ai6BwTF3WsUKZErg6QdaplN9Ozo1KixVjc2/x02Rl8DDG6
9wJY75TvzZOlFuo1SvioxpGQE5KKfwmNuFOGD+nUf17mCM9DhKy67z93cRJtxh7Rv01ibhkEEgEr
dPphyhGYpwT/VovxpYPSvousmlsB1qHxza97/xAFNCWSVn0z0eoB6JZ7z6bdOCxcDoQk0swvhgfZ
B+CTNAJECxFi5spkh9yIynrug4oIGUzxABLKXWYDCnQ6ume8ay3zZLqLpRpvZN9DsRzi0+xB5Ozd
YaIvarbHQIFnyqpfRQvFWonmc+ASVt+okAhD642I5B66irpvmGJtaJz1uGRCiIsNdppYoZxyE3QZ
6dNMSMuNLBVdKnV0crzoTZmEJ5NYjo3vG5cMPOmtace3iVkBXxjN7AGLNSL7zjn2HtpaGIFbIOyK
ajyqy2LyD5T4fzGz0PkCiuiP4sG3Y+syla/0wh5ZFy+3lovTKCyZWQv5y5EhRq+WgkTnfJu8zjwu
nfmlSrMay6h7I326/SAwNlMA9kA6P92ig5KdLWRUxQRg5khxXQw2ToAxrtRoOb7Ii7CRDxK1lPGz
G5O2iB9VLzDiHnriGbaES6mjObgWcb7FK3cNRHURhcC5uoUFxFLNH29raT6hJ/guTAePJOIXTbQX
90MBd5QALS7ONPDTElPZoAiEUGj8EsoCQ+nQ6gt+wfpBKy4s0pSMVO4yPy22ELVoZTafCYIEOBlQ
9pj4NL24+0XZYz50U7Nz3Lw5mVH0seUadKnC9ldSjPSrYGKWZfeWUEXB+PgLfG29MyqoqcWwj93i
EW5NDhGeOASvNG+HTn4Aw/qTW8xtz4XsUK5W7+GzVMEbt3QyoSY6g7isLxaJcVn2M/fEvB8X2Dpi
5N6YMSeTJLLafdBTvTpkPSnzBbc0vki9wD9M5I2focWvtV1WGfGljHZ1ED5YSgLPMLjKMKvFm2OO
NpdBHeW9GN992XkYI3XmpEa6dOlTl3vlvajI+hGloNMoRx+IOHnA/kPBwno7BIQFGO7o7JS77+Rd
HZHW6bpfwTlWzDPlCGvQO5nLWxfwlS+t8KCD+nCNDN6WnOwN2TvzxqZ+TldJXto6+QK2GrgPwuwW
n7saadYt/fwYEYdEs46AY2eKsSqnE+Y7B2Y8hG7VIjLLEfnWpg5htMVTnyGiHoM8O7XeyXHa8dYQ
wfck9O4MVmE74SKRrNznKl/Qk2a5T7GUC1os1UOEskN2DYjmKNva5XQ/x8q9czir02WEYj3Ot64z
ety+bHlILjkSoN0EJC3lKrE1BCJKq6BhvtTxp9QjrqDHfEIGWtzIjetZTzGnfkGWX+EfPH/8kTv5
cy3vengvG0UnYVfIhJhNabNmCmHjlAsVOGLeyMk60vhKH2Z1nKwF2HwNrlWZeM/gC2DH7cRjmtoP
STnLXeF+ynWKwZoDsA6+Ets2rzD6VM0zmLtn2oz02Df+gMA/ozjUyLjeUwtOjxmWqjnNufnHvwA3
NzfR6JqAgW2FN4R8gXacTjD277jNbfNEEjMCVXNTTNXHTH1PB7LVCQEnfZaAmibytpHjvHQDnfcG
lcng59/CCOEnvYjuNBfqy2JN35k37a24+GpimBgRnj1GWb1zFPOWLn10Cl5PTxDhlLhnKpW3Rhm4
6Aq1cML95nkz8kHwMyyUz4vJ8iodijewbk91i0xw6Ied52TfG9v9vlDx2DWDQXaKy1JTctYFgXFn
p6QBQMQiYwGk9ZbPhMtwjtTNj1nvG1LwcSYuqkEo80gKNpRMnxzoIVtUVXuvdADlh+dIAESxi6w9
LIsuJY3lKwRXwnLIQqGY6ZyFUwIQ9eTNPEEgTIT7wbcSgGZBZmxAcYodoCRMMQU8wBx1DasBgjEV
KI+JrPnbRISb3CybHQUV0ie9b5VS1c40f7TNECHGQBncJPZBCmxcjRl+GxudlIQppdxSdSKawYR8
EOiCubTmW7+9HxeKFmFXP5eF37G+miELaBT8AAS52DRxM1zWfRPKKKUmVl2vRQ9FpVvrCCDy4VHr
/euQNgmXC7D6JJP7F1DZzTGxiIKuKfzvZv0TSC3DXr+u2QLON5xfl07/omqqHumJTAS6TvwGfeg6
KORdmPRIK1ix+dnkFf1p5eabcH+W8ktAKQM4QwjyTwcqTLOEzg/vlCC9YPG2Waq4r9QaDTMAjr5I
ug6XNUeDF3CL6Kg6rsdN8SWz3flMBA9gYDmNVHKYCC6zZ+1GAMQXWv6ShhudkXXXFwOotbpBCKxL
G6kuciRmWzYnxIybmDjhM+0uXDQkr0NioyCCMJFF+Eob+XMoBjNFDkNExJqosYZhTJHzZA0FM7W0
eAb120H+j8bLOrRNNV0WhJ5ZKgjY1QvnLAM9luhh3boeq83xYRjxU3U+7oxKr8DJvECAQe4GHlK9
fz1YdaAiPLJazGzko10GaLCiORkei6NlahLu7hHNos7L5KbuBj54Xc5qqwDlQpthfigyRG+S7pZB
3CbmHIIo1lCIdcvVu+uWfgZKqOHkhHghemI6oKg8BI6v/V4STY4DsBrKscWfKDr3PVGlFLZ9aUyd
rZK18dmn80kMqUUUxeiWBGnDLiPC9cN6LIu5cq5bxJ/aG1OSeddX8s1ynGlfeaQmB0aCMThS0H/a
7+vOetgFGnfO+cSQueJ11EP359Y/dpnw9vu8wfW1Jr4Y9eRwypKatPQXU9bO+7AenochOk/1I6ls
GCBYJuSYzrN7y03YBbBoQ/xiyJkkAK5xLJQYvEbiyIh31sO6uw6iJW+k7Z7yhjsxnEN58av33/+X
F6HfJBF4PsY0/TrWR8A8Ap1gypyMuUcMyrNL2mGoZvIckyZmzbWpW/NTGbNYWXzEp2kCjCEDJOfN
Pq6FyYlOuCKcrnHv0WehzqspaRuKanYfDbeWDS1tCrJv+VR8Zw60LZx5BFJVkldZpyjZq5d64CzJ
4fUlNcyKJTfJbpklmZ45b9dUgUCMZtYSBs1Dlfbl3qJQcXBm92ZgRTNMlXfMFT+uM5LdL3M3sd48
LhHp33YX31D07Thy7lLrpbbUm1HwFwgVQPHOkH4T47WhU8qZq/xLrAFkvoIYauDCaQVC+f8Vjfx/
iUaEZVv/L9HIzbeq/9b/12+qscaHW+//5F+yEfcPhLfQhE1w5y6Aayjdv6Ujlmn/gV7QRgPiAhp3
PUQb/5KOmH+Y+n++sCF38wivoaepk/yf/3LEH2FoBlZA8UQEFmEb/5F0xDT/b+lICL2OOBvhOYEt
hPl36QjtmYDcnEncWFF0drLCvB1dad76w8gFmQtSbKbiWM0NZhzZqptUV8Vd4mmIU9HXfelrIO2S
1ptepIhP9bFcP2fdUvoWct1FlbFVQ+ed1ger6GsaueRp64q0pSvS65ajtzopnTPC7uvh62PrsYJl
dM4E5l//aqh7LkBOTjiXxlYlTOYOKQQHD3sg3sovqqytQxGS890a54UF1YXw4wEtX0dabp/ws6TG
WlW2SjHL1ESfirY5daFZYJQ1n6t4mk6WaxCebCQ3hZ1OeyHELzVIUhQslbi3XdmD7ugwcZSeeVkH
cmEJpQ+KTyxz0PA6E99Sk/f73GB1Xt+jqDoA4DSOcGx/30L5fTQc/r470VxZkAuD550++AVkUy+B
RVgs8m6dpliwTVAX98f1LroOhceqtKJhv3GRixeRhizA7t1mNt6EdTAW7sWbdZPmTHMq+JvrMqZJ
pBC+Xl/G+lrWkKx1ax14HcOhN0f4EBTsW83Dug7rsYHQUJ3md6qAAp8oOiPap6uTUcUUNWLIYCu8
Itm7Bm1jJwiY8q530XUw6RGjf1eniW4WJA/yjJahMA4EnX+cdCJYPXmpDjVKrW6imE0ZmirDPCbU
3qO0w3HVAItZEP9M5LCwNFH5MaCFs84A0pIAYoB8p+nDGh9FAzxjxZapfSXx6zk1igqTIC5mpeCo
gA1ZZepv1iAet0FIW7fYoCvdPhotRAlNa5HOHtxmus0RafTYOtiyNE9moLbrXlrXZIvL5C6jjkz9
UrPH1iFK/7VVz57CAPlE/wHROn05suf34MGpz7aIzM+OZpXKQ5BE6anyOTPDTO5DHcOUiQK7q56G
jk2I06B2QfnqCWkS4CIf7PBX2EIjAU9JCWDRN973ZzdljLhzfabbv039lwj6Qm86J5W5Ee+ufHQp
dB0s3zf3lrJ/GL0zM8vr0DtYvqYJMzFrkZxcZLnMEK5RoZRN1uzKqMMcrt8OMQd8l1rdBVrfBi+3
moPZNE//+Nsr3cOMWQAch6gz8IOzFhl084mGWoUThmH9bmq+4u+vKY1BZkCVd5L+ttQtATc1fnYK
VJ1R0ldeYJ4OTMXHPuxIfwtDuAATqyoUr/slQsBSGOg8E4WMR8iE5qhsnsWUgU1RvgDKp15IwwOH
I0Nw5hUpg3mKE3Q6THZUntaUuVF3SdAB9yauAlu3lxbdlBKGgnlla8xgMONa5CS3QUAg+g0qOCHR
jK8tkpSq0ozk5VZ548mntdXpnqDr2hj2Idcih2C3KSdA34Toln8uHuwuLA4GaUTxzAlaqxDt7iBo
kKfBKVcpSy2cMUxgeiTcxXS0dEPS0cM6iV+31mPBaKl9LrIf67c/QNVyaducqwEre7RTwoK70SiK
KOgbOSeYvLaORWfKwpkddGvcr17PgAo8tcQvr9eg9VX6IXJ810B1QVCZpdca64KDLgMu903uZiWg
7YZcJr/1MCUSePr+ZXjfdHU/Wwp1CnVL0crxPFeps8+daLjkIV6N2KbGvFCDQl3ikqpFGDjq64mJ
prpPGq4Qtu4y5zEpjk7wEFqNrbPeeGdhfM+ufTOm2mHhxS/CflxKrKc1XY2BguPOLABUrUuY9fqG
tupmckX2fl0OElbWAOm543VpdTKtxjgCLX000F6MsJU3btPcpTUG4iaVLsmcMMiYEszUU2sSLxci
6qkYtTsv625pxaB11OxO2nm/qZ0YQmDzGMOplCEua23/svBVs+riWr3uwr//2Zq1BFrRNNtZ/6oh
pYPm+c7bnDsWyWtlcTPixLzBUUi94+LF3HinTM8Z18118PXB9y27z5ATcdns4tojNW0INwlceFpp
THRjatlnx4YhsphFeTNbsryRo2j2tVFT8h+8cS8qBPTVzGVmaiWZOCVdBXQGkMmiJLsAZlkod19M
U4WXmLPo4OblU9VDYxoc1klYFWjFA1IGlF/WLLqcrK/PPp2T0Nb3gvUYihnSOApU3uXIdZ6y5Xy0
TO/sV9oN0arQQjjQJscobGjFjP45FcUdUcrTaRynBZolXsqZKqyKdBhZP0PpcLx4H+TWOQBVykQ7
PrY864bOk7oJwYi00z7H0mFNTXQQ1MrN7fpJlZ35V75qwkTo6PhQeELygSic9bF8mnBGZwLSb6ri
k2zdhFU5woQLdXBMqiMBigxV0GQHp6lepfYaEhlSXQo9gVkH6Oc0ypsyO3tkN/qR9jC+PxBiJKoQ
aRVv3TR+KP1mvLUtQgSTId7mto0zqrOeshqMFp2mbzYdsk5b25pCfUrj+tvcM3lzxg4TpSGB780m
fV/akLP/EVudpp855q6f/UsaNWQJja+FB8EgEjKD4fJpzslz9+SqBVTYyRDAIei85AbXF+Dwp85r
P5VKPOekXG1IzFuOWnXqFc2+px4+8mWk1JDeDZFXHO0EOzCNgmOBUXHrpeErkb63w7jMJ+E4h2Z2
fqHOuK9n2jQysknAwg6G9HJ57cIYooarDs6CPMvv2lehQPWkxas/TOU9nbPSASpRpRpxn2E+JOfg
vs/NWzOt1YHUla9+TZ9rwT7nMH/aI/zHKl6Vp8wHAizI39YzxlPR0qUu/GHYERi8I3FF3we+NXUf
b0mKw7BX2zlt8b11mvLBfmgT8ULKzIXf7Cdl8yFKqbB5g777hNxaFgU4kpCGbeCigWS6KmGvqH6H
ShUQkls+p3aY75p0BBuxTNZrzz0pUOYvKrhQDQvjx2A6ZLIWLcGzGQzZRQDRi5j9TeKnpfgvkuVn
i5Is6DwVH4Glb4aKiIRsYZIRTsQUl0tKhuNwjFWvU6vjm6k5RxmGOiLXaFqYQFp65/M8j9ajwse5
xe4jJ/gcwi5i6nlfW69O8EbRt5yhLROoVSN99D/Y2APP7kgiI3G+34LaIwaMcrzvZzklv7TYOQ/0
oLOnPC37je1Anpalf3YCOExI2kg2Az4uPEzxQJ4mQaMVkXFzMDwcZ4iZX+y2BVQzL8W2r+hykJaH
B41QZVfZ27oSzqGY3F2y+OkxTaovip5Wmmbc8rJkX/mdRVkIkBGuVFhjhvoaSKBEYWK+jp7WP4in
kUbNya2DL/lcgpHwXJiYuDn7O2ErucXggxZ4qsc7iYSyQtJFedfakLQ0HKwl/FIE450R8krVs8TJ
LVDuiAGFvanoxSSdTS81eSFVigxSAsIXFqGEA9UPg0Php85pKrojT58A6WOf6b/6/H9EfKZZOF6T
4BbM/BcUD82uWbLbwSuYkvYN1V0U5s7oALm21eMcJ0gNZ7q0nQ0g3Qt/klHFhdBFMuHWfn4UZNce
DXMSu3o8TZH4oLI65FsMYKcoXYyc9OMH4jiPjSQRXIY5uG3vWMw1GRYRsXUJMgK813SB481Yqo+0
OX4aRnNsLP5wsw+o8YOSDutP8VR9jxOSY5aRMgxdlpB4AB/quZ98r31SJ30lv1jkR3+3BvFNQcMY
WS6j15Ofu5CSrvCpsQwVconY83eU75IZ8pKFQh4SG+DfphWsmVbor5oyguy5bbDE8ohJBIbDE67D
+qTrbrX+yysp+B8Pr0/8z4+VaXcXErWo+1eDw+xoda07+o5rTVrK9m5o10udVA/X3XF1tq/7gjnj
AY31XRdVYIAXZijr1iDM5hyb1H1ocxsla4b18DqU+lnXp16PrVuY+pi9/Y8PX39MVnu/f9n8MVdM
u68/yDS8+DwnJtw5XtX1iX/5Bdefo/JITxddkbM6/vMPqJk5H6NiONP0C/dL037K9D0uXWfwGJl3
eYfbtVhX2+vBdbg+53qsnvXq/rr/j+f4KOY2FYonrGtw4/TPvw7X5yIzZIZ53V+fs7r7r8cq2WTA
Dddn/ttXJkMH2VtAXutffhypRsMhH7PHxu0IKqhH/8GiH3yoLKrlqqf8cR2EnnWtu+08t5sxQnCL
p4C5lmp0GeX6+Pv+v3/M/fOnrM/Pu4T+5FSzlnXxoNK0yUvsh6ky6Q+sS+GC3t/4Yd1cXJ9FxdQC
10IzfvG0oGrdug6pFg5ed01E9AUX09P10LpVGVi7iSMe8Ub87R+s//7fHeMbk1J5/fPZ1+cQtfXY
gG4AvOxYJOYohq56M0QJ+rYxgvc8vN9hZX+zTf343yi195S193qkG1DT+599bzc8V/7I578XMdd/
9LuIGVh/hH5IvTvUVjX76n4Lwj883/bRETgemY5rnfJ3CdMJ/7BcOyQdh0mKsC2Twue1hOkSoUYk
oeVawrT+M/eb88/k4cA2sd8FHh44Ojy2/Y8CpiOchP57FF9GIjcrveLJ1wKQIFqtbqK7iARslEXd
pfDd57KBI70EVXIyp8fUIJfKGKdzNXQK4Su6A9OHa12E9QTRiOkCAm0cYE7JarNBX1ZgFkkIks+N
wdujcwOQLVj/RiZFizCNzmM7vnU2dSm5YDX88yP5ffL+1eNnY8H9u8fPDWzeKerIJspql+LxP/Li
CLeavdwOxJngYnBr3nCY0ryEBMJ6MdKKR2gLrDrC2AefzPIxtjgW14GLI6DfqXwpTpVlvlaRc1k8
k5t5R6OGdHmCcjpWfyLaoz+UFxlaL2Lw+60l64+VYX5nLeM+rAOpJGIjwsncRyHRQaBVJ3s8p4ae
MzfEYFZkgJPdUtaHecnHG6OozzPC1hMKiHYPAgDKVWSPN2GPjW9K3W+5g/S4y+cQ50X3vHashO5h
hdR8LiUZAX+2qdaaCxRT/7wYj9fDod9paz2R2dng7Hoi6U8E3iBf1UOSsj6KrJBevq61rsNaj3ai
6HFivX6IvIF6icUM9FBHzpf61Pj2m6qBNM0uGsC1HRhDC63NNNxnui+YSN6zKvRJndH53I0R47UR
CAXqnEXbJAOPigfajtgrlh+Wy5VsqB+LfMovy5gEB1bpT6JQVGvrEhy1cJo9wd/0LPXuMpjhX4b1
mNH4+ANm/9SUpPCmTv8w6Wf1nH5aKgRwKwEsxcRtUxcOClKbaaRv8eQNpY0Y+DRIXwmvrMVycFm3
Zl0C7D9hi1CHgRINJSoMGnHFZLtoT028UHF8L6WGtFR7vg670cANFKSpYHK8hNjA2292jpJ/baGv
zfTZsR7NgUOLaR9Kmn+3ofApxCaq2a9DIxCuO3Gd3igDI6Ose5rijXxdD61DHE88WC4G6QvO42Jq
aWYhJWJpPTTBL0urj4sKo0/sfm1y/No1ciGPkwo6go/tD/5dgo0Jip9nIc6Gi98tpFOHcq9a56ar
Ox3FUG+BEHwNxBcTUep+QlYGweVfLfyGgvIGN95rbTD7IHYhOxMiTUsyhazcVAjxFzr76mZtRcQ+
+ppaaX1+H76GIisPUZWZl576xVAu4oy5hrCjORYHdOzPcdaxJvAKhC8P+CVTYFb5XSHL9NiG8Q4s
bHCyQ2/c8N04+RmSMaOYkDaYIb+alnhI9tYwH42huC1Mo4PqCRLc6HDp0kWRrrQOSxRgk9e1bmaj
3XvdbzJRB1gt6ENC9IgIp1jfkNHIOp14YlF/4t/757VXu1D+xIYqp33SUtYbZtZTCQKtLOQrWioK
AmYNQ4Uw+UDCfHVDAthEf5O3dbqzm+G1S4dvED+MyyRP0xJY5yiYtpX0FYWjpADQ0n6Mm1ndYFLC
DsNib6xe2nIJdk2DE35tlxPjtnPLYO/FY7gRRfPFGRPnYFMKpFrYw6dOyB8xHDBTvEWcxeSAOxZX
PKutXtH1lYcpL5azin/UQFQurR4K0JSjOZ9zSoXbsKj77Xqh5N7XntxSgUoipmeZysfel/6uRKBC
u4Swg7J67ooee1OCbnOoZ8UEkHDkYZo8+MRYPxwMemtBvA5s5xzGL0lDp3zCmiKG/FcYwyGdqVrn
kQH3Sr1ltXkYlzg7BHZ2iwGEMnURfk6IwK4syzoQGPmKeqM+J2NDtSSChBD4DsueJLoEqQFcIxPk
eToUv9G/X5LWsNEk5s9jDOK2dV4qu7gsM20kulH3tWy1kDR6o77jxtVXqA3tnobTeprPBdWmtOuP
ghybyjTFvi3i5RKHgPk77LNIWbHA9J34bIiFVwkzLPPdgfNBgmDtQWjIhHkfHB/bFv0h7u3XKDW6
E9eJJ9957S3EAqoweoRwzG85IZ5Ujl3QBvC92CDxeDH7Bt0MfQmMCwa+3LADIpzk5i7EN7FbWund
WzhbXRhK2DjNejcTTcCHM3q5d0pRXmzJA9wXhiO2Vbigo5pBe/jdcHaxot9UzhPFgWlXCfOuTP6b
vTNbbhw7t/S79D0cwMbGsDuibzhTlEhJKSmlvEFoSszYmKen7w+q4xMu2acq+r4jbJZdWVKRIIZ/
WOtb9ovERooAkaC4T3eCzuobxIY2CSt3opyUVTg3Loxh5gAV6AxS2VKfwXrJT9hT650t24hwU2MX
DtJ5ZitPRKk2MVgLFhkY/7ClpwKQ5aTexkTvYtrquzmsO2zE5JIpp7+UXkiSWnqsmFPv2NRsv2pv
/FbFAWvloQZ+35bTIclBIFqKXPIgSzc6rn4KK2Jlphjy2ASK1DHlS9TXb14NE9gObfCtowGH2kja
bZz1M5Icd4kjxKA2TFvfpJHH4WcddDDfjDUiuLQiiIAsjsbuUSKXzbilV+d+NOP7b1nehor4iUxV
THk6uFUzuWl6Mh49TJuruTCMO7dZ/jxhOpeLK1HOa5+YCcN9D4KQv5Y4qRtBY+7yz1ttGdL4xxNj
/nLbpYuLzBHN2oM3y7oYUwGpCrFJZTbcw+jA3KbtivlbcDu4ovrhltmN9EjtRDKMC0/W29oGes6t
bGe3+jIKN38scKeL9KerEPykLrKRWDjutq/r21kT56fTq2juTfAioHiwMA8egPt57O5Ms872Rlfq
U9f/clrnKc5Q3kNmIeU95rS0ZIoRtbXghqiZSFnCWeJu2OqWr78k4hT2mtvtKrTI0kRrXZEmel1R
sf3M9MWJ7gNQYpch9F9Iza03zZx3WyxxKQo64BHPmWLOI/G9Iyey5V5MbNc933tOhEJi3oHNjHLX
umVvJG7zaNhLHTxHMZ7rshweqgExEuK53xl+LD3FkCp9c5eQWUR4TtVtpiWgLLOcCf514R4T1nub
5jcSMjTMRbgi3W/f+g64us7eFgV2hjmW+lU3JDXAZGKW6CbqMLJZWDlpgAcxa3D2GZTAXYAHKwzJ
21YVj5AHKXJxcMuc7NXqxsfYgiW1UoSHHFkrQVtXUGjMcPg1AaUd/OnJJxzFHzuIuJ2xqd2G89SZ
8ZmW3sljQsLM56PxiR1p5uKZVS2zQMC8rtQ3bYYxszAaVnaxD5Q5taet8iL31QP7Bsh5DhmGSTb2
2GmQEpI0hMG49IJ0T/kHFzJhj+DwYpR1fgMBuWqR99f5m698MhOo3ZPmgy/9h7b7Owh/ESPX/Hbh
H2dZXuwakYC1U3KhSzw2X3VemBApYG3GqSAQRE1v8wJUttJoXzj2rkJCjrv1zpshphWedcgL01qn
KVP8dFSXMCiAkNoYh8eEhsEnKabo/TVr0k94m1YVunfz6LubrhA3BiNG34WZoVtE+W2kdiLowKz5
1FLpM0F+K8NLXt0WGGgkUUkY7a7lLW9w96PzzZtbSwdwR4fQgerEyM8szW4fGABaA7aGscAkWUdo
WDOc56LWP9vpYyrILA0L9zxVqt73BZ7ypKsehRifxtF7LsrghxZE9KkWwCVL+p035/VBjU9lQTrB
SNqXPQWMYw0UxxClEGavvfrYdlzBsV2wprPyjd0wa1ymYKtBMvyl0I+5nNqdM4lkO1gjAqimPWNK
PIR8y7vCz4pdCkkorJYYX4j6jtOc7Dl7qqry7NlyG4RMP00rnLc4E69lEeLmLERxstCFRsr/1N3r
0IhHnjd7WyGzcp3uN6ueYzWPnK8xONtmnsmOmI3fZP4OuzAHTTEg4DYIV1I6PBnpHbKL4R6OCmVh
7W6KeL63RHzPCD1YuSY59ZHzPhcvEIhIhA8ogxBocx4O16FT3keAhI3MfMwD7H5sd0iSyiB3lsnP
yiQlwe2BOYX+fCwSiJZshuG954BSsPOtEGhOUch3a80nnvvlXZCeLedYhbDYEHm/DVZ6X5NKuc8z
m07OiW8Aikw7J3VvRSuH7TBU3IcrW3BLKa5QpiKBD48jMbWH2UVHMHgGjVOVjvuKETDOWWBogUXu
NbsJdIsQCFL2YVMG1zsAwL2xTUtv4rAHYakq9tsJh9qkkAz95LHK9J3tDMOxtm6HlHq85jM7xLnt
ZeEBLAak7GrnZMD5mysUESH7Pry/3RWoJ9ZMMfDohvk7yaIjNqgNGx5rW0bNs6fDywi2NCDTt8KA
ta0jPvSYy52puRe25pwBPFC/pF2KGzY0WENJtMPkCAXmUozVk8hDDEHQrNZ16HAnZzTAE/OzMw6T
vSxeIM7su75fFSWpl8qUI52dcR8FZr0bq8nfG6rOd7OXlWtmzg9ptRxS7oWuH6+boMSON2L9KRoE
zOniuCvcizaYFY4ZNXHX1Ge/w40/dlAYRSxeQ4zRW9sSl2Lm7sUWkuhy55HQ9xuz9t8D9skewv61
m3GXkBm4ijR9TyzP2bDoenEkbFczwqmnNGEVFoKbgnoXy13M7pxscYD0driuSlDfmXT1jt4MYbfs
z9wc55DKMbRAhsftOStsSkEkksb4u5tiiDZI00NhPamaGcjUXHXR8F62WQkx4ACcL96rwQlWKQmx
2zaJAZwMS1GCno0QgOwd9MW1ytW7ht1gd7SIOtPhRnfHbvFvKoNNjuL2Jyz75LEntvTvIWumB8Og
5kAMS3DJ0Q4JVctzFwNWpt+dgO1y6k63BtYXJgDO1mowyUbOkr0xu3t3nB2wdSMyUBFvymAe2HbG
kqk1tqc4idlbk7YRmbjQAwWIgKEV5tyUEt7LUWDYThqTAZ/u2zZq9/2I4BM0xh0W+8fCjn2QbnC3
UiwCRflpu7CL6UVgZIqtuZPe9KsfG4D6icdFP/zKOv9HzL6pN9KzSDD5k5CIzlerALPEL48K3hyQ
NxWjBwQnMJ6zZj7gZLmQHl6sZV394BdTNgEo2jZ++mw2w5aYWrVGgjBuTJ8ir9VptGtbxHm6fYmz
oTgi2iFkxBDI01RBq0sNHV67qQeuIpgW1kR47ujlMD6U3arI9KaM0DwkibueTHi4mjB4QI9w7nqa
S5RDMNvDAXYpFbajyh7St5+w/OxinNblgxmymoEIsY2sBLhzhJ01C+bz8t8cPVLMtmdMWfsWZbpr
nRcmiJyuY7xuJwDaHQXJ1M3HyIyeNcHiK2XoE5hBn7zDVVZmJBaOOqVi4HKgLOgIocCqVOYel/9y
IIEP/vSv+3LmYHguJkWW4I4IGpygBMc4zcgtwHZXhhK/5IzqJkgxmA66JK4aYCrC+d9kSv8oIYNG
2afBLKAaUQTjzYfNJp1bx0QtVfQt6UnODMYPJxK1/VOiPWz+waOysSSNigQRisi1XQcQTHRwB+AQ
FDAcOoe2iGSojKhA/wP3CoqHe9UrTHHItydNuTEU7tpMEBgXaROwpMCyLDOp4PCbotcYs4aRh+N7
TI72Rgu0Z9LD+Nmkgl6e5wSCwxFzPsctGNAEpYAigyYIsGrIibkbNGKzHCFaVC5gks4GBJvY3npw
ohDEiNqW+GExepZvSvCBjSi+D5Yrkk0wMTFlcoqQIe2nIGJ8InggJU9lKJ+y3kr3o6quy8F4H4aG
Z2z7K8ZKHBMljpvppnagIk033EP6zvgBmxJ4aZw/TOGldPGg5y273F7xjw0H0QXnegwY2BGViOn/
V5pSv+7mdBp+U1pERnWP5h5IkDPig6hm0qHZF1apj1jLsOlDTjWL8cnmAFLlP45WgYMXm5XPg5Kn
nmSVy3dXh6QUttxEZ9yUoFyxLVeQUX0NpmQIflNX9edCTfdVG4SHLA0It0QNVhnAGOrm0Ch9LSTV
PLTeEdnR/Ijx/QebqkvrS3MTudEnzKq9i7YULYlz72TVk4zkXQIk0OmetCMvDUvADgfMSE3hjdlJ
eumP1uZq6an6o1zcE9wE/RcHUh7g4Qy9k8JVX8/k7IGXF1nwEtDdGF3MqGo8ORDb4gi0aD3QtZjw
Buz82OnuoIz2Yi7Xmq0/q7r4qT16iZk9uNO37zMRscRf4HeiK79tu6bc9kgD6kI8BtYPw5WgdLTx
u2mnGx+kFeciMiXOnnGT5RgGw3p8T/H2eDPIzd7CAFcbr4QX49NpjJErw36jYFsPMYKOrgmfKzc+
woLzaKLRurd9fIuwx03c36JPzzhSmJVZ4Wtkq9uAjnNx/7iF/G0Y+Q+9fGZjaB9dcmPyjhu5D+8D
xzkpXHxTay+RqOcy1KSFT8IANPZo2GEY+rDkeETEqs+leTOGsUCoXB5TytR1UfvBri6UtQNXgh7G
cHeoS4bdWDM4Y75PB5ItGc8TOo9mSX3OlvzniUpyyYN2SBgQMQnR0ZIVHS6h0fQKS4Y0o74nIyBV
GsUjJHmMLHVFnAvLqY5Y8RnxAkgX6GPmJSzKNWg0BBpSb5wlu9onxHokzNpbUq19pGKrcUm6DpbM
62y2XiBvokhb8rBTgrEh2EWHWJCVPZrNKQCGu6LEZoQ5D+85flWib9ItIouCiSS9uZv7NSMCBCGN
SU93HmT1lO6sJasb0rHYmbF88h0qGqM33fVYZucqBRVrE/adLanfWNPZrC5J4NaSCe73pLgtKeFq
Tn82CUYqo7mvggwjIZTWHyNAlHF0wcCgKFqmTwcwpb90mz/isdK7CJitpNZdG3eZG91YJTKQqahj
7On9eO1H9UcbhWotY2nt9QQLEz6hdxNQ5FNrza9jrkYEKZk8y5kTofInaKxyPilyucjlTW5KKKZt
DblITDxDuIPmRK9HSwZ7uqSxe0suO1YlQkDscFgHM6nt9SFbMtzjJc19tqB0d+S7+y1y3AFAX5ci
ZM+I4sQir9pCrrOJQSW0xJTPjci2AdbaLbqUYEmTV7NEvqkBF3bBZpYZ3BUwQKu8T24ng8TcIBwf
hghpn16S6pmOb4Mlu557nL+qCn6uHMjxK/D7z25fgigi9T73nR9K5NEpJpgKQNBV2RbTiSqZ29fU
weDz6rc4Hz9KxjIYYZwrr8xuswJfRz/35a4MTGfvAVbbBon3hvoKB6EfPBW+fUbe9zYy+zlVkAdR
ttvNbhyMlWqwfgdoW7jd28nKr5vkBhfX2iUb+opJ/CvcnmDVi7EjZ57cs8bPP5PJAUZgM5USPh2B
DIg3MMrsjrx6ebMs/SXj612aWIi6OHvbMSvvh5qLGwbaMe6r4Wwa0VNQGDGStvG1Tarqukb+RgoJ
llo5OuBTSeGxDdO8RMN0nMZlWCm7tWmt7BbCqykitCpAH1d2grJmmuxLXIF8KCCgc9V646HziAlB
uwnvDFZRksjpftIXoyfPPjHL7i4uzK1ZA4J2W6SX5jEqpHMs6t91aOCYVcHHUCVL2tPMMgOfVWwZ
157ZxyfPf7bZieyblBLfM6r5pmucx0HY+qLKc2GLDRQO6vB8b5qsE/IwRdSiWTVhEC9BwdRcoZfK
z9qrIAu4fzvuNaPZZmf7HR4Js/rwuuk+nJJ7kBE37ew+Az5CGts9p8bo7KuBb9SjB4VGCRMr/qza
XN6VonukXQ6usHb3MwtK5EMraP9AXWjpR9ylYIs6jbkV5Zgxd/dSh7eMjoY9t0IAySRTFr0R7JzZ
fwgUEcBC6+GuGeLPOC0OLT0SVkse8UOqn4Y4YuDFJQn16LVIoQst28JNPJBwGpvqOXb1g4WlDEo3
KAf0x6vOJpAmDOg4zFTezQN+KLq6niUYTqogjn+WbAl24fQznNNTGzJEnUvvpbNsrMwkycLEoLab
iFLuwKdTQXQ+tWFYIKCNi+ouweJJD0SAqQVHQ/hYGfsBewpzzAyC/br0gV9HAbGPaRpta4EyBwPq
zUimq+OE/tYHCrSOSYjYZl7gbwAeH3Tq7Mq2QpabDedBzFyT1dm5MnAprpKgAtqAa3YlPO+6vElZ
S9w3EvylxwjcXbrJKB03Mwx2Mj88H7JU8ykN3meEhk33CfFKprzBIys3vT+/52jm0s6PDnagTzjq
n7GTkxUYMF+BOKWN1OGe2EQH2bm3zjBplktQR4SVuCzyLGOdpFTlEcxDJGUzWl00yBNkFQDhmoRV
j52d1cmJeV16Dub8neYq2qP1h+WnXscSAIsotWCUCAQgxLrp1Z/Z0BMeEsd4UYQiFMCQ3tkBG5Pb
8hp7+n2a0uClk83lmfQXX3W/QlKx+gbk2GT4P6u8f9XREF2nbLs3KmHbKXS6szlafV7V7D2IuzFa
s2deri8pbfO2agJUoa65sREN9XY7HaEy61UPEpQvb3zwnF9pNJ/jXGY71m/dleVgf+RRItKi2nlq
Ii3SdNxDmLOWtkHIoIEnRmQui01W6h+dET+V3XBQcpIrBovZpi+5CeSMZ5Jumdsveki0PXKXBqzr
3bFINy+aUfXPqJf8dNNta4TK27jLw3NulsOpbUlQq5e0hsHlST+Q2Zjq63yhBuJ0aiDmV9ZGxMM9
+lb3mD7gbp63CYAMd0A0jTlh3LVmRD6yZYi7CdGpO6nHNJPNAdCW2FQmMitj0nshTDY3ZvxO2TBv
Wp9wKeHZd2kVNBs0jfYqtqhASpCNq8TL70myoLh3gErASlhAf0jSkZh/hNjeAaUY9y1RDBwXL7z1
0mwgItBi2Agwvc7Qu0v3MselIBLUu3dyngYqns+ShpCbNrnn0iN50BMELlCojyPK20CI8GfaXuru
d0BtfjeLQp0bAzTtosifET1MKcLZTnScbnfI/X7YPdzMNmAsN4R2c+lM6y2fpmwbp8al6VBXUvFf
GxaP5z5ro5uqTA8gLTemHKqnmrgkrPJiPxQWeu50XwvvOusjxtvqMyUW14MkbHI1lbKyt2EJ0FbL
Q7hweDtrkPtJFIT4+RD9/CT3ECcTyCzBprQ68TdSgjHwTWvX/Uzm8ndRd5TIbbbOavtFObr4sN38
ysm3REzrmyTyyP6yu703W9W+Nri9lDUpjLm1AeEX7WbHoykKKL0HgslGACuC20WOgmZtzKa76TUm
zTom424Y7nXA7aclCzF0SCKbGnQScCrfvAlyXttbwBaT+SY1Gsbwk0p38dRfO7DadgkUpa5LQd3Q
OLDeGAlRCI1jVnb9yUrnfdc55MqPz3XRNEeT2giKZYyyNjKv0xy3f54z1wPkSNqt9NsTqRsRLSkE
I28yfjEyxr+Uz3fukE6bfpjfqDYIhatfs85FkAm7k/QMArXMGH9stqTLj3KPf4OH32Tld/ZS37iE
kJtNHW/LIfHOLuNy7C002GRQXMZgBq/St3viPkXqHtitvScL0xx9boLj2mAkRvthLeRz5YsrDxQ6
LAa2DW7S7Moiu4+b+RY/eH+BD0pOnMfXmVTzG+vKG+S9yefsmUd6PB5m4XaCTrWhwGnupym6hgK3
KR3He0saRACdT8qxqcOzIzuefWC4aBmtbZLaO5NR0Q1PDYLy5vZCBiRfn8UlTRB8HfPvFNwrGtPf
MCRwVrnoyACPGJ14sWFvs8pfwJTlga07S2PBVLsA/sKcB/S9VbyopLg4OofOK2Aitsl1NlrpDw9j
YDxm118vhpHk144X0Fn0YhOVnAsNGg6KWKTITop6WTEhgETTXdWaZj7ORczmyIc8S+aDyLx+55Xu
rxh4Fsrj2b5VZsVdk70iqgE2EU1lntrReQ7b4oSwFipuFF4KJ8l/5hnfNZwg1qRY/cLWQUeybDot
9lXwy8RjiiNjutSsCIlZoOCaFHnZmgE+v1kTvOK6KxVXD3Y3kYBXKmPDpA7zypXRMPTyHbGvHJdM
xF63sHyNNeoTZMxeOt6mAmTDSN6uo8eL62d6nxKXPCt72FaUgRRxn2Mxs7dkjjl0Xb+1FdsDF2Yy
MGFibUuL0ONookCpmRBJazihS5n3itxTQK7JOTT8e3ASTK3n3qBMVgzuWsnwC432oRx7PKHL5lCD
0CpTZIauOKomqM5fL6aXbGPAJr1jx0dZyomhf2TuS8gMdKK1RBeW1D8jKip36ou9Ce1jXeE16Ao/
OHdmYwOB6gQRv9gjbEauNuTedQFdYOV7M55TW13bpMvORVHfAkFaiuUr7VI7jS0bkCk8+EUhdhZ6
gimcT+Abn8LKca5FFCPub7A9IWl/xWYMXCMrwakQxAGoGMOKGJKfmsXmlKXmturF9ThyY9JldTSe
Eol2ozTyfsfceTjEZBUgyQ+4yLBT7jNrZPNGZHQ4UnmHQw8FRPXzvZ21PvFz9nXYpR4A3PndX6lO
yKfSpqwtiZQtSrzwbpdfJ60PCJzvx07VPnbz/Ir0jtuQHqEWfrVVNuF5xEsZB2csf9tp/OFVpr+r
wBxuS6+WWyeGLd7lkktg1uV+5mzSwnnLcoXQBmjfqkB+ZhredVMjRSlC7+inLoCmmOkS6Xy4D8Mf
CYvHBLAJZTF3xuwRGvpwRvwloDgJJyRaxaajK3xirakH8L0ua9glU4OUo3IZFpKYTqTPuG7y5FAK
vvSGbgFOKwu1uOZHutDfidHdtXN427EgY3w3Nca+qZAHFhgYeIqd6wF/RtQ1p3AWoOV4JHQmJro6
YoZStqjWGXdnWLD3xuRlAI5G3inkWZFPwOHJbSsoDww2u7ta34dxMO9UHMuDCc1sY0zFi+s/2Bar
IbNPrzW8lVVQMN1grq5wDNlF/ivPBN02MyDVTve0/MGxTdjGWAqBQx0IQjjq+t7zTXql5si0BaxD
MnDMhHM1aMUonnUEPTI0hdScLnOEWTrJ7nRT0CmN0VWEnG+vpM2Ee2h6tqA0vS56Px/xPykI6ywx
p42VtS9u6hsHkwS6oIuNS+WA0Q0c7rtzztjM9N2tlmX00LvAlvxyvpNjE5NKHaDC1BBNOoe8znxW
p7yLg8My8h7LBKdHKz/URG+fqeLQD9raF7LGn55NV0lhPaVWgjNycaiq5eXrf8nFDNi6EXaX2ezB
ShFFw2y92XxJkL9evtQYSBN6ANvmyBI6QmNUfxEqBSqlKzoOFj6xpmCN6KdQhxWEmIGzgIaz/NHX
n3+9NGMV7lrDf+Sts/L9sgMreLNEsTa3X27Yr78VMo7GuTYckkXVhj/9MVrwoDKbWVJxz1igge2O
qnM7a5KPjWghg/KCphABSOKY9GEkjnyxYL7QMF8vT3B4pit/UZ8VRvLg1R3MrN6F2bv8LaUwvH6p
Uf+/lvphKj//z/96/cjjgtVTW8fv7Z9k0dgPoTT8t3B389q+/hf64fya85Nw2eImfi3+HCTyx0/9
U0zt/wNsg1BcKn9Ef6Dz/WeYiPyHicyX/6Cbtv5QWv9TTm3/A8WvMJXrEzWicIf8t5xa8AsVkjXi
R4RCba3+H4kQ33TGCM5sKWxpOR76bDKVFmDEv2SJxFM9dJpznQB0zGpx1CgiaqeHambgg6ObuZFr
bIuIu/1ECK0z5gN8KBQcWAbMiHFJlIrd5PHUUS4ATBQp+6K6GdvOIZ4qf+RCpWgbrI1GjMX+tl0I
b75P+khlU0JFx9xilyOpHBl7X7mifslkle+Im+jXELirTVezbK1/+pcmqohRrxvgXXlLqfucufG8
KxK7R3hoEQuIwGl00D8YgXc9q6HDZUfPXhIOmFbwMP3O3PuFVgi/eRNV/lplsju4sn6oq4bEaCbl
a20CQ+olgytpCWx0DlAgRqRWYXSfLcCVY4fmKuMBvfWwVvJgBKKbg+yEifpa5vyCupxwyE75DmGF
hlNfjSfLr1mII8T0hwtJl/iJtQly3MaP3HNjcEf0MC+RVZcb5RGoJxPXYJ8h7F264GkgVLnrwbLD
TUhvpKRb73KLWUjBBHlF+TMfOpTcfujhR/Xlryl17D8ChN7H//0/xM38+wkiJRJ00CWwjAQDrD+f
IMnk173uy/II+fbBbK2eiE5eMp8QRMcFCxZOHQILIs3MjjclIZ7PsfdfB/Nfrq7/IIvHRFDqbAp1
sVgbHM5VoCq2aUsJRcWzzG+aeGFYDP2BMB4Ho6ZbLosXQEOyPkC4vQ1F/mio4jOW2d8dgW/MlOVf
6yHy88CwOPgi7G9HYAZHNjeRmx2hKzIzwUXOib30MtGCXGhFvZ+MJN4kaD5X5WKYN5qh2JN6csXH
cI/MZ5/++jgsUJrvB8KTyjOhuHD/ME08Gv960SamaIa8aLKjjDgQ6IflulHQiaah3Y9a2yujQyrv
MsLeukl6GopsRoOKTC6ZUSTbsNxR3X72Y6nWrjtbe6Wz/devcgNk0jYhYk2Q/PjrN20vb+rbt4e9
0oJ/Y/nSJaDuz2865ArAg5vwplVNdGYzHdrERzLfG0i8EkLpTM+JN/ZQvbgW86Qq5DqMAxZupCBp
Rn0flTsVaHtaygZD37k0ygiNH7PA3oKupnwHYcBwd51VyVurSeHLRJNeQYBpeLROb1Cxz4xQOBAi
/hgNkCaBQ0KHE4l7Ktd2i3rp4W8+8XJifPvEZKfwSdlMKEmY1J8/8ZjCNc5Tk7Silnwlg/qvrmJ6
l+Ex8mdxbSt/qwoEM6aQyRU6JnMN0SmA9OIS5bl076VNA9v3OfM9xk1m7dDQ2JA8ya4Ro3ro2c3R
Xp/J90CrU3ITUCWy1iILXlVpMZDqqvQKDoe5K5zutdLjfKgN1gMaMEYVeOs4lIipgr+7Xng4ffvY
jmn6nidNT/HqfbteMqvx0NjayOlr9aBVN3DI50sdZG9E2XT76ncBULQQlrEdqavJVXAQfW69JqQI
bpAUI4BoWRCucwaD57/5Sv7Te7MsR+Ag8sno+m4fqisy3NoaqX81Hcw69Ugp0M+aLcmmatwHMn+I
4DCc7dfjgDgjh24UTUdIx2NnHckP/dagK1iVnfjV4HqV85RuITbfcVoCjO0rf61bTK7WXP92pOmv
CvEwq+nKKU6+79xWoVUfDDGYW42obMPk+7ZBSrIxwhjhYZlfIWn5FcvAvfnrj239+y3MQTVhWUQU
uspjJP3nM5EZ7xCHbpkcZxfiDROVWwIjFWjUlpiqGVJuZW9k0e6Hlg4j4P/ME0Imq4ruk1zmh4Ig
jdXfvKVvzxUJTNOUVKMmpYyDKfjbWwLhApckUvExChTXqjlfzMiV+zovjgXerWPU+ukh7M2TUL6z
ab36HHtMF5rc+rt3slyG/3KZfr0Tx2KXIH3PBF367XxNWLsatcFl2sYBzNmPJsJLtvhayPcdhjXp
EwzIo/BqZvhIA7nROioPgIpINRsgaNut95j5gkkFWpydI5ythnP610fLXmxt//YeQYAplycfd5Pl
aP5Lmda5GTJ9PXIraZyzai0FLidlZqSfDOE3vxDtzaGZnzzSmw5l9Ob1M7FpgzDPTpyfKSg/QALG
K78EvquSH6OFWAVwT5/4+a0wsnATxGywtZLF1p9zIBnCeOy6qFrrSTSEdFHt+cDxDa/826P/7bGw
HH1L+TzTLZdEPfP7FdlPVhpXWLOOpoSsUEFjgHI9nWLfDzdtQwKM3SLVE+wSWrjhKM7IdAnsiQFu
oxksemAwi4OXJsbfXDPOt2pjeWOCp6zr2j59OjnJfz7kPU2zngOy5oZE7b2WuWST6IRn/fTgmIhr
Rhy36zid7/3AtpYDGLGYimFBIyiECEURGvJgY6e7aUb0uA4RRbq0vaMUk3WYs2Y3M8d3vSG7mKxS
dl6Pww62j7XyUfeDz+8e7GVM082J8arzkra/b1hgtx9jKsl9mq1uDZocfptAB+Xkdx3I4d2kGVgh
JGMMJ4BuKz3U15HffgSYrU5p150LkTJw7/ke2/RQOWX7Sv7FzSiuONQo36PsoDJ2/ypUeyOdEV5q
NAlf5KqAN3L316e19x9uAiivaI88OiRlfsfRUa4GA6hr4yApPw4DkSNZRQrfPPPBs85xb+28vwsU
uGY/6Atk1362w15Y7lwLka4Vij3rbpsonRFSDCgsJ8pZ1hNNNvW6JEK0+NS2rHZoYn4GmWoOXM/+
OlSgoQVlJjbOIT76rWR4lAaKMVV5IQRCvpTBA6Y/ZPviGppotqtn9ZyEkcuaSACaLmDnTb2tr+ZG
UnaQMpEB7KV2Wu4P42lgGsaG6vfQeO3GGZyFZYLbyTXRTw1oLwTX8mvUMHUhFgLPA/2CTR5Q2Kjw
0KY0/LHBYCcMataIVXuwfFDMJaypzYD+1QlZMhUky/GOCUOuAe8bOrmS88ju3VF/tP7/c/X/7XnJ
ReADu7BBEDrUqv/GCzRVAWov4yhBtSTBrWguKRmHDFc75sTkWyVOix+eGUjls8uFgvngZszYPV/f
RY7F5NwT7Ds02aopoXBsL9rtX59CX3fnP98ZfZPnOPWG8Hn93hTEhuAkMhpmuEstXA39jzwICc8x
ebYjOCItnUQOaOy7IcB9TkJSBtZW/5piymQPpNFKo0GXs8f6f6YB+5t3x7zg233bNz0PM68PvBqv
wTe78uQ3TiNHhKp+LeQ+ZqW+DjvEpIlH+roowzWqvulkyHY6FXlsszI75HMiQMosD72IrfVfvyH7
j47+2wGzUcoAjqeV4q19q0qzusToRSzFYbQzsXHsJr3PxwX76h+LvjCe+aMdovDimrTOaJ+XnyoT
5autXxggmgzJ7fq9Y65oGFF+GIgfOEn9STnTnQJvYM6CiHEXxfYtbPxxO0SVv8PYxnVN8hJyM4R/
PZPuDiZBH7XbnhCA29qLaam4qo98lTfJ2HzoUic3wB7KQ9MSkybYaTchRlqPI7mLwtBfz6q395BP
3+okiq5HB3VIqmsy8RKqYEe5MKa8244K4ypSvM+efVoj/XcT7heAM1mXV9Ie1aEqwlOX8atQAjc7
B03mKjHDe+XO/pG194DgY9GokQ59VSbBsLb1PO6jvvnN192sK7ZfO4w9H3YNqDrLaj4UEfLtInMr
sCQdTNuEvO47Jx3G1saLZPIg/BcOdnRjF8N9YMpg5w0oLsP2/3J1ZsuN60oW/SJGEJz5qnn0PNYL
wy5XcR5BgiC/vhd1OvrePg+lKNuybEsikMjce+0c0gIHaDa5QCD6x/IbFfFIJEixI5XBOYZVt0mJ
TbM2gdV0ZzbUX/Bg50dbI0XyaUm4M8Cdckxc0nPoXKA5SfeiLj59YegzudHJalwSBDg2VaCXnc+S
nje1HpiO0N80KOmuWFL0uUTlumrZfYkR8tixyAJahUmU7Osu8j5mi7mgte8SNR370vqL89t6Gors
y5+nkT7QZOwDHMzMOpY9xAv2jMidzQeL4F0pjPCKsPgoxz66K5YpPfwi6Jt65JUMFIyUzEI3AR28
SyJY2H44YsvX7dqhKfrQWCXGBIcEKwt1Gacba99bXNVzNUD4dEAR2qSpEkPhv8WCsezUVHdy1Eh9
PBt5rsk4FlHBZ9ADGsriqj4tWPqNNwa/EwdhHG7I/EIPaDGYFkhO6aW/cGwmxYiRCN8JfkcQ8r2L
YJGsk6ruj143/owAb/ax4QnEIQ1eZPy/G4kCkubF1XEl3E8f6aHGtx+SlO3MGD0oquKNNw8b1Yp+
JWk+bBWGSaQN3tkJiZNMR4lhUfp7y+muZlYkiFLgmlhZvgMCbWyE6HPENgzlHKCBBy91Hi1bLVGS
mjp1YBY013ivMo1GrYjKmDCM9mEelh/h+Re/qM1HsxXnRHFs7BmY3Yruropwlw2kCAmSdAMPs2Ne
iT1HHOtYE50CdERsYwMxUtO51Ij+YG0739bg9HOM7k7xHomK6aBEK52rMH0oCqaos2T7soO3mvHX
YyeIDBxyIgOi2lTXUEzijfgzhijWq2XE+s1ahl6ORNNkUTAhYk5AnKnY2tWe3OdRHF2QfnAeC9B8
2pDtcv2sqsm7UgM1WRkhmnVnDAPOPYF18dUsfysT08/sRO5G5yGD5OWXTmV4T+JDsDCci5VEdLP2
OCXvcnsmLDOJ202YYD5qsMrYSXxnTb89hAATCpBrrmZj5WR1ue4cxnlGVrkXE98+h0ER79NZvTh4
5RLcKhelMSwBOiEUxEQvJ5mX4FG9KKGvkTf2Wwvk4KOhh41Y/nBsauNeqKDbOtmg34Kmz5H7za+5
sC7Uj+QQllV3H1j8cjmjovekn9+QHoTo1UJxnYOWIY6pgCWm7r4cZ/tticsA6p6os7I55bIbpgnp
TlxWu0a61cWziZb009x5r6zY29h2Vp0nC4FibUjzsyVteZXhLZIIIvcc3XmeAvoTgolVmjPIE8Ja
RivB73q0FTM6B/t6Rk46TZ+nDg7Fs2fgF+mmzDoLN/sFg4OJJpcrpeTd5KdbCg2O/u384XQsPS3Q
LYx2tCaiP6Wia8Cp8ceqiU1vXXs42tJQ9xhieQrL8FHlJIIEPtJSjtmccCrwe6EWm2py8JRWB9dP
XspRd/cmILSNgxuN8zieqXy8+tE9L2VxFCPG2hBrNxEbzRFXB+JcQ9l3tEk+BIVM6fbAVZM0uZZV
cQYGsJ+L9tFNuAbrzmb4HbqatV6qdZdJeSpGlJQpiMBu/Kpq561Hx33NM2CGZOm1O+QrpzTP0Ei7
093tUbXEnWimQbTN9dhtcX4kO0f8cnTHWjW6oOkKE7coUWOqMpvrLJE/35Ak2LvgSULJssITzgLe
4vhTVgExwHgeznOWdY/4mOpVIEF+iEjgD1fPXelluyK2SXoNO7B0IkPNVnvIETtxn9AO94dgWDOl
KE7jDLc3tTsSrMPaPMSYB/CbjFtjLCi/PXwuhVecQRnhyabpGtUQEYeqna5j3b2CBKGGttVHMXz1
Jc0bTiykQgb5nU5QVmUdL3AKU2UsXQ9DYtHtWC8w8xQZ/pEqu68791J5XnYZk7KjXBsZqtqM8rHE
sKuxCbZlbT8njJQdcTZCvKFm2x0zo96OVRlcpIJ2YvsHp12kfHNxhOv/MYe+uCS+WRPvcTL9heRX
UgLiDiRYK6x7jpFDfwgrMJrBS5hwegin/lQakmyhlO3WND0XM01ANHiv/a1qINLZ5dCdTW/RPJIN
FiWWgIvZ2AdsS8DTcl+grA5e8YAi/Eyqa+gkwKFpcg1ZM2AVxOiRR9N5HkljNsjrMAke4RTuepxj
hnXtxfqePOUQFxaufoWGnwikfDaeCqdLCBpmhkKGUrspCEVqfJWfOukii9UzVr5sPjqgbPY+M5wV
05RkF5Q1ahdzbI4oGd6CdPw1Gu+69MhdSnHSDNO6DSL3OV8GHqzjR66CYJWGVIZuF70247pjFl35
/kEi/VhbsSMuVrkNgvQ5HWgzcslJNt0UfzKSbcY6M9zJZu/l/RccxpNmJ9ZTeW/Q/15x8qPthMcV
rv1uCvDKaNAOk/Te4nEGESoJWEHs8ei3xMKXCPi93jCwiADmmHS8G/rmzvaJwe2onXadcNaZ4z5T
UiPL88bLgGMzxjq9m9QMNXUovqdtVA3fDVnyaxQuGN3sz9jHR6Sj4hA4+UtHa2RFiNbHMOLRUWwD
xxGFxUoRt0lJvPBRJhK6jIiyzYIybpKvDmRyn6egJcw5a1neqnClc7K5mQqQzGOZKUrUrakxrSiT
MMH3Ec0/+2mOb61gawaK9TLOHxbm0W0ek1zk2LXCUEzykfbLfju2008z2tAMCoCPTvOWjR2h81oi
PDeynRFQTuAp2MHFIZPO/EzBZbQ5LrKik2hAXdZ3tBogaut1YmlYjdogU9L4cPoFKTJ9cbZH89ES
Hyo5bhf6GEA/XyU50iNsyETr2vI14QBHWUF0KGW7Uka9iZPmW3jY+TzgjkTfKRowyVVVtOwyb5/Z
2KJkm5TbLgtJkPIArzC4m8kGyrRxT95hiPh3jZBx5fslYDXUICuG3jBoS/z/EfYo1aMQ6wvCtWaB
DZnO/4rd694mrhLgwkSmp+bgNCSoA5dmUNhYX2QLX9vJKNY9Ms3OKH5bSOrD+DJ5CwV9wjEvzIpK
Ycjv0B/3bNeduU6ib8DET55fPjded0Cg/9rTbwCxSZOjDTmkO4g6cjgWFTDvMGbhC2nLrKKCywXx
+G8QoJuSqKJ5Rp3doymilyg2RPFxNDHCo7eAiH/JuqweyyA8JCwFGy/HaJst3UBTWWrfNclz0xER
MUVud2UEyCXRamMzzd0viiO2bOXmoMDDVy812TpFtQf8ghFquVELrz7A9rdOgQMh0OXD2xdud7l9
+M/NjcHn0zxdqdt/x0htYQF83e7n3ch3tzuGjA//9z63j6fWTJdV6Hz76J874vgi5Uqbl38+/K8f
tTz0mAcxxO8kig4C/C5G6GzftCUvxf9/ZKtvrHn73w87yYX1i7jk9snb73n73z/f+c8P+69HiUPr
GYcOcuEbr//2a5iY+SnkMzxMy+9y+/Z//X7/9ZD/us+/nrh/PzX/PM7ysPFQvYaSZtQUXzG+MJ/t
zfLoSqnumQofVIY6YPT1V0i2JbXqsNfYcBGpJ/PJ6HxUt4rOPtpZJHCsaLdoM/y8anywAwr8rBw/
yoTwrTz9UnlFXiVtUNm4UBb7Xefk5IP2ydvYa4+3+hBszZ7o75Qoo63Q6j1OqvDqQzZozTHCypJU
bG3k2aYlwsAqb+RK2OrBnHPQy5FRHrsoOcmgqS41s3fPby5eUJYPdnjUXpCj8uUIxgEk2UKdFyvP
Mv/KJIyfMvO7G5HEWTnY8aojhycKHb0LjnNFfW7o+Qvi32Ouky16srUwwdJ6CJtbun0bO2A1JZvu
inR/PBYCWkg3mgDI7MduWuYQEO3Xgb704BiatDDJgZ/9dTsRRIaKddhDldonjoeQs8A3Pek1/FAM
uw5StsB4QInc0iKpNpVN4OvY+AzI7UPsGsZTvO04sa3j2onWrYFdtsWHvpWRwXRzQNnu4LExn1Na
3Ztu9n8HaiA5zg5Rm8Ms9sajx1tn5Vs/BTWbZfNs9DjToKG28HGKeMkQuiKcsNe+ZaR7XQ3dlcYE
dY/C21kad6Vuw3sjOLbleKWv8WUKta/NYRPnyKdKyTkoGYlG8PvXzI6CSxKWu7Tj2bPD6bMR4QPa
wX7fZYJObmns1NgPpCt0C0s+g/Db548N9oKVH4c+uNfpwSlYUB0YvsB6dsrr7sbKLSBFjcyx7HdL
4eXyFIVI6+c1vy3tdADcl44T9X2AbTFu73wzAqkw2S4uMQxpug7afVQ6+hQT5KbnCca3H0IJoPua
Njpa25P5SkodGdCzkR5mEHBw85nkeMQs5cW0EvQeAO8Tp9k1mKGm7rjkIdgJk8wJI7NPvPWqHNgD
J2MANmaCJ7jVi57hKaTyAow2ImuY8XF6aET6A1Sm2pUk80ZTluz1tKBHei+4S9BQEcDJ2TwrsFH4
aYRRvHngT5PXkmlCxVz5zsgwmqb+H1kgcDEifIBWOhAE5brDYUiyLdL5qkFXGRloqElEO4pU493g
jRW0cfbs6x/HlOaRb0rAaoLKKRfvTe39UjifCCD5zuZnVIPFAW8wDXxbXqdg3ai0286IcVELz1+u
QyVZpeN9UUUveez8MEVyOh9whb/gqowTUe38kmURHZQfGIA+oGg2McLyMHJtNPxhs2Wz+9ADXLhg
ca6j14ZK17f3doYfis4R6Ic8v0Si3iYdEwHT9dmIoe6uprY7W06NCHr+DkxaZ5XY2iUihg6/xY68
6neQKggD8U2ybzovUuaPy3hgGkbNru2lOzuVL7mML677jas8omtqPHQzupakBMLhL8SPYsJhaJoa
PlGs7qFpTesClhcvbSMObev+Ag7GouGAaBAulDIfmf/aGlEg203/AVXl3PsCiaQ9/5jZIh6cnnHT
7dO/QxQL+MneSQ2hBCAs/vIGHNejLqghMudN+IjuqPNRsDsI+g1/2oW2hbscynhkW7wBkaIkBdHj
Ng1+jsmYEidBe84qym3xTY2h+zg944A6zV6BHbdHiLcMn2OLmOwK3iwLBox0SOF5+haa9qqxiH/A
jJnt00xc8UHs1QwjyQnpojrq6E7piwEka81MMd74LeL3wHDKfQd9BpB+TQIcMqV5U2VWvTZK298O
pXrJaFvYbfa3NILHADMJYH1Hw7hwtumTLNt2V7SSa2QqHsu8vE6uZW4ZFti++Olt29rKvr+Ucfse
Tnj4ssWjNozlS0MUK3G8GCLgryHQinqPjJRmwYEUO7+eqWdsLCUOzQTRbz3Bj8knWT+gWIuvhnmX
mvjEG8l0wh6/ImQTmHXhWk/DxOh6jt+y3PljtVO0k0vraZ49xJmUFACN/Ce7T3Y+2ZsaN43b+vZF
cgUknfEt4ReuRv/D6CoOLNh2r6qH1e66b74YTmYLSchs19j2CT1EKxtL48FsUyJoBWr6fHGDE+5F
kh6zsyTqhr1RBW/JQhNszfLTo9Bre6iEFrnMaFhol43ae4EVchAR9ADJFZrP8Is8ANt1WjuQY0bO
syVz0jrTBzMDD18gGE6H6Ctx8O3kNomrQ1Ff08H9RXZxtgt7YPKTv6cp+qFEn54JEfjjwRbEGZcQ
OswhMY3CtWwyMsKWAMMg5Z1JYCekLqtqVwjymkNpEY/OeSNIJ1hxg6x2yj9hJkYvjpZ4Q5nfkka6
ytN8uowL9UKMNdSotn+yPHoarVO8yGFneIa9slk9OaqidC9UdywyS5y7ZDniSWmd+rp/aULO9QFg
rvXQuGjsPWXuU4eKn63qZErAVlk6cR7sSM/JKn9jmKo4uH38N0LHjlDF31OKsCyPTLZnCQEj7hfr
Jt3E1dKhGp2ohFPCxmkm01ln5aGO1bEhtNLBSs3C6eEy2VQ5QjxoHK+otPN1ZRGUjSfkwXImkAuK
prCNi7s26eaxfI+YwyFW5kRX2qh7E2xkuj50Xthv3RKldo7QWi0XKUD6YstPxIkC8SuMU/pt5coJ
4kOeJSVPbIZhSWB2CCbcFMCDyDF16YDQrOgYw8CCIYS2jf+QJECSU+cH28xqsF0E+VOGzn8/iGba
4HSaa7v6oS9etMDqkFmQ/8KA9h2a2fvg4IlEY01xJNqzsRjBK7D7M1nXLSJ9FxPKPe4nDDSGf+Yi
+nFrbIoEidiniWgL7IDWnTGWCe5isM7EbX/EIt0FpxgL14HTDo062fwqpdZbq26WjNLsrvW9Y0cM
ClEZ4biTPmA9r7V3QXboG5WdNhzcMEGXJvQBXNVTUoaHyZyedLRHPWdsJenXXtYpjjP4NtNfWNsw
NG3TZuLpEUOzwqf4VPah2nT20IC2d97acMRvK9/ahHE2QQjvuKatnTHfD04E+MTqr2ZCSeKU/RUJ
39mM7QdMTjwDow9wLLn3uPyJAPbuMlcRdei2EdBD+p1SvkeDp1nZfHzCDr42zdbYch7jPYJbodfz
1pWI1nxRqZOIL7XuX5gTZOvACEtM2tnTLB76jhBcR6B4agHirpwp2uDMrFcDJtfZ6C7oA52t0oqS
K8Qr7XrtXWQ2yZWIoadBKHqfNf1IJu/CuMdl8FxKrz/drDi0bmlKV6kXb7OGbso/nxwU4/UOcZDl
1wyWQHeuSsNo2GIb+zW2mFENsWGspMwsJjLYxvq5rjaDUwN/BQ2THbzE39ZzaJ5uN35MvIaTUDpl
PWaS5caL5nqT+NDq3MEkIXG5wchy8mfTPgCogvg6wDersW3C5LJOIxFHRJCQhNWPMj2P3iuJMcwJ
jGL+RJ1Lqs7gH8SSntPoDgWaXV+ihRp8uzEWnPDtf2xXhFjQEFrfPgcryNVtdsqtrDv1ON9P6fI/
PC4MUcUY9/saTJUjp/YU05Y6kdLJX/ifj+2h9PGxwZjFy2kPZ3fIsJ43vU3nBzI5wQeAjW7EcHvE
ALPqg/jdyosIOfx2yhosDcvPrOxE8rX/+/Ep3TcJXgOOIhmntKyzchVWMyyt2Xh2lhgi+cmgGQX9
8vXbnTSRH1ttQXub7YgFupcG8J98geJU7tprOH/EvtlsC0H0DLhoAikduhGdmkAvJi7mnrRaVy0p
DjDBhnVlKiIcKsoK3gEYA8zlJpcl7s472NT1qXTAHKxmkDNpE6XHkJSFPe2gwz9fXM7vvJAMCvX3
HNjQFTO4wCfCcuIbTLbbMex+1Mv583aTsVVsNG2rlbXEO00phPkSJhZq37vMK9GgNkRqUsUBJ4qB
werlBpMhkhnG5f2hy/A895NFBg3V9mgE1ieI1P4YpPkBLTfMgTz+ar3W2NoV79++L3fDhCnsdkM/
eyMGn1J5JLBpAmZHRwOm1+2Lt/8Vy4dd0DBJ6UMsUANDz8QA/2kvvTVf6TdZNIxyWqhUSwfHSgj+
GF5rz55opUE6yqdPVkCsqCsEUIhoVIHv2beQCwBqhGvxN6759KzGxyI455H5BliHaWak6PKabzPn
2hWS1QdL2+/CEm+uIi2nh94BBe4pStVumjUIJGs4UhP/qWPq5l+xO3xAGXNR9fHQRPDc+8b4iALz
TcJpQ67zqj0qEAJ2sArzs0Xbb4z223ecL8SXj7rzOGw2pl6jWTqWQXU2aPKvg5GWuWVhCoZqoDhR
cv060FJUScnIqlRD/5gumJ851C2f+s+NpB/F0GFIjtXUr26fL/y23RsZZ/bla/+6a1osb77bQ96+
bA69v+208/6v+6lwSSi7ffJ2v1m6AbQw51rnJVOhqoQkNtnFmlHDX7w7V6dA7dKG6Qdcn3TT0W0q
mwUMSgWw8suwP6nO3ATGucyi4NwRp7T1ChgtcDDWzAUfDRncR7BPEFnAeGmJBxtjXpASIF2qoifH
XiZhrrGLc8IAbAygrs2XZMBoQ6UA13Tf+M9ccsL8O2AnvG9gJlV63Lp1dxUsHhcP1/JI5EyQE8Yc
quwJaAURqBPFTVXn2Qmu8VlLss5d4NDrbundxQVZdUbTf7fIPPc1kk9MWKTF1hb+q/aFY79PTdfu
XRe+ltubOwuN8gbLyLz1BvEsslZj148puiP24oAaY2K73tvend3B0Exa+aDhqrbSBBgeWcfOTaBr
BYAVs0AfEo4slIoorhNE5ns6kZz1e/HXh49+ymE7yZxJUmZnH6RD0KJx5q3Pnj+N76YI1Am+zpdI
i35HlOdvWQRX35OPmJIevD7+cdzKPIPO3sQxCKdEvY65tTdz6WJ8w49pUvxOct+7gTpynH0tO1KO
55pBnSinn1oGb61lx7t2GQTI2r/j6nhNwwS9gYj7VWkHu6BPsNWOH6z2/In10bEtzhJJ8gIQ+sF3
ETkx758LiE5lznXWj81O1STUJ/487JF8/TF+OGeNxCV6L8KLARWm4OrxTrzgOOlPrjPNaxjXCShN
/29Tj2A4Zox7EtlaZ5+YY5ahgS64A2WRz88Oh5XStYiwKt9tz/ntV5BOF0j3mrnatF200D3TWO3z
+9hRumipoNwODJEGrLv7tCsfaPVS5XI4t5PtaFiHQQ6XSs/1zjXAQhmOWjtm+kBAxS/fTh7GWD1k
iAFI9RugWBIcB/4W53bY0rrON65hbnGLc9Lctrl3nhoc9zbDqxwliUWGFg0k/RILhsCkUv8Y9kxa
UGucqxaXVzBcdak/Hdyrq8QeH2DdP3YevYrefTJH9Z4U6qNKEszP+pDRs3ezBn/eVP4KfPRnkGFW
tsFl4Yz1pa6qL159MqCc+BGA2G9qrRl4eXK0pvzCQm8yV/rxZH0ZvPGPFs6fgZE8C/SXLhC0SRcg
YDo8zFXZ4ZWUS0iqdfHL6buUwV9snxTELqaZzuTqFA+2/EED862E98t6gT2V0d5hoZzb+vdkejz7
yR8d5DTPAPutIUncJaX9mc9LK8BiZiHV2xRamjNRhlggiLlEezoU4NAQuH/yvky3mUmMKgX33RSb
b33gJZsMnTB9eHPXLo+DXgSwsMDYOun8bAfdswhwPUimibROyrUbAe1Dq7PIAH1qPWh8ZmUxu8Uv
UFjzxfZthvT84rkEdAKM4CVr+2ZfzRWj/vacDP1nX5gVo//3NMhzPNhERQsyNYmhgVIGzivvmlVv
uPeJttu9qCzaoC09CjTkohrDzSj0na1whyIwyKYh36uuvXiawQaH6/skttjVQUVjG3La144mrxe7
l36id+Uva5blwryPkqOZOCD7gpjWmvN7NJHhWFm7mQKRbKx4oPY1h5dAZk+jHFeANoVuFooriX2V
QesXJw+rFW9AQGG0/8r2YHTERkLEQid8zEb5ONjGVxQGTzzDZC9o9nb1MMUsPWWzNSbYtODIjaG/
B2t+qmP3QBgaBwZrW5fjGw0m2zf/In6uhpAJgZ8/1fX0rPr5vRnhhoWiOAFxuYB4HFYGL49y0T8K
GlgCDx4HuMJ+tHMsKn4ffgvXlOtUAZJNRnsnUxNFjavWTZXKfWXXqFwlUpKvGC3dKlTRr3k01ZYQ
xLLgqkyMBxcoDvGtCGqYVw72N62J8+xiUXKi5jc4xXeHvk7WSI9Txp9mQIbWeRGzK98FsC/fktR7
ZWpBE22ggwx28Q9ptuyZIniEh7Af2s/IjPAK++adWRrXTOCOJstOk50ZMClEEAc2z50pGqo3g5TM
VR02v5fILkXtt+CI250KIrGTNPbXU8jx1JEfDJOc9ZgFzQGrAjYvpdC1WSbVg56OlqV+op7zSz7M
D50HmS1KSnODbIZmefXXpC3K5qoeYetwUaImmLIWO2zyMsvfRortaMg73i19fxakIa6Y3NM/Kp/L
TmAcaxG11QnBBLi/1xl0lyn202sadu9xBQ4aBAL4YrqpK2bJ34KhwAH3E+jeErBzwlriGAwiECaU
GwOn22Y2eD4zyGmoQWmBzpZ9qWf6rKYPmFsl5l24yOjNJjrFgXsXaM95bifIITlKvRp5hUCNRyRF
xpzC2/JXovtZ2ktQvH5HFDXndpY8xSNekSEa9/MQtwebgxjReikcP5u8wahBvl57nC8JpxGMn+Xf
XIyHIkT2RGIK66tlNRsfLeNq7pBWVUPZn1KIfzsdNC2A//AlCormuc9yWiiOVHvKzXQbDkDA3D5P
z5U7PbbM8y6h0/sXL22tHd4Sgt7Jy7uIMmw2sbCuoVV8x8qfLxE+iqNmJjaGfnsZlpugTvutFry8
ePe8k7X4TiZdnGtNi9xs5goaIAfEPF86S0sMQFcM4W6xYU5FKQ70z+69DPXc7SYYgD5Z5aZs3XCf
u/50SqWNJoi2fuyNwLMGNlHhgC8ac0l/jK3k7nYjJpR7RojS3JkfAgb3YB3GxZWI6BOYXHhZCFa7
wtNLTCuYL4Xq12pr56LZDPGTD5Avag3rbpDmM7WqevYxSpvzc+CSilqYrnX2htoiMYTplyLF86UX
utzhiqBKzDJrH2S85eLeNR7t+jUeargBywdeLKadWGb4BI6ulONCeLK4vDaOhaI7l3K+S+aEfdWj
mmlMUAthz9PjWZVzSVT1Rzp9uretzrsUM84q0aUHjwnd2mvlvDYTxD9+ZN+FvkY2NxDR4OXYIgo6
wWvHH50tHOF+b0HgX/UZZNBR4d2fQoPhetnzaIrB8Fwz5Z9Mei59eKeD/Wg3BKpZ5sbKeujCLZPu
DESQo0SNDE+RsjJ6POYeGpa4xBNbHPh6xIyWQeZArg2ceQNHhgRMxDSYh0jZRyPEYpRQThSZyM6D
VmxYsNPD9qmf7YRGoIC+R88cEx1DjNmA8+8OmyChdvcGlHfIY/oNl5nDkhodDJ3NvEnbCcHotm/Z
mVLJN9tmvPN4yvaNRyPeaOgrStkHm1GhvkA8gInSOZFWa9COk9SK/ols2AcoV0dB448KyoBZYL0F
JmePm6F3aJx0bcYSQhEnPyA6+PPYQLdOkG2FE0+EtnTXWLf+Ncl0sZ/77r6ZncssQa5rv/vMlfET
OqODlhTYZLzIW2qwrrLkiUCvw9E1ys9FhfmYIrBcBZoVZh6+nWm6m1UFYFKBogrB7ZDZSVYTNZxd
s21WmFpS39i6XZxug3KKF7bD3zwihLanm4fESd/5WXRe/s0uu2/mgxNsw/Y9QSTGWDPpRgBCkfXS
TOl0H4wGp0/WfxvWlZ6ST9gIT7U0VlrEEUKWHIUXWbhsrgQFMDsD5sRS7dRALhBArcE5wILth4UQ
Fn8XGVyV0J5oDUz1fM3S30XlhiQnVTRQPQm/uSPA1amQYaYRlmLDc6951S4kMCzZcUgTrMtPNF4B
CNoZxBW4x6ygJjMy7x2XTPbQx+NHG1F+JMNwqGIObPOYXcIMFKwqHYI+h8UyDZswpGTyBKiUOLdj
qpk+Odiak3VWktoJHWtntWN0sr2Cq9Is+idw1ofM+YnyMKEGR3GtGa2eoyx5GFxlHCNm0n0syNZI
K3xKiTjLTAebOogRYBWq3Jb0CJf3uLkdbFrDc5i356kXu7Ziw5h0cEyGpjuamK8y12HYo+bHQhQP
SVt6B5KAYBP5BMhWbmMA2ffv2Q9fTd18cgnB+zPQegZzFx79Jc+6ppNnWfWbxRRq7w39d5VlZJe7
6ROq4sVtoi9TBttwSANOwdQXshrfOgJhZm9EdcLMQ3s0Zz0iVxJIuGsvY0Iyz79a1Q20Fd2LNLEP
OA0nKqJN0CUB6cFKmZ14f6X08poHF+irJt+EgIYG93nlHIcZKU38WDXKwT/ungPAKi6iZaYS7nuB
IsJ2VYDDRGHorpxvMQtjV+UBPXQmEttUN5so7L9v1vjbM1ZWPbne6X2CMSmS2ELn18Y9mOABV03g
nyVP7abqarmpHUrEQkDhzKmsUJjj/kx95uEdTYrAIaMmdB8VgSrrm4XiZvYzx949e7zB15Grl9xU
dz64KPrvGufpdq+u71BohnhawRQg9q6oQVQiUUAlbciLTmSj2yNEsIK9P3rhHhsGVUEWELMi603Y
wkJxquzqm8xNWrK3m5xspRBx3LUOpc33ghfo293NmmnGxnc8lS+c9ZmZzcmB2cs5FznFJm6aOv9O
xtg8CI9msJzFNnfT78pBxIqkBXL94rUXytmNIwPcqkTCFHEFQFDl3Dn31T7ZLuSXdbmgBDCAY9JE
pmc4Lp6FX3YzYvNGNrqtJwh6EQPOoMI8F/ufBc24NSfMFyg02OHtBgRiGx0Lm2ccXdSpxGi1kjhg
Bw/NbFq8OK3mR+dYjemZHJxGPQw2FReccMUoC7Vk1BGjHEbD6nZPn7TZf5bU3G3LdexEn5mKXuJ+
YqVjhoR8jdPuQGDOGBp/bQWNumyh4qiZCU2OgbrDGoLOCm6wQe8KWkyLQ0dm+YNo6MVZY2WvRMDP
yNtskyRIIUYL6n+mLqlrf/mC9Qji/F2dUFGbQLZii3U+YX6MnJFrwb03RocXyXKfWt4kE79VII0X
0KDhusmmz37gLEZwCLtVyovtQHBLpozCyEBlJuVmeWYYRsIeDCjupIbkplF40ODc+4gL7bIINoNI
vm/7ydwuwVXVccoelOX+BtCGojbkW27tOzI5ORAm35paUlfqI5l57URtgBaqK+zQiFCAuizU9ntH
2NXea3R5zkIwQh0GAjn0elcmHHIDi3I+KEbj1Ut6fRqFc2hN826Wnrx27dBfa2buIJSLo59X+rjU
wF4xtg/gqTk4TM7nEI/Og6KMNLXVYfgrtoZtqYe8XyY884ZZW7UhrTw7VIP3SYhvcb7dGGr4lSRG
TLJ0427JE7gY8WASzD4hrxYcQs5A/N6TkYRyZCPWddJmeohmnOCso08M29V+tsynxu3/h70z2Y0c
ybbtF7HA3kjg4Q2c9F4uydWEIjQhpJCCfWdsjOTXv0XPwkVVFvDu4E7vIBMZkRHyhqTZsXP2Xtvd
sZY4Z2uIzohRqIfg3zQc8Q+t1777hWEGbWdcEzCwYT9rW+WySa43lb4SHZLB/qmRFBFm/fr90V47
OTPONJuwOpsmKJ/ybvKJteh9Mu05zU692CBw0o+9dxBt4e9p8pMYiL4PWKEeFkqXR5iBIO5X2a0x
jFZgmNARBq4ehQEZjJQJaj2pmdKMtx0DmL5m9MeDGENnT39mI0rQXOBmoH68OjlBIFOMpWwJJe6e
jmz01QLEvaS0+5pKBokDRVPh5s9271TIcL5x2HmhS8gzu+GE3wvtEO+tmYNaAqpU7o++8STHIMql
GHVP1bU/JJVx0E6sQbeFiPYK+Cff8kFAsx1HhebwsH8u1XoaHQRn/xR+eMvTL5hLMLunuG037QRS
DmXEsRRM/emsjWBeH0odZImK5vagQ4lYI2HC0bRRdMAB5NVYjYdufDM0DNcRZRmBm/S/OR4SsRT0
hTzhekFtO7Kp3r4n1/2pKbRptrFGM+IYur1hCPpkHFFt6Sp+XSgEQ0pX9noYKEZJNitD9F3CLYAw
xfiGoDeFPJOhVtu4sQbEEp6KKFonGpm46ugo8Kym8J1AtGb0DFiwTIOlJkfu0/fjQNXD0CEh+MkT
R1IIieZrkpMUyedq/u+74rOsuJsQ0iL2NjTIzqvt3BufY6P/MXNb4VGCpPLPW1CXDL0zPN/AgV8M
UixZsXJY3kEF9Lu9J1Cb/dE7pkbyExd9F1YKIxpUCMoS/lDdi/1cOhx9IwmFOte/dQzsdMu8UJcs
+dF9uRDu3bnqQut6DgQ4GBI1+o0TIzJBH9CtOHu+AawuRvnEOf5eizEICoBit5V87HYjogg0+6zk
3cyBL+eP25KSD4MIrUoz+/S7+XJrqWMjIZieUzwyiZoWXDaHmu3eibVPydK+7KJmpVzk5WMjhkvK
IrPRyk9CGltsxHyaRi+3C8jq1l4OZdQloUP7nCwgruNfa+KgTpqRq52vsk/yZgA+WphliCxKzdE6
FxkCCkf5pJjytHvzA2eS5L5lCrUp6du+jWPS4hap410hgPWWeA515a3tjOE7paFzaAlvf/Rq/Xua
nmO/Nt9pVKB4rpblLrXd7OBYiwxizOqhRoOq1mGb1m19TB1zuFjTeCxHDn8+qbEXWMQw/Bd01jWx
QT5RFrh5IaRUyDfR9nM7NyAPNq0gQCVWRUhiHVR1rfp0KgOAR8HzuN4h0hh+9/78aprVBabAvarB
gURyTbNi39WlfaT3zSFnMBjr0WdW693j6C2LFFWivq4Ek5+zzbKoWETK8UjxxNmx976ADhMFPmfX
zt/W9ZDnBNWBIJgm/UxE9FLn7bVa7J/9nHwVhXtIVMWqloFlo6tBRAItfMjBzy3ltaXoEFrp2tkv
KHft9SFqJ16oq2nsLc5qhSybh7gBao7ih9wLyg58t+TUzjTfdFZkvwCpXojDbcOOONvq5hnTHJFN
BI2GGQOPITuPZ1N6n43uHXPbxx1oHkFGY8/qm99R53HPcnPpg/MyeczJybXCz1z55bwhKR2gIWaW
pWLzJQCPMpZBCptf9ulipt7Ei39Yn10z65ZdyduZNO9l6lnupJ7lG03roR9SKw5rOTFZJMO2uJW9
+iFqeBj0Crd0R6vbie37Gh3e5vbO5YhLO3NnUNna8zDaGuN47G9UEc3i35urN3he2AjgCneb3meR
S/BaTQKaPbf/DUR1e1xi8JQYJC4a2ml6i1zfGBPCMJBl5DQsS4B7txg2frjrb/M8TJtRWoAv2VVq
/LVhCfijNvxgnu17MIV8C7aQLGAQllN7qfbr7+szUitKVy8sRqRCSIZk1HIlbSamMyln0UAiPa+1
/tmOBQ480qaOQe3ejjuN0M3AtHiShvSCI2rt0rPpJBWhEp7Vo6GiHVJpTEtcFttm4Kbw8DQVruTi
lexhQ1l8mqV1krmHfWzlZGVpdSgEHUUA9AjsXD724mfzdi7PjgefKlnP9qUGWLZ2fjsNJ5WoZH9O
aEGLpPH3hUbyI5XPjxGIvSY53HH3k3uGZeBmzfVgs3MDrZ1CwvsiIvrajqN4WVAiCAI6BPAjhjsY
MjRlPbemk26Qt7ns4nJtVxDSAfC8XbdNbo4aT/qyx6KhbZcW9xnkfu6595orB4bVf+0w1hipdoX4
GiNl95ma2kA60d0FkbT1vQGsPiTd49lWw49+PWUVUpz7kXycNGab9nTG5Yl6zPB2h8WSfiqTh17a
7n5Yca9uTlnb4uLAgCQPMRJ/NJYLkpLFp2W83o/qxkeqR5t3++e2duOlo9FgoGCf6sMIn5+6kUs2
Wdaz1zbZvZjt76L8BGM2/WQMqs/QKZ0KIX6Bphcn8xHO5XxqDZnjfrb90CHaKUDWkD9k9B5AJTY0
YVyxxpL5zMBr75lxTlCpxAz5ETuMwsiDcN8ZPEFHOyu2yp9e82FOQl/miHDmjhG/3qcBzUMY3NBD
dWVEF21hxTLF/OJZaKJ4+HFrEDrltf5yGLvu0eA9njOBkG125NFOVbuT80NHx2tBt+Rl0Q+/MiRw
brlDh+PuxxjX4NLA04AZYUAMx2rqy11vDeyxMQUQ5oYa7n217Ka2fwR7hKllzosnw0J5U7N8Y6Qh
nNI2h+zScYInurIMyZSuHidOi08LAs4BPclfSJ//pRP+t3RCQmn+xfz/H3TCy0daff87z/D2N/5J
JnTdf5Bq5NiuZYJ2sBwfvsk/yYTC+AfB4x5Oc+GaLpwA+GP/JBPa4h+244FaEL4OHRFKxn+RCW2g
hY4QgIZ0g/y0FVr4f//Pv5Emur/9+l8j0P+D64DGBdYbPwg4jO8a7t/wK73IdK2fNAh388bZrHWh
wUwjROls/jZO8n14IcIlXNgCjtiL/uWLevwLhvBvL/43wBogIKiNjuMZkElgM954Sv+C26krp27h
dRAwPkFBxsLRnwkPQOdOXxdzP6Z0z/1Gn/8/fNmVlfMvL4uYzhllysvKn2TUJiU47D1gsmCmq96d
HbAn5X/zkn9nH/39g/6NfYS1nCi1kVdElDUsV0OgG93GyOjTsM9+/P8/HoKG/3g5zwD+hnjH1AWC
vL/TJrtCa9AttreVOTohjthDbVk1d5RklddSBpPqYK1EddcH6D9zcrv4pSJ0TDjlhhEkhheEGZkW
QeglDzaoZiazqiUBYJGlA8PCwq3Z6QPEVv0tEqOxqfGU7eYSTyS9Szb0zcSFh2orKpqjq8XGKvs9
4UIkirUwnDL1ENEtoVJADeOSw5IuXRZiw6tC92aKG0kWot/Y1/rRrs0n4rdtHD4TaPgZ28nC8QO6
/D0xu8kpQh0IuPYt99n8tXR6tTzOiQCBnydRRM+XITU5rDTpQalF30ZCB/NI78mgjXZw5Uc3T9x5
Fus3Fuy6ml8dHRhkNRArWzirLEgENNMuQpEj4DgnIoCPzDJ+E0l3b0aElfqV9Q36/5I27Tt9iFc1
N2HXdRfNUW+zCZBX9HyzBDCSJEdnIzeYqys6725HtNKCVLhwPwGgNpyw4NAto90iI1avU8fu1TTy
XY9bLgwy9irVdvMMcr6sAWi4YCRCqz60+W+G498kTrTw9bkSJlZI1+RHmXHeBJ5XBka1XGuj3jeq
mLdyUNGWr+2gtfPPSju5aJTAKy6MohtaCAVO29RYKffp1rbrd0FbOUuZBA7zd75Mr4mLgTdGMCSn
15lYE7LrGrJNEZfmYvnGQv0aN19V2X0MXVswR1+rq6zTgkEL5jwrt0I17xH2R024O7NiPGi546vT
lN+6qtfk0iJcf05pTa/67DzM9aPbUlnnnc2JklTcxqEBRvXDOP0Jp1gDKAGndaXxR+p6a5sdGHiS
gfBrqXDQGma+66CtsGjxlB3fmodjXLmYrpC9bo4EMuBEr+1vDYDLHpV5YJNXvsk1YCgkB4ss/dOt
9WHZMfFJtP4utwxcYxaABrOQP+k/ouquuy+/RnypJWIimJkwtJw/rS3Wt16Qa1TE3HPm4gak2aNK
r2G6eryR1oa2tFRLGegjqlc9My8FRiP0gXmQtLxn0VVX35BPIIcobgzjrs58XHga7S5LR/9ZaMkR
BcUWAS9N15b7p82hoicEiBKFRYkE0jHJW8ktw18YWwLXuNC+x6LTRh8wdB75WcDIetb4iC9DAdhs
mBrw6n1oJOpCrX2FI/DX7VutqSYR8hMyVOBUe8UV8gnpSXG3bHobPjyu2DWkE3u6ZiBtXnJQfs6C
BcXNj+t9Q8DvS16q+9l0SP4r+nejdeMA6sC2rpnY28IHb+ATwzKa2HonpOPAFL8LDVf7nOiHcUBn
rpazMEV2JM2V5rtFNnUuH1GuQdAYugtAh1etknjJyU8ktILrppO6wbpbrRMGDtY8hkXalvssi7ap
jOKtsz5xNcLuQOxpYuz8EU8IvifccbaZHUb6MYPZ4CNGBA7ShKczjwn+0PTv0uifIcTfEywYrFiU
wFj/ZWFgCbqBNd6Wcue76nUUfMedI9/FanUX/oAlzyV4xJ/B5MYE0mrIQsYf0Uga5uAg4y4h3tHh
nuyA9XPN7liwI5fH9XbyauBUs8liFvcp4vr0tbB+yNYku9Uj0ssp3atT4350eSATInDmeqbxhrYo
0rnydDuguLDk35Yj5ARzt7pMkJIPzpBvhgKLfBnxocii1V1eJIvtbxS8pL/MXBFgxHUwKYCS0ROE
cf43F9VezG/ifliLff+wWO5TYjEL5Y31E79Z+fU1tUGSjGo/yOpVM4lfpheMfYBctfXvTwtJxaJ+
80312o7zq/TXRnb0wIQO/3eKWibOptd1RoZ64nlY2i2LKvJwhSOm5n0ilmWNkeW7TJ3XttqOcUOm
kLQAJdHAcLgbWcsYdVlXZRdXQy+vpd/+8RcRjhj6Y3N9jkla2ywTX1en5Tt7REmjM8sMGAbQb0dQ
bGvlKVq6y6DzVZQTV2dglJPwtSJRFQGJ8ZsGDhdfa4JODiQFxH+CNVP2n0DO00UWGrumj6KN9us3
81LWzix9KfoHoDbtQnsux9PK+qn5fLTYI7Js0uZj50vGYPPrDCKaN0nrAKvCpsT2B/lluX1AQ0PB
2w7J6XbDw5h7x72EPZx+rU/6Ka8ZzAb7aFoTbtb1v9iRiTAxyXPKuOA+wSJbvSuvwu4ubO3viRX/
lDnu9VTYeEKX/A688mYQkEj8lIbSlBAKaVrbQRafi+E2QbauasxE640ycrQNcmmBqhJgkqp0SzBm
UCuVXz0l50PdoBTomwgRoeiu2VzRKPBh3XjSXUNlcEmS92ckcg4MVV5lxUNhTurRrhPwOd2lrRxt
s6rhi3XnS/riwkz2amv1gGY1eWaPPnMJozAbaw70CDs99dpg99/Zjrls8qwmyGXy//RxtS9xLYYo
YJrQIB6g8/gIULhwATjosRbaTBpP7MlDs4vOen4lGz3I8IlvWWW1fdOUgKHSBOIQfqy5O0v1sqBQ
0kX+0JsY0Qq3XUJv8n7KFsTpYBLBnOBfaMWI5QP7rID3GfRxV2x1hx/FpvrVOcu2IY0B6YbBBjjd
5fxT90i456gnN2E035BfhZ5T7ouRsibKhrPK+uGcuchqWmc3MsS+WzRQUPYAWIV8A6KMnF+u4FZu
a8VLTea7MtDr11iCkqajK78Mx9FtQcrF/sMipyvKD2zWA7LriKy+nCFQMKoOFElRMaux+FBJ5fF1
Fm4JwCh/GRe67ybOAkbO8GbrnEgdd2GvQBlPXIOms2ivmUw2MIiaNMxpie3VWQGFQ/XHrK2swGeU
zIDvCln70yZkIyAs8l3rYVsjmuTbmMdDKoKaDhPTNeVtWPietNE7Sp+efWYyR0LphQpv2gkgTNxr
cROWEheIPizeQbPlnbm0D5Zyq3O35D9ijcVnRBuyJQt7S87Y5Iz6wfMN2FNGQ251irgQJChlWYRd
yFij0RhwHUZP/V4EiZKZJenjOXCkiO2c+/EF67RNP2/VBRNd0Se6t+Gf02yxp0tb0Zjpvljt1Nkl
tTG2mJj2E+YmTw2oBYealnj0gUd82vz1JtIW3MDsHOz5wdSWO39K31E9pavtHD+8VcACIqMRoBJm
bgt8CMa6eJdp+psWR+gT+ubgArI8LMRMI8Vs1hldgpaxR4zNIXSTJ/bLbKVPViLWmMAxPklCWnG+
Q8ay/KgKjZryB8mu3JO+dG/TSKxS2mPsvVlL8yXNmD444ghv5DPybDBXZEnuoXEZy/Q1Ch6qKDGa
Swp4mgWYoqCPepTNmN2SuNEPvVk/kT9FldR2vzseTbpEX6jdMNSOyW8bjyydSeCAWaGvlJQl9Kl4
w2zuoy0T+dyZvhZ9NLZTVWCRQytAfy/naWHJbTUC5qANp3/dUSwUqfBSnpfokjIOCP1pFwmJAYvV
I57vDNWQSzxUNMdtE6IpLa/1JGFsEpI7IR3g0J606LFwvuKCi90RqrrFuHBBGl1ssb0QU45Zaqqd
dDt7Ubu10vQz78eCnN6UE0iG8NCHu+Q7C7MmYoQD28sjYkV6iMctXHlB6Mx2MBASaKb+mlpQtmOT
GD1OX4FftLBPlPNREpNJsXXE/Ts+lunMMuAguY2jfcQWvsvWKYal+j9kplK4TfknpyK0qSZNuaa1
qYVLuDcW7cqmidnR0X9zGwMZtQh3gwO9q3Tzx6qIDHqD+e+NwmzU96CqtMBK6A8TlMJkJCGxW8da
vbbqQWwke99oh41EHAg6rMUDn7Ee9WbgE06AD44AvNqx7uwUoUDF3KFdjgzuymBY+/+Tbd8TWP81
cGBlNMgUk7n5OuVn07fFVxmbfyoCp0/SobQFS0huqcl1dW2CEia3PSI1y4NOpwFNq/OtcMcn0dDD
NmqxSpGTY+wBUi7MqL/KhPAtYahtIjIGS8MfR07R1mk6DrZz9mrpRQIoW6kjNeq9Qx/dLEDQpJ5V
7wxzbM8dpQVqGU1vew6bebalpiRmtunwsncDhw3ipBJ3wLug5zt3Rj0bi2hnyQl1Quf97HPDCaWt
PaeNeDKb0eU0UXb7wlpFb7DGEa1QNTPfQy5GETs33T7KDv7opBfLiZ6jCzol56mDsohaAfsFfjxi
OBHM1w5t95G/m0F9qeHM4S2qjvzqUyx9Ehpk9CofzUuMyyJEA8BqM+4t+w0pW48G3X/GCNQfqawY
BE5uhJhpBa36pF5xx91RCJf7ceK59pX/AGKfEzktg2RQEFc7WTFF8bwdnt8X5A5AF6ZPWxaYNpl1
D0V8n+GQPFZ0ZqPCVcAsp88V1MmiyHNmIOLZqqji7O4xX+Pb5XbvSZsiQD0Uduwfe4Wf2rMlMwl3
4hTX9XcTAMGtnUl1cLG1wkr2NreZJqdNbk8fF9AUSyzWjrYf1XqnFURLI3HeW62JYNjZqYQTozR8
OtGsljRcEa6SMXZC80d6NrU+yMx5x6VK6jikA3GoPB2PmgDI09FvqPKtRh4DxDUBBEBfDoR1nWvV
XPoCY7XvznuTmaNIYQ8l9gLEKtkR/ayHbmX9qoxmKw2wUSMzBqEl7ypDQPRb6svJpqrZNE77UdtA
ULvJQGJmn1od6B7Mp8WbwFUxSYvy8qov7Xc+z9Cm+A59ifs/IQyI9Z/7l37hwe2qX/oMGaCujONc
N9c61T4aHIDMsjl8ldi7x9kOqtFgT6PMYSDrP/VANcMHg4As7lj5paschgncpI1ZgcEBa02UuCB5
dyB4u66fBoeTbNTXa7Zp/plZcbfRK1sFs42Enpd5rmw6h/kKAYi2IyT40GV2fRcJXEuVjhz9hzaJ
ar+4TkJmT3lverTAUiTLkCeLbVmRC4amn/iXZWc3wzehWU9jmTyLiuzddWrpFi1H9qRysRexqArt
bOmOFpaJLZmA1m/wO80Q5l+9i7ytST9qQ9QrljGRB8x1lnMDB7WIeQd8u3eTtK5dal8sVwJx0mFM
Zw3ZhYU1HW2bd1O43sF27Dt/QYTFIOWiRXRSMi4bVa312GDy3CG2XAdmJVwqzd7bnFBCkZe7smhf
yZRqggmVWLSqQrEb2WHclI/uqoUw6CZt54bjXQ/TKRwo7OGfsAhGDULZdnzsrUnSHVrnfbr7w6VI
AtymBaVcEyntwcWAoR+xzDDSP8yoZiBnDn/cxG3DbH+br1cNX5fZxdRI6+ga7ueaMQhGW5YMKFsj
OhWoqjaIrYuSdFq3rkVA9/kV5aW/W893qJ/kdm7fCHMGkcqIgnjUHXoQQmT0mTH/qjdtm/tB8Dgm
c5HcFRnlz2xrp1o3nwrV/RRVD25jxig0lvN9LqTPggLxxUrd/SzyZZfgThgMowpU183hnLKErcja
nIwuZu05Q6VpJNNmwmSWJpgNaAke5nIFnhr1dNAsGSDoxL5eNNbbkIm7AZH9DuNxtbfRDp/rfEIA
zfzb0hvtODrZE47f8libztVqLetcUQRF61KfwyzWo3qHfLfjmQM+wfDZQGlA59eK4zJoNYwYlo6q
Z16sz6SDUdo1D6bAcWatmgd/npHUK7kzhbB5nP0LuiN5HFRxHE3zoWhr5zzBfbDjVu1viTUlNBw5
JjScsL5g8/hrr3YHvwgUx7Qs4dTk+2zYTpdQ6kbCp52mJ6Fa2rd6KfflAOrRQ6kHJoYjvLHqLEzX
o5IT0aNv1VhGOiu4CV8as8AQQicToMzDpNRbRBzzxjV1PIFzcrrpuWphyWOrbuti9gqzXB7Js4pO
LhlknazjPa7PPhjNsthKm1Zr67xBdba2JlAa6cqvptR+FaCSsNVNuHFzdoXC8REZ8QWaTMEMPHQU
lN6uYfAY57ONeC7195XIZDCy9hpJ5ICz8H94DvpeMId0mFGgbx0SEdckdjgdp2KWZxfeekKiI3o9
dkw11VQseZjRaeObqXY3YRV3zcaYcyaRq6DR1jWXwJh5N49DF9rr/dUPVronIgqpbtky9ePOKTRG
qXP3241s2nWO+QP7xCUtqm0Xp0mYy5ij0S9XGuouDjlxT/tJymNdwsboFc1HzHA8KySe3ybeeZIN
O8ehLIcbh9zT4J7n5p7OdHy/yAahKVjwzqRmXwpLexgzwqyn6a6qjFU0aOaPdqN9kp6bxrkITb35
8CUmJoVujflibZzid1f7Yy5MmIEiYVpCcYpaNvFxq4F4sUaGCgK7FgTNAp3RxZCgIVYNFR+FKmtQ
V/Ccd5rNAcJfDCdo/fyrmljfZ7/N9tUrqOUtEq8oGB1dblrRQlRYhRQ5FuSJQWJgrUKkThCr6Se0
5xzuP9D5+BjXmblZaS83hVVqKScAqZJslwh6lSBgYiNdOkE+qDq9jRVdWsSo60/We++l82a8GjB6
czP/rdQEHnkur+n8sXR+tqeLcnE1rAoJIoJ1F03BEAQkXG00lKcwjRyfkezaBFzojdeqfVAmY1IO
ez0kgPpV9cBSY8k4AFLPG3qutbY2XZCG7oPSaED3+hHjTVCO5Yv25UTo05deBKhnRDAnDoDPdNc3
Floqzd45Y7JrCWYa7PajdY6zzNGqthzJOyf6dKN0FyG3pbja+TYsIh+1ikgNJtCu92ZN1plICQa2
M1GmvXEHw3jTwVwtiab1FZ/Cq+VHLsk0AAuMxteJh023reX4RfwZKjKjuHfB3Tt5TOGedfO2fprc
O8ud0eqZk7btnZISUbDn9dg3G7e7i5uI6fFgvGgNUGwPmiGsJL5IjeAfJ7nGGBYdWRt0BiAY6rn1
FqHas9v2wzNnhjaDdqVC/WgQEAKgecti7445wbUzWOyUdmpSxs+LKT+mfG4C1dQHN+Wjyan+oDH4
lk7Wy6LZLyqHYNWri8bMcZNbPnKXBnQ0d/wHrslnW6t+2ZLfyDV59ruBHAEHsp0GfsnVmqeiAUba
sVnmi4NVAQULfayfN5lOk/p3JfcC+qn6N0H3SBklgoibmHD+URrGO2xWvhbbJECG/e4meRE1KzmR
lkFLzKADqugvPYZMOQMXBJ5zvtKxE+3tNkPCVYIriKfksqo4DI61QJamsES9FTj2U+3a/jNBzXg5
OQQityOKFNbi1HlEKzfU3A5jFjeTbjD2Js7u48wjSX5tNBJsL72N8kqBbjdTV2DNB9zJ7ybZ5hy0
Hzr6S9vM9sDauUS6Alinf45AsaTXZLqXvMPFMHfibXEIt3fHNDRLSqckqdUWomKyKjBugvEx4+Su
xwNFJ5DFm04jWaUst0NeEdNFsEdKOj3bJRpY93ye7juHZT/FWr8p44z3wNlvmRH29EI0YOjqZ2O0
PHShdPRmvKbofGYY8mZD4EPU+1dV7vXyW43+Z+XBI8EvBBm+/TWNrBY9Hs7Re9HkxOtlSFkKn4AP
J0b6Q2FE4oVeeAF2ZaaJ2UxPeT3Y9tbBiciXNHisCstATlpevTXSbshYIKekPpFVyml/oCwRhngZ
jfgJ3TAN1FFhV29Ot4KlRUADPGMsznifuiqTiLPF45RV9R3SlObq6sfR0n+UCgxMJ3X35EzpWza0
MWo/QkOIat9ptZ6ca2Z1REK5r06r7AM+HdoC6R5Ie3QuqV1sRkxt25gHWeZP6DLae9cbjjUy0v1C
KuweiDrxqBqaIeslmaevTkOlDdN/PlPsybOD5UubSh/9BiOYiNP8MC3sJl3NphtzIczIZaXiO/NE
jcRoJEfPeS21ND6iRokP2lsLGQVzyXGR3gl1O3iztU697YWAxFH5mk8oANgNJvc+dtiyQRTdEwfP
xaapui2cS2t52AEd4BdaI15u8kc5JeAasJymUcdsdGKMqHPxbgs9ioVq06no2jso21qke7dbF9IT
R3y9cIA5rUGARHJZQDD+FEgTQ5uUXr30HnXk7mGZj/ewSzF+IcMS6LyAjY/vqwrNG1HT3Z5zzit/
LMl1Ry4nU4O+ctv8GeJk60X8WPCJ0Eyb2iKpF1nvejeMxIr563us14DANl/C3qN10dYcLVi0gjar
67CuamZiM41QZFBuw7gX4Qbp8aifbgqwBPsqpoIFa77nBin5Vicz8z98xZgUydG2Kbz5kOVUAJkg
PkU3cP/VUL3DyKbfUYzRdbCfLRqLAAUWGnTFFsUdUrICLyHd4QRF7tZf2JWXbmD0DYBpxzeUjWo+
GeBGwqpaQpjwPINWuVCf8CZNzhsmfNlDD4zGXzVHnL3gSura1pv0P6kBDsdPfHEaxcno3S8S9PyT
1cX6BlWAFSain+5v/4Xk2Qi5UQ0G+lO6I5EAIC1JjQhXUefqbBF9TFKiTRjLRlEdBw3iOjJym1fc
mfnRyA9iupoaz2zWl+QeJF1DsuQM4N9jtY6NNzONzswri5MxajzJZOCtlhXjASshMnM1kkmOODLJ
SLyJ2B8PUpseSUUBguuX6UOvF9+FzS4zuRKCM+WjG5nFzzaz9lL391Zh/4JRPV0XZ+YomT4mdGZ2
8ZJ9VbpgTGp6TG0MwrWG6B2TlGDcb0EHLN9nFQ+0sguqRnGpkhBfm7/R3D6791c/TbuMeD7S9q0i
5mXrcZiC1QXSC+tH9nPmnfNMogJ1JGe7JvZDnK4gbz1wAA6dBbO1EBK2TboXtftbMYB3zIJntoHM
6WApr1RGMETdPqp1Q0OFaTVSZ8PLsE5ZGSkaKXnbRjr/GXqyoHoMiOgiHkfOERsnha5TtXta/19R
k160vlqDjnVabwnCwNJnrpHGSINFHL3FUJzf1+Ryi3D1bHmpWxTjk+i+febyoQb806bf2/RoMBnQ
I0nPRgpkRquhnaVoDoUDnMpcTnpeL7wpjvvEWj8YaXvXkATPjHDsjm2T35dNC+rPBITv5B3R5Qyw
jGj8AHtXvUwDrVg/h9Ahu1dY3fVRpSg0qVhX6x6IOn9N1rD0U9RB9acxdi/yeZU3x/Oe6mbtgk/j
nd3YCVA9SJF29GpyPMPF5ZA1mrwYtoxCNj6PMnC2jxH/1LK6Zzp+ilwddrAAjRxX3gWDdH9uSuOj
6NFETjDv94q7EdQltRyqy2VLtrvclxrDT7vK76x8/mMyEAkH6LUnk97S3s6rnxWJ44gAJ5pDTPl3
ybQbyRQ4I84+dnEd7V2npzoyzf2Uadx8y0LCsksAjxGPjHc1/KZKpQDQ41U7YaBOFTRK50o9Nzqx
fK7DFkphg6SSWZ8nlvZJ2CC1W/SVtf+oTBqdLvHFTF0w5WlWvuuz8SG3lXFqlpJYhdzcVjCVDynn
IQLNvR1pC9AOYoNjh590p9u/anbxk2VAkEXivvzXf5o6N5iBn1enP2y7u7bq7v/6q8wP+V+3P9v2
crF+3n5Cqr9kkbkpECtwsgCI3NsQnSXXkX48P5Zkt3RnZdGrHjcOwNrLS5V68qFQ5KkaVWztOdmU
AUAoHwXK4l99noDAaowZjEXjHwx/l2tVDGcyfvBhF348uUstscz6ETkG3CyV+Vn14ju/zrFmHNOe
uJBmjh6aTp3zxF8e+QzpSW8wdGUOStp02CD59x90s2kw8sbbOTaJ3kuZHhPPkiOA+XYc1rFStwXC
tpz5Pq/3bLChL8imI/hIeeHf4bs6Vk5f77Km+ZUneU8nQf3KSiMop2i86Dh898qDOUhYBB5537rE
0oYbXnANLUyCU6OGHXP9Cql8mp/Lctr7Kd9ICW5lY5bOeGlruHlwNg8NOfMHk5KpzKpd6ltnmUY5
lTV4uLKWOy2vXycTYUYWlTBNbCpIa+IKlsNbXwPryZvnGQ7V1jD7R1fCLlYu0YdRJ8/0pCDzLdhi
+mJ0TtqK5kqM3D4SpoeUGw8ov6xZEHqY4fUfWosU6U7x5tcY31OxU07UcHlPUPzolLZEgWVnvVyf
dAAu2Gun9Al0xP2ohNgkdA63BulaJ6b4x1ZnuozTbYfGnaOPisOsxGsb6y6SPjCICUpoknKUtxPC
6u6HhQoq7vp7SzdBDC4+oPSJPLiOsRrdB2d4RaWTcfCeCT0ymyMNQByZun9Q4Mk5kcInm79nsJhv
CCo2eAdPhIwQft6h/UgTps1thettdujlVSN+Ttc3h11ecbOj1tq0BUSSoUsYfTV5vAVbYW4Gjec/
b5qvJbHErkm8p6ZRdCYaprjtzGg6W2VIY+JkZ3tyAD9I9zSTG4EFXP0xM0UKAfYGn9md+H+cncdy
41iXrV/lRs8RDW8Gd0KQBGhFiqTcBCGX8N7j6ftD/j2oUipSce8kQ5WmSAAHx+y91rem/FekaA9a
P74TS4OsKFT3mqHt6L0tKQxRjIReM1eWHpHlAXhusyuDWDuqIymlTZVgpw4m9aKfTCFsz20Id0X2
KViKUrSE7pSRhePpcD96Y5NBiBKMFOYq3S1oYYrGq9IZB2DSvaMZCUUzDuRu1aTmDv8xLOFasLYd
yJVNCZV522tcBsM/3fgWOPpczGvOIJa811tvcoZYVg6RV5jkuHTaMffosEfBoS5V74geiqwaORJP
huRlK5IuM3ei24PCBe18g3P8XqIOudQkrbunAtsue0ET7hXsIp3ABs700+HSqLTWK6EJr6VK2K5Q
leK1tcoRW6aR3pDswDo0cjbAxATjYm2GjeRxoFJ5w2w986qHnmMMFtO4egClwwjXwuLBBwVoD2Kb
PTQlTaSC0KQHycQxTohL/CBWRWJTvowekN8nNokgwcNvJ6gkxf6DN9Jfatik3oYMEUESWeaNiYmC
fF0YN+RVuY3ntTph1l5hNJepcCOPMisUib//Mwom+Qh/W1wN4VObkCZU9PTWPUugtVgKJ9LntU2o
1/3R89Xu2DRhD1a6UPZtQB9z/v2m7AlpstKOPpWhHWqp2eHKc6VWNx+a2Lw1PbrIbHqDjhguoY9S
E8GutEpN/zmaGkx0QUX72K+NpT4AftSzaFjnPdTkugW7b3Y8CGHISc3CIk+/clyHVYV5udPVVZnT
G61EaTzI7EsojMTKKm7SV2Gc9jBA8lOkR8BCimPfK7mTlLFxmvjGQqTvMz/aWlGZ3Kca0zEd4JTa
q8V81mXoovj+XozdIO5lj4WIjqBaoJRQ8ZzPIscGckpFAVxYVWGgowswuoOmdnRPes/cItrBalK1
940f7Zoqn5yy7unWaPEJ6JTbVn20HWbNlzcxyXcd/WQS2PZebvZ2M2290tAxX4Ts7NhOsQg0L5mY
Ty5NtnqVjtWH6UUU3LCxzrO2T/o4WJ+2IrwBFEtRafRG53MtXRIbUqvG5M4kgrN+X1YsDXpQ0vXT
nclHiIUQrEAgIFPlCRRsGaT6AE7Au20lncioMqEkabp+iNhscmgCRaKM7U4C1LDIKAHfGXm0p/O1
AyQK4M4z83VhhhgGk2pwGX5zyNid0A0lIlb8jl1I8dwAwpCNcBxV2GC2lgSa2+o6Z/ohW2KokFa4
IDg5RDQW1ehW61J58scBzBBFMaZtokXyEo+FgnY0fJimbrr3KSPgpkPbkimid6iDPrAVPN0tmQVb
JHEA4Yge84KEqcSv7LgtYVEO1AS4yAlyIMFyxiTJVOoOpijFx5pcqbFv1X1CMPuK2BNzq3YEMbdh
kEI3GfFHCPO5TL6jK4hQVVEehaj4HJPqFiBkZmThsStolg+apMzmjBRjTkdcPbOWm/gaRcucWi3m
173o1RQFohH4tNXfIbQYDKZjC37WlrXfW416kNl4rB7zgf7IKFp4TdoM/Mqg9jvQkoojG3dAePNl
HdCwaQs53QpBJzLrt/sBeRlGJTCGkZmXe3ZmR3/yunXLeKO1HkMBCfIrxzoJtRGBHYM1bJtBrajd
d/BVVJDcY9OuOZkkW80QqlU/osTL/WdBtJC9UzJ2xrY8jcOcx4bPx2UNfZJljkGBYs7FH7cyqqMl
41ZW6yRaZ6WZOEQDlSvLmz2aur9tzZTFs6jOtcIJuGNDAFO9p4aaEcIzDQO9WE/cs7MBTGV0e8No
1gC/K8h++t3vgyN3clGluuAE5eQaCSjDRENB0GkOmlT9LOgVTudWS1Yt17OGR33QDOS4Sdbpq1jk
HF2KMspwwT9OqVzs64njhaCMICp0lbIOeQPsdii59im68S6KHhTfS7bxBGdXlPWdpTfgI7TGVaPo
pOUjVZLEJwi4VNsNfl/OQo2fSDs/b6Xd1NEfhKFIIXT+vd+/dPNP3mQhS9OqkWJ1WmvLVAdMVuk1
CQYG6R/knAk2Hqu16pXpRhlGcRfOf/D7JzmjzZ9ZM2N4aEDpHkw8POeucTTZnqAhMU634bRAJWqe
u6ceufvVX5abcCmdsifzpXu39uSnqgFe47VA4ReY1lJ94LignksGgrrqz1jdvFcFI1x/rkvHQkso
LOayCqxAdR1YC+nZ79aFE7mimzjZSn/nN+7yi84/RUYvcd7IF+mDjM/rOD0bETAiG5GddiI1h+Dh
6mbsw/V0EMS14D5UGOhwgrLBvyOaybrSIhTfjI18jBRbucRvurFW8+UE8sAZlmW8zD6Ka0yhrTwY
xR0saP3sP5BSXZdvXXFgQphRIawjtDKznVSvYLMo8rLF6Ypz8oAyOoUKmVGwW1qmExacGJJ1BP3I
QQoj35dvOUgKN00OpnEVhHcuHXHeWrnFjY20hxpT/1FuEJY0tCJfYawORxWZVmUX28Ip42t6Ydet
wioAhYFckbnjjIek3WQP0YPwgpSAUhK2h1XutNpKeVDfEnkniwsF3Hvw2RyUm7WFUJ24bYr22PVp
Ji66HQC5FAb8InrpXtNuoZyDpXni4kZbfR+c/pEsargH1/ZBWhNLgdT2QKRCAZTrwqqGhMjhxCmt
kIt0R9VYQL9OUGEsshupTKhJhGsEzAY3Z7fqmqXXHKe7ul/CjMno59DwoVy5gLffRzbowkvvYn/J
1zR7hGhFd2sHNo1nM26zffog3WnXrLdV/dzKboLC96BuAdB1LdC7tXURz8ZVHpcyA0fYkKTC9vKp
3eINmKgNR7awT3fmgcIxB8lrtEmGeQT4nDhG13+kYdets8/qUD4L54EItLXipJtppe5uCCdX5LVx
MY+wXxHUUE1+r9nyvpIkchSP0sdAuX8Buhqbwx2Q+OYFO8QjE3CqbPJiJYVOrzooMRoW1aO1CRBf
17axGdOFqGyimynaLSfZYWtQZOZVXbbXcp0dOYejJRiBJW+DByLNLH3JE6lpsVTLei8voq1/GW6C
Ex01J9wYtyo7aeGGmGfPXz5KZ/nkbdibxgAiHxtoG5/VLrWZBmuKJdRW1z40KJSgzxBcnqqdh2Lz
sV0TFn8/c9rRsS0aN5iz4xbBcXhNttXBOBXO6xDY9V5xihWq3HKJ5/kxfsEQcjHOaFzypzmwGCbz
So3XhIYGJEn8in5BsEE8UZcLRIhHUTk1rrSj6NO/MJUpb/T5ZkE9CnCH6neCLO+ocGNQarrZxXrT
Yht/502waZlALro2O7NH7uBKb/WLOHPebGslHMqN2NqoQC17sM2ncmNeJIhR70D5lpXT3qWX2dGD
FJesMDe+JL0rXKkVRQ2PlHKQeAX08l4/Ra/gcsqV4WjnyVhUjwUo2AvnxOkXsMUmcdO9eFHO1jmI
NpTBvM1EAfnIHeKwDsbaXNRvgrpsHLYb2Yo2kb4Ntvmd/tSvjRdvX+18J3OLX/U68OzoDXP22C4s
QtXpnvA/XxTqohUXXu7Sp9u1xn1yBpMXrjthkdyo2z+Jio3lU11qs6t7Wbu4rREjI63rf/niAcRM
1LIkLowPdJwj2SnmsUdagw+dGeiKZ6FkrWHQwKocoZsgzSOJDKQ6yVwb7vyieAheBQOvkV2/c2Id
Vs1ISOeCZmyyIBzOlU5ErKAdIUJq1+7DiofNYCInYV6aZu3DwrwrzhjNzRySEL2dndA7UFwRQCOv
01f11rsRfalCZa7uEUQO00m4yPQd76Mbem6BUvAiSR0MpNJhdDHeqS4908Zm1n33j+ahAHm4FFfN
XrgMJ2s/3Qk0UdkxHKy9rx28zx7e4J6MQyrAdESvrIhwK7In7WqcjGf/wpLwbGyUD2Ffu7x/EYd6
CgYpfjQ7cKuHaosYKEQpaot31gozgx0867/8HTJxn+brQiae2IbgS0cCliIDGPLgInRo5Frb2ken
QBoQL/PSslbmpSL355for4Rt9AKAyLuXNtJd2b5G+/QRzhhVO4Ln5iB1m1MbMhm4OD1f5y5hKhs9
t2Q+FHtH3dTl0t+k4zr6ZTWkaCzMpdazZKrEAdk0egVr6WtL3iwyhKHZPKebunBpKaGpMBjnG+FA
CxaV9bhUEMvQAHGnc5A5orzIVj4kdztYGUizz8q4kNfNg3WQRKfYYYLUjEXpDHvdsXhNpDvhKV41
Llt3+RR++ocoX5ofYrfRmVNPAC/QLrRLI3XQCbMJUt8zt9nR40y5xPIG327sbTmzh90cgLrKj9mz
9cQeXdqXAhhu4I5L4ZU6P3Jc70M7xhBhTzHxnt6EnmXRvFkiOj0ExofKY1pYwvO7+N1ZH7bTLlnW
Tm37GICc8kC43lv2KF/Hp5Sm0Ruln2Br7qC0qKv6OXgoxlX9zisHvavZKW/CPXd3LRGMs+SGGf0d
N2IqbWAv4TUOXMs6R/2ilTYybTTSSgWeEu/0QnkUw61uroaNFu/BobuSMyHSeGrcBuWuuYCRqn94
sNqGJYBAcUdisHHofjVA+Kh9ydSCnOyhRjBodzfheeJOdytCrwlKAtFIv2mVjfdQK7MdcbOc/Rfl
PnDVN9U6t0AzUbaMNkChd2+jCLZFCsB9pLkCCQ03wiHxLzYwffBscfN2GBTHFYkqfuH2d1q71wMH
Nwbg3V/kyxI+pQF8O9CT184g2xXhMrLfCG3toTr3yOTfoNZj5cfpcQKmjaQGZa2BMhlA44oXE8Cf
Y7op+DyyJyAwnNJiI2XLQLRpWCF/aHdJA0J7MWZb+Z6/b5CUhNugW5ER0e1IJp+1lTHo8gV9JD1Y
K9kaSjxn9lA/s1OI8puuHppmWZtXDpJCe2DDVnxW940FRdP12Ia+ROlGOjNBIX+SwxtFwey+vgvv
MjyV275c+Zf2MS4dyIy8MbRrFkTlbEgdWBfvQHsDFv0H7W5Q8KmsORWjDNBdPwcGsaU4x3YOFVJ4
9F/NF/nAJJF8RufuxaB25xJv8pLvy02wbXfNs3pfJM5IRxhN6QUyIBF1hLTYwUSi7rJYlYZrvTSp
Y6IoSnc5qQTZHfknWAADACV3/nTJP4qXGWeDexPNg8nW/JMIEewe2S+8Xan6ibdsfMK7iA0r0YEh
oZ3HwmizZySQ+a6CqbKlTHrNnLDd1Re6nd6jAEzwMP3K9/olf4pM23PNq8/2a5s94EG1lcYe8OYd
Cm1Z8LCwjuh2ycvKU2KwnUvJrlCg2MmNfVyTvfok4VIaPQzU9R75nphDMQ+wfG0hnWDQMe/puHnF
o9adhVN6wSkzgFbkNePUgVT0DbHn9MnCVmKM2EFTpUbp7cRHdCuXmlPHFlCERq/9aLpkRHH7COzW
ztoBHX30MK499qhvDHwBSsuWfSuGH/KA7ewlLJfVZ7uHiMwrw/KEqg5B/gPAbrKuXPYty/QMvLla
aut8m6xB+hzMfYEXzGQXbIOLvGPn4L/wziS7Lt8WWGBUh4is4qJPJLGvZ79tjIJ9BaiE6FDUdJK2
1Y4GAOoddXXqFCpYTaT8a4AgdDyLC+1f/0ViwmJHFS0xlmS72HSSB08iD/fjWXgphhcxP3fE6T1R
dfbhGa7ZQYUOEgWE1GzPSAQfVIKI7tuCsBa29Q1cMfY+4sL64GGwqsZs4znQbIBCHdLrcDPDRfdC
xHG1BRBGlf1j1BbaFUML3UmJwJlTRctvXT4Stgvg+p7UIE7tYb0L2PjJZBitTfKkb7ygOcrxNUi5
s+8gsjWZP7dE3O7z185c+Lvk6h8LjlAWe6UWwc4nhYB79Y3+DAdRNqzmCpuMtUexDAEQsfg2PGX3
fG3pJL6Aq7pSzOBjcUdxRnjG6wMNlL24uMuXPFxhl7xQu+OgkHzW3g4Bydxlv/ofzMbkB6Goao7m
I4bdt+hX5Ua09DbFSn339iZmTY8zH3vkRX6w7vEyUtcr9v02rW2wiKvgI43oYXEeckk15D2qttGK
NYrx0pI/MK/X7ROlj6a0SX/m0LD079R74Tldi+/iuAZnCBpYOMXMhwg/ueXNK6Eb6nsFXB9L+LKZ
bMhH/SboliCa371d/ehXuwgx70beC0tjm2JzC5Yl3A9zA1z82SL7ZOAN5Wb/QkIvgD3f4gMx0Eos
vWGtOda5Ojc3xJyPJowQ/I8IP3lXUYSux30ASXkV/WL2k5KlDsDnbaTA5y8+u8Jmi8C2CX02q3zz
2J4DZZ98aE+Mzvvw1XOIh/eWQ7i0dsZRwl/4QW8B0YU1PUDEzleGghR+ob4Ie9EtMcqvLFgoS2Z/
fUfrZBkQTYDQZxVt6m2ABf4kXebJZhaJcYYzNtKpmA+xJh0Gh3qefxxv0tNTKdGWX1L2oWmL55yF
sXxJ0LLbw1o9MnB4SMFZ3gWf2F/NexCg4a/o2r2zCAgXaZ09Z9cxdci11M+eM2yMC3MUL4XxQddt
r+zHLagg45mUOSAzE4E69vDc+MsWOgiZowq7NDvYsCP2PlGOc1xHext9qhwx2BmpEHoXwQF7lXjP
LO8vBuwWhwgPzDU/5q/I0S2i6GyEAYTaeff+JeB9WniPySdjuHtiCz1CorLFc3jHdCQz5WA5W9Du
qh/rR+25fmR6DO6JoVyEp3LdP3J2VQ/ZXlobu018FlfGU8XbViIozddMnkyW2jN761v30rt0Yx6L
GwI1UlvRkW47ttLr8YkDO7zLel+gkyyX9Vqk5Uez78HaMpreqnNJFK9vw4Nkyuiv5tM47Kxld/Te
++ExqtdC6miik5Muw6pvN65xJK2do9/s8OEQ12NjXIjP8ws0QPDaFb8IRJDdSV2n7ABa8jxc3+Ev
5o62G4/FHbMgmkNrO/JlK6e617aDwx0Q98qqpiF4w2McLIgmpiRB5l9OXYiFkubWcd4+4yV8y9iW
BathJX4QPRDXKybwR4GJfBYuLArXOBSv9RN2CpmDp3QWbqFm+1rT8Sq1qmMggu6tBHg8rZnt759A
03Y4UAtrWRN7szQqXmnE+xiaXuY47Jy+JinQdN0kaNsrqOHxLvz9+zEirDRuSoaKFe9qqSOgq2Id
x/PkgarEMKVMyZOQKPXaaDSuW68FeStqGT/6JlxeldpZGeEuCdl7oVJGIdq3p1iMSich9HEZFB1W
55GXoZ9/iZDd2C2dDTzek4IMrt6r0sB2acj/95fBrA6tWuhOrAfJdiAPWG1UNpRJlZRb69P6zGur
21tA0oHT5zlFWPQJq7QQOKn8/kWfyEoXfIfmAkVMBMYkO1Yh24fAfERkWblBwcYc3SMWRArPKt5T
lByUaEeiEbXoKsQnn4pFX/gmogEJ63N17FX5Q47Bi2fRzL02zx7Xuw0huKFlapd5yZmLfKfWtnB3
l/74qRTeAcK8zBbWbzGPPUW6XPOqiPiPeRCtKrvolVMy3yaWx+Fs1MQYTFgtqMzQOPOKB7V+HFXU
q/PPoTnAKAzrDyGKrhYo9Wqo7xthipkjVTsfktdeLyihjo9jIShOo0I/7fS1NBqnePTdQpCPCgdP
2P73maReDHLnFoZMSgDBoUTJKIQUeWeP5s6qb8yHop20deyjBvKG6dZP8h2Pgw0MWa/UiYoPUwCn
ZHTtEsrzuykTrml5AY6+gDzIal9nQ71pcVkxzyTJhsg3Jq3B7cUxOFYCphPMGKPjla3TiX5oz1Aw
mBnGwUysYddlbDJJhV4r0MFoA02qY1nyO7nTCtl+hrcIEWdAg/fwjz5OrfZL7SsFkQhvXdwmay1h
uzAneWFgP0ZlwGlYMu3/+j///TdsDgig4j9Am83H//0vTTVNxEuGplsq7kw+9AvQRR8SOesEs3J7
Fc5AboEp6FgvZGKo6pRYl7R0KjXaFgpcScKob3//+D/5LvOnW5IimjodIvULtMcYtKHRcqOC+9X/
8gZ1KdY+pYOIKoYwC5QIB6LaJeKV/vvnSmCH/rhsSVYMy9Robqny/MX+Qc4Ra6Cu8iBVdFrI+ahw
ilW6Exr9adTxwk8iavq0OmDDO+gWek7ayZxsc2WjWv32h68yX+PXJyDJBGyQdGfxjb48ASnWxBF5
aOV6IliEqBTAQgifARxsV7gLIP/Rn5yBMAzfge5ZdyPAYiIcb513/vjDcDC++S4y/C1FMVVNtr5+
Fy30JFnIQ3rloIGZHljgZ6xAMhavAV40TzDVH56E8t0AlLF4GFhMRF3VvzyJmI7dVBQCEesZ5T6j
T2+GoqGTZKfVTrA259tvSM1LUZB4nmZOjRO1HNjaIwfAZZJsFWIIkBhHxApygAGzz13S+EdevMZ2
i+Oqqh5MNCDFiDK1SXm8BbEnSCsp62akJZWr0GzOf3+o3z1TWVEMLLLmTL36Mq5HXyXpIPZr10xZ
CMljg5JT9j+8PL8H6deRo8i8O5oIf8sw5H8P4gGn89hYcuV2lXaFTXPuUmPXGxS/G96YghKs0Wfn
qejAMVj80JubIdIO+D/gHPbJWQ8YUUldnHpSKEzCgPFBm+qn1czMkuIlKavDNALQKPTSEWvvJLbB
r7xKq/Xfb5b8Bz2LOUiRdU0WLVMC8TkPkX+8jJamAg6XFY4DFltT38ihFYA4bGm1jCnPdKrC1AUW
vBmgPYlzWdlcZ1Xy4EswXYMYwog+fBL6/mnGFcBAmAuKD61g6v2Tl8Lr/fvX/XbuUFQadyxehqz/
/vN/fF2ltvTcCPm6jCy7laDaYLiypxk7JaXdLaalPnv6XwZtFynULn0EcNRkFokpNj99l+/eHoWJ
W1RR1CMM/TIEfIQlkmCOlRtrdE+MMh6XM21kDKgJlXLp+BrvU9PRYvdpY/RB+vH3m/Ht66tYmqyK
cN50BuKXZ4ff5D9jcEBQtKwkmSJzFyISHW8mmM2FrOSLen7z8GXFAEHmh9PJl8ikrjTjZAZsctjY
h08CoHjSiP3tJpI+GyOm4OofiqSA3ZNwyibMlbzzaxd4b3AidtgoKZhG3XamLDUzhurvFyZ9f2dN
3WA1llXzj3kJDSoDSKzcOt9pLSV2XcEViGptPYCaIf0l3kyStUkonEeQX/7+6d+ti4ywmXgmAtxT
vqwJ6uCprZqyJowzp0egNNHP7POujxzJN26RllEg6Zsfrvm7WUsVISap8H0g2X3BycXEhXdj0lfu
NPAsEdy86Gb+8vcr++kzvlwZ+GQZnygDFpHfYdIrRzXTHybfb8ckL4OkWLwXNLm/jkkrgtUiN7wU
pbRWeloAI7OINTDAtDw7k6dN4UsNV1rZHvDLnDE10YxHP5wk+8Qrd2HVHToRf6gpS2TiJXSpDCoG
wRi8hIW/bmYmKZFwIyyw8QaHhMroDIzyjfsi9N5m4JjpodL4+42T5lf537O9IoqaqYDnFC0k+1/W
FFUrWkUAFuT6iNMXDcv4QiWUXEYEBZGc18yokxvubloO4G58oaRrUrD1LaDI//2rWN99E0iubFY1
WTK+TjqlbojmWCilW2a/BJ9meyBTvzYaiT7uSNhl4+0UgBWBsvv75/65O0E1aSKsM3TY+ubvO/SP
idfypWaq4qQk1CVYGjLvZM3NtvOiw4/GpDvnT/79E+cR/+Wec32mZmCc1xT16+7YqsNwIqoAd5gK
oTdCmc1W9qmooof/j89RZVHiATObq/OV/+PKyD3AXFYZuWtSu5k8cpcgcYOp/mGvaSrfXc8/PufL
ZktQEp3sTT4HJEUjWOoSzTenfH0hDMgCpFylr3ifhPmGwLuBebt4VqONUUZXLp9aQ9d2a8GaNVdK
ulLQY0lKIK4jdkKLidRowjeJdVApQRG6GbqlCuCm9akZkf+I/b4QyVKQkbdACkfRC92ntUxEFZ5/
8WEty7LHMT9SNlpZ++upW+dpkBIXToeOGKzctnwVAXzerIJ8esdnLmx6DpR4JnvkkfTyi/a9M0Xk
BXFApnOZ4doZ4tfeWHI8pdU2s5CtxHyWDJQSYB8LzE19s8w3yJCkKz7GrekHz32qiwhXoetog3qG
uv1LhIm3jD062IZmUsOcJGNdadoTwZ/RdOLQXDoeFdbcogHe6dhtohjxgDkED+E0Xf3w7u8jRfpm
YWJDaWhMBiLKMO3rbilJJkHhmJaTZwwQQA76S5dkZ6WXL2ZlvVGN6BbiGJ+x8zxaaXSqrUAF0tRj
9d/nobYdM/WCef1Jk8qVFBS3SUheJJ2sTFlpyHhPZGcaAwo7pQ7H33+oOp14xcBrbUyJzkBwUFXj
rzbiM7Y2ulRq8JB3tE4FgKCK9Zb0/UUj9Wpq2osMGbruAH5HGQ2R1DpWZbBSsRE2Kv8gSojjGNpl
0OPljM6prO7xkpzlprtgmfOrj2jMNooifYy+5HgCaG+VQodSya9tJjnFQOsx5LZ7pPmqYZhQalpB
kkZcgWfBnr+nrPbxsjbaS6BLH7//Xafv67w+o75d1h2EChk5X5NYW6jkrkZbsK3E1zrqXG9gTpPU
J0XONvgstkmYHaZAPvmaeufHsCGC6iZM+QG3C8ydILgFffxckSC7bwKYPJ4v3DdZfVBb44MMc6r5
ZvWYY0c8xR1RNxl846nN7zmDMqZmsP0PI+SbhUK2oKVSfNJQZRpfJhMvhVoqVyPqaDBkuV+N2wZy
qa1b1CHTSltD0f4IEbAjyaiQs4g89rgeaIJ6Su/+8F3m5fzLBKrIhgpuwoLlYX09olBl6bq+SHMX
HAjydGKmhXA2qhGGiF6u1aWOvG7Sr4Sifx2M5l3KxUtdoawJAlNd5V1BN9EU/E3fDD8sYtKfpw6F
E5qo67JkQsX8OrdX/tgJQauTaIxlgHpXYSKVpfGCuNzfeUP17KUTdEJDTtzagLMVCP2mJWflh0Vt
hiN/vUXwbVnPTJMcQHYs/577mzEmQmNswcuaN4gAqYP/LxVWv7khmDoWQzSMuyxBnKiQ+DvTNJrZ
c652FrLiBB66qL9r6S7BTkBZfjjB+5sOuScgf8JYIquxLVsoZ72qWU66cFK6hGsJGxniHGwtlagV
r9UXWDaSHxbP72Yqzkfkv4oatQ1Z/rIPq+OmSGI8VRBa22MjW7Teq1cYVIsuqa5ln12TdkT6o0zA
YvLXv4+8P3fQ6ryaSgZIaMPStC/7zLgrcDdJEXYUk3YTfqXlMI5XqnXrUC/3vZzeTwLiob9/6Ddj
il07uGvDYGOkiPqXKy7qPG/9rk3cPEbyiZawiOvXSW+BfkR3modOOsMjN7ymkXFGRf3x94//vQX8
99umigqXLUuqpOva142ZHyZFpiYlqXdao9Jb7Bgduoz0jkzfSb2LEv3cYQ6gva3RkxZAW/RUJ8pO
XQyi+Vi1yrWd/5ig97uxxstfDCYVk/x1HO+V9gDGbxvlWPSN6qen9ec0wRfn0MGmXdP4+vOU9o/9
T6lRt9bblC+O6T5QcANP5keECR8E5Q+ng+8GhkLRT+c2sRPSvnxUgFTYMxsrduMYroGBw8M3nFRr
DwY6byxjnCgb6/HvD+bPDTOXBzFdAXI+TzZft11qAVhTMAlJYb6LreI1H6UrSIalWEi337c89tKV
Khs/jMc/t6+qyJFcEefNOh/85SXQaooYjWfErtC22zHpCLKL70Jd3P/98qTv7qkmUu5SyG/htn6Z
wth2DWHI/9v1M+2sd5zhCeSeC24slflzKSj7WJXXkaitTdgCas0sWyk4rdpxEyIKBFJFrIVCaJXg
/TSyvpmEuAeSyP7dlEWdE+G/h9YgyANhfth+K3xAUxhcFG1gDvD2Tdjs2u5ZIpBwoUcwoqSfhpo2
r7Rf38d56jM0IGGsNF8+mwWEAJqgiV1LAy6hYvSjAgJrQTRy5vW83zQw3RYYNME1QCLJyGDmClAV
p+QrzhFvfedNhESFh9/AW1PCCGjyUisS3uMhjSHWsBIQMc9rT8FMkqslzjhEIUWbrb06u09UTOTD
TJD5DR1r5vxNHzcJPrFkdrRdf7MMhNJcaT3wot9/HSCeBTsJ6BMmckqt4OD6/qWpte3vVJYpF2dT
PDnTplLasI9BcoRv1PVQvg3A/YS8cwFxWbYsla8AntfFfAz4YcDNL+kfN9a05tKMZFrq1wE3RTBc
A5WJbuyFFy9CLxdoK33cphVqtBIgiqe12zyDRIJp6gN3zkop6tPfv8S3LxeRA7QvLBn+/5eJJFVL
Ng9+nrh4OpFUcdliLF1No/nh0PZNvZERbOmce5nUdWp9/x7BuN2UrCizxO0Vmk5oE80WZAfzdF12
W7ZQV5gH6MHBZTSKRlqbvK+8bt+b009f5M+dylyhl2gTmRQ/ufv//iJTJGIjBs3qSjXci5ZflkPl
1P5rnI5P2mzl/J1vU2rH2Qifmm//7zecu6CyoKumKH6tyPEa6F0cMJuNsfcx3+8KfVlaeT9M1vKf
h2SKYMyM9Bko38tf39qhjjNpypkx9JgWgwXnf5EUCeos4xyPRJfozFmR0rhhp1uLvmGUAyQn8nRc
y0QZsZdGaQ6Rc7LY8s7tu1C1HlOYObJH2MCAPLCWEDj9PA1/N9sQQ6FKtB2+KcuYemWC8OtilJ3t
ViDXWyiKV26lTeT8fhR/nPW/vU+yAusO7IX5R+cm4SYZOtUvdxzuBKkFiRwXry1lU5CQJsqaJHxr
kzcV8EsvgKvq2ZHq5TbMEMD8fWAY8xvwdTrgQdHkVSWFcJIv65zVygCe/DJ2MRnj0gH0bwJ+gEBJ
eFUcov3CJJU39SlgN8GW4GyZtSOaz4apXlO0Nfnn4GNdCdPOrdkuRSyQoKbJaJz4pbNILOoH7aBZ
3mFs5Ks5UMwoGAyiUryqTfxgKc0lLfJXaxD3BaB6ssDwMlXPlamtSp/kKWyUr5SqKUFa10kq7xVo
TYRfzeDhzzCn2R6YqbLKZX2Px/i+U0DAFEa1C1oFvAWBPwRHeoYB8FR/zEKOuQx7EcXpIIK1lPcB
w2FBhimsnZffPxt6Skgtd7koqagE+Vsk/rSqqt8+e4MKK/Mf3r6vW/vKq+eSQsrKVlbbDNiSGXfb
nibncn4hqr5HHxSMriaRAj6QFMadjizpGlXZa+RX721QbyZRvQohu8ymZ8Iuq/ICi+M0qVXPttSy
4yp4j94kC+RI+z+kndlu3EiXrV+lUff8D+cB6L8vck6mZqUlWTeEbMkcIxich6c/H+Xq7iqVYB/g
AIWEhrJSqSQjduy91rcSRAnudIPD61DCIssXzpRXuCijNfe15+LyldOsewvd47IWWx7f0iHgg5dS
uHV6nARlfNc2zLM87TfbwGcFhqHbHCMxeAfLMe7vq2LhdWOWAhA5aK2xMkZ5F49RSOqfEVdfynp6
0RVanai4DcrpN2cc85MtyGAxXIpmhrXWx3rfNLirbezbhzkyXsG1PQH7f/CMZFsF8j5Tz51hHazD
9OYuxjIH4U7ypJfeRRlZL37f3ssKoJ6vmPqppVO1b0YEFGYkd/R7sFQF7X1SF8df36ufra70tAyX
ep967B/H7h7a6ljHZXkYMhRtnjxWHf0dMdzXuTzOKg/1wdtZCQ4tVJqT5JdDR7Ia9O6+aFFHeAnW
meSaUM/v2Wg/CV9/nWHBZf4XQ0wveaP/5kz16dtrGIwlmcVwpvu4+9pakKW135QH7HRXlTvUiIYe
4laddD29jSm2ZDFupyzeT77z21yhTwprnnvpPJuGE7BW//3aYskb2sauuLYIT1mTB88FZl9w1+yd
cuNo2T3O+jCZ9VdV6K/0qXcQ2/ZyiK4cs7vHmr/KWx8ZM/BpS5eXv34nPzvs8stxnLGowTi5fVh1
BflrAOd5J+e2fAI3tptm5ylzWC7jxFtxPr3QJb2l2HGu3DgI7TF++M1v8Mm5indGDyzf5YDlfywD
lWenrZB0l6qpv1/en8ENDnEDxLx9soP+nnDrh1K4F2PuXxHdG6DzKDPriaTC19aLbwmifJJA9jUi
a/EU/+bu/GQ7NixUNYFlsyf9Yzrfw7ckA7KSKKE7ztXlm+NU56LhAkrj6tbv5O+GwZ9dLBYxW6Zj
mCbHvQ8XC1dGVJrNLA90B3Y1AXE1PJMV5NWNcpP7LJn44vib23l5jz/svMzrdceymEDbZrCsUH85
uKt5GGs9onmFY/lxRsc44g332su4lL9rfHufvdt/fa4P11ugZXlm20ujLICP1aQRBlMDUhcnHCN9
qcYSAJuPrNG29oleXc2q9DDh+Cd/Crhp3Q2W9fNC9BW2t4uZ59VqOuql/QioXjDJJ50E3FIx79US
mzt4+rHR1BlLbAJC32pp1kKROHkn1dXnd/IxEk3B+BE2n3qzpXEgfvmQOT3YlWw+NolxrKS3lWV/
PaWvseltg0aipPNCHw82LReT9MC2nPZ6FZxU3V8FAuiLNu3ruSH/uTrnAHw6DaspBtCivxT9dLQ6
XGpV9yPL2nPf8FvG8mqUEExENN87BZMSMyDSqMSkvU49EDYF2b7qm39MluDZ0g5gvkT6E1E2X/PG
JcSwW2mTNa0BaQfjptcJybEg0uwq/GjvhMuAl7KzUUnixrNDF02Ql8XVTowopXXxopBm0VlsyMFq
T3M8FbBQJfuIW5HkU3IFghfY2xbxnn4QpyF3ME5QRi37LB4QbrYDbDpAUcOUERDR5XedoEi0Ahsw
SKEX/IiFuo8sEVaCc5WMXrKHLIRknA72ihCGJ3I2R2IcrL0kFsjX1C0YPTw6XPWzL29BnW8sRT3m
6eOxkWyFDtS4HL9wT3ZQkL8F2IO8tDn7kb8kY771aXkb1/JWa1q0FBGaJxtLe/m98Y1Hs8C3KPPy
IRuPsAxXngvulsHBowccKVKYvIEUB8khcfhZeXSpE2rVAQ6wEmfXasflkhjd6jaYvJPvTphI+SWX
dQBI+h59697K4R5GycWQdk+lF48b2U37Xy+Xn94/hucZLA4WspUPB1a3aqp2clmQzCba1C4rMrmY
kyLxApWQPbnbbg5OvMTfrIOfFSn0Pzi9IqZAq/ThaZ1kgqESE7rcMv4x9OBK5oJ+vvzNSvTpduRQ
YVpMbBkjBh+ex0YcBLw+kIdhCg7d0OGJggQvcOvSTSmR061UmtwGtXmZEotTGb+vFD5b8dlUPZe/
MV3YjwfHQIlKqMFhooCHo6hQnHbo3wfNveDLVwgFOPT5qyie71j8twnR2huQiBd6DSDZp/lILu1F
29Y3uUmklu+eImEywXKAJUcE0QyQM1fCkNyCTXSIC/laxu1dl8QhXPFTMPXAFEib6p0ah4Kkmx8T
FBJjIBZDt5lK92x1YOBylstuWmaEhbY2a2ilybQ4nfTpxZLzgbhmRN/e2iAwWSQ6Qv5Xs8kR5vQY
8Mn1IqQ8vavUbe2XaNhtTAN6O78s72YJGQz/15hv/Mx94CiVCzKa1QQ+K7ut4S1B7qUSeY4Ihf05
sUtYNyw4ehsjTmnU9NmlT5FKVkEGToEuVCO8dmNmPWnlNRhHA4RwQbwxkR+kECBQbwv1hpEKMKkO
m3vswfIjjBhim0iD1j6rkQTTCc2/p9oYvEOAQ9uAQ8Hs0evdsNExURZ1vOpGPLZ99jDnCvqGWETi
eD7TiCdYsIK/vgc/2y9diyN6gN6NS3W5R/+yX6Z64wiZ9xL6ITMm84twi9M06PvcIK7m/+upPh7R
egVvuAT5eEg8SIoSvrCkxw4mcT202m9e1qdVssu5Cl0KcjSOc39/XXplqrKya15XfmgS0vRiuU3G
crfU7ZkxfTVITJ9xsoMb/s3L/KzqoUtDS4pSi3PYh6rHrZEVyILlZWTsCwFdCCwvbXvlJcHJULy/
fP7rP+znz+jQyV+CTf/RbQBOjboFjuGhzmoMYPUZqsyLEU2PZVG/tewhUJ22v37K96XjY5216GPp
daJW9j6Kf+ZGQfUnQeGQjUWytgk57NE4YrYMCBrV69XcuvcNbCay4Ibi3vfPBGEjiJmoEephGfWV
eMzbW42NqsHsis9UtFSk6bwPJqQNjlZCnSB5xBPOKUf0RqMrwhQ3H13lueuZiOY4Uu3a87nfBlxp
ZA3Q2z71cHQ33CunNIUvxfC2IZX4vi4wxrUw4URgHUphfhmD6kZqclpFdGIRNG+SNoEmHGj5xiQ/
gd7sgOt4cZ9XDdAkBICEhJVrTp9yDcf/a+ZDnXCA4/36r/rpVcs1azEKYjSNBvXvV+0wRmSlJYE4
DJV6KyYCjumkRPMRfN2VaW/bbpPhd5x/18j87AKCB0Qjk4au/Y+TQdNrU6JMVxwgVL9lM29fMDcv
U9G+iEWDMdbqFu7P+dcv9rPdn8kTind9eXivrv+y8uhBnSNIhnyYs4WU4GrWATqtZeuvSyfMfOO6
KKvzUp/8+nk/W/H+8rwfz8/ZbBd96egCY/O494mqhzPUXA2m8ViX/c9s57+FAv+H7MRNmcq2+fcf
wScdalKIXURiHEtZFT60ytvBJ9CDUKaDJbO7ceyHTYpsPaYba9ZFS4yL+uEQ5sb0ad5PeoKX3YeZ
Qd/Q4I2OosZbOc3Bil+LEvqR647XWWzdwqocRQTg1CoQ+WnGa+zixWpsYHmR8zVDI7k1TWR5I7F7
DYzBJAOc48xf2g6kyZzfszbC7oU8tUvkkZoWWzRukwa3Nsltj+/mEtfPdGKfsN0FV3mJG6nSOG8Y
4K9XnLxoGJfU+po8E7PRYAmh7xwZ+7h3yLhrG9L0CIZESrWVzvC1n+2BEDiOPUbr7JF7XUVuDMl5
AH5JpglbcAtjIl/HJgzh3Bpv7SIJl7q5qq1Hn4p4bLg2iFTYxsn4aMczMVjtOSu7K+Ie1NbLtdOY
O9sB/GyqJT+0uZ62TtKGZMy2V06dkBaF+ZWE3t9sMZ/dNMESQM3ggbv1o6izKFSD7lLRV1ecrkrr
sQdH0er2o6OcEwPfx5aIst+s9OZnF2+AJgM3hMeo+OP1xPkyJreQBcItvCsT4D2y28jcGM26goSb
LulQxjKCa9Lg4EYZkYYiuhrTLDvEmbivO8aaymTsK0jtMLMfMlJP6O0Jt+rnBS2Rn2DxwkvoAKqD
zdoWPRZgw4EG8et78BOngI3HAp2HyXJDr/LDfRFrU4GmsoB5FIkd+ikc7jod77E2rmzBqyJ/i3B2
TH3aBH891xLC9oIAYfZU0iGPMSJqQbvvO1bhVt6Tqod+C6vTntQCnLjw24n0KB56axe5FvB4BfGy
1QigKPQlGlon9zXtk8OvX9Q/E79BPyIaMJZiyqf9s1wxf1nRAnfyRWtaxWEk4r6iqQ5KzT+3pduv
a3PcGUGkNqUAHS5M45zAV+AML7H3xmSDtDLfpznHAKiVfuL/Zh36TIiBaJvR0VIleP9ozMajM6uo
Z7FVfnLRpcWLVlS3SYkx2rExIrdknNRwvBtnPAN/vE7G9tJh9LXqI06ebeM9DDuRyLc2542CUo/M
TbxNpBV4Az+ik/6J0BrUPrb24zd/U/2TFRRtBFIBBG4Mdj5ONfUsil3aRgJ9dk2QUo7fr5tYNiI9
JPkZjQh/3XEu0+OQhMEAeqDM8vky0GE3DMmrPlXmNQM0ptsFxCArWvI5uwrVmzG9xDO3y1R8Ix9S
bgfZXkNHhXtCsmKg6HFIl7vFSXttk8FVJbeTm22COu746R2LFYBKWXqHIg9s0nYlZynfCkuThBwr
oS+8TL7gpiQhADUgfQUNir5fuKbRGz7Fu8emshK0hoG21SuF8lSz7nwnfZTIkFZWZxurQVEr+Zp/
kQffvYEl2M2619jRN5FDNSP7A0K2TeU+Qyx9i6M4HGPYT3HmbGKrvF32k977Qgzm81IUtoX12NT1
2ei6V5NZX8/nfWoaTP/5wZbenhNq/mHoj4FqGZAnJ6j1/SZOhx+XkW5dBewGsZ3le7qFWNLrisiU
wLslDpnjI0RAltge5pdqD3OxcEcn/VmW0/ffXAufXQoI0iwd0QqH2o9TtYlhQtG0ljiMWVmAhbRW
4H3vRNyMe85z/H3S4La3NUI8l/ULn00ujN8oSz4pWjAI+ujMnWVH/9jgJe66qsRSoAUlb99QqAfX
AzHcBxV/G+Skh2CqtjM+0lUKa/l3d/Enqz+tEmY6tHGpED923yUz9m4QqTzkHSGSSmYHu4Rh5gG6
31gV9qoSM9KF79w73AM7ESXAQ5tDpEpyn5PW35syu4q6yjxa0xIB2AdACMnl0p1j343RJbTMDYFJ
59QnOJTaYk9VQ01Y1z93sf/zt7KoeTd9fi8Vwatx0n749L/OpeC//1z+zf/8P3//F/91SXJb2ZQ/
2l/+X/u38upFvDUf/6e//WSe/c/fbvPSvvztk61EVzPddm/1dPfWdEX732bV5f/8f/3mf7y9/5Tz
pN7+/cfLK28BNGJsz9/bP/781mJupTJaJmb/Y4ddnuHPby8v4d9/nN+kfGuat7dP/tXbS9P++w/N
N/7lOp6nM3+xLYyiLlfo8Pb+rUD/l8VoxqPaXDwCPP7xH7Ks24Rndv/l+jSA2KB0m1bQoj5syu79
W/a/UPC4uGuwnpIaw0n5v/8CNz8PfD/fuvit/PPzvxa8Jpchu9zfToaLTdOgJ0pPjz354y5IEK+l
JTSdjonhgQ3g8BAay8NgW+2x1R+6yqnD0jJJ0Zl10LFaBdy9Wb74/p33B01MQMFaY/jzi9i0mr98
+/0b71+TXQ+wtCuiFZBNFmtVhg1JuSFWrWRh/fP5zw99crnMgppBAqEmbYTD5GAI6kwhw/eP3h9A
QHtYcTpirrTKus58S4ZoS/CBvn84RCX5z+8fcreVYW5nhN8YlgJ55mikT1VpFyaDdiSDPl6jTVn8
5vmDw9x/RSdu5MjIdHk+DVa+HYmgCxmmErs6E+lM5rWkMwTwMWUiD72iQpFBEHeGtGKHgeDFGEnd
mEb1pTZoctHH/q5dY8z5KoCtkv2ehU4yarvcnqNDouFGF53d7BQykVbvbwYbPHsxDeWaYzS57xoU
ZQbhRUdLnPpD37KGg+2K0wORYWEaj+mpbb1dMBBrp8sEg4l1msYYmCezNyBN86UXF/DXrO52hKea
2rQV7f1YzfPOHL7kJM/uBNidbkCZoA9qZwr7UXeLczO0MxRwKvW0MDHP4gw0hLidGozljefSSNBw
CPnBvR8b/S6bzW49G/6TpGGvVD1uHewYG3iyF1MP9swQvnYA+p9tCZZA4tcFxm6o6YVrFTVfu89K
ff6iJXdDm30tRoSVGCBQgTCxiHRjA2nb2AVzNxAebxMUB8x08IGJdt5wYcbOvfBgw+ppvTL99DqP
OnvnGQXhV2m7KYwCAZsPXjJL/Eu7gTRv28YPcrVcsHRmEFaFurHyuro189Dpaw+EJ/DlycV7qXv2
jtkkY8jJBJhhGN1aafOdFzT1LmnkViNmaU9n84RnNqIgTsWqs8avJkavdV6mxm40/GojI/fbsPwU
d7rMs/GJsCQmFim4Xsufn9PITHeGP6/fb5T5vikAbGGcvdHZNFapE9ubJB0sco3s73FLOddbHq1f
j8smytRRpky5J5Jumw4+FP44YD+kMIkigBQ53AU6GsGxiprdUMHpgBu8FY21Y4cJNm6OqDTuwQm0
+Ax0SHZOPRxnd1ir2h0vUo1kveg2MPOjQ31BjdFz9nPuzbT/VnRaRixgedu2kEIMLKpaZ3L/GPpO
1eaELWbeGLm+NSLKJUszycROmztZL81kwoPLMa9XmuPgIGq4EduDdGWzyjpwj2QKr3NVGSctzs+1
bsltqhknokcr235NzQ4TTS4cohv1C4Mk81VjI9UYU6ZiZNd+4+qQq7ij4a2nLuSXGP6krBhtaRDX
2Ehh7nibNK2feqeLT3axp6cFHklAncqlfTJ0CuSWdEWj7QxUeeRxONDppInm1PTzbQNLI52DQ0H6
rVYyinJ10JlcQLdoNVZqmp6aIcArg/IQLhS/WCVLGB9WjHo+iZujQDJkuM+QyNTO2KXUh0Mlnl1y
/dbSwDcDtNhfWbvhEu/BW+d47QFP0MzbAZ7RNsHS1nnzSBdEHDyrB3Y3kDA9k6atSehyQTJsG6aN
CnSfDflkEuAjAK8Gjtwj4lH7hMgJ8pZHRk31ANdsMF6r6RiL+olCnTBGZQHYlcm+sLk1EnggVSKv
3eVJygpiSz+AQPZcmK36Jb5hgQGndm463X4tHNbUuNt16Xgz9ml7NRWAHfu6jo9NcB/RNH9oPIeJ
65SOh9mQx5prTO8mdzcDB1hhAISLkhKB0mcefm2Jbz8PNkOvfzdzPhN6/BJD/ExthmaEkUbgdXxR
EA6d3E1INLExsXL2hCoox0s39ATjRnE1JqAMKwSzge0+WONC8UqJDxrjuFiPvoTwRMPfjztUp5JI
Yk960LsGQpZbEwJUVDBiq4bolJirXhLDRnCBu+0H/80eWV56d0I/GnCfE4k39flz4cqjitip/Fo8
OfYPTVTt2tAcoJVFeoyIKcdq+MMvpRnmUX/QaqM7xENxpjnEUVqr6z2d/WKTFYl74yRinXFIaXIN
qqjButm9KoKwDtFsPdBko0LMDQ2t4CBxBAWEoIzk3pgsU8o2tnExHT3vLvMTYlWwXiG+aNaDA73T
9HGhyInEBoHX/GLOvs0Ka3lutc4JXrJwzee+r56tOmPIYqD7rTrmu3pO2z3I5Df44S+AdZVIobNp
47XoVUf0Aii2pGpOFlkjHhzmSebF0TOjr3WpD0c/6dhlGGdHItkjRAJy30rS5kDpHLRiivZ1kRwG
fGo49GZxo6klRsbB76fT7BVe2RyTiYYXyaAhTBRaWZjhyW0msDi7ncasXzcPtejjnUYNslEzc5AB
pAoDaQJxnErgEg8OVkbaD5CmfLbqa8nhaUWI0rkS7EWzOUT7QgcZRQwGU7L8hxP3cisGC9ZeM4Ht
0Dvz2Dz2tiKderpUnWKhmaa9OxePi394raoO5TO6MSeVPySh58A16norCVaGz1/dElR5PeXzuXab
dpe72XTRa9GKsgG+JAqQu9hIt5k20zhP5hPr9FXq4hJ2rOoBWg+RsbpLlMCubwosZ41+nWZQ59u+
mrdWyT3RyCbdw8W40zQHnfgypilNODwgmssp2rixIH9Tv/Kkc8+d86T7BVx7pTiD5ZzAqWd+PuQU
EnmT+VvPvFPMuTU7r4ilHSgf+iX4NOFAnDGSFNVQHsUc6GG5PFiJ+SzY0je671/i//a2Ts6iPufF
baIUV14SPPfMVDCylIcxdqx9FOsja51d+QgmnbPe4+dJoukrib7ZdrCDjeYnuEuULsxt7MsXlWZd
2NlUX32O/xQ/ibjT86wnFgxCc+bGx1Q5h8pvVzMJU7soeI0mkL2OETWrNDAQdww+TdqRua6mfWPN
b3aBVl3HbU9jt2LpdzXbWrsDDcfctdmzArhpdeWXa5yjXKa4tM102mdOQ3QOud5CK44taRAOaEJ9
Wb+zATE+DaMyhIRT7aqmvrOClAI65/y7Ej3E0yj1EDZaVNW5dedmTrzBb0ykhK2qUEcrd2QAtWp0
qYdMVQbYNdx5e9cZrpn3bTyrMA75UtoyqDpbmeGuWf8vhyAdQ7zV/X5sAD+76ASGMQFiWQ4hR+96
bUxgr5KsMA9lBRQh8arQ7oqK+Az/TjYt0oL0fkoe4pp2s9715fr913EDgJB5mhw90sh2RLmBWqrG
TTJGeZiBuZeuaYZySkgX0cg8J3+r2GmtQp2Z82onKuldN2qXc5A7R0FvmnUPBPRSu2OGJSpuEvnW
ANBQOVq7ZcSbHCsXmAoe4Y1LOvOqiALgx2lfbYgf88jHpk81pV0VJhCEQhE92030haFAA+EOZTA3
CZ29O9GC0xgS/QFMSLNrYb8mZhkOTRFtuqkjc8Oz20NmdNu5bxOMC+6THzd62EiPXndAEGRd4NMs
EY1vPV88i7Ru9nMhw1nrmtCjjmoFl1QsnyvcpZn/NqQLr04HXpsZ2r40oVFW1pcxVsRX5Oe00sx1
ryzU9aQxIOdxX4IUXC9y4ChktAKDcIoqGL+Q4EpuJyMuHuagM/jF7XUsgifqwGQXmNlFKd0UpKRO
pkD/1ueRRn5VGMX5sGb68KMdi5PRlVao9LPC8X6MW2sK7eUQQaNhl7iwbgofVDz4CbqyJahTGZQA
kSTphl28lTo1mK6gyMkxv9UqpwLr1tMwg/BG+kIdRrTBMIxAFFSymY4iuKsn1wvV8jDE3wvPn0Be
z2JnVvKBaTWTQB2oxT7J4wMZ82Dr4qRe+5XT7C0ObvaQWDuvUF+pKAIAtSw2Hnjs1iZuV5FIVJM7
tYlH+QVHmdq5pPYB6WE0WN0TaFnsy87rT5pPfNHsk/TeHby50MImbV+oHh4ImwZS6DYnJxjJxMyg
1eU7fUimEK0HWYwEG266xLHDboKOXhVEhzgdkDkP4KYShRmSLuUdIXGkmjuS75AS27vc1PYgbs0K
YHEwEt+aLVchsocqdO0y34+Fx1ASo+DOgwibVVzuSiz501q9jjtoEGPL0uECZqZNVK6I9uHu9jMC
fVv+RFFrUvBNgF7rgDysTiB9SvPLFLVGON0Ip+gYtfPjPCs+l1MMYCJrkxMBru6xJbNRkxkpcm4m
dkHiPcSeZawTb2bBm7hInOrkEs8cVhKBacpzE02xarspO8YYusDNBw9ValAvGBaQ/eUyRwbBjKpr
QKi7X73UfE5yVa77SV3QcD25lkVSRw1kOWZ8OyyTIzWDLplnfD36Ev/ujDDDh4sqL/pjYj8LuQQD
lgJMn/9DdJ0G/5IHZNVUYJHDWEzMXKPL2dWOyz8fCtU99GUz7shE+vNLlavT8kx6hdaDh4gGHsjO
uCN5x3wv0kGaG7dspE1oVHFLaFNnbDVE5I41B6sgTd31qCHu0PE0boTE8pK6dhcWc4LHIHfREdOS
cAWJZUlRjetCq/pd+4jJExg0EnOwdsL5+VE+wFnLK1Zr9iGJZL6pt/GinpMapFprJAm5jYeOXAhG
v0PNsdKubgIZJ3vdhf0744j3qiAI++V7//vw/rUiI6k81ka1xX7EvywFJnlYCtIgjAJxeB5a6a1p
C9C/Mpq+27Rd1lMHJTkrczbQ0g2uCGuP94mrszMvAZNtZULgqlsma7Xvw98Hz27kLXtDQDpGmeRr
I9Xf1EFF1lfV0SsQuQ/RuqgTLmbfv+UoVoW0oNTPh2jZJfH7k9FekR70/qBnZG5LEjwtrOgsGyVl
rBfN4fuDNt9WluYe37e1//2y2VKicw9NwtFDfXmYO3WWrR1sc7+rNlNqv0RNHu+MyBxOs8dFlc0s
vjPX6CEW5XGe8+Ek3V6UDKIysPpjUXFUL3aB7I+xpq0jM9ixBujsLrjprUTYN+8PQtO/6V0JXsCD
+x8YX6rA6tg4wVPCxZ3yLD2VNVjL3mzVvm5MaIuOvW+yYu9p1XyZcOWtbYMgDys3aMJmXrMqsod8
suKviPbJv5BdC0lUljFpowhK7b5j8lo4DdErEfzf2rtXitKA/HmVEJXZyMi5iYKUdTUpXolv3kdB
74ep6sZ1Zc9kI47ZBJs0R45MFYEE2Do5pFyucpuDwWiW8ak2n2dSLdAkdl8l5IFVyX8qY3igMnNl
Y1Ul8iktUWRU/LHw8A9ZA7jZR8+I9/+t7Ypzoovg4CDf2o2Wt08Gjmf0oce7OU1JMJQvkRDGd4T+
IU2Bx8kU1l1doMNxMmkDcDRJSkPSweFpvFJp9Qqga96kM0fLsiWej8ZOfxrK4Ai1B+65TohgIECr
CX8ILlL1zRgK66Sux0LYd5xAzE1dIgOv04DAelbEcprVMcNQgJdwyYiPu34bx9QTkyvNXT14UBPx
9deVrA55VNcXQzRGFww+7pzhZRqT/Nm0QbbpLfZ1vMBu4L74j0VsBFfsiuSrtQ5zPUcjaCIwj6OC
F6gSOV20xdzsZi1w9t7UBBdJCX4+a6DT1IKhayy8fZ+MoVKOselVPu0960edSKQuzpICRjnCAYTs
7aKJziX8s22sU2Bknj3CmCW5HClwv0n84Vuhpc21I5tHWH1Y6o1lw9V0WqgB+j+6ltSByyasUVGG
E4Grh1hvdnjADGLTjIH4T5b/vAdQ7dddi28pO79/iVpoCm+qIujoa/EwTV0fZoOFC82c9U23dGn7
pX/bLg8adJKgcbj5gmZnwTlalwYXYGHgvMzs+Eu+LNp1HwyH2EpIgu5lSJC9JOKvvuFUP/z8kvne
dEWT8qUly35ner0K3x/05SPfrXZlS+Z4uuw4VXLTpCWY9OVbFjt92HA8w0+eUCsInYxl12wort05
gtXN5O7ng0l2+RRx+ep6DygehgayIzoI4XvREzW86PePCkz7JBoaD+8nnZJjDRHFkEdGA4kXF4pr
YHWp/GSvUnEUWPAOmquCkxnDdS7J1ogD2iqg7Gi3TExsFHF0q34sXKrcoDvw8miKdHtuGDQTUcL6
od2MBrmujF5hl9IvIDbLfeun0ThNNioKPzNo/81kkA/dtijvEhLhEmPoQ346gSNRfnZnRumzR/c4
NeGuW5GRb1DDXWfMrlZ9xWyRt+smNuNoS/QqMOtpiC65WtWmmEqWyHKJo9HydFv7c3Ltk5I3yH5f
WtUp9oty7dNUp31EeAx6dYbxN53l3WS9nW+7PN4gMzWPXubd5TG5LFa6aMbDfBxJetTrbYHheT0p
oHSZOHBmg3VObDYSA3oGNW/BitTWnMA/aW79xsAgQHRHar11kyRQLM2XMJ/khXP8dRePewTpdHqa
qN3VhLSYNBdZHvvdiB9t7TUjCXgEK+I4CjQddyiGt63lRMAYu3EISTZmLfcnuVEpf2xyYsXGa/IA
y2ra7SxnZQ9MXhHAwXz2vsk8OLZBcSEIqGSkwcsP5kdn8KBEbytzzK+roKBHhxpxo5qkWkEbVzR5
NzwzxU3u8q+XNLtynk/dZOR7r5vviUYDL1ngP89SutcNWtiistSFmRN/7mmZcY0pfyMgWQFbTC8Y
Kq9cw2Ypd82BQDsqrZwAKZdeaaFlb6NOT3cIqouReQA5cuI5HQLnYIpoQllbbOZ2vjIa7TSB81pV
rXZPo/9+W0XMX5Tx1De0fZcyVg4vOqdrQlz05g7cyFNMVXTXKF52UxE8bbeChjPlYFrE9xwEMuuy
naA4k9R638yKGIuIHW8Gby2VOLtmfIkbbduTNno5Lm90NdnVBQmpYxm7K9s1v3uVP++89kEG5A8U
wvvC6OfBscnySzobGHNbXJKBSt6nG0F89tVVFfsRgwVNsGUwr0wib7E2mIRpGpdFxm4GtTNCkrTz
6/Gxy1LvqBnT2feLneESdKZYs9jV6ouqdyBwdMMByRGqXqzsu45En0TLokPhuHemyUAg7YNoq8fD
djbcS5dWXNMgjiuEqoHAow4UgH3R1neT1q1msyYxi6mJHg39ZnJtkHgIUdxhcLZkKPZr3WjJi2TU
gwox2JjWGxKWVwsGtSkXWJvGTDszv8bJTdLF0XFCSUzXENsb5cGKxgkNLAdKv+NOa577whCWuTaa
YeuJATtIPVf8sYD3t1Hoa/WzU9s/xu+SKeEKdcylNunOhYiTR5l956RKcpHTkrmSc3W3xWaxxW2k
upnSBZwV0LWytd0oGnVubC4Qb76vHN3nvEQOeGzLU5c+M1zkThvQhc/uU2YMBFZNFiS6JQ0uJz6K
SM5Q5S5AiXLagQlM2YFRWcS6BYueNguZt74DP782n8osAzObW1/s1vyWYi3fVgMJ4slcPkixBLmQ
F7lKjeSEc4jY23GkVKabKCfjPNMOJ2IjjrjnVGefozQAW0vknijzc2539jrIACC7YM5dEfi7JJsS
FgpiJxbiqHJcOlI1rD0mJ2t8sB6NkYGqB5HBsHPlAo1nw7L/L3vntSUn0qbrK6IXgec0vc+SVCWp
dMIqlSQg8CZwV78fqP67NNq9Zu85n5NYkIYkMyHiM6+hPRSXhwnmzMZztY+6HkBEtIwvGOc950k5
UHWLwBcxpTeRc0Op+FcoLbnGId2EzQhHxZO4ZAtMWbKICEqG2Eg2HjZobkrs0YzRqUFdNt8aCVK7
PXVjf5Ri65gg87TCrlFPByLOwiZXaax9b7RmbwfBphSokskYawl3wPHOqy3Qst2e+OOVm30T1Tp/
Yz44lBUMkutIW7vG3czOneBOq+RTRX62Aq1c7EENlKsmFJ/dtI335MzHySsvSGccrRgZJtdIcFIo
aoAoU7vvU1CD470x8K5IZzcFM2o4DHpUSckPAbqwNH9h+32gs8b5u/1z77buKoh8dUTk4Ro9gt5n
Njw7dk4HqEJZ3fU5RBeV1RUs/qpB/0tPILBrcfuFJgJkStO4S4qDR1lo58qGqAK2xlubAIrTtL0P
ESZvLPAZeI/C3U3b0o4LsEiGtuGur+sIaxg3N7HURsu6Asffpf5rGxT8MlPpXEOYMN18QzXUiAKt
BvIIQ6cqSQeAF4J4claNQ6kXYl6wsg2wZ81ADjqqhhwIuhGwz02fB2pLWs5ViC106n6juvlaFViy
WjHQo/7owhp8jAuXdlDqkkMQJIbmazy252Qs9CNzDTLlGe6M9Ih8N9x6P9y9yDN9nWLkiazoXDIC
PZT1EqciHR8n+UKHrdrFLTgnqve4NEG+rAvIbrabfOxmp1J9oGGXc0vjJDHmW6R4UCPOE7VxmuHR
cotZUVruvGoYQIfQgYxKfZOBauDuiphUUYjZ2SN4TixN6BudwtrdpW6AeN5IXKkTrldDBs1OfK1S
xI5TA5O1qhPXmAZnn+Yv1qu0U/NmlN2zpkDZ1nZhHe0qWk89YrpAEvC7yZsCXTvPWSmv+cUc44J/
c9EHwMWnDekuDMwZe4HBJrOB2nqZ/x019rM70QqWfU21x7vRy0WKfS4dFp1VpB50DCtCAJ0Y931w
5zBYGvL/euz9JdoksEgjHYOakTcCI5ykOOWtGWKcM2/GegGigCoCGiN9UK7HLOMpVrYCwWePBfH9
9SAy6X9nmKotb19e89vm2+Hml0MncwhOuT3EfAhEAO9iEhNdvPkD52F57/vu20m8f95vh/7j5W+f
N/Yl6oEC7cIhkP16eWM/V3PC+eC9LUE2LB8tnEgcspkvmYXGkz6Z8d4N9Xxnhe0rRbHxoNoy2VcF
ypM50fW2lM6rA7Wi677AjGE1NOM1cqTFzXUxOqtyLJL78VuEBEgeue7FMxRGUgbS/CRLtF16n2jo
z828yppT5ZHgtEp9C+ZUhfjp70F6DoiQZR/UgY/V7/xUZPjVjFNms9FdecqQBg8661hk5z+fX47n
5lSs346Szp+2vGgZHEP+50hvD1oAUCOnIHJmDX5/3ftpvR3rff/fXvNvj1la6x3dBusWCuh2M1an
nlLjyrVGc7PsRvN1Cufp72eXreWx5dlldxmWA7zv/tt7/+1QmSp64jb+i3pujtBoo65E3yDk23KB
z/v/+qBZYuj92/PF/CZspP/zpmV/eadTkf3gSYP3S3+qFZc0/Wo2g8Id/95cnloGG6cZDY3597e/
n8L7Y6bem/+LQvv/QqEZFlJj/x0K7V7/hA39OwTt77f8DUGDWP8XkG1fh0XuQK+aQZB/Q9CQJPgL
XLANrxImyRvO7G8ImuX8BcPMsWdVCAO10Jkq8TcEzRJ/Id0LEHymzYMG1/3/CQRN+Ivuz28QNJq5
SICgeIdyGxRa/U+UfNIoanrKjx/y4Bu9h+aUV1NzclJMtZt+PIxpuAsK9TkyEbSdfOzTrDp58gZY
0Xo0s3ktivMzMOx98OYSBeCjywAqepMO5sP7pFybybkFxLaXrj2DzuYyw9CW7k7Qt6KwbFBvYCjm
xsCUSYzwinrrdzWwACGKbRuB50IJz9k7w+Qx/0burkmw8C6bLDkos8M5lbU01YKHCvjirjX9z7lH
b2yWmXAC98HxN3XYjw+qquIPiZcdg9a6icHzLkaTXdGWro95Z36PnehUBpN2Dq2eAFDr810FVhwq
JbzUEx0IulPzlmri/OQYw+eyh+lYFc7d7PJyb6d4J3Y422gRRKquaXABDV71yHROQ+qNWJWhihFn
To+66AB6uWNpg8+9y0Vvn8t58LvBZK186TNsrCratpsagh5OebmnAV+bsXrmPwC+dyifoLs0JG3C
X8Z/kFMfObQu0XsVhudkwmt2UgA+8o6qyNwVXL6Dj27VYZxoUCReOIFZ4MvpfNqK8C4FcdHGW4Sy
HntTXmSkw3gcjZmS6hkro04gxNPX2SjduMcWrm+atUtEPZyENuKHFxqwOZuIdL+b60aicwBEz7Cx
kGUwbh3aIYj55DZ+ACvR4m1nKwez0x79HKAWxsalocefjFlshs4f5SxxRD33t5/+j3/i/d8p4sTa
arX6ZVp4bEKLP7CWokXsUeSv21ydlgExoHrrFfZPNN1wGlR9Q0lJYlE7F+ec+WZYtt6HBUdppEWw
t0Z7Z/Lxp2VYvtAfu/HcraqnwFrXhvARWiuBEmENQzd12ZwG42E2XicRMJ6tuWm94D+XrffdBQ46
ubV1AHKzXv7pYu6MLVvvw3IxLLvTOFQwmJputdyRy83oTrmPzdbcxl4eXK6OWcLFzGJz28wX8fLT
vQ/vj5kRYgqJxDPpP6FQOo1UY5b4aImHlmfSqcebvCTmjueqYfLPMMxR33Kf09iNSeaSCMdLN4q3
xlx+rJfyo1hqlu/7abJzxvaD1TT9NNN5s1NEJWoii3oJEwSy2g4DLWpYVLMTGiJIU04nex6W3WUw
fNmsrBAn8wyel4ATIYJ92eVA7oj3Nt4AqxJqCq28YaQz49U1m1U+5vt8aM91H3yBJb1VhYFraExZ
zjPNx9Gj3dpTacBrcT4pWk2AM0/6fLMtD4h5JlwG85+tZddvCgHsS9+DRqZ+O7/BCBpjn8n4ygJB
JTAXx6QNi7OTAeLRdA3DWrOY+N4MuqaNNLl7XNSt4Wuc0cKCvhWdrOmJXxabP2jT3SkwGTpyx9PI
Db8LIiR6mpZGhWs9etLMdsspVvO/HVHqXQ2OkW2GeRpbnuhimVVfkWStjmNfOeImevk4ju3EHQ0S
Ipk+ND410aK3yq3qmpuchu80TizwhdRp9O4Sh6Df55VubRjBD+Af6XGqSgEchppRUH/CQiNGr1d9
1q3q4HtgKo3cf8lKCoETfV5/p/w6PcWZfgG3n+5gd5jrKm4PsEmnjeolshEjXpmem++R8XoeevAi
Q/IcWvQ4zAGwa5PhezeU0yY15kthGO4mukTURPTnACzvthAZlndK3WjJhrtCYhpm5Mjnxl3c7EO+
3aoFwbWlzY5XsdHdkyi/pCWestxE8cWiODG5XE1hdlWgJHWYgefY1gCDWfERcbErWI1PXkQ+1NsB
KWWGcyn0CqCIivXN9oZDZdNVk706lXO7rh6i5uwn42cY8vl6lACNaQL+SJCkgQ2vXpENsk5TKdyt
6eHWNzTNtK66D4GnRVvD755iCFz7Uo53TXrtMYT8tYuHXMCfoQLpaNHdNKV5diGtH/MEiA51oJDO
6zrPMgd0MCQMG1sKaVj0Jalla7UPSYQe7doemgo8awLEkILx1o7pMob9vQglZGQLXJ2JLjFoW3QO
hgmzadr1G2UqjEqlJ5jDCwhSlmnu6FqbIAWTn6OY9H3oj48qRVIA9OFjOkM0J1PbtYXpAjptzR0+
D/SW9G5DuVkdDAlGsyo5KOn5QzuhksgfP5yNPNFuwxjx5vBHNKbOzUs1HEaCUu3zIHsaynbYJq4U
OwTxvxUSMFc/aehUU6GMnDZ8wBHibLaevpvqcK1ptXZTToJfaO9BzswwW+nsZPjUy7rZ2ZYaN0BC
1q6nxBWZsnKTUUhiFdGr7yk4MXBknFds4veFlLuxho/zBefrSJ0LHw7qlBvHIsInW49/JGGESRxS
L6vI1a6qox45VoA0Wc/pa3ADdXn03ADp2+jk/PS2KnHU8n5knvUpdjkaiuTjDxIfjEQMoSHev26s
6YfIzQc3Cz7kpXtNUn5TRy++tX7z7NELAfl57QumKZf7NjEqckAZ3noz8nBZcw8El4AWEu7OKELz
yQ7wcM2E/TS5gYb2QrAy7FA7Onn5lIBcULZ2UvUgdo6lAbnTJRL6str0UQ+YfBaSd/xXSi0sJ3oo
Np5ua+jIbxUoPzp5DvekAP4P+C+FcDrM6FP14E9I9XeorBMZ9K8h6scoXAQSXhRyLe0xcsSXvtGN
TalZz4OTn3q4hCtneGrjdNoMmvUrqV37Q14/1mN0KRHP2bphmxzrxIEPYIH0pArJ6VKkbkwQw4Gd
AIUD7wEG98FI/E+c6EMch2rdINlzlWa0jkcgs5nzU47m16kMjbVT4aSI5vDW0jtQJYjUxZF1U4LY
EqoaHZBM0YwBcnLNgh7DQYD+uln9KguWiLrTo12B180KnBJENTwGpsyotnXtfh/s4C41v9oNegXm
ZJLIpVN7owVzadVwM0H5r1WefDAoUNV6CuK/ax8t4J4N8mltjL4gFOPaRfQotIvh2CedwO61mbhU
MGisvR7T1RY7zcCrxLYqadd1Q/OlTya1Ke9xAXnScfJoNVqjODhNioKN0q6ebb7Y9jdzRBOgDipw
wGCi6QdRZKjoz2ZJ8tC7hDI6lY41TgqgH793Kkl37qS9THmzi1T+NQpjIvHJIlXF2hn655fII2VX
Mc4Dk0UpNgKloUr9rA2zjTX6u9tEq37kk98e+SFSPADuJXr+PrZiDxOSUEidRK60r6kT05aEjZ1o
MWW+pBpAUgzYqafok3X4hhpmieUZK/Z5FD3y6oG6sZaCEFYPtVdRGw9ibWPkBj8snjG9Qzs00+Pi
gAgQaY7ebRM0LxAUJkDrTYxp7TkeWfaXrTDhmWW3B/zYjBoh2Zy+LAOxKa3Wf3ZZEvNd3+C5acFk
6bJcbhls+B0y38i5nrQM/Rwb/bFbqME+hjhEG8R71IvFpprGT6ZZY/QrYSTUfROfXeV6m7KKK2Dw
hBK4haVkSRQBG0fV+4jW8ZCnT2YBskDzaXvD9CW4EWW9U2n0usCOFtDOgj1aBjkMRMAeYRCtxmCD
GA7YO8uWG6OJAZ5GRsscioZ4Og/C7mDgRvFlQS3mY/eSwFLemkZ2jPuu2y8P18A/Q9foDhluBWZR
jScnnMYTOcZIgRA8kG3SDFu67Pgc/hhp/G+9peYkAJUeO/20dMvfh6VlbgABmNO6qzOnP8tQzvFw
VuJY6jvgFxdc6QICbbGSo6Q340zxKB13SebeF1BNlpDR0FMBX2OmeomT9X/gNkIS1uF6MUf2fdLG
+iyzU8FQmNCp0QkMVb/HIHS6jQ2Q/9gSn2yz+BykSYfgrE6zeNDDa9hV18mCbGCFmHOb3oOWFVzc
hdDu0o1/gCWhPNhT4B4bVaCqDfQraOVw8+YhiNqfUwqkJrXd8aT1GSyOmvxoipTfb9IOyCONkW9x
TvgknFdg+1gwj7PvMKJha3u+RBD2q/Yjbih30Y2HICdeQD3mRRWWTSsvOKVRHN5yn/J7R2NslWgA
qhynB9WJQcdAyuX2TfHxwtJQfoJxBti0/iJaGT46noawThnbG7JxDae+3H6iK56QAkN9t7pfYxoU
11a0Bs3lMtwmc76o49C1tWyQuL4ralRPw/reO8CaB71Q+1raZ648j3mVKdOJ6fyssmLCv8QBqWtp
0XA1/HFmTl2hitz4I/xDQQ39wRI/zaZOblZ1lPmE2nZUohKXS1pALPGranKyXda4KBFBMwXiGI/0
RaKezmaw7hKhNk0xDB8yhUKDMVTXDkHUK7gcTIx76EdlZcAzdrHF1acMLkxWH4fa2wS5Vd8ADTY3
VQxQxmKEnyIkA66NE3kAHuuf9kjRwA+DPd6+1dReYYtPh2G0gF14xdlMgSBKjUwmazh1G81wy2cK
Dn2uZeL7ddno05lZ4digy/44uviB2ykgAadoflTGhKAcDSbUOIIdzqd4bFRRDGprNvYR40Pvu1/h
4dITHYBozqSg3rY/ILeNjXgyvIBz/IaOi/nQIiF1yyEw5W6uXRETCPa+gt0DrnFfWDoQH3KsD6ZO
s260h01G1LInfLh1Ik/Pud0Rz9F3AFC0HSHhAbih3igSZirJHUX5UlT3DLlgFx3puL3Yo8IB1dDO
ukrGgzVkr61pOtsRzTVSUilvhpdiI6/S4QP4vvzQsUj3DGTN48UdsPgloth2aIogZSPEsU6/juA6
bqLgf03RW9jQ/UasuUfbIWpks2n5RrQRG5eLq6TJF3k+yHnOJiaCz5lm9hjc4SuWBHzT2i+2CQmr
QdHhoCr5pXBIZCccIJxVSXf8gwUBvaJKc+CwOZLAimZsCj5Fq919XiAvzf+2FQm4BiPG5zwOcEMP
BnM7ZtbJFc2HRB/6Sw3W+bJskaIYaDRIfeM4cPQBdM6oNVmS9yC0MKufkfVdtShMN2P6sZOzwlag
yzM2PfpGK1A6YTESsAvwiC9idfXxll2BU+x34NXoW3RQ5P0WcWL/ZGWV8ylJVPRRhMPqS5Vgat4W
r6mXIlk15zhaKO/Kvw9tPzOKuidw5jrW7c8In8mHooh2VZfpt84pgi2zKwp69XehTw1GYXW7y1H6
pj+cTce+QdHP6BQxWS/Se4Mr690ro+SWNt97fWb7ABA/Roh2PpZTeEJNwTtWNYdIZfGjFxeEM8B2
0vvA4IZGeRrWxQ1qx152o1hFddWei7Z9od9sXoAWI32jaryvkFxdASlAIc5u1MEutB+qdMedgguy
1nPnc4JCDQxN+Um1fn0TkV0cUQp4XCbaZmo+hoiGHLXQ7m9CZqT3I4DiGT/Z0nrWiwwotw6AfVLR
tGk98WDFfXhVtrFDiDJ7iEz9Ro3ouQlEfco9TJNxBrvGMxiohTOqSrSnbexKYaFRhajRXcFlbih3
rus/MdGkRzEaR1Lg19Ku0+sYIuDYOu6wC9LW3R8nP6+20i29TdEbJ2Pm8KR4UhKteAhWMkdyxXxN
LJLdumuvcWOIe5z4Yi+TztxQNXZWBfyAneYk2QZWGhKiRn0fpl59nKupwyFV0n1tHRRYGmfLPdUc
QNwCkSri+Rou9mH+3ep1nduhO8DgQ0FHfCfEAP6Ro5Ss2/Yqk6jhTI4Xo3TYVLs8qcD5xsMerOLB
T92fkrD9iaYybtZkkZGmOVdhn6Iyqw5jPr5IN7XXgcOt5IDVWltNhaNZaQRPyTXz7aOMnfTWJYX9
gfC6W/d1Amu1x9Rb09EJxY/0VzPJcJU7qOEgmw4CCBo4oJAAgYWCAFuJ/BHVwtU4jRokmD4hozW8
XZs5FipbcbNuDALYySGad+YYoMK5eYfp4G0JxYClTKvcbrGUKprPbepBxqsLcfJt8wl3gpPVqnxj
g4en1BDigKPCZMNSdunCOLzY/XBO4pFiDMF621K3tgMPQMVkXyekXyn6aJsknrI9APXXoQZkA3v7
o9san1N6m2dTs86+VO0pSrFsziaa66Cejp4tg0elK6gg/YvVT9GZNhjz0yhAyiRxdu+mEiE+37qC
8CSoB8jSZVG90UUynVx0IfWivormVnaFS+AbdDsYpeOnENAptKP+QCkKSVPf7bZFA2EvitPolqJn
QKNtSnY+6evsKl4LcBGqzH7VugwlqqD9i12XH+ME9y6oTx0yDkGLeVrwOI3AxGIBLDexZHT1XZrY
eGwgpjIBEXK16DgR/oBI9MlajU9kUr+6SR8ubgNegYxxRgMav/wWjDk9lWM/5Vt91OJNmGQWaway
gGZLoUMZtrktwV2cwUkiEIxeHGrH+VOt68NdmcHdsV5aKdUXSwEkLqa0RhWwecVlMRIrZsmb1kZU
olDxPMOw2KGS232oan1c48ngMcNYwd5Oam1jlTXlz0Z8zFnowirzL2EXfRlTnxixspGbpdON5GhR
nTM4pw2yGsDS00m/khyxHg5psY2MCMUJlWoXVEkApMJgPmSiP5TCotI1X7BmbWwSC06EUw5Xy2+0
fZKXX/XKw/mtl9EZucNZgaTAdyszNkhjCvSpgpcMp4+nkRsx7jwmWbDXH7UKJGyphZ9kAO8KBh7I
e/ofEH9IQBuv2GOFBzurVRtY0RbsOVIfOJ72umWh2UZBPdCysFCb7Dvz0IPsPkc1EBOWeW0TtCYS
nPOnNFRuV3gtsJAWBPMeZM8kAza4AHtNZC6AUAMY9WjWkD5UOCnIj4WT+9ucD4XX0hiHKCZCTari
5oW3Ia3tc53UwQqsKiQvOGxCi3to9fwBrt/amz7USIHUrH1Gir32wJEdYwiNEeoFVwoTe/hr2qGr
DLiQCNQg50UTHLCwpBXkimPrFK+GTVAkOq/Fk84Obo5PSSKtRHggKsJrNOQXmZp4G6P+DIC7K492
4ZGvFXW9oQbZbdxegxeDGB7IIX4CAY7fFGK8aVWwcsxAP7u4HgvSs46VaMpj3PMq79A62QUSWv1B
6Ma6L0umW1T4RuebZvlAZbziUU/ldLBDU8Mt3l91o9Hi84waWDoJZlksYnBXp6KYqQk/KMqol75J
vlrVMO3tbDIvwMT9fTVm39ssgVM0+i5kST2lHpnTOTHzS+wQXASUVzfWUMsztCdQIKVG6ZuO5TFx
S/1o6zSdCnlnTQ7PXhukV2gZAAeS4gaGe2fyzfDti0kM7fBjQG3zCvmCWflrnMf9xUtaJNcCs4KD
3jqnFMEbKnvaR1tK97wMXg3D0NfQDNJNK7vbZYngWp8xnYeEkBVOz/sY8OLViB38+sTRU7F2t6Tz
bNvKPwbzXuvKZziw9ZmkHnTZwFzQm86XzNXyW6Xgg8EP+liGQ32Wcdtho2y0KJ4N29IY+4/5PAx+
s01z9dHvyFTzQdb3yvpcur46W3aBUAAcu4sGjHI9VQXy66msMB0S8lj4Sb/JU/FgRNrwSZ/Qn07G
SeLWPJl7YaHIBZrSX0dNCYJSSW8d69YOiHqx7bC/3mNR3qx95i6ETAN5SrIJmSXuXwju362uig8G
f+otRyQeQGd89cEDIDcgBEdVr7hXWB8kl6HPkvypC0BapPpNg/Z0I+fFiMElqXOStdVNBOfp0Srs
5u6LGc1Vuvoqb9SdAmF17sN4pL5tJVCTCBttCrfp6KurV2/weGIxIDXFKiXZ4OdUH8uMSThDiOHq
D2QsVJwevJaLyOzqhDDzouq8urqUDmO7NxAzMh9720AJu/L2mgzjI8DTbGVULc2Tyk/uydjdJzfs
TinlQJDD4LR9ZKiyLKdOg3ZAbyFjK+mvgmO2EKADWzwyea6HjBZPa8h4KwpQabZTdMwfPvd15/yC
i/tTl9ib+7n3PRphxTVdditazDOgWqg1Bhpqa9fTrTYLkFS+2a8jitOrkv7wfhyGdm/hRLCSpE27
fgblqLwqd7GGlk/lik0ELuNzZtcXpTnm0XTpN0+jWyL2IGJgwj26T2n7UfcUsr1Fy7kOhOmlpx7L
wPcuFHAfQ8FakgZAycDe+1tHQXHTYH9V5dEZbfNIzs3FMduyjrbaZza1XTFVNetahk9g5X1oB8pT
vZ1EK03DcGxsMCnIFRWlSjQ/zXAoznnlghO1MTiAjWPqLDKNar7kTvGM1ke7Dsb+RSkiW2+Q2+V7
KK+y97NbVx/lXMBxiDORUE+R1ym8Wdcabbf7FHx2BivcdVBvmAKRHIh8OrcujacT1JLHMjmjcDB8
xcEy3vS1le00W731+JZu39L8e+/7vT8WBuoxqvJ8RzWXYm8215LKuRurwLahn1GdishaT14XrWk+
5RvNVykzgVxZWoc1MoqL2RreIxiEZV82zZqmFZywmQ09Ipe7MrFM20DgJHy3rOEkAaJvYyvuVp4e
fgghd6zaWeFx6du3c6ebGKo/iDqChRsDTUAXPTM9RVlWO/j1XdZAFcIZhtXPLD3UJkBnhqW/RgCy
PyFNmW0qKAOYC7f9aRmiFNmoFmioRqnm1IxWt7UGLm58HYtzkKDDRUjzgZulXnVO9dmeeoOcJY5K
wFhlcZapCNc0/bMNbB7KGI4oy/PIHeJGyXhMTdghIXCk9YLPW5B6/sTKa0w+vmCh/ySkhm6KzJqV
b7L8LZC9OILZSgoSvKHIlq+zgK0WWNeyuwyaacgdEMunP/rQgUmUlJCN2EPQn5ZvvmwVZT78trs8
4ZYjOGWcZ1akh0TBdQJ9YN7y/tladqP5BysM43Fqq1uExOIazjyg/7BLt+PM1O0Xum6OGFBqavam
Wzjo84AEKDy0Gmn/mT6PpTuAd2feLGe+zTIsu5NBMCpl4a+sbLh0XjKem3DSiQP4MeYzwhSWq2+z
wDCSBaSQMDtTVadpTLeCgFeaNXkfbJWm1L8C2da20cx01HQGWBrUS4lBAMa59mflywiHhrI9ZcbQ
npatZN6K8tTeNa28Lw/RSByO8EVh3WJxNpPrl6EtOwTSEJp7w0gucJnQ8U5ZMaLDq5X+anKq751H
0Sx3wLqn7QhQ5p+hM4uLMkQNNSoBNWJ3s17ZXBGmOQj4z5R4CHb4Pc+VzHiwHtBZErsF9fS/MmX/
D5kyw9TN/1am7Paze/nx8l8AYm9v+QcgZv2Fm46DkvEbnOt3gBhKn/9BhBl/wVxBegwJaezTcKz7
BxFm2jyF6iPPoxPq2Uht/g9EyQTK7v9VlEx3sBlAGA1JZRPNUXfWP/tdmjNqraFDrNW8Rlxqsqtx
tphjfWqUHeYwCsAK3Y21zHQYe6wuBBJtEtmXukKlBWLHE4kQLrF2OOwcLdjnrVFvgePTzoGQ4AiE
luqKXAi7NaQWhhcRdbuI3tlWqblzjr/hpDfFsdMm6hQi3xWD+1TDzNn6MgC+KvKHoCnsvfBONZLI
1w65SaOw3c1Ul+M6n2KJitYEq40mZy3bT8yY1aW2QUCYWFETf7U7UaNpqvcd7hdGd9RbTT+J0iYk
VgP5flg/2qb6XKd68cX0+52ZDzffC5qjr6ikmF1P81KTtH2s6h6hs7IaKeEgTyBeXc0Pt0GQB2si
WXEODOuU6ugho+O0wtcJhpOhvLNyaMbqMv2AyAeQq6wGaoCQsOvupJjOvo39LCvMc1E0D7E+XieE
G5gaKrEy8v7kAVJdxXWIWrg+fUj6ZzuI8UoQTrOtJvqP/SQ++mHXr5Z3OCFiDJ5DxmR4OW7IRNJ4
eqYZhC/JZw9Ouq4lqlJB8mBPcblvsffYmjtBVCIg5e8QhefHLn8pJU6oyah11FKFCmM8psw82PnW
D0cr43XjBWt6fc65T/zgFhdrB8MqYpV7r7fZNk/uQAbUDK0ZNpbf/3Kb/nmwqQRp6J2HkI42Pga/
sYLGLmUcbWo0eFZYoGEyFlg7G/osMqpg31w3mVZ20dFEJutLLeWvsb92oVntcnjzRuuBflGZ3Mdu
WK3MFl8GOZlq02nioaz75GqOtYT6QesoHfWV5ibmliXTXnesUw+h1OIrbRzcxfltiklqj0QSJUXH
1VRk5S7tO+4Db1R78KA4rLhGmj6UFU0gu2gv7icPw/RD2BTZ2lG/cHEIrpUovucxYmCQsFEHkj6c
LYpRp6DUv4RW469Cr7f4eYLzhE39sexHcD+hRWjbmTeT0GbB/iGiuSmm3vzCAryLQ/cQ13ZyHpC9
I8kyzxL41DoPZukUC4l2Cw6O76ACjCIGl22rl2im6DcjGpp91BjZNhBDd635F7EqQSoiRqqk05IB
+Q+keHUzPTq9ra+CpvbQP+sOnmNwz/epvR27MFmlSf6FBau5eEWRw8J7NNNIPVcq/wRv6knXtW5T
dKl9QB2lgaNxHroe+BGp5nGMYET0cYCyk+inzw4aYCs7rLUXzYyvom/obOkkZ2AfoW2hzyQ07ZhY
VFnrmI4bSEwX9FL2xXCz4poZVNTQ6YQMQ194nwaRefMy7wLNKDvM01WOSJmJPEA4ac96Kq4tQfrP
SpXFxdWDy8QivEMvxV5FIojOVCrr9WhExUbX2uIKqEynwVY8G3YZnMMqHrb90FB1bxK6v15roiLn
WJtJG9J74CfNgTZHgAqOlV5N/LLR94VtE9ZNt7FbrdvaTUNNuCvUtnIiY5bOcrdaNysiYLmyh9ob
bGTWh2s3CD6jxSEfAUysi4qCeGfEFiQdooBC1/YN6u9UnW/taPJLGCNck24m58nsEsHAextSKa+5
HUBHsbjd+Ms1R4C67Nv27pvDT4Bf9qckjK1NJjGeneU9VD5sbLulBKo730attPYekkXM/USYVlCv
NeFrG7g1yDvMgzkP2P9BSHjfX7Zyc6YcBB7h0NvzI75N/F7sL8+/7769cnnQrWdqw/LUb5vLUwPU
vV0ziIflEMtLlsf/OKIyaaWbifHkvaA8WNIxphXsT1MMJW5Wlnvb1Ao2l/1la3nRMry/J3FnBZ3l
aa8B07d6f+r9Pe+PLe9ennDTFLKhsoP16KZqgoT2z8f+eQbacl7LC94+bjnKb5tvZ7t8ytum6csz
t3u6fz/5377c+4n9+Um/7f/xPZf3DDUGm4Nb1+v3476/rqm7TyNyO+g9/vM7Lm97+4LvX/39LcvW
ny9fHvzt2y3H+Ncze3vnb4dffgI3RCfptzMsy86A9AHRsDY0funl+MtgOVWjb5fj/3YSy1PLg8tW
6VvHMrXrPVPgc2h3xtsb3l41WMjpBx1iBGaCLmOb/x/2zmy5cSXLsl+ENMwOvBKcRFIUNYf4ApMU
IczzjK/v5VBm6ubtri6r93oIGsmgOGBwuJ+z99q0VnTfuo2LXPOKgPUTbYZuW43lPZ2V4iAmhB9x
maLIG3OHw2V59ue/2lpPd7YPdkW++uf55Z4l/3h5h5///X6XJpAK2b+8o/RqxiXLDbrylHDUTazi
d6HUi7tkuatUeGK+H08RBb0wj8CH/TyZ+0l/k8DVWf5k+Y/l7/xwgo6pDnd+ErmMAwrhrijdqKyj
jWHoD0FcOu6xSlBHIMDD9iLv1aZUTHQGLcA2RRqSHRKkEJHrj7ufU7RchoJSP+utrnNGFkcM4Fyu
EvYZc+D8xmlYPzf9H9H8YSQ3ISJN11Qp0RQv4tj53wrZRSZro63+Fsz+7eHP65Y/Y28AgOpzrxSi
249jeUQwKW5M9BCROn7koVvjb2xgHbgzwiTTGN78zH4sfC7zkd2Az5EykkVQQkgRrn35sBqpNdik
xUzDzmCKc3DSzj6ormKz6qNC5qMm9bogGA7LTSPvOUUSkOoAFQ/iNMmSkgDhygWqKu8tD8t21na9
U9woox0ihOJmKBLXCyau5gUSDzyatZMfm9RmnSt3qSk9b8uNQOsANU/seynIHv99Q4X0q9QsrBC4
C5A2+9jS7NG+LHqhyaDrPCkjbTrW8XbqK/t0THDozfmNiQRr9nLFMlad9HD1M5PN1oipCxKpeRCi
MQ5KoCDLGOhaLyQw6qQZM2gEVHZfvWkYQ6m/V1zO2G7x+JBpJgjSkh7WxkhMiw45vbshtP0blRre
NNNLU+gqauZRmGC4JIUf6YAURUnV+HIPgQhlBKMgko3nR70PV5KKQXeEYyqTFpFKVf55z7VDJlmF
dbtQv5Z9wJEN1ZRePb3gVJu8ZfvTSiPmlmbuTZU+/Ki2xFJL8lNjj+B/IN2O7zBJYVayWFQGeXd5
nM45UwOmeZ0sHEFyk6AnH+o39aGZZhZijlaKq91szP5yE0yhM3lGZp4HJQfvY5lo8RfZlkXfBo6d
PhE9GLoe9te/HoDLofi35yaoMeDgApn8ymjoCmTESrDFZchxveA8dClE+8tjWyrtWZ/RkVrk9wvY
4/vnyB+6ID6Wn+xK7X4mVfzLMbX8vOWAyxa5//d+kEeb49+Y0hNAHzg7LD94ufdzszzXJoq+GRzj
ly+F8KGUVbF+zA/Kt3r+309Cuwbx0TbVejnrlkNoufdzs2yD5SFXE6arsbm3pF1i0Xgt6q7l5uch
Yr63QWJG80m9tDRbZm/Ren3fNcyRHotjmd6Ctlv0XQtZbLn528OCPPDMQM6ziM9+tGjLvWkhbUuk
S6A7FewOmE2DTFJPBv1Pq05gKGWFc7kJaQ5sRp/91VSVDwI5R3HefQHUMDfNYrmRm7OXx8+yJZfn
fh628PAaoAk3PpjzXWfZW9R+HEYzLpkJ6crRXpwzZVyu40GnmR9YWrObuOYtP8jklLYKDfeN9OHk
S7VLC3Dn6NKnk0rHjo51J8bC02PlcXxhrvVe2IeIZjJlbxw/i5ZrxAQURPHTsLiCyLWiqIRTaPmy
3WIfksRBSAq2lAn86yxQ1DUZDFQ4pQNpkF4klFWrOpiU/XJ0EFOQgEROnxbQ4veell6Vn4NBVEZ8
MB/zEbRJLd1Qo/RFmen7qBXGwa1z6yjkjcJiUKkoxlsFnuZ2uaqBaDiQ/ZMHoL3wpjv7CFluH3Yv
XekqWyC0GLdQNa6qXlJtdM06RWiRdmjF4mNr5t1ONOV9lQCVMwmg5jwHbA1svlhPVUcUkEoIiUJL
edWLIt80M4kxIT4HrWxujFhHC5LLPGw5WLRgwA6mr+IjXh5rPk0mN+FS69qdf8hzcjRMgNWe68ha
s5xrj3IWLXSDlWqnvBhUrvElnCE29RvRuBcnrnGikFUx2DuDZS9EEfnu8AfkWs13yHDhc4cZQT46
5iwnhlwAk8hG6ustQAvbLvBnqcGqllf3ZoCRGWrACyMC70sN6RsWQJ5b/neOkW3XDekXHWPNPAfP
vp/621h6VhrzYzaxqOiAEY5QdETE2405td+o6p8tpdGh7+WgSNI2XqkY0TbLF8OZ1+y6RD8VbnFX
UxfYqDPVXOUrbHjTsOp/obafNs7QbvyAOjk6oXBFHBklCEbK5SZXlABPkfrHbMKGInPvzY366Pg0
1TCxFwDYUnmz3Oukzwd6Uws+sLNvRH8nZFskDkMQ0wwoG2xo4EKXF3D23iT2u+jrDvAf7dpe9dd9
Cy1QBYP0/dvCshdoQgdnBZiBzSdvUPlyQ5FlnXYMM9MM+KJ+CZR2ZrGNt3cWhG8IO3lpQ5tKd+Ln
niGi6TZuURwYpfCclqvDsnWySdqsTFrcq1kpXC8bcOyx2MwOyz3HieiX/Tzpyv9RmukIai3cLc/r
cpRd7v3cLC9DuPOvv10eL++aRLCnS40dKD/oL69b7qq6ndB/s7++/3Z5LouHmwiOpZdbn4madZsi
TXEEFC3CzclU1o0VP+aZTJiZteSB8KV5Hw8PcU2Oi4EOG12ULKEpKC98o4H2DvN/cj+CIXuZS5zt
SzxKN/YIXWbYUDMMP2+0y9egy3eZg6zdSDHrhJBy6jzQV5XR+zClx+OQpfWnPzYzsTDuFZifs8Ld
F678vgIi13TE1YFo3ShqMh6GflYeZj381GKaZIZ5bQgRp006+HciDOpbX1Pg5aLoeRd1dJrHwn7W
qX3tKTF1W623+iuRWsv/gyweNnSF0kPv1/5jRVMNj+r4boYQZKLMJ388KJsz/Vhkt5Rc3kO9oCvt
q6cgLYg3bSILsCT8m+U/G4j9Y5e8Ny7y+m62QbEFAmVLOJ+Xd2WrcahHFoqfqBjuLOrCOCP4uNZR
3sLYzB4HQPAHy/STTTYRE4vhYr4UKq3I0Z3fKm0U2zy3un1FYNjLUIZYhPiRUzsoXtFExqlsKu3C
6ocTgvn6xbHxdjUTLgBfrf17SJfasRtlOo78KTM1hdm1k18oheedGFttp6Vd+MvyKTjKb9VNIdql
2NaPg0ideyshKut76xCHAjYjMi59MGmn3JiC77echLnvR0t/gdTV7oupcLdJ0w5vGZ2y5S/hthFc
gLHj0EDxeOz68bo8T6Q0+rTAH+/0KTNuZ7sdPFN+Bw3iAtLH6pnKIPrasc4QQdjBuzV872Cz4nCC
PWvf9ARfPkXJ/LC84VBaGR4npz2HU2mfCaMNv3eghdRIxwTNsjBJNw191oNmxRCc5CZRsXaF+nBF
JAd3Wjf8vU6n/nnW09PyrjOYQm85xDrf9u+Ww275Q7NSUQUW+oOpTtERUTQ8Pvn1cxqDgPyKlwgY
i4Z/bztVpUkzqXDv44ACK1mQ+WfemQckV/rr6MzVloVycIAfNN4HYDi/X9EF+Y1lK/EvJTLJqJjq
6kBKZHLfKGBFAzUrPmkR7Xwrmn51EXIdjN+4EGV1VCvsPWnuXLPkJ2UTXVIym96YbekbovacA6Fd
zWVqkdsu7wNZBvKI0r+lFpUwRVjZcTTy8IJOC2eA/KQgK9aB2vtvjSvKDTqyAce0pt1RJs685VPq
EbVeMbVXEiDY3b7Ohd7JqjvVh1e3vAdZUyzbLec6V8Jdj6UWn/KCOnQazv33KzrCfvqZkEansQwI
72Z7Qmahni2/oaEgf8vIGODGzntaEPycj4pxQs9dnkVTW99v4SLvbwyQsvIFagmaXZBoc9u2wr3l
EgGkSf4cMaAtmMRHj0SLa7pobrHdzRyCsLeGvkk/ifWVr+sKLVyP5mDcGuZQYGwJy3VSD9oHdc3v
71PBqewUJTzD2PFPUYRWqzLM9CNDXC7fQQMcD1q2aJH01ejq/JCoqznV33vzdXlBM42TV6uVeW41
ILImpib4qK16Ljp2T0/cGqX7+jdTckqRQ6s+iCAsubbNDWSTvH+YHehCvWZXv5vUXaV2Z75XBqqE
NOI9Ko5PlAeqs+njSHlR2uDh+93c8BFno/XiK6kiqTXJUeAIP3Mw4aELHf/dYWctL00MWDxZF1UP
VmH2+yLxU4TPhYVEjIbG8pK8GBGZk5tmiiFel0lVn3XNHI6gXw28w2X1qqbVZXkpZw/yyLp9obSS
bFtOiUM1O+Ed9Es0Nyo2JaKKERHwiw0WtSu7tZV7DSP7nsmTskMJGj+KgJJ0jqj3d8ZRqbq9co0V
uGRQ+pQmOIdiNOHsOOMmwgzzas4mcng2DwFDL71aRy9m0+LmCkY0nlGO3LZR8I6YpZwZvS6vnDv0
5l2vafej37t7IgOBivX1ceyq7nEQeKSWl000bgtMAVclLolBQ4t9i4g6PI2dSo/MF+GvuUtul9/i
lu4vte+MZxEqPXozpz0kKsQjsoQGpPsccFp/u2ygipUcqaxzfQ+9KbmJwn7aAUG2HjEw0D6XG8a3
g61DuwqYDGM1ItvhVuhKcfJNUGRW1LS/tAwSsXwplbr3KMy5TmZDcRR+mu00ZSywCrrOvT0jQQ1L
MAxdVm90t1beSODy10NbNKfc0sIzgVsoMLK0/cicewDhFucfWbG9K0jpyQBwlZUZSoJB91oP0+3y
XmGrfiEsip/oL4hdM3YjHjMu3SJA0MO3tj77yMVn4Wu/kDb1m9kOxyM4s+AuawqVKiLfZ7lZHnaB
q5wdlYNJk0PT8mfy75dXGMF3Uu3/9sb/u964ajr0lv/rCK/b93pK3/Pf/9Ed//6jf3bHBb1tWCeq
baumqoLnpRf9T3yKcP9BBq9luBaoK0fT6cL/K8DL/QdLIk0TAPvomKO/++mVi3+QomtoAkG4icpD
Nf5HvfK/dcr5fGLC6LurLuFdui3hLn/tlOdqF9dZmMz7ciYaqetn+j8mMG+heslEQksxkgGPpRX4
SCUbjeOA+SoRzgpXJvJ0+7cbZvjKaSoZIt78ZVP+P9LFNH7lf2SL8eWEITDa6vxMx/x7tnabumGr
zPa0V5oOHqxpUiDScs9qhzvM6unKzOqXyRQ7M+tp94pwVdrMwv//X0Luhb9/CcdlbyBbsNFB/p0u
01qNCj81HPfkIUQ7lbBDrFiy6VOyUYT/VJI2kQXG2a/tPx9U28uN1aM1UF7VhK+Y+lIoqD0W4J71
uDU94J6ZV6rpNW2vDIG+5zZ8ZwWa+H8XumpZ//dX12xVJ+/NdHT2tKv/587tOqpz/UQGkGWIte92
rz1S/A1r8X3qBwTEQLfB3I7YN6QsGqi1taZTDRH4jbY9Q6OSXsj7RIYqt/UMDYamP/lYNupSPm+f
IC1eG0P23Gvq06iHVPVd+CDMhdhIxj7O2qPI+Zg2jO5bt0cpjs2eJKlkF6j4Jkh3mDy9cqJ9RM79
at5rojZZ2EMbIBsWD0CB279MSTZ0ygcds73HOA5UYzZJ7YnxpQhMbi4mI0OdK2+mv5Ent2NUb5D2
IlTgAu7hHdw2jh579eQTb0lIndmVj0GgXBSyFjZzwWvSzGbP5KhqE8vx4Nbvk5ofn/qkfoxpeRVl
gc7Aqtaiz3YoRkgQma1kbbnDwe7Cam0AU/Bi+eoaP7MdX0oXS3M7d9EuVgKiiEtmYI3pT56WBMdS
GBsNwyg2L9vZGOmvIBfRPkRRiMqSMlSvB19uUMQ3Q9aTBOZY4U73u2swmL8KbFcs0zlYfOxmsCG5
eilI5GBeltchomiVMVmxy89UNZO1ARoCICla7NC648+5oGFg9PAEDmuRTWSoRrmHfQT6XPxCmANx
EoJaljtxVhUGzFYdJetcXuj5uisFYCV2NHuXu1xrfURZXnOlFIdC5c40lVVVNVyMh1JdubADrFKj
ftjSQSBD6Y8t4PS2Ctpvsr0IRSI7ZzlLlV5eDvkQhw/hdAgc66kyaRs4Ynht7Phq5eEZzxYKyuRa
U1cyKkN4fuY+4c4j0y0kOEeYOJNMAoMCdT/xJnjhguPQ29uoiTFnGvHraCXX5X8yjd3UD8MWLfLj
VLHP3Y4MopmyWpPMOvzqDqV9D2bXpk+QD82zqdLSn2LzhRgxWt9+upUprMDTi7UDkqOt2Hai5LSu
5vBLlMFpjNNn3XSYi1iAZTvsubbjIgisieBwXIKC9GYl2rt0UAiIEQweNQSUFZbsM0t0Kr1UYQbm
Y+vWJKYvzVWKb7k0iGsMy7Q8ll8QUCKDcDE9msPI2sDlSI1r5A5Er10Sud/n3vwa7H5v1sPJiIen
YcaDraC1GAJ2HcBIqkswFkuGpVppkoeBjBcfIqQCAzIfhm7t2/U2N0DPO0Z5aapRl9jFtWv5t33E
O0wOE0qyfcDKyAOjB17pQnRZiSAjIgSt6doa5jd8b4Onq6RejCGy6cgF1Tzy+mDDGr7aodgqtz6W
RIjJE86f9CW2MFfpg/Gha/hwq2lKtqysnmuIo4wcf4KuLjdlqhg38TC85JPVeCWLPYieFnG2RbmJ
fapuhcHRG0kpTh5lz8zs0Hml/GGWT/taAXxLpYBd6lBbXobxQrWaVZPp5HzgTfDaoTi5Nr6JCOcB
/rQ1a9thtQx+lUutQvH1u0B5MVXns7PQ/qamg2IMMU/NMrhNCQ2gIKtJc2VMztCyb8qO46Nw0+s0
U3xTYOoa8a5qdLKTATCgYIEIQ/+CpqdEcWilhonR/KhlPFaSUj8iD3gF7grw8sjpHN/1Ymi9uOXy
aybSZiH3CGRedTUM4ERG5Y81hg/1yBgx5QztmKq9MaUhF+0djTSlNODXARMHboqXeUx5d6xlO9yx
WELYRwUZ4UW5HKY2xzEWCq8s8CiIej2iqSVg2ZwAiA3JVTMqKFTyg5ilcEaPB6sD3QEbMiIMK3pp
nOqO3BqL6Bh2O9cGMPZDQJkKKEQ+c2r0jbXS3PeYGOeiCn4thwgaod5L1eCrKRyU+/Bqo5kZvdbL
cuwDuGtnJcr86qZ1siWL4ktXuQCVDRePDu//SgOl7YG7vbOsnOCRyNo0QULmsbx6GXbG910nhUu7
GL2YSWsUM+LaldcKLAvrVtM/A0NVVxDLM08e+4afMRCYENChwcDFUEf+E5ItSv/XJgUo3I7+zXJg
+hMX7yhIvhS5iFXCfDMZY7It5uajjXA7uDqNyL57XI4iw2VYIdb+3QiTu7qGt+tzlVB1dmclD/Am
sVLK9Nlp0rHGdVWIpbwgMaybCR2rObbrmJFMsYsr+aYYU4NkW/f2m4x3d+n3k6gkz/N6xvNsazhp
YKhVlsN34P/KjASpoPrEqOp6VYx7WZNMi6HaOBlD8ZxGHjouhtxWvlFfwVmLXmz5yVNREpSa3GHF
uZZcVkkKnxBW+k89Iu+VhcB3VZRGz7WBIVm1uBqW8sLhEmhFHMK8CgKuOzEhTZoy36Hzgh0cx79N
MMFwmavnhm3rAzn3BHazTWXxsNWDU8GlT1YWahMznjpS68But16u2JrJYNe54Z+Y6hV8INRXyLo8
KzO2MMmfe379uieKaZkHKCPH/ahymWSfSIIJ431+Jtqx83wxMIkZX1v8CKCsYfNNTfKVlN1baYpL
Zin0YdoTfXsv1hhd5jj5yscn4sDpQ1f+VRk5uLBUyKnzqS/GgggyxmTX3mUBRHqy3pKtPuPUwUYR
MmtZy21mkEbYR/V++SEKVaNKwWShcBWaVSbSVe18Im6JXNJQ5cg5D2zTSNd3ND56qqxs3O8piBYl
cPGyde4yjpUNh0WLFYYKn7sREEjwxNu6sQ1DTvNgqB77dn5xwfdxQieBeTYSgjFLka9MqnqegKLF
+rXam3a4bprWWS80sY7IqCKtPcAzt7VxnirlN4sSIu1TThWUqMkudTDNYIVh2TC+BimEgVIOq1rI
JTYp2Tp1UV7dgNGuMvhD/Ww3kAONcGY8Y1s0nQpzdSlwawQIApCmz8L8yrD4CvF4CEch1Z2csigG
sAVYFVJdzmWFoptniul3wIp/BSEHkA1LEY+JGC5AS/njmhj+EhbZyUyOHogHxkNPnWm16Fo6bgJT
eSmG9Es40hXgcvwUEZB5xf1ivbG1ShcVJ5fgKdd/tfVeTDOKVxHc06JJqIDV026W8/iRHLGsTZ8w
os2kX/AjiW/Zh9100+iMyool7HVCEkY7mXucekyLQgbQnqRKiU2/K8D5r/SMAyZvsk/Krw96Rcmv
ijjNDcF2ja1XhelGb8xnvXtr5Hgbx9oRDgNtgLGbdt3wQmkCvmP/BcGDKS0ZCytj7I6cgqmHPeCu
ZaK38tPwy5Gfn/X4khKxstVh2KR2dunq9BrH+aVUPtIR2LHuu3dFvFxHi0sbhOpeOBwiNvGUHYiL
HCrQWqnxCMQ4aeOCuinJw8cpoo1kjuo20DhWG0ogq6ZgipgU1+Xwc2E1rxtlnWF+sufqPZthw43O
rZCD6jKfK8bsskyDIv0tHTTKkXIwjjXnaZmDLIM4jijS5GL13kcay2ikMe9J6qsMtpC7EvX1s1vj
G8k1ThEjd57KLLqMeXONS1Y1+q4X43kMn41SWwcz0wxyUhouArIj0CSfy9xXEN258QF7O4ZyJDUn
AyyOIZzxoFwhkvpSS76VnHCnTfLmsrzBi8kU0lb9Q9RFXwDRr7hPGS/t7L6Cm4iLyyvMgzZhPpv9
bdFNXP8cVtpxjIIVzqW5klPUWQ7/cwLYT6bZcT1ituFglhXaG4U2lhZ1vw8b64rWmlTSyX5M3eQ+
j9nWfZReBdh+mOweNH/W7hqyFmqJkfsEAZ0xsrWP7WRdl6vjrLBw1W2oQnSUK6bgLCgIOI6ti2mm
16hhVlOI+TcTlLWQs/g085/0gJ8sf/s4hCeU2ZdezhtcGrhe0HBSFfEXs0SWIVz3LBOj18QP0uQl
wE2KE5UPJgHo1/Hp472BUhZZ73r+p4sYJObCxu+nX2DAKcmf5dgXi6EMsD+4JV6REiTAXNnrOykS
7prHrKpvRS6vLwnQ+zz6JecL6FGeUodFdx9Jy4udrDO5bZxhRgyr05Mb+4+ivSbEdpB9I4fx8D4h
PJY9Gczb2govgebsFTM9DSFjD2rgq97wXWsdKTYtTWLV3GJbNp8qISNTpDFYx19yibSmpsKA9jjM
jHbLcSyvw+QM79WJr5V1TNuT7NITLjJo95MK4omGd7RDjfCHqebVtO1u2/QG8dnpV0v3j7r2tJlq
uc4dwmYd4dLGltscImV8GMLEvBnaU6lm0S3m0yP+VyaChbOt7FnZK0r1ZkQWvSHnnZzeM2kDl9Tm
/EI0MVD/Tn/nFoEBMUfu9i5RGWKq/imiL8egNPQ780aRW0aVqxQoEKpHVsg8rHWr3YyzC5oKADaS
LI9oeWABclIpawBaw3K9sMZORlt9LzrhEtoZWiCINvpGK6OXxPJ/ASc9dUaJ51VhaqHb/jN+Xto5
QoHRm3CRnH1SyLIi2lXkhBWVPpGvo53QN3Rr1Sc7udIUipuBcZen7lfvE5uXDGTdJhbm/g+9qPBD
95w1RGlsx14lxK7LSadNTpS7k20zpzd6MOQbVE4SooYkLcrHiS0zvas1O0ke50L0N5WMD1bJ81k5
Wfu4aHIWnU4rSvLVcMH764KgpBXKBuhaI9k5BC2RvbmIsxIEZ4fhkqdhoW562rsEhdrnRQP1c7No
8tQcqchq0GdIhwGxg99KLjTUZiasfUEXe2uiOviRA/k6k5X9kie4PNmBnOdMJfhVR310SPvoruoJ
+Fv0eYuGTEj6A3QEVC+L+GkRfC03qqZvImT83xqw5anvlzjZQON+UU0tzypNSPde1SNWwMR4Qitj
Cih1Pj83Py/+ee5H1Lc8tzxc7i2irOWeu7zzz5M/r/kvn/vbu0Yk8a16KjX//HnfCq9+Idz/fM7y
9Roh0+zahHC5fysNfTWlITgVVA2Vujkub560rpn9daO4vwtcADeG5H4h3FuFhq0kjadmZoxmyMgB
DUu1IH4avzkuup/lcSDs+650iJKV2gX6iTohGuOukiZRNbx2raCbWpFJ5HdB6Y2NT1pWSHxKJ8wC
iJU0n/O9LRBXPLncVBV5IQb2DvwGGOypguGh9ZMZ7O1IUAPIysNyj+FUkP9G04b29R711KUt8Z8U
U6AfICHrBwRc+sGf+nt9crHs2qwwm7r6hLq3Kn0WHDdBj651xLudiQwlALl5Wkry8aDGO85b5Ewq
S5EMotfKt/N9QU8R58K8s/Mk8SKpUyU9/TlVbPd3N20gEB7qeqrWQQyYMvDJXNElZ8OG3WkCje0L
lvI39DpUz1FheVYYNSbfl3MQpdzivzRbOi2NTzGFxESu0fqBc5X2ZxIxgUBeQD3xCWDMvWSCrLQm
PytO2oD4cc8+OksRPQdqAG2/VTzD72IGNNLoG23298SrbVG+3Sb2cIqIzFynwv5s8BDRY4Hk6Gid
1/YzSxqAFZhiyPiwpHXaD+5GNbo3uuAyK3S2lKIj9kR/7JwkOQ4p+dxd5eRbw3D+6JP56eTC9JRK
EdSdst9u05E0U7WfBKHjnhg3I816ZojlrojaixV3Z/z0LMFxegbhxHLFZuCtrGFddqZzQ5vgNm+H
dd8ULEqNYVwP3W9kof1D09BLNExfYXUnNlXIV7Y5IBzomIUPv3a0YNC2MdS91CjuxkxUDNXMACeM
OFkNiKcttWSfxSTa2A28RBDh1HZEvtbr8GHMbJtJS2IeVat2AAARDh+YXbeCUpV7g0MYYqIzF5h+
6SENWbjjJX2CYBU5RFxhV4+9ISCnZsymc49SfC/iCQFfBVC3i2MU2CA7neCtqnp3Yzb90QXuhHjY
mG76FBdTCZOX6u3KN/qrZtbAc6jiDu6jjm1+NTA/1odeo247nMrWcDZt6SA5IaKtNLCrZVA/vdJv
f/MNWK9ovrtLjPJokVmW9zarEUiNLK1CZ6VMO1MND4mrkh4b1i1fI95kUXIzB1FLMLFenJNZnPqW
HDZE63lSvFOPU7GX0D1WW+vGrQSuOgTCXVN+sjQEz6xfTS6Nu4SZGBBgla4nGBUfIUwf13xUFW0o
p4bEl2rHkOjrM1DnWw4gOFh0vNmE0VZXYT8BHRVDgYWMzuyqs7SrY6VI3QLzToWfljdKy3GvZWid
hxe7DS+UEZ5t39l1BoOFHVYXkKa3mSae8PQR0Oz4zFejO1ih0xNR4B8sXCmp2DHi+eJVC7sQlXF3
KclPtVwSAlOz7L0C3f1N7kKLHeK9NrgAWCajI6nZPouWHLZk6DlbamidwXjDSuWD0tBHOMe3vWYc
FbIeudSe7bMZxh3uYvokePO4GEMoaPyTkhaMMxGe4FG5h3//rnUlBdkm4LD1Kdpo53zEwdnalKsC
ewBqpCJ9Yl6+ryvxOo0ivdMthwCl3svtubmpiupP5mabXq55Z306JTlVhGweNwRl4kPAFr6efRTl
Rlnvq87Y4pp6assMBtkYryaSuoHqaHcAIG8nCTmeGbjJtKsR182cqCmJQLGD+j/YzH6pA2ybo01X
hqBN8fxTW4Be0+x8OtinPIUapA/TTQxV6qbN4I62Cfwrork3Bcl3x3u0ztajErE6i+0e1LV/UVuX
YlOQppt2sl8g+YHA9Byf1UvRoD6B0kDg7ws2hQszubXbg6WJLGtCrLqbo+bdn2+J2HqqCrQvHHcR
IV0yJSkq/FdBc88Tlv7a9tR7K2vf2mhOe3wd+ggQQyFNmQlJUsCBCozqERULAerVyp/2bVRsM1oF
gHguZUavD8Odp5f9kwlUatbFRfVZ4iRcxLB236dN+Gmg7Iz84jxl9Aw64uiYxVdj5lVauk4AalZO
uhsq5ipm94kgk9pEVeheC5IISP2HKWsZChVGSut0SojETTZ0yc5zo99iC3jCfnvNM/2O3hZBTe2N
32cfLh1CSx7SGjG0+OSV8ASTeaM0tOzBV9Z9dmrLgqvlm+anm1Eol6is7xwTezBp2xN2uZVbFLfE
kpm9/hGCMoH7AURU1V6GQL8XBC8FLbveCCbKWla1MjWm5U0YnaFMH5M4oA/Q7c2+PchtntWgLGb9
lzaWFy0NTno03OlICqiUUmifC6IhTKAjaXYv1PRUB/1BtFxiZRh9Uq1mLQc5FVKmMuN53aTiwWDN
hTK3u5BnsYpCopDq+gUD/zGjHpGb5ovcNfKtIjHsK0Y2h8qYXt/Gzi8zUT1W7CV+2/7Nd+zPsRJP
DRbWjjEZUzKIAK8by7eJc2iYwdRrz5YfflgNKiknWPspBLsM3b2WiptgJuFNQVUJd1JLUijG5nAr
BVemqRG+R9DL2GIGuY4T6WsGpdPUqaBnoqMcEaiV7sP0gC5E6plic03F0/ThM6U9kcOz+6BkdCgY
ltod8kuWqsdZyef1wIafUka2SNw3Tvaeg95ri4tDUSdt6hsrrlCYdDPFJOW9YSRrCTOmy5Sh5NPQ
qNK5vwW8sKtv21E/DQps2TqGaa1VycNoTX+oib0yVVlXZflZR0cn5jDMuVx51A9upkJLNiZyryzb
jymGabc5It/0t7aWkEuQIPugwCFgPLDCHvbw/AyMsHFF8qm4kPypeoRK4MItAScRTk91xDralNck
iENKyQakOLEjNnl6Zl4drCe7mddW5F+rsfpTIhmzWzxGtRaQqYdONFMkY1Tdw0ZlNMhb2WUqofqN
H5g6P8Afy1I1B6Ga0GK1KCqXp0wbN3gJVw4Sx7AQJ1BWX2FfZruc8KzGwvbt5yXLKCt4GxSONYzX
NFaZHgAo2qB5I1Hcsea12rUEwIsQZ7Zd3SgifjYm1kdVpu+yEUIchPlyjf+HcnqdvqAIE0dbo3Ic
Kw9UuO9txTC8mBA0yx6p0eoJe34aDpC8HiYmSbLykmD8BTvrsxwEoFhMhDTGinqMxwQvpx9/knrw
AsY72sGYeOtyI9hSX0J8P3bXggZqOLJLI2CP85s65sOqzbmm4ww9wWbaWQpXbIIllaJ47XWOkSHO
XomKQaBs2NYW8BMqTsptXFxvdaKY1/7QvU3QRjs1pakFnBSQUsViNlKeg9Rkm6TVs9JPsHvD50xt
MVHjA5hmpKXt0B1j3doNtu5lk36X+NRNhBpgVC6iDW2QJcfuyyVUYLW26HWtkGE+VZZ7GTLn2aQm
ZyQf5sz8mrmeLahKTRlrYeJB4Z9Wu8E396ZevvXdHcGSJEV8VDOdV/5N6CKYr3sd+HY0eFvb6h9V
uu8YbGDFttaKHi9VMWLOIP9jqzXACwwJXEdzBTIH/uX3/0Wj7plM7+uUMnpM38nJPJJAQREwleDt
5btFYGCqEuNX+F7/H/bOo7lxJlvTf2Wi14MOAAm76A09RUpFSZTjBqEqleC9x6+/T2b1nWgz0Tdm
PxHfF1UlQ4Iwmeec1w04Uf/9V82oYjWCLCJ/xAe7mgi55e1K2z/Il+jx6U4DqS/ttzMvRyUv/wkN
eSPil2W5yNcNa0xg+FP+cMB79BFWkWTZshJyVNAuX5e0X8fpFYphUzKYY3bmF+nOYEOqImdD3t1O
aGSVyb/L7/F/Rbafz50joA+rr1OkGlgqNQkDC/3neGhKbSVEpP6sgHfpKqDj7BtJNdUIAuP35Y+Q
YLCTf5ePo8/rJ4V/3wwtfD882k6mRX4B5txM7IZO/5ZvXnRzCkTJmDceHwnTZjZHLDy/YSS4I5q4
FvuMcLAHmvYV8jL5E/L9CPa+i0pCankPu62z7ZIHNwGtS7551fTbSn4AgGuRTkew5KnGVIvflccl
31aTHweLWPXZeQ2MkkK6Lfnbkadj4JJuDYQq8tvEg6zl6ZEfT57C//6oeCpvzIlqjrlZvdBM4EJJ
eDREIGvL+r2rcadAToTNFfe9m2/k3+XPlOD9uvNTp22xyhKfoUHGGqkfj0N9rxO1EPBy+CusPELc
DeZYTCgINdvJL4V8u2y9g/yRqos3S0+HQvaqZWS/5EvpCENzKdZj6D43zc+xLC7yJeXP+OVDtvyQ
PyGPqSh/Rw//fVAhX5QHHJb2Ub4Vb3E/4uJW0DwnraHeTr6cg6E7LyMQndCiPPnLYYzI8eyTrVOU
57x518nyRcZYXCaTwWITYrIqQPWKRMa2N/VmMEE6QhF/uxTbgqcK1rCB6MGp9lGoa2z380UB+FWX
fLPdXjW0JUz96t0S5dcwMf2TnmNXCmJujiZwcIJRYMcsWi+4Fb2ou08CKVFNrO/Kb9GGgmYvpR7j
W4pv32jXB7vBw61OznX4mTDQY7MxH+kWfubDlAO4uz8UDcKquVGxGGOTZFgmQRGrvlplOwFDuO2m
aeeSRr4t8KM6RGYeHUVYPCN6uwYLCkCzw3SSGodxQ3bXlsOj/D/3a3NbSZqYpIIR53kxk3bZDTvD
xcFsYRNBOBl968FQ7mL3Fym49bqx57cuQOrS2YyoSXpODyh8traAbiAa90UsyYcoiIZ06gZL4fg4
Ync5VLfZ7pD/Uw8tNkN2xwRtEjN7hjXQxulHdyLEdJYbViOdIsOaKSVelKxdoX5V427PYpqulTh2
aJsmz8+axCsNicAwsMNLxAKPicUBZ/wY8yw815ixcnszFJ7z+dKRFEB2V3kfZhS2joTM9A4GRVuk
v6wG7+QypHs0R46/+F16JWCtyD7gT2wxZqBiAtw/jo1x0HMAJDNGdqIH27qr3orKKM6jlSabAPvF
Rli7xQBo6by+XFu9/lxlzLQB027kmDG9rgtsYgEpyjCID7Wg11HgJLXzoSBznhBGBt0mvL5VF4j9
EnQgsRnbsM9QZR7nvXBKbBVJ3dSrDEl5o6NvZhgxj7FYjxLMtM3yrEb42TFHcfGHeVVCFVvp1Qj/
T8a0tExKA2bZhoShRwPeW1Y+hwFFqrrRPRcObl8428bwbQzEyAbL6WRmd4j3RQvoV+QVkaoSd+7l
LV9pmP4iHkl2dn12ZrzlZo2r2uNFMabUjZrnHQqiy+9dqiVgFfuH7qLH1F6XYPoVe4uxjf1kp966
nuBfOGQsbCezQOlgoRfQqa9tXDWgM0AimUT58EUrKPtKFx4jDys0N0kHK4r7ZInHTRt6pzzmvhh1
5zWbvGZdjQxOe6ywBp+6ZYl/BGU572NpYIuHx9ompnwFI+wqJDNjZI1O4l03ob2RTAYSwuprXjBq
jkYM9Mw5uBMW4sVxOCLHTjfxmx2UqLCYbjhTsxCjFhX7cfpFxYlFeTKbezgNpw5BUDCZ77oBOBGN
GWRk0JV5wuG2H4uLiMpf4N3RCuYNqgcLM4mgvvRtdDac5NvL7n2f0qjOGnSjWNGqZwHfBwC9fHqB
69KvKzzyAB/wIyLffWPo3dk3jgbChe0Uwd6S+Q+OpPT9gVMloKhYUnnJ8VDkrdslvjmIAgzqfTeD
ItKNlEco5hIoZMecsU3kRzriMEojy8GCCQgKw7j4rvcS7CXLswINmgxcjvLjllqgoYFkLsh/6VaJ
yY/9lMMgBOwBuOEB7lHpd714tRMauELb60CO6YCVsVNv2Q52uCuC+Yw9eXIuiEDZF6uu3KXBZdIR
8zfesFkWeHGFoCqTbzIGHrNV4y2rylubYTaCqwqtKLWMxN1HwLKlK5gO8QDnDrcZVuS7IEe8B36m
iDnLwDrMm55sAW+CWfF9OAfgtPRoVpRuiHan92CKJPvcKWT+JgbvVCfpDanbRVTcC4UffWh4G65a
QG0To2uce3AEN6dt1PX6xg7Y8LvFJ+qmowPVp7cobD9I2aDDHGDyxJHd4O8ORwYSytVYmBFheL9u
JpKrZW7DOolIVXFCiJV+GH9BEMPQLzGKVciITAsdHoQeToTTjIexJ/cOUZF/zjUPN1DzbKUIK4C+
GR1ygzgDHyKWF8kiooF1tMHOvyQDoxTPVYu3MCDbJiYOBBNAmB4lCcFH4h1/iNK+oaT6hQrlp56A
IYuFGgA7/nU8cAl8i/4iJHjF/QMz1nl0FwV43ET9MOKgTP0bpjglD57kaUmYqW/oHqze27lgUjng
HP5Sr+nk7xObM9e4YNpu910k3vUPeWpsP4vqWxsf4/JIXscpzSQvVkJ+Wexgc22gYOY2byXTM43c
TRcbzE0qEmr0toE0EhY3idg5EmSfiEzZznP8LUFBx6teW3N8Tg2fYQ39xjBz9zIIjtdx5Txy3zwV
jbbScc7aKeyshyVSlf57My7vIyKCdZmAfdZ4nm9so0JJliX7/0xoFtL87B/iMiECG47h0JgIdh5y
5f6FFdyYPGhwYLsDNk7yYitQFOTX8/CrZAd9XiCHHvKWMaKF42Ky+GvFXSBiBIGpBuou6VF6x8I3
sbFLrlKNSdSmbMqLJpmMbkhZFPgYycp/2QFy8gIOHOeEXJrQ2ZtR59wjWpK7yV2S9fRvA3CkLwG8
uq/vaECflpDz9p8/uP3vdPI/H1u4tsFn9//FFQ4aFzZYCa4KtGmHjIVjWgycvSGPamzNq6W5T6vv
cp68DRJqe1V7hsCYTHIuCFrbOHRysAIoV0r4d7Ok+UQwAXAmSL4pQj7rVhZgi//TqwcIJx554pw9
tYsyYFunEAowlhJHM8qfhybgQYCCHGjxtyybInmfYpXEmiC4Hn+49pLgUBSMgoJ6vlBlfYwN1Ytc
4XLHpCWKhqOnIxNOo1P1u46XH42WWf/DSRP+/+Vu4YOawvFsH3D3X06a53qpO2iiPWixgABXYY0O
RunKkkhhuVPz3JnAYopMqegRoC7E+zKOk1sLDcvZLX2HNUh7GQrtIazNnSLHKFrTsrB4uM6MdV2c
ndKu5cw53DSRHj0yJv34w2azxMtgguMutEiS3BCO8WFJm8dumNhUoyO2fGHEUFo+gf/5nnH//Z4R
NosGKgwPJuO/SRDw30hNPw7bg6635i7ONlj043UVsU3kKBMhZsQwt1krdDNhJujFJ0XS0wSXMkYd
tk8kmzyYA/yil7PA65bF74CkE0HtcGwrKJaqYJhqEmJgGpRyUwmt/EZQI9uS71+LDNNi12DcAgeC
9Uc7BfkIRoRdqqIO2UkEZY62IquQwefYEI4ufiNYs0GXmmB4ZNPB1YtDssyKh5SMloyaxsDXIyfH
kXsbTs3+3o5lkDafywuJ4jEyYCDB+CimBSf2EfZnetMDuEfh/JJCTVjc1kEPwO4KXEVQnE2AgiqU
sYnbwONmAGYda5hYm/98RdCU/vsC5goT0YrQPR/bSd3jlv31+RQXYfu3vxj/2+41IQMCm0NS5qyQ
FKv7zkumjWnB2SnGB2dxxAphI1sppu2OU5ubZoi+2ZOrHmKz2YUvs+TUVZJnVdTFKfJzksNCB+sr
fkmLi7fGpPkvwK/+LEqtcbScftUOdbLVDPNTH5cvNw5JG+53hFldTT/7Jp8Gtof2zOCDDbUxwVBg
laWNoyP/dO8Tq78teVVtZ7wzkAt91JLHaQXMhsjBibfRnG3xAX8Jugg1aNWPP3yye7qlO+EGoe9S
vFI86Q+hAnZt6K5pKvJDA0yCVro/D/mEMcDQ8BViOAMcrWM0pi2zugN2HniqUyAEFDE6bHK4s5uK
6Ek70/MtSxvijfImOfhu7TDsZMGTzDBFZxMdDHRbfMkVv8mokWSR5jTZd+aHu85jbbItqkDFpFLf
NynkSJF91Ifwu8BlQUvEqjDbL1VQhnmF2hEEsyl6zPnlkyGJW0TgXZegOcu+OKzidzdpjn4ZvLBS
3mRrShct8LdjNhRl3fvo2+8BroCp3UPpHQKkI36zl0GX9ULF5WvUCIv0+VzKD0kMouLHbDmiTLPT
b2uYHus8PyF6Jq84gUMfC6rwxf+ai/AVJ42DYqp20WcZ9j81U75WRA+BCNMtkETYeT7RbpL5h5EL
3wKx0/tyq6V0onFdnBvHvaYaDF7J6pIVZ5u1piSDZGtI5Wcvi45eaKNA/8Nv62XfUQw8dHgP0Ec2
9SGGQ+oxRMD0hlEPa70VATulOtPDgsM123zZgT3Bvbeqa2/A56/bAS4OB0Alu20hRu7aXjx6Qfke
yFUI128shLr6Na7Nd/WAR00VbexieowSPMTaKkQAU5uXKpmCu7Khx28ZPIQgerHXvHnheLGFxmJD
37Oyx2Rv05N7WkMpl1P+GWRdbg1Xf5rq8qmKy8ssdRMdUHJHe+y3bP56kOGOaQVXzPzSTWAY60bU
/p+2u9MYnAyGdL2gvDck/bHU+MUEk2Fc+fvwk0m/pqnbNopOhtGwe4AZZcI7VQ4M/6QT8anhJFtL
BUmiKN7HfNnWHkK2dAS4Bhl/6dMSrT/0NFsr1+OYxpfEHI/z7I2H0vQZ9Li5g/HoEOwQpDGy6NOn
shjYT3Tf3ltLdEH9mxy11Mk2VaADAHrjeZyXn3Y6m89YeqYiHc5ahBZsQcTSuS9eVLMcNbmOMICJ
Ex7lKz3KN41bdYy3CgayXWztiqglTcEUw5YOHacThBV9j+lap9nA/32+Kf1JTkk7OlUL4K6rxHAH
SbM4uK39JxSuQ9Yzx6uEK7GdlN80bosirepdqpGIvMTOppl0QezGcm8yNd9H2FBEoiiOufReXvzl
PiqsdIsE5qL1Bs78VrWs8yXdL9aiQ+h6r+a6ZvMmjXe02+/J5Ku2xoyhlM5aUNL+bq+l/gZsaKTS
w8PUHxfDMXfQ1w6VjsFP5Iir45MD7HevYx07zJegooxzbZNnJf+KzWvW4zleRukEX7HWTiaWQFAe
iJzFO/MUu4lLFPW3+kcrv6L+hqIOELSxoNkWc7JlH7chAHr3C+T1g2URHBPg7rv3CvEW4+J/Rt0c
rcSCtt3IbaCpWT/heHrf0/8cynF5CF03OWRYmKMc6aGb4y9+yrQCR4khrtaMEe1TNJgXSHT2Xh2l
OgrhtnwM0X6XARyWoCR/CcockIo3G+uANnRdjsLG8WPYm3hpHZ0sA9+p0zNRoT6J2LydXsZk3Ojd
ocoYnBuAh1uBfcaphSF48vJXMno2gjRToi4a51TJIiQwSpkh0WL008eEfHXdYbS9PfYsoBvUnQAt
06ufEBMbz5vJNL/EmKRb0nyxHaq75jRFxi8C2ciYm8r+FFUT6a5eTqqwM5MjSVC5axWAOUwJT6Np
ueskBDZkLX4OQu81JXEYkZ0OnYWIqSF3iB6ghxQiOY3zo93N2ITwuES+cTE1WgsmJvAHtTY5TM9h
gX+aF2NfbvzqF2wa8yTA2DiLhn1rZHdhP3d7PXfokut6ae9szcWSM8BZfAFEWWMIfilgON1BsE+O
SUkuyRrlAjNCA3Mc2sIUkcmdx0rNxpO4G/UaIVRe9OpiWpsuAT1ZHOH5J3FSqVGhGcNbjNKsaI07
xQBOW5QoJekDWaRh19SGjNXd6KAkXJjxMAFOh+/Qga8DYe2sVi38fccN9OqvLHJerHx5UdVFPsz4
E+FGMZrAeWHXvmMSku484D6Y3NnNm1mmlqnb6FLPYJcM2hOrY8qzVdTobJrifYSgasbcmRCpnzPO
U4qeXZiZs3YppIHrGh5GRGujQxCwJ3bqKBVhWo6IliC/TGQDONWdERE5Z8mwNer1pfeBv9qrqpOa
me1jDPM9LmcR9ayPbyqGK5LsbDDwXtvF8ii3T8UhR/wCq79h7edTYAaWPC0B01/iAG+jpAbr0M4p
05vrUuc3yYeV7HNHwEBH2CQTCcktrG4xIsigXEo1NR/DecOuTynt8ErVCDWnzM5tQHXZIUIUKThc
Va/TOrtLmCuuCEsC7oX6nNaQzrS+prXiK0oks4SVvropbj+W9F3sxjtXxgrn6bg3+hG7/ng44umD
j4yI7puMJBm93SnNliIIE2Wd4ztBLzrAs9+6NcoyiJTfogrhlLTMOXNBf0t0jbcilebO6FC+JqXU
oPrmYdLqh0b3r6G9gFWaF7pbtCHOeLVh7uZZ/L3UGc8qEFSvXdOJiYPjoB1o5tvgwVDp9HprzvWl
xjummB2EJvZBNdCuZBv3rfsDtsSPMW/FbmhhcXVuc8zUNE3qAX3t2ATNhWQPKtFwRhLhMF0t71q/
2iyZeM7kQLOS6hoNt74VMXunMeopWsTZNuFN0ekPLcoX/oxHZpWzi+MVQOg60et0VwdM0czpDquj
FEAGSUYY/B7IwiUpkzsCS0pmkZSR5HFXDxTR40oNW6aA/sQdsjfX7/ZJ3LwjTTuG4CvoitNxoyck
RCccdHskHIiKeKJ6KkLqIgfBgMAiAYlufms1bddm2pt6g9AOIPSwPuBsTkKC3V6laMdifWC1xVSD
2lPNDwKLSqQmhFPW523dPKdA14hkqH1zhjZJQlsfYRARN1q19kb3KZvFQ01iTOzCgg4amM5t41/1
ML4bKvBbx+fU+XqFcCZ5sE3HgyDPXLK3iY7JonU4vekGfGjT5XR0I5cntEmebWZ+0GD6vNZn94vh
Fnz+UYrAcpIdOsf57Q0kOA5O7J87KUWNpRQp0Ilp0ixwOtUiaryE70b33hB+aeF9ieacafULuZff
lbak8CbTfYl8ZzO5JTX5uFzGgmMNZkLmvMjFAnQof2Tgraw+SF0mIkW08KdRcA5llcqGvXVm97aM
9Q2nIv9Dz/Nvw0QsIJ/bzogeHUwih676nQbp0ZADkJzJL7pe/ZjOzdfA5FTIY5yofyu3TzaJv3Qc
og9zqKD7yJeS7OSmOubChC7mWDqNxmHUeHT8wLI3mjbiMS0QN/a1tbcj2LpiSr7VRMSD6UAyXrt2
GQRuLEB39WUtmvHDMp691Pv0Jv+BGdRW1ksRMTD64AWSa8UZkNKhMrwVtoVCsk8HhnqnVDbsf9ay
kAs9lsnNn9JPL4x+kzJbM42uUFKTkRe4AUkvxm6O6OQhibMctugmZtBQongQa+2rsqfBkZq7VoPS
ONTSBN+jCOTgaUnsmfYapj9vkkbrGv7MXM60ClJfn4jPOJ0RDEqFh+qPqohdGxcbxDNdtnIH/6qE
U0qBYcibqp61l8KEmoScWg3g1NzalFUzFn9YCoyobzBUgFeKgfxI4UcYIf39WBDzxYOaMog8EK2K
zD6N/gAASp+jyyybAPaX4Q5QaWXXYZlkQLW7UT82jk3dS2U/4ISD9vnR8R/6pdvnpVms8O3PjnFr
QMZyPFCcOMNwMSrYWl56y+Fi2KfECo+GZdpr0bqkvzqkl+DXqiHS1R6GxXnqKvIGiLIE4+kGpt7i
1yxX2ZQedOxIU9MaiOf0a+jJHAJ/GWVY066KoLTqseNuLbHBppcPKXEXPZ7ZifB8Qk47ZUa7Ngoa
/RznVox7OQQrYcUdg/rDinT06Tzc2mT9aCeiruWyn+Q0i7WFat9lQKu3FAcpDvd1MF+M2YCAgeqi
J9vyKCrdxZINIRFijTslEB0xy7V7WqNug9RTK34ogFM1uSYWRZVwiWFKwdmZvjd5+SE6rBvxHm5H
HlSlug1c8Eq7nvqd+Nn709XXWkI1LQRq8VRYx0Qf0S06XyUyiF2Xu+eqgEA7kymwq2ZdHMvgJxlU
zB50E6VvcFA2HXOvzfem9UpKq47/3oCwRE587NBC89d6xZnZ9J3roz2YWEKbefwuUw3+p0tAAD4E
ayICkhiWkEfVVEqJodIsK+VJtNRHVrSrb9UfCnKbZ/Y6r5s/Ft84J6Q7DDnhv1DhGYz5qWQpFJva
Tz7U2AqlKPtq1P8ksfTHBG97LN1rV0+vVlaQeeZcxwCbf2IyPNm/9owqYI2h2ZK+DkGoldtcqrwk
3EwaxVmu/wrG1XT8GkZiYVdRmTLywcDLduoVigP/z86XVM2l7UGPQTN3UoGonq5UzDurbk9eYUJd
Sl8I0GGZTGoiM+DQEcOTyfKu7lie1SOXS0RGgRoSKOqHn65jlEzA9Xqfza+ZRe/ecXOJ5BLb+lfR
81zihbUbHFZOP8ftQE6OPReuq06gk9qSvTT8SSoHVGXO8h9I2mjGFZQoR2qi+kU7E/n3rJBedQ2h
WoDVJwydG8D8pmqOvQs20bpXgCZ2FlkjlTorU+8hl4N/fZwmnC0lGK/p2u/BGt67YHxkHAbgkIaE
EBOiyuNRMcBQd4PW4Cipngs1Q9AAWIB8eEHmk/tZd59kzQxpM90o5EIBWJ39ScTAs9IS+UibZcr9
iqS2djN54cwgcXmNpJGbF0S7gnqY2SPHajE0XGUkqgI18vIpI6g6w9FCj/BDVEPMjqpADVWnBftW
bsiqp3eWtXQv8FNw3faoNcXF96S2l4XXyFh8W2qmONRgPMD2phCaDkLueOQuUsl12UXWY6KcNjnW
NVIviDeEnH3JSsug9FRnOYmst5G605sY+CiJl/HiLg5hMqkOLtlq7GLpKqTaMYL+NFvht8T68Ja6
YEuCt1myV69lS1RXeUImTX2l8f8uCLncEId553Hl10pYnMt1nFWfsd0+a+O9mgFhGHtR8+YpNCCc
gklI1AX+mbPGx7DBub/aJWgP67FbdhLChGoG5uVxWfLmgrz5vaW5XWqStRYGTTOzDBj15j0Rou/q
GaoNY9y5U4NgxS23YYldKcZaEICzm5TEOVPJ7e+FFyWk9aQAX6p5Xe0rY0iBisnfoy2hzJBPpjdk
NwZH+kIfrFaKHkDbmKdtSqE0JaY8Ga8K4lhyTAkq53mOXnoix0tnNVnsPZhMosu5FbTUK5/RBf4M
wEtF9i3c4hbn4yX2Z+SWIbHKNDeWuyO8bFor/aTmsamaFTtn3hbnWZoJ5G5a7Kppb6EHKC36Bnmz
zoTbrjs5nZJlCxgZ+eNtt1OqQlnPYRmIfDRH/ioViIo2Yot8l8kc5KoG1IY+hVpTOwiiTB1UQdsi
DhgbJ9y18sEC9rmzJ+vRDMHLdG0ed0TQbsbKOoiw/FaEASj2YKYFVsIi7Da3ptEMGOX5JV56CpTQ
uaGFOchTxkr3rvvzTrYzsdTWYoN3iVyqYwl+y1UvqfotbP+C5igUq3HKvuQMcuypIZWCm/3jNcRL
BycH7msvRRpMgogqoytGvz060SWwjyOmqGv1EaJhYuxNfEBdRg688GeFYBTy3py84Kp8LTDm9dgj
Yf924aHEEyCt9H6d2ubNn2mXMp6ruGSe7oXL06QBnNUmp1sZBtGGVCZ61bDVHMjAaFqwnWMhJ/Iw
NOqnOSMNUV7atuey+BX62B7rWg0hMbeFKlZQQl2Kgvh2L/qWZ1S+WyQaOjKp6GhN/c9MOrfMDehZ
hdNxei6YIC92ke3UmF+nMTU2RZN/9Vl8LyunJaVEo7Yl0DtGVVxw7wCrvOoGY5gAjShBtyMRdW91
jwDXZdDhyELCNi0SLsPlpNaMVurSkwRCU4p+coWO5UQQ7Y6x+JbDpdEDTP8ji6eymXqX1tljlmvg
sNQ4jEnLaZnXVBspkgq6XQL0pPMFYyLgHalwIFr8tw7goWFjsjYHeOD5N9RRhruBe+wNn3kKHZgl
Bbd2N2zgkiVoQPCuNarhl5Mk2PXnN7UmpknM2/XJTuEhjo7qP3OBlCjBVJmpRx5UfvuXVyKB6PNz
YkXR2vOK4A5Mcz3WmrORM3BlWeDF9o4+6kFZFRhSFE8uA2CwjVgqp4ZUz08kXAQcjHlXeZaLbbOE
Z1l7WS54aBUuD9OYBus2bmDxuS9z3VbQuF/UMEHNMfAEDmECmc/KHKPJZti2aQvbEz3QkLKMen5E
Dy1cQqfLRxFx5yxsNhgbhrv2ulhs3WmKMiv3euQa37OFAVKqIT2tbfs5AgFfFWR1TSQrg7eysWOd
aOzK9NBLm5fcLe+1nvgvYMpPb/ytVOpBnUIvwY576ZnVeDSpdhWfI5S6njewFSzounxczNeSGNDR
ETGGr9bZwENUBowhI9YhQbjnOog7QAU8q3twtGIj0XcdW9V4oNydxuoVJ8itnKzkJfMYozrUdEau
D+kP8vC3aqC7pX0WxH0R62WtTa5PmmYE3aIaRvbfvWugtmMvCLbHMpu56qodaTCwS/2dVuUR51NK
QGdZWa6k+spBPeyyjznOP82IVh50jvTyRWetg7JlupAzNEQ6MSm5FUSuMXNOcaDPUOqsx1wyPgiZ
eqgbcwGviR8sDw5Ws8CDyyV5qiKzrLB5KhnObge2lpAcIizVmb7VTEk3OlFCinLROR6dpx2eHYqU
de2zHgfLb5fCFm4OqpfCLQocuqiT9CV/z7E9X9kNLkCNy+tNib3hCYXYlTpbRR6KHLh0M2mEqzZg
UbKy7H2yhWIxtMbwmRBt28ccstvchAkga0PJXcudXGJiynkndgBAapsX1SztW7P0rRqgcKkJvBVv
ylwlTut7MhGe5b5Zw0FncN+fcKhCRi5b+AR0yDV4zNsw+1X2b2oJVetZkdxih6ZAVHAprbfMj/dB
zHzAGaZ6NTXNvQv2uqPNv2mRvTXy6jGqfw9e/1nV4OpewjXLTEq2GFbdenIRYIr03FqSnMRCo6xC
KMarFW5+zF9vsrvDSf7gxdijQtQRhcOQJ9zXy9kcImkPgM2/C395Z1X+SSP/LjfSn8qUI9dY4XI5
mkZDsGok6SMMvKvfUYHhf33UPJZzOf0i1OFbcToIer8bvfgdxiHDvWmlxpwVUM8aPeHeH9z4oIyh
FNNrJPMsZB9QxAEJ/qUOJFovTH9DeaIyCvpgZdXpb2UsZDvsKH4piIMTb31i/U7a7EUaGMltUy8T
RBpl8+WV7T0kyi8F18H2289t9bZ41EG47lR4u0jfBqackjM0dLAtW5DdSD58TVdekWgeFQBsuCB2
DGhWlu9f8AL8EUD32yLKYKkN4bx3wbNsn6aJ8r7EkAlIkmEedvo4WFEd5pLi11v5vZP65noptN9q
OIwfOXLiaWA8RTCdg70ZwcfjxmhhwheNB8damusMhGfr4HOIivrdAPltrW5SgNFhbQ/OOm8N/EMT
56mPYM/Ks8/NDa8HADLvqjNjwrPkKqFeOKjaT/VupfaAofd28cA0Mwe7aXSf6L8aiI8QswUGTVB0
4/1E9luXOG+GyZIM2/RnJCm1kdFs/dYEIqUOEY335NHTEuFTvXV4/2+Ad9a+0z3ANYMIL63EZJc2
SUsk9H4WfvAfkik9kM+3ZYi17OR4vWyvrQXnWrU3nfS1UjBq35tftlUUm97+yuwJRaG0k5CdjZyO
xuyARYsfg5jIbZTdZ8a3XSmflVQQC2pIMng/5l6/j8oFqoCgP7Ps+g63TpbRwv2UD0SSQ00z0dXI
KloR4NKWSguD8I+a+Fwailx+0EhWAF3/Qzs4DaHPwUQEvWe0j8q/K13YrmNvB2/eowM08e4Dbt06
UMPbUkQ8y4G2K2aE0yaQ1brqEW6azlVOx5fS/Sq05lM6WsmeEeDjBU3LocYaWHqKlLF9Xhh6MESm
Zpws0FP/GdvSd1SE6DBZyVnuWFcu+aJflfdhJg/f186TrunbOkVD3Eo3OpxE8n1ADkOJsbdefaop
izGxckSEQLV681Iy50d4SvJvGAtMg6GqL2nFIQ9PniTzlGUgAFAgwdBqiax4zXSFqisKpWw81ZOL
yT21FD2Ymj0xo7gTVC+Zlf8Scn4qz7JXLfd55d25FXDd4vzKxxqZDBRdPf+epeeRa32Z8fQoL4+w
nXQXAW+y3AMGONyHXA2NIROYTe1SH3JNrfoJCR8bOjCe/LZJiTah0ljVsrKSp1lVxHKcrvrryeWh
V25F8qdn3OFgi1Myqw6ww14B5XF6muVCIXdwNEdph/NePyWQJKoEUzZN6jaZbBOpa+f0w3QNN3TJ
H1g7w3poHApufGo4E4sciXtyfI/X5Q+c01nouWZLD+O6qb0ntZMMsHywO9Ip5cH3k4pKhFv0w8Gw
MF9yIjdCPNtYovr7tOg/5Fqj9n47WB6IPI628ESteSet2HroOCszjL8DfDBWth6fjApvw7io3rvy
eRb2VTlIyaLXEcstK/wTCjxpPyji1RKGb92D3kYflSa+qkdrlxLGvmkqLqisKtRmo3moQed5ByXS
C2SpKgEF86HFLGFlDcMxKcYjMqkfUPRf29GfVqjrr8X4FOUgyUgirrVpCoDEhKUrvan6VissbZ0H
q7i1X8qmHv9M4wyDYYBto2w0Q/GHBfn/HY3/J0djg53pHxhXm8/u83/9LroYRPYz//23v9zHbSv/
q6r4n0yN//ze302NPe+vhm4ZBs6yLpxKeIH/x9TYN/7qWJYtjH+0M8YDGboWkbw4HZu+6eNC3LIP
Rn/7i9D/ari+S6lsWvgPu7b3/2JnbJqGJH/9E7vVtpHQcWSOEL6FdfA/k8OA++jxqzY9ZkOJhmPs
bsyhH/y8I52qgOACHxbXyWFBvZh6hyQujuGEVsvusLpirRcrqwLdc+cLQefSCmD54QcdxuBa9ZlN
JeZfRv97ygO2DAhGdyn2Plhrjt8DO8i5nasfmcsMz5Xs6rZI9BUUsplWZHYRb2Fx/gCjQoftmJpm
SbwodEe9cdFDRzQanfgmc2/BoTQ8oV2EQX7pw3nZ6lV7y+twlCudu5sTinnILVH/C85jBJplPTuS
GaTKMRHCMcdGn7k9USU5Bc/UV/D39Aa/GC9m7zKwQMQ0g5mJRop9wtDbx5z1gd02vUw2ih3o3O0+
nmI4fZmO80ke/tLQcNxZJAuCFov40NXBR0SSzwPe+9EDQ7540xk66bxTMJ8TqlVoWaw9uFgerVxY
Mbh6RWWSaNoWJFIAZEG5TaeW6CFCXPZ+3UZIf6KDB8C4iuesu8fJ8X72qcvtdLjHBb7BXr/a50E8
XghFePYwlWVXStNnT/85DUQtR8XwuwF/WdrgY0QxI20QJ3xPgx7NVG1s6BHrOF52Y4lsJZ4wAkkd
87UIPEKijPlqVAWzSZhGQ1TWjHykpiggiyWxh5M3jtNlUVN2Ec37ckoJb6/ntb1oGfKIWhq8Yv7m
aWIblw22jiUROVz+WbqXlIt/muKnPMhOXgDvUhVfOi+Y5DXeWToI40ixz6Qj+S/2zmzJTWbt0rfS
N8AOICFJTiWhWTW5Si77hChPzPPM1feD/Mf+yt5u7+g+7gM7qkoDCEGS+b5rPavgvgDjaKoThHxm
jcWBD6kL40hJJCQyIkCB00Zf+9Am1Gn5T1/inW7/YUVP3v16e/T2vNujf/r19oBvxfqOO9759psm
6XbgFoMTEXcg6X/bxu39ytsjtx/nzHK3VSCfbi++/XfbDStW2Nnn7mMlGtLAft3R23vanNUrv63E
5vaq/+Pu3V57exT8o+EpPUJst3zmfx64/RrEQc8MeHnk3f79fKY2X22Z4m0Ikgk57L+f+O7H2xNv
m5lZ+IC5AcpjEmEbqkI/3/5rDLPdpLNq13KY9PMQ4AC3cHBu+iWOyXZhUIlgfM6zs0z65N1/2mQl
Z2KW+ZtWFWum4DXpGPxtHDDNw2d0quHT7TW3v3YK969Q5uz1gXW0h+ZjraeFx+0yILY7rpo9ruZQ
qy5oBHMvdJkFG3pGW6AdtPPtJxFmikIipsgWhcwpdcbj4A7zoUbv5rUVcvIE56xu7GU2i7OrlDjj
q+In+tRni7a7KUomi+lH2nFid3uc3ppEb9ZjY9emExmLHGppBtu+HKxzEEjrfPuJdDd/1Ux4J1l4
Ub/Gn8aJNZuxfQ5yDRePzjH8529OSNWSvAtyEXkGuUpfa7xJmzQRe/yFCJyyXJ7CoSSlN0ww2S7H
fR5DAW+rVDWFFnqu8daPaQ+WDeF4c6p0DN886/afLlPj509ChfGuHJJXU2LWneL0je5fthMZqCsk
BGjkiNo0lWufGpN/E7WwjMTS1qDH5lv5V3zK0CpZ9WzBQZQXCsrXvGzljklKtm0qNweNmmHT7ACT
iLkYz450xvMUh6xuswJ1+jSe4TWP0KHpUZZG7dKP4hlm/UBwExAHRvojFIG78CEakLFpPvpLvcev
OuJNCac8PMfLfxRlxbGhh6yPNswboW1UIxDmkTrswRJFyB0lxYVKrBToTGd/pw/wFerGrrcDxa2z
NhnzGb/efG7iDLRN6R/DmT/d/j4PdItJNYi3t1/j5cy//fSlso7CVcV5Sg+DpkLiuwn5EBVfQe4O
LGIgfN7nlt4fyhYJmK5qdPw9lru+Ts++y54Esxbve+o2ODd7AOcJ48YZx5pxmLKBdNFWluA3yTHP
SQ9fCS2wd6Wwr7cTqxZ0Ipe09xXkmvRSWUV2mZueFjeZP9vbr5bWNNuJnGfSzabs0uLZ3CB/75iB
g1Cg3LOK4oAlWvZQk9zmIVyA4IYkAAJq064FiauHLpma9aiRZt6xdLgn4wdKs0g/RlpOoIsfA+8I
jb25xNCNN74YtTv09QtLjEiS/Dj58bAO6oH4EgjoKPGpYaBJ4Tm33M3bTz//+M/vtxfGekG55fb4
b0+//Wry9UDB6u5vm3ZMer1lxNL6txe8e+ufP6K6fmngw22Lf/bktr3b5ucsY/cwf6NmlPA+3+3E
u+fXKOHWZpAHrMgMGiqUnMFWLP8pjYv2n18TE+bdb3+7Pdr1VsiyLExTtTORzJN5qEs6fs6d6CpP
m0CwFn7MBSe/VHnwpfUh0OtZ9UXOzmdjrHskmTFCD/CWu3h+tam4jRzXAy0nLiDQrkgIqCSOsbWz
TAMckJ84m3JEBtqbBToCC87LHJVIhtLpkJXGR82tDxJoXgRmw8JcC5OaNCrbKZ96SGZhPj21xjCu
WM/wmbXwXis9A+4VKnMRkdRudPj0MoJKJQlpQWasLVVEjBJzzFLHPgPuaPcQAhvHLzYG4bAxdZx5
UNUhxWipW72krsLbFxIDJQtIzw7M1yGPC2jR+PsAd2V1ppNWA2qiaptnA0Rv7n9EyrKo32W7l7DN
Nxg3aKTN6i4u6m2CyXsdZtrnrMz6BZaJvHBUe3jRJql1BuJhzJgb1Ufducu41TIQrnRdBhujYMUb
67RLWRbmfeMe0Do3kJ/maKmHHZIWk6g+2JHnV4sIm0xYMyIN0ISBv6b3YjKRFICOgEATeAJjpGoo
3yBrW6mmhRngjmQJNMPH1GAGBkJmxPrkPGp8Dzik4z1yo4ikgoBCAIH0SzeagzCkb2XfICWyd6xf
WWyKb5FdhNtMp3s4xpvAKi8TlewdxIlXGQD2kf6CGQKmm0xU4f00q/ExJ+km0vBaEYf7XALmwJsX
l9t2lp+DuQ8gbdUIWjg9mYvJh8mms4E26XN+dboUmFFa7gataNaZ3r02ko6eOzpfBkcnAmjEbkBa
FlX1cQXAGxTAQE/BXEj+wRjsqI1TC2JFbepxuHEvjhoeSqdEpIa57mBM1PyGZN8PMMDSmNRW1X6c
Z/972Ll75FpES1BW0aNOHtyZaA7KXBfiACmWnoy5Ty8tp2MbufpmGFwWDem4wBaKVWqXR6ugagMA
GwNLgK/1h2NBjKEjrJ+mkKfnb0XuR5tGhx1pU8GaMgy9sTzrZRdecj2lHc8RFHJctzlKQTeinSJq
9yRQSFowi6Buis90pabHpZtQh0l9iQbOJSWxsLiUHe2WE1SVkCW0/kPWHTF3GyuXG9y6wKG/IjyP
b8paxmT3xQ21zqusEW1/DAPCF+kugkAuBE/UbQVfMc4QBTHobJJgPCeDI6iwuLuQUn3sqq0B28yo
nKuFThQmaLAnNkzsgZ7AW5bR0SlAdecObtu8Aut+rM2WFCqjuHcm9tEG7ZHbwcpQFmm4QdztOzHs
QfyQ68QsG5T/Ruj7nrrG1bXbFymitxEfGhoi3Oa47cQu7e4gp8iV1jKs2FHCDERBN0K9qW2myXbo
9LovYyOucUJEbF+mrhfUOJXBq0oE2e6MKJxZGD5ugDh+xhqQmGfrFCf3cjFcVyEdg0gHKlmiNqcV
DuQkgqzlBq8+4pfD0IyvA3izJUr0LowcdV7ATarN721d6V6btuHGGFpzL0c6NGNYp0iwSD6cY3OT
Tew3UVwCcVEWeZkLpCoO9a0dJFc7dTTPDKnOm2WorU2X49NNMGhFrO0g7UdYIiCwRypA+eI3l2WK
kwbDGk1YuqNXhsivbQjZleESMo/vRZ/mTVdqlxn7iM+wn5DrZbQFIC/4/7501anoeq9M6SuFKAbX
/WTrG4nyYJUH6kFjJp+jtFiPqPFo8khNuXubMUSLzYiJFPg5Q2cqj0znWCLQxAD5w0Slt4+cDPR5
EMCqRiW8zbv43ugJZcCHUoWmAXIgzbbw7kCu8G3ENoInEZXfAvsct1/UUvC2xsV7HY2fWbGC/umN
GIQtY5UKC0za6Bf3MxrQxbHFGSzQJjnx2owzMJCW5F0bHdt7R4fXlf2hdXEiDQk1r9n5lPc1zRmL
jjkuDQJPFmhoW8WvRl63XuojLWH+NAcU9qFPhR4BwJTYs4VUrEBi1MrZ9pr1LeiOYGL9Dw0HfRU8
gDf0T/4UUJ8MrB8hJQyK01G3F/A9ULsdGamGcOV+EnV9qNOQZbpmfTa1Oj5OhscCGaVsWn1C1ETN
rm0JcQ66dcaBXjGuYtdYlqNkP15CLcQhn0bPNUYWaDTYwnpCtiM9+4r9ADkW3UUDNxfNsSzeDznt
TQV9KrYfySc7iERsrHSod1PfYWYxIuqmdU7Zj26qket3nAVnobJ7PVJP+ZBcAv0JCsGFbOS0QtYd
BqsAHGMOWKDQrU/kZFwHm69BAvdyx4gcxOBKUhqxNJTGd33+VLLyrGwfMb9dFkgWoY4mCj2mAYjb
8WNvyuVnK+ta3BzuPsZ/DXHqqxkXBc0ZgjXcKjoB60JiSC1z0xfritiBoZMPTQMsRRMh/DDaJNZk
lNsHUgKFpyr5gdb+Y5Jz+Wkhpu0kb76lebAfotTataP9Vc6h/mRp36EW7rsmcPFJgeiaWQ3BD9mJ
ytiXdv9ax0ws1PQwmAEz/yx4y9EHrNFO9assDJgiz+uipRJfWlsOO5xUzEWbuYy+D5X1ScIlQbTJ
MB6XhKXOMU/3/VNaUNeiO8GXqDkA3XAjc2PM6UUw7JZ28dZmCmeK7CJM5+EnBzA3nmywiyOFLdhM
zwC9CZt4KTNaYnOJScgiMLOT6nWWpbEvQvKCzPm+KPheAVmuA5YN68geP7eo66FYTfG+aSkjjE9R
BfAnyL9KoG41bpyq5F21/aTnlH9xVNutxpgIjpAC+l2v4ujQhD0a7QQqVmVN8x15tDTBlsYlNRri
ep+mIf8MOzXeR225mfqp3rVTbVOJC15UTHf/NuUyEwW+oOYGbcSsTtNl7TvbbgWjitZDFeyIqt7m
g30Rbq/v0kortq4NsgjH6IJG2NJmZ/zQa9qMCX3shiTkRU/SwzoTo96s07Z07yc1IV6xxal3kn0k
EvrLAzCDqnbn3diTHtvU/oObjvdIK22sXNsxQ6wDDNLakm8KaDQLP3ZdYME5Jx28069TWIudClnC
x93FSAtxCsTRFvpw+Jwks4+auOYw17SoLXUyxyE/jaadYUivXl2Hm2pmO9+1tvgemAybvsQpWIa0
yMKmiL0wM4tt6t8VrjXcTxmlDm1BehcWq89QRQdIs8hN1Z6eK9MIFRPcIYf2XD9C9NE3URQbm1QV
80NHdmRbIWp0KjVtinKWp6oMX/Zk8XwupUfUkDhoA+JHKzA8PXNHxCvLkt2xd8VCT8lACay5T/rM
r4mVdazgfhBik8AbbbJafog664eZ6f1qjHBLmu00Yh+KMDjEenNmXlckxpeQSVPnj4lXOjUSlMpB
jc+idAuQYpwvHWKoiqv/CM2IugMffYrH3dA5NN5dZtdmhkJmbphPC7SCSOWUbR+LuR69HDb+AUf8
RdeCl7yoYADMkL0g5IQbR2afNHv6AMkr4k5b6Z7t0vIRhjzIBivi1krMrx2VmY1tzmA/hXnF43aq
58ndGLUgG0u/Txfa3UQipRl2sMA6booo+tugvOubflo7Ws3EmkhRT5TV2VT2vovxuAazu5lGaKoD
gLyVncSch9VDb4ZPumtlGxWTcoYZAq/CWRp5f7SauVs34+xlJvazbNEHOC70kCBzWbzgVPY1OjOU
Sj82fuMZ7bB8FaxwgKMTGkslcCjje5mhcp7R5pKz+YCX9mRn7cUI2R0mVReOE9FA/r0ZWuZWtgoe
a2MTFNRcSwAOSWldKwGzNG3dfpNryVNqdPgLy8n2Us+ISPMIP6dDiAPXSfsN6ES8765PaWM3jcNT
RKTavoTRrKvKOc1dLDdEMWTxESzFlJhbXQCp6hxz2AqDdYysAXwhl7rruvwubcbRW0aLspxYzeFX
2TdU+cPt0JuvLlQogDBZ6JUCAkQOSbBfXIxWESjP1cxvpdQcSAQhhEqK/2XNLHm2keWWh3rk7Zyw
PGmoifaZTy8ysN1rT+36owxb8uKFmpGSoCbK828i/dBVybQRAS3hViVPkVlG3lRDg8q4OWzK4Pti
8wbYRaZQ3q27uBw3upPZHpEkLL7qNPLAKuV8i3m2LfJoP2bcFGWMD0VbSljtnu595rHqkXD/Ivwk
kOQq6bZeNxZ7v6G4IBk6/KpP1n2IgMLy7wPHuiSx6recyfbBH4dnmrsPtWrU2p805N6u9uy4QbOR
esFiujksWDcXkZMF3RN24n4Op5MqwnbVW37GrdU8z6l0MPZZ3XpqaoMVtGkzzadEGqjZ2bGsPFht
8MPX+3Qf5cQQ1lGEb6cDHuAw3bBm91h1UN8syRjccy/0kFzTyHVxwXUF/OUGWmATsujJYpNk974+
0GugTaFrrAsdwOBtt62m+NmQIucW3j6NOPO9gKy3VdNJanEoZlbsa0+Qyabxub13zrHvmnxLaj2T
4ByhRcoJZYhy75hg5QPXnqCHW5k3DVh9apAhqCnIoHBnE+0BBFscV7T+7e8OcPxTOQSfoniPZhbN
dUggddjZn1sgYRDpepYYiBIjx3mbghJ5bNoxD4bT2tXTnUu9mQiNGBoT8kzdSt01R4ylDXku0zzs
+1E+13B1NkaHJq1sdZACDP2lnn0KgpGpSq6ugV93HOOcao2rVWvRsXjWc/CKXVntgiZ8LI35wPyN
5pGu41CrPgtK1kZzrVOasVaH93WOtImv6DWZaBwHtfYFvweT7JEEaaOqPFYkhNttVVY5T1oK0pTq
+7HNx5Iy4ORThrC+u3NwRUELCzAcMThoUJRNMbwVZZNtQz2+ooMO4ja41GFePERpAvSOubmX19ec
Xjn3Ewo5jpZuW6va2qnO/WPMjVWS4c6qyE3b9UP2LAK/80YIr0jS8o+NoAY8I3eZk/kbS8HZxsCU
0zQqp/QRezsJDUbMff5BDEyhW50axIjxt3Plo1UhEcLz0Wf9c60NjucgcAZHWM5A+iyUr0HviTeo
/NlOqyTwN7ATm1kQr4LR+jllZXYwLPepm81j7oy7SJmXGgbyblGQMJNnrbokXqAXpjl5pSparCyr
fWqXi5R6JJzXVCP22joObRCdBkQ3X+a+Xk41OOnGMNGmE74LaATFWKdhlwytHebtvcI3hd3KmRZ4
YwbR0TF2ukOjPLaugwzQqyEdQo08/5gH0XitZnHhAymvvvpBvxPh8AGxGuKA8Zs9d9jAJ+1Yq+rV
H7Ei5gWuuBDuDPo490eGQ3NbVvbnWaTGntsmlpy0mbD/9vecFq2XTTh5lUAwE2UB7Ovl7oik/kGn
MbtaQOFNcK5VCQYRPmHkA3DoSoNSdPKo69YzWQicXk2TUbN3PlYmAu3YyqGeGlheA9bA8xfDKgzY
9/UprF2wPDZLxaC2TDxxuZdaMj5jxwLbRujIMBT35RKtx447gAKDkOpx+loLUXphaRCjuGimDRMN
FjUWDXmI6+6zDoOonvnHwJkOonaYWuubOLC+YTR+rtPuPtVMm6hEAutRu68MAgM9KYC8tc2F8uRG
C5p0rwHxab7EFaTFSgiUVjkMRHqvRtRhMNcb/SDHb8wxSeWWdBvtrj/Nqjh0fU0VsHRZlA9QymMv
sW0WbVHH9HnJ5mnTHgJb5Hyf+xmRpmXfmQ4z8qppqLzkD6ZL4zm0NIi+9cCuMWKXqld3riiMvR3z
8VNdfEuCLt8adfqtTWiBh1XnbxwbstvU+TSumF6CpSXEZNRIJEgZ0Mh7gzggceeg1cy2aJkuupzq
Q1EzPzQGtStVsOMCAhM2dEd38VoTcrdVEWYyVCGcGtX0MrUNrAKytbZ4iQ9tVMVHq4835ATRgyoU
om58EasCgNuqz43obGmXJu7pqtTZvRU35ymneFg7SbFzKB0fRb/wPMXHwh9sDygV/QdZ30VMXyHg
n6xOs9atNjxokUHOgWBGkrfJo9vF3DOHuva6gbz5JtPgjxoE8Aqsp4XhPrSp/knai8w5LLZ9X7hn
IV9SLAWrtFmWR7ECIKp38KP7HcFQb6ysLrN+MGdN3Q+VezcS+ktZUPvcltTCeioFu0llYi3S5qLJ
EBOVG1feZAN0L0KQUnYO2f9bNAF1tIeD2XDfbARB8j3mld61vkYL5SEsPgiSdrtJp0iuMZ9FmuiB
Q3Q8ZDE+GuUJTh5VBk17UmI/IJNb1UaDMibJNhSBqJvrD4pq6S7HbskJNTCpT8UlsiSZNvXOVm23
g4Vdw2KaHcLFUjijIbWB8Sx9yp19ZwPsLo3HXE0nOybNpiRz7RCl48VU8GVLgGKQqYu1rpdUo7FT
NmPkiSh/nBPzjd6UuXIOJtisLUy4gnVoRBUaPyxFgi916AZPjM0/MLBQRMGFhUDe7LcpCyXAkIdI
OelDlBXnAj1p0gZokbvg2PhadjAAPO1hYzzQ+QelFEO1JfqMWYMvKeSQxHPoK0wXASReJJQfw4qD
NrcJBzjpyGVoR0klPbwyE8EfyElt6mSoV2l0mBtKqpMGnaXZ+o3VvzqT3Gl6j7WE/Ku1JfHlTeSc
rEeUl2u/drodWuv5iKmMMkIfdDvu4pQ/m/HN4UygIbFvdVJOh6pB72ClwVqaZ1sMxgrbxQt5p/mx
vaXmNFF+tG8ZO//8fvupXh7+52+3l6hAU3i3l9fcfr/99NtzIrrYuBoinUuBdyDUM1rYHXG61RSp
JMuWf77Nz63+8S0VpuCVPjXm5ueTbtvhbkgT+p+N/3ylE+entgAAQ8OXNaXv7/sEg8f6t/37+T55
a5x1V3e37962rrsTaya8bP/+WO/26ecTb5+kUfZbiP/Pu711SOmJQ7F8nJ8vXF59e97twN3+FoIB
g9DjTziyePSfI6rbRk6GF9yqGrZSj4gRyllI+iRuWbPWNqEuiw3impriHTJyMAKsXHrumKNpspJM
uOmahgHYgUUxc+bHOymkDnXDdA+xiHdSt/CAtlTCprl7SRnh4tbckIX1lSV/gAcxRsLNBN+LySgQ
EUCkwaV9DyBBI5JmM04Ns/k8f3G7aj8J9Cx2/JT2X3rifxGYZIC+u+ROXyLqMoyeq0lzcgTRZ4zb
J1hUX5cWRj3hu4q78lKK+S1pyKXC5XSG2LFz0ZKQk7Jy7C0IkzuRjYz3M2BcEQdoQvsWvzL3kyEj
ekIwoMYOCgFhR5z1A36uuQToGTIBdO8lrh96ReB8CxtYpXusqzDzImHhQJS7jl78itgr0rfxN0gJ
FbzMzNPQZl/mmsNb0OIiRc0L4LNTMWxeWjzM+Odo1wBV6lciHQ/c2PZaqXYU0rB24bQQ1PKmQXtF
p6OtgVGfkeZA0UaW1IN9BJpS78qkGbwwFFu7mT4hy2Hl0G590jkQeMVbi2glL8K+yNS6vGYpxtlB
jJu+mr4NTtayQISuLgSkqAVswiS7JTdkfg0D87lImd4Si0MRsC+RvX7sdKqg40wWm+GZCGTXtRbZ
+yHpfC83sC6qmgZ6HGHxyFy1q/SS90tOvh8ZG9z/zdoSOR7WltG0x0m36hzDOLTDzUXWvVYDbiH8
xjhemVdIwrVp9nyaiVigkObQjqq/TJugS79M3NQ8DYnHtl1om5g1z04N6MuyP1SUOKuxDramQ1c+
m4lcabXFDg+yqtVIasxsdr5yj/rsP5YNbEUkcIU3NvI6CMJGVS7XuZaS1kpius8NAabWTER2QX6k
e23m8mgn7Vs2Rg/zRNfSCjtg+530bAMVq986zvamebo5Jt+pDx9+Kvf+V95lD8SatfDbzEWw96ug
T5q2EJayBFMldH2/CvpC35rSqKM4RSg0fnZYikcnobMQGelDqqPuWMhSdlkR+JHlJv2Z0N+CsJPw
8goDd8ahqc0dPRQSKoKgO5H45T5a44JPdLL7hBOhcJoPDAXB6u87buh/2HFJXh6tVVtI6v6/7ji5
m7WcqNEeaAQnB20JDskp5y2pjkticUtpMCapIErDexh+0XESpKj+l334w8Gj/iGFsUghFbO8X/ch
qqJYjmEGHKdrp/syNQ+JEYcHZn7G2p1JfC9ghWx9VgdaxZSh04/yHuBZ+env+yHs/zwWSEUt1zJM
XRlS/obsS4ppsurECQ5d6U/bUNXWoWtpz+sMgkMTv/ZzUOyKVD4bKqguKjHGfUSxpS/BU/uNdumh
hp+Z0EOOU8MFNhkAMzJosSKEg2cFDNMoQo2L7wQncBJHfCjNpdTAa5UO/XBw/tUmT0F+FJHxJhX5
QWNR7RKXWIzbf8Q7OmeCil///rH/cO46pissSLWG0pXjLF/PO1Jhp7cqbPswOEjDxDrfkEITu8nk
GYGzBae7Dq25PvfVwNqyn/e2CR9jzOnvp9DXq/GcZ0G/z/SBnEU76w++RRZLD/lxcRT1u3QOTYjx
w4fOL8T2tuf/Xx793+TRum2Jd1/yf8qj35rm7WvYNd/btvlFIP3zlf8jkJbuv1AzKxAEFqJnBrB/
66Md8S9bl5h5bEeYaFMUl0IOVQ8ttGX+SynOEiWVtE1hCR76H5m0ZfzLFMp1dYcB0DUsXf7fyKSR
W/8ypCoAgjrNANuwLWXo7m+npSsmkgxLrdzr9XBXWDpFOSq5YSmYOBao8BVitncH6Q+j+J+2yAzb
ErojBWS437aY5lZuzSP+xcFriHNbzap8MeV5sChKDH7Y/Rdq7TKsvb9nLB+QDdF9tIC3WmoZjt5d
d0GrESRRJuWe5SgJ7qyfnOlazsmbrObr3z/ZHzal0GQyvLJBna39uqneSQ2MZnO5X8zYSZr8WJC+
Ea1BcA5/39LvYygfii3ZiuGEc+A/vrWW4k4T2jiDfG1wPVdRwGtCMAXJSDn075syOOd/P4CKWxY2
Itd2lGEsn/r9AaTICEuETyWSmqWq0K+qYgGp5AluOmLDit5MoQ5G3ZJxNFVbp0fYFVTebOaXv+/K
7/zh5VNLE9MA36YhmQX8uicO7EytdYeSCBRtqyf+RXZLktR4NbTpCtP8qbGc7z7Zi3/f7O0T/nYK
cd+UUjrKBHv8+51TM+xCcKPmFNIS0CvtwXSYKRbDU9WOT8C7qPIH5zifr7GqcONq0Vtt1YBY6GtE
FiWWUcnnWCbP/y+7ZQlbuI5jSUI8fj0csi46M+UGvW+thlJ1au+lw9ZaMcDIUe03rG5dTc+qjfGc
LoSQtkgfpySrVmXXs7yYloXKlorh29937I9fE6RkhiesUwwvv+4XDRqircFr74Gx1fsSFd6m7nqU
MZThKW3+iGBQoWH8VJoI7P++aeN3RvPtFHm37eXxdyerUq7Va3QU96Mt7gcd+0YHQgRlFiaBeryO
OvYmPR73g5Rfouglr/32v5wtfxoE5Ls9+O1bGZIsJCSFPeCWjBDDGa9yjN9m3I1kXyU//v55Td34
z6PtKgQjnJcEqprmjZD87hMXfmarjGyxfaGXWwh1JwnsZtAXEJiOdd2iPXRbawBhan17NYUaKEM1
PNm12NOOYzWtL20cXGTpdHJ9zh3BtHoc3G3ZULWm7uEm/V2gd0+W6J6KGE9K8XFxnblR/CYNAMdN
P16xmbjE45TBrpMZ9dyC91me30nUKD1OwYE53SQ+TBNRQwUG60YhBp9PleQETUh9Zm2CO1R0d/lc
VyxTKdUN9uK8AC/KBTX2w5NlyUNvApIywj1xdRnwUjgUuptfbnAUzQK7U01vyKMeooq41aXhVYyH
Ag06lTzouEn+0DrjgD8AXVWWdWJhIhzw0+wnX2ybeL6ii99bzbeki99SRz8lIhAU57Ys/oG1Dr1n
uvGPxUG7mIuX88l0OYXJGRWY6h6F3XxVy1C8HBk9IYIrNJttOWCxH82vmkOkt76wp8NoZzrOpWka
fzXwuYxR7oexf05Z0tk2NV+O523waOVI3Zu4TxJ7EYJN2ZvBNq2aA2Qy4g0ukvcBnb0RIf3Ru7dB
48OpuQNl2a66nr6l73AeDK2LzMWAnJU5fC3FmHtTVoDRZABbDr9vY4lMEs8stGe7xVqpFdmPOmu2
bg3wzQkuJsBLpC4Za8dQP/l9+dWlemmNfFRtYOixZ/3aR/1d7H4fFaYeWw3XcOA+YWJOQv90jUs6
e6FxDyFtQFXEnvhqfqRFygk7X13VP2Gu2mcZRNWk5/Vu43qPSUOEnyyDN1R4LJd8pu3Rt6ofT5ae
vi2byGdEVSB8cRF322V70VR9bqDcuVr6RuLGyV6OFJOfu7Gkk53oV8rqS/H0R1IQLxpnb71DbVKM
16qaMMCH9J+CR1GYwwqS11Os6g2EuaUkZLdrP+gek6zgzfGyrCcyUeGv+BkO2nOfkwjtqvBkybSC
EzddZ/ZonYfttiojbd1U8ZLDBDh2qiif9N9VxOZMwZdVS3faVcld8Z2eh/FgOyTHor88cl2db3vv
AC5ejUb/tNx3sX0AYX9bsiRIonsbYOwOk3V2W3qCI5SjtWWKFQkz1+VUHpabs9DlHSzfmsDiDJUT
303EPXZnEalh+v1V1Ghim7pAbhtPLwar1DPLYXpDKV0V0oWWOYz063Jb6f7I+SFM8Jfx/e10hKX4
I14u3HnxctZa+irM4NGhnrP2HTZ9G0pUlP4YJOjZlGul2DPcAnsZrmJpPBiUptcVnamNBo4+QAK+
km741vbMI6yExbF0k900fWhm5oS3YatfbvXhAnsaOYVKarDjmCJnbKcr+TTFBtmh/pUea09IpD5j
9gWC9bTukvCHU5QVCGeGvrYOPKdMXpw6edMqa19F7WcbpuPENdBzuhgB8D8NNjN65p3suGW5A1Pg
UZGpAu1E7G5PcLtdAGSJDfRXjK8J7Th2a5TsOv0m3oWt+NyHWG6Ku0ZV2pqC+ji15xKaqTPT3EBb
icLkpNeRtiH17KKTW0J3Xet2g7633d4bawc8hojG7ZAybmuLCsmuR+D0XYH8w7zCCuXqkkXJG1Ur
2hP40Equ9J/QUoOU0rI1XA8gwaao/HTjo8NE4wjSLQXEpnoPNoEqrOFYmg06t3A4ClEdnJZRtCmX
22RBHokG8HIrde2Za4sAA0k9XMP0a9L/AkDYoIjMs3VQWh8AJUAEHkvXS8v4haReImjypTuZcuBS
Q/dijesqDTlWOKeuNy7p7YS8TV5kF/9Ybgd6lv4Avr/XdA4NQ1zb0oSfWv1b5esf4jCHnG48Dr57
miDWwBcpNr7Ei/XzK5pa4hyzHZK54+3k77Kh2IDAXhABWsQJlcf5m2Esa+4UkWcD1mKqCB6yOa1D
rIMecprv9MVwFRQSdr87HQawwoYr8m2Eo36VTsg8xs4HNxPUL1XHEQmaaKuAzrWu5mzqyvgiO4Qv
/pyghXSTFqk/4BcZEzsABVfAtNB2FfwLvkDoTrapefDGuShL5ARYFujmiODoDFw+NrAoZCfIh+Gb
UyKaETEW5cac5n08k22n6820qQzVooZyD1Gei1UIMg9+WbjmQkZtK4tLXlLfVj3TdjV9r1R7Z3aM
WxP3TAgA36UOuyCrOEg9RZMyxUHa/W/2zmPLcSXrzu+iOX7BBgAtSQOSoAGZTG+qJlhZJuG9x9Pr
C9TtldV1W91Lcw2KBXomCQQiztn7285U7Q2LNxsYzOsEW5ETDx6BDnC/5G9XZhxDw0KAjvlC/M3t
NLG7dHlD6rWrv6cRQMtUjRX4zDXQc4BEUcbPTk3knSdedROSWYHmwTRDZbPOiUx9+u4mFoskl7CI
WRHEChjdtsrABZZWFEKdYn0RITXHdKqgjGEuG/RRssV6qwLgH51tSQ7CJjHLh6ITL8XEIRAF/eNS
wLOTYzkqpkW1MDS0HKLhaLzZBWmD6xBEzRxgupbTIIYJZ1NI5NyGiexlsp2f2cRhazjqs43wf7cU
iYX0t1JJwXZBGODv4cMs2a5zpkvN8gBESu6z0Ox2hhmSvgkLpOv7S+jo1o5uFmnFSH7sgF6kSAhH
Mjkv7pZZlEcJQLJ1jSOciQHyF85z9WRd+gKPY/God87wWNRICXX4JfrifMcsda9hK/iW0CKPUuGH
sHO+hl6v2vuWRuhTUmLEG5CwsPhGGTvGb047qOfcTUYsftY5jbPgYJTJWa+HQ03K3E1YT+rOFWDN
O13KD7No3soEMbqh2PRJpKKf6Kmx9uICUxRQGbb6lD3HnEp39PXtaalPc91wEsRHoNZL7bFDY4mZ
ivjQ5sj560ZB2B3X827WZ69MxamJENW1+mMxCgreX9c1ucluD53U63r7QCK4tg/zicg/41LE+A8a
S7+zpqbAtFLepgI+vKUgC0OQDhALC2QmuxCz86LFc3kiX3tXp92yDfP+TtXAE1l2vcn1ln5xXp9r
s69Rr4KuE908eEDeSOesux/KKK59gWyarsw+NmL3MFX52YJqyUGRPtDu3lr5iwMde1PJKQNBWsxe
1VYhXZ4edVQKLw9I/CET+sOyv3cTpw+1H7U9BOB+m5W3jaFhnjSLbaw0KE0S/BPMt4bJfKOlu6Df
ZiRXwpSJVsjCpDY6Dn3B8T+75nHIU6C69HZtgzd0SYvdLJUlY1A5BQx6j4QvdmDs2uyXsxQjEswy
04KwZxolyKR2YZOqu562HWs+VKIEIFvHCNbfaM/1JYJmW84UxVU4Zf3cDgfHbW7Bj+GHL6t5V3Tm
TutS22vt2WIeO3xpY460ZRlpJGHx2xhOtiucGA+3TigBRpCdbUfNUUZsShhR3Y4VghqMM2NvHUuF
zNeGM8yOEv28E5UKEB7AD+k6rqcpwTdQNexOfKnk0PLuousOnVXHniUAvTW2zzGYHdYzXWGULDIJ
1eoERjVELOZpaQgtCKkTMJy5h6AoHvTa1A8L2WGYFzCKuACVOSugpgmJqtejGxd6oRGEzxmG0P2M
mgMFcLCfQyDDuZ6SLdy5HmKSWtBsUWlap1rLpKiL0Q3TLHA68eTYKf4IKv/7IB5uxNw+u6RIb+d8
qDdRLJPjSPxWdeYGS0//cEJjXxRM07XeIGSanQBQKpN3TUe93qOuZPmwcVzthaQRHDIz03SFabIV
G4zfVfYuT5i/qkto48Jym8bMf/CCSe/RACzTfCULB8AwMEYhJwWpvQygyJRzift41+rMs4TKysyh
40sIBg2ryD2s09Y0Mrywmvlk7WvWgawPWM0kAxX6BuTi5NLCUm33oGgTn9TgBxoV0jUQnK/fyWI4
TyXSLsak19IJr+tUt0tYZpL0Om3aOHnRHSZvadg9IAQq9Z/dzN8NLPXdrQ5ypkxuwkuBqM7UYYSJ
Qh0OsdoUm1j5YjF2MAgGm4nQNW8xyE7iH/74mvwY4DkNTCh0NAXZtMGtkmFdcwtuqpCc7PK63+tM
7ZqCiUZO61eDwHIEKu40yMccz2Rhuq9ifDkmbLTB7Hl9Zhfwohg2AsULCOYKbBwkilYDu+NnTORi
C+cQC2j5LdDHcHZ9bD8HbfJtKVVSCBualUb6Duyig5uGmSxnnaYIN/FrfrEuQXqfsSI56AVfbpnd
2cN0JVDrMXeAVFA5rEzIxUnnDU59LdGA0o/Fws55elvFNZ3UqiWxrX605DJkJN+vUov6qKBI3GsO
1kbRlmdjAOhtm/k+rJ3JC2Jwbia0ctaXNsor8jnWamjosDQ15DerpFz8mlJ1xT0M4g1gYWZgNVw3
WoX0iTihymWp6NyvenckG5XfFBHzuoeGPZ4WxO7nJM92ThUg4oGssX7s3hFQo7BZDggJMehm6DnU
W/Ihy51A+AFQSwI7hf0YZ+5xBbpq+fCANXvE9KAdQ2N8MMaZzj2T497mi2dmzwJtn8dwmlx3Isti
eEhr5j15FvphXt6Ismdl2qK10vWX9TfoJebKkGm2vfwMclwtSrm2kOtjNZpfTXrNPa1C4pVjyKcB
ijPbADC4rpINGjFIE68qri3iWylWLxyHGk3c3foh9LbcuXJpWwi0h0ym+J4gasjFapUs5956thPi
GZRyRp2hXwRS3E1rzffgoS+2PZ+ztLvVKUNgzvYhGpGcXfAI+dKy/mGFw7exfDbRHlb9nO0S9pHC
iO5cSnoGrvyyd75WA26SSpsuGgG60KDid0Mu0UdMdGrwupbf1g9PXy3fVib7q55TqEg4SZH6/NFh
XRpLnqmkuZQk9Scqz3K9C8KhZYdPY3ENcmop2nR2cu1+outMCWa6IQKh3yrWrTLAZc7LZzlg9DCG
6MmlKqONPaHViY2GnZSvR6lZ6DhZe2GiwSSYtV7vMLOqH9dqch0y0jXWV8URFM90lpc4Tc7yvAyb
eNORpdsMHNNyUT+UTNl77LG2jXgLDg1ngA4ISkBEeI2AmymG63WshNmDeUZoxMC7DsgWt+tRu8jq
GDymH2RPW5gjWEY4Rk2cynqg7Z3JL/r2azqxAJEDbfWK6eBHUw9kjvZ7+atGS48X13qfsug90b7D
tkfBK7DZZAXDjHI7A9ZV3XLeLTF/tixBDC1HTzhND5b9lPbR91rbLwVVlQaIAmf1U9AzZIB9ZVwO
7qdlepN/JgJvasoMiqAGrpZDMdNW+O1l4bJvMeAya+VE8qxzdNSCQsVIeog3YSVB1k9vwOjgYgUd
+MAgMCAUastLrRDeU2UPtVvul3Eiq5nDf2KiDoO7OJHdpCDfhiarQdpsUFwnKkWvoXibRbJATGTd
IQs+Vgh00qSqIUY+ddQqJ1o9B41Joi137fWCaFSKU2hDceEj9kGPPEdHkYnrJAlebU2DiYaFJ4Cg
2CKbvbWwED1l1oxMW3fabT2y44UxC/DOzVvwUghjIeDq+KvlTKDvNdgZFnX2lKpHTtDpWvEw3Py9
aPrrgJZ7oHYiLLm2Zq/UUfLCmj3gSWa1vpbP0Ay4RkokenAzQgGcW0Z1ly8n0fkz+ROnZvxG8dCr
m9HL+gCYm8bEL9fyt26gySyPhy4w+QnRSJQxCyqA0juRC7S1HWshdNEsaLp9OO1Cy3k1hI46fGEX
Xw8/MGlGgMduXWoHYAInI/M1aoxDyZptnlD+ku8ayOU95/uhDj9EyMBtZSiyRpZFwCxPzdg/ZON0
mCsd2QPFfwwlZghtf8IkIReSVGHXlVYoS2XZxMhQwNLoutzZOfL8SMNls9ZIc4WzbkzRrUAzpLBa
TSJGAxEyeysIPRuqkOJUxA9iZeyS9SLdtlTucrTiUVwdWZ4qBBGNqJyn6FDDaIVO14Fdm+PHFr3J
ITmNBlpRTAro2Fkgq0Z5j7zHQq9JElXQXnUUUlbN8Dokz11IeAXWGoG5OftRNIN2XdeexSJI3HCi
XYaWY9vZ+XPTzZcxGTlLBb2CxQRHPg3Xd1vLmTFcQ8O8mlP+sVZpFIU/GjPFrq4Ec3/VcQ5SMmdF
nNoAs/862TFVTL26Zre1WBqDFnARKjI9JbDDjoCxubIklwcmO03i/HRSlrwNNExkcAa8VUasqoJ8
2xh8d6kLwjJjjozf6a5Mcnsvh5I1XLpy6SFFWvGK1/Sjn0wKiEg+SqoIRNF8JNVdPnMKSZAxsk5+
a5futlJYegclNpI5sxhQOb0Z4Yz4h9Czdc1cGOzV67ktFUyjO1v8xI8/AjRkciRLU7rFgVkYKWEk
eKFHrDLSLSYkfCl098QyJzwEqKPZ5+8yzNJBnqE4/c16LLeKzhq1Wm7X2dz6hzL1mneVZTI2s8ij
Mpu78kc3Ol7UVA5DqMf3EuTcOtU3lwYjvrobbVa/YCyi3kATIAgJGowJNTAiI6DkgMJb9kmEyex6
rIER4CKWe/2UPtRpyuTLyTgq6+LQFvMXYkCY3NnxdXHvRzvUpA6xOxsZ69BO6AgEb1rOpQylDbzM
IvcT/jTfnE6qU7EoaOYfgWG/KmYBFSAsDlZIBrTpzj12k/ytqsmUqgB9AxORcMdZ8qJzLK1R/b3K
FLGPrFtMiiciBr4soWNviccB1dq1wFbD6lSktkIiUjLsyHcmMSvWbyZ16B9nNX/OscMouTUhl6Ze
p7j7xZoeKhzxnk35Dt+3UiFwrEBblkqD3Gq/TLjRAvBg5WIQMGVkCXHj5pnEbSS/er9Xh/o6pNm4
wWNSIW4lblaQ/QRit7dIj83afaYxbUj66baNDfWi46WOBiDJqkNnrgqC4Rgm41PTG+KU45MdmW6z
PHqHAmjuAucZxAbKTfx9bYXYuXRljTRMjkvlEK2hpq9gSMm0ggl50TD8wNQs7orRwQTqWOqDqNHh
rRFdeSs6P5UX6L5rYJxg8/XJ9teLQGOr/wJ9QvPZF8RfF1Zp+12CT5gTvkKhAxT8fpir+6zOhL9e
CCLTfYsjB7tneWrDipfPiluim0NvHhQvxZywi7SR+kFEvVhEjDQa+mAqhIx2AQzWnSjJfAIO8r1V
Fd3vc/VLUdFQgP6teTmBj5ty1HJ/vYjT4AucBNfTjdryJwf7y+fFeltCMpQX1em3uAQHhO32xLdp
+l0+mv669cdVI+qNQ2g1flwSPmqa/eQJF4m4AjDO/7zAWAT+yK0Sb6gDSjj1FLfAFUn7CgCIKAO+
AQXSOLvnWOcbm1HAiC9paDwSd+LsR7ffT8aEES6KL7kM+1sveul1w4vBcUXB3/u8Iwl4oyyloqEp
QMfWC8r9+q+tXqaNAm/kHnuUtUlVNzla4/rOVbAklZX60Kaa+lCSarpPC0qDUSBOETTtS6rHz9hn
6gs+84aFY5wflUwNfX6lh7ILt/mkVo+qaC7cPV2F1kck4mbJyc2GnkJkEW+FQ4yQUzTGvaUp+n0c
qZUnUMzhgoEM22lWuzeZETDozC6BZL3TsUPJqxTaazJksPrLa9MIOYkKvwKNoiDcuufjhONcPSxG
Xj3MJmZjgOfWcb0NzxPTD7zfpnI7pWp5j4mJohiMTbCwplpmt/FuYmko43qjger+YqYmJyK+57ZX
BOVvuWkV0Q9tAp0g7NZgCUBk4rq1Og5/u00V7R7m1xvJVBGJM0G/G3X7i6La3X5y0/pMEF94zkmF
hLHpD/Ji3ZqG6JHC2bJBWMbsq1UnPxTZR0Kj3UtpG/rrTeuFmrp/Xa2aDr5hVmVQ5fPspNNn0KlJ
+lZEWJt2nw7s5bo0m1uZeZ3v3S4Y6DZx4czzd05HJgSbJXic9UM5No8W5NSgKecj8k0crRzFtjw6
u9lVD72ZXOocN1DewUhXim5PxZ1IJI1b9FBn/m9Brpiudt+kZ8ugHA58pEHYGYa7qJbz08abIXER
6schDh4eN1ZXIcKPVfJ4Y9LUk94fUoHNKQd35mdyoCmD8hCnvXswcHrhqkmDaFfpEcYB1pSHbNKv
kZN4tBL1Y9DtkQcifzRaRM2aYEI3uFiDeSmhWniKc+cWnWZ0TmHZYEzCJzYsCjRXUXyva957PkBS
4COYTe+X8sOEOhmhTAnZVB1z2LROmHiUIqYtHBZydhbV9Net9SLA8v3ramxV+h7pMGfO/gSlgviP
oh78SJi8CR7ZX1vrbVb4PIbBcqJ67HKemyiPR/GCR4uEpo1O9oqH19fctFr7FQ7/2YptTtHzcIcJ
/C2L6hZWcrOLqmY+amH3rKc2v/y0ieZZJVvIyCg8jOEliB1f70lLFF1QXSrXokgnwpPJkqfIEkJV
KvUb7MRDYp/bRD1G5fTVrauXxepe04kZozZjVGFeyspXhzihM4UPZ+PZSrA49XGTMJJEt2pBDYNc
N+oe5ldVb6gTDO2Pmkl5hwvrALmg8j6MStnEGinS4+hY8NB04Wk2MjIiBqBAVsC8YH+5dvuWWPm3
VjjfWJgQ2m4TcdSH36Y6eEd4ChW9fShCJNBgaeiHTHsQTyf5B6gQWfBWOhwS0OUOawxEIo2QvYOJ
EOXFUwfUgSLLthpC6GegswiajgI4TZphX7OI0a4RX+PM+NIsvEizEHM4cZob8YnGEaVGlJuvYQWv
x4qcJ90NvxGF8A1+OnWv+xhmA/kRzOAsi+X3kjdvhMlcFsNfap1mnE6/V+TN3lpkDt/c6Ze8jN8Y
hW5SNSIWV6M9ZdfVQe/7O72uyDSb+vm4AGXJGwUD+RCQOxZzglvgu9CLGzbNPV6q0WM221wWQQWc
VtQHjpzpV5XHVPpdUaoY1qMPwEw0lpOnwW6gKNBTNico4vTrArfTt0mJAbq510CX4BdkqSYreokb
fshSEJmkLKhUKixOXmw7PfABT5CuZY0vjasWUIklbJsyRBewgARLw0JHV1i3mAmR5K3d3KX16Bki
fUcJ/4jmn7CRkDWzk+M3kA6IgboAcmdmjUgJespCWZy967WjbI4mIvd/r7cxpcTsn6RgrsqqAFmT
S1fQ0Mw/9EXtsoQ4ZSlfyej2YmatUmlq5Gm4lid6JHaVf2OmF7CMwfyT59QnZKnJpaHWAwJ3o4RY
ZmbdFChiktfkymD9KkPKjHCHMmM8hTrLWaY8sizcXqdE0GW2WFz2AettGNnjMH9gb6ZflUhkrH2M
SwtgNtWeMhEaHMIvhK+9T+DptsooSwfZfmG4Zsqf7PJeuQhkLP/+S9H+VLc78ktBQ6rZwH7RP/6p
ywtJsnUoiRybXHvpkRM1KUtW+ZHAq95oePbHY+g2u2kiNerfv7f+L95bAzLJm2oIoNw/A+Bbc7By
Sv3ZsZId7zxg/cUbadGLRZkB8+a11OcHgVpknrQXx9ZP7jj6chVGW/QhcMGPNpCymUfQUu6IAHVP
k0nJ599/SvE3UZiraqptQclUXcOgafjPsrSimYrUFCm7jcOnjDoWiE7bjhuGYRaTBBEgcNHSbSV6
F885uiokY/WYfkgxRxzzK+YF3ZE+c/YlK2K0Bu+GXMs5GRUeuyzekyZ/x4v5wT6xN3UmZWESkZce
M7kFvMFSPlTlul2WA7vavNZvyWyDSw9ZFK46DZYJHzSCxc7OIvIHWcjrKQy0hBNuuExn+HK8mRHp
23agFTc12Q24veM4k8SVW8PDnEc/Cfm8/eKK7EEu2KjzvItmfMgacDnm9KrLImMs6pNVML8lUX2h
9dgY82M2Rcd//11rfzMYsDtqlqYDg7dtVfxNsFpBy1QcSh9EmKXkQqimh0aV1a/UmzRyJAOIQacR
igM1GvCPxQxvndieqzaYezGpJacDKsqOHTMzzqqW6Ol4PLaDcsjkmXseqecseWYT1RJSP2nc4cEM
aABXWnlZWhe8gLp85IsyMLh15V7UM2Fv8jeJqFhAZd7m0XuIx3RbadSrY3462VAsYopkycjY37BG
UdGobIycWZdOQdRI9GNlU32jzFA2lNsEp1Av6e7GiMZUqo14wsrszQZ5zLkuf891ku/IiNhWMyNP
E9jEQdrMCuX9UcbF2m/tlZ9ZMlZ7ag4KNj8vKbrv5B/ILkOOZ4sChJeRNhdhfu11yo050D08DLS8
1NwrwkGFfQUxLIhicMSF+sxEj3oVFR+T0lyqNxeFIhcaBv5qy+0e1lp7pZRX005PUaX8LHUZ70q+
664MrC/awHQvMBcaIykLLBVdWRu224Z276Zox4OS66DRkrra0y5J8OdWp+pdN5IZZCqC0jSzXizu
pEPgh+X4zRzB5ogCcGt/g+HsVEmRgIAvQlFKHI1G+RrmHOfyo9ansIx+KuP0QDj8cIstH5gu3OgY
5OKLEViINYgkSMeu8clLeP4Pu+u/OKNoli40gIsCPrD0APyuWMUQGCSm0qYAc/iT5dnAlhQQJDg/
FIBXoJ9ERBgGipyYOHHZvJOn11Iq6Vb/dt1l/0G/+3fFt2uQQ6pbHEc6FUn9j4/UzWIUVazF8AfD
L1We3DF9PsnSdwaXFSbNCZdXRo758CKlV8ROvQdq/Wo41n/4bv7F4G646K11LBImksg/ped93A+B
KDCuQ46qUN5wVBF9lMDKQNnSwbnQvzcs1YYFtlZD/yVEct7K+oaQ+jH0FNsWqygBv86T2sdPuhnN
HpWwYBtX039Q4rp/k8ljq2LMQSEPch6DkzwF/KbDZYJt0gYfo+OUJsGOoNI9yoqdOrQJ0Qi6bGaz
rJeAFM9C/UbA+znSg9G3VROoJE+kQH2Z03j0+tjJPfQT9laX1ShpFIW9H0PUmI2NCqisL3v3BT4D
ggd1zFlGFqWyqQa3PY3p9JxLU55KMOmNnpOAHgAudRXLfXFZC+nqg948KmnWeGtNPFRizj7NctRx
RlPpgx88UljLXiurS4+A13qv6uNoz2Gx7VBWPoscvE/uXkU0LzcuXIJ4pm+hGKPEcgo/aThsDHK4
Cd2AWBu7ymtTtZA4ke+yB6tvc4ZYVzGOsua4SkULamoOoJmIBq7KOSLSo7tBMCAvRfHoRmijQiOf
d7mhnFzVusMS/mGVan8QxjFIJAu+dShol1MCqgt7p1jqS+1W1UMmwRQiZbTK5246Apr52Y1x+Wv2
8f+tUf/BGgXcUmf//u//+39+n/5H+LP8mzXquXuPfndE/fWEvxxR2Iz+S4VFyWxIMPYZcsI4/my7
//XfFPh7/6UKVXctQiVcB8/O75YoxiP8gkJ18aOsc+9/JEfYMlRCNXBwU9pHJGH9v1iidMv542Bm
Qc40TTVYyhim7uL9+OeDmWEWyQY4txuhKRG0uBC9oG05lf/bprB7DNZAdWsKOXLzzweYGWzxjY3F
ogV1vUX3CVnNInnMLTtUcEAWxei+DKU17nskW6FUWBbAU8h0HI9N71w404/kvZiOR9vuYyqV+K6Y
l4YlNXlMLePMvmxITlRM6UaeQpuaiT6zEA+v+QKdY4ySL5GCjVlLbCLSxhiZDPSTlGaRniOAyjEU
bF1Ta6nLw7vMibelmT/CF1z/EidH0Q8Dm79a0UpneVw3TerOBCEg8N8N1Ls3kVKJv54Q99k/vorf
XmZ91m/f0vqo9UZVOHTiFu3QJ9GgelSSSl9LazEwkWEz6EccW2b0BMGwpF7yj4s01EtfLUDs/Kvb
gDcm/BTy0ZnJEPFr02TRiZxZPnO9a33659X1ts+3AbXBE9frf9v89+++vtDn64ZxZZ3muJlweDcV
daC48tetQV5dtz7vaFP1r9s+Hxci95D58Tz68ymfd69PWa8C18bcDs9j+68erFmCWML1nt9e8det
69Ot0OZ91s1Ynk/r6NeH/eMzfb7f+lp/vNV6lR5Mu1F0c9h9PreaTL799XoUOPSrK1bIFYobulHr
ZSyBDqOZsHeum5DCC1/kRAiGDactee+vBxbyjs+H/HqN9dG/HiTv/rz6291pG/FuPbpyehByc33U
Hy+3Xv2/372+xW+fMoRUvoncuOTcTT0ORRDkjVR+2PWR9YrtcEci65tOG1jyS4wHi7K/HrQ+fL1K
BSzxweTJp643fL4SsxWetF7P5MuvW5/PLFaGyOdzHKUXmz7XqT5Fyi0Fs9rvYMuyM39u9kHR+Lmm
1/56P0S5lCaeC6RWCcGga0wFht42d6OiwOIz70HBWietyFs/cPrWL2Kwi7RW9jZRf0e0DdsKBTLL
wzjI/V+bmpaDN+HbxIeGF+qvzfXWqLPPpoQTrdfWi/WJ6+M+r/72kuuN693rAz+ft94W6Cmc2aSI
9nVIOPhmyMtvw1xHuyVoQAWWBiMFWAJh2cyes+4rnkrQXPLCaCcG9XId2oW8QcthHJXYc+l/TqM/
ytK6aQfiWMC7TGdq/mb9VFp0IPUBOBHZ3VPuC+uCU2Y+RQl/PR6Bwl+3Pi/W2wpBlgauJzp/8vtY
GlRI27xOGNgb45VKF7kGzH6PEXa9QxiNkx+EXGRCA1y2aE9xPhEX54St6hNF8+QK676NA5Z3Tdf5
Xcz6PqYBs1uv5pRezI6/Qh96AoemdPETHf6GdH6gExzQ6iD0LVH9TwyGDX35kPYQkKbxpPUvxAW+
G06v7anV1+e46KszWTgyqr7jDKEawX7Slscgc7ai6tVjXS+t76p16wPM+murxdEPPa/fGnKMduKG
RB8B2wQsHGOyHILbCl8IxU42P2+MB/XWGGlLrnEK68VnusLnbSBOkHywMEYbUPjrRRo17QHu3cm1
sxlXmFBpnYW3tdopB9EQKqFUI4fATDoiC+e23UL4IfGXOqk7jL92REP+cp+737q13lZnIDihUGXE
CapnpSyzgyOPgmom39VqXIrYn9fXrZqaMm9GmxBQG3YjVH1+WtnyFzZY0xcFpK94vR453EVZml9l
BMlYmHZnYonu6x00XAp+zqhopJoCzfq12dVHF8nPKVqICh7pF4Rg2zZhpcKeDDkAo8L101Jzfl3U
/Yn8E07IfeL4XdM6fmssJvRu2TXsZDDFtBjtzg73UHejyaPCD9MJJNkQH7X5vk328yP1WSM6tY/T
Vyc6UOqgyx8X2+UFNskHQuTQ2NXkrkJjI/D5R5xs0rt4OFThW4++bCL98zj3b953o7rWwMbaox4R
8+MNk771oMN7ekv2AUG09pEE53jBY3inzfAif/TBO1IyXjpptiCy4KNmCIVfxmjXIEOP3nPjIsma
0LKnM2LaLNwTl4t7QJRvEREPy09yGikwIwjw4xG0+YloTJUwXAcO93aAeDmaz8I8mtbJgNUbvto/
RXWarWfL9crea7Rjk9yU4oUmQE10SeQ5Osids0l0dATg71SpR6xhLbQQalvRYaHh13e7yji0fJ06
qboMOCYfK74hFq93iULdGpRu0FzRRNcL+gFvzbTTFo9XDKpbFvd5ARxxq/SXGfg1EWD9a660OFfv
qu6HoFDmO2cS5ylCOAOCFT8BDTsBsThFoFxB9NIZ6nI/TB9sWiom+TrXcPCFc8SoBjnVoLy0oHQ8
0J6q0pNOBmgLMAvS3TVyKehtYDtnxlNsYOLc5HdzeJh15qgHTG3dh2w9vDUvjuJPBP9+JGKjMV+7
1W4k7Dw7BpYnIg9QdOnCoNhSEDhPrjfeEgOmPXc3MfpaL6Q4E+xZj6fdaRanyThU0SlPNlbzs7Mh
/53DEsoHppVjGezFcnH0b8nClJphst+0JNW49yDjS3FwmgPsrca+S/tzgmVr4bjAXI1qJUk/yvDF
bG9C9qMzKgq+b4DFJNmiBsYhpnwUIdPzHWOYwm46RT7a4tDwBD/gcFiqs/XBMWtasK29aNrh1nEg
Y36UzX2Rnqpla6jyC+N7UuoEMZ3P3qnbx9o5JQrQZla8W4EYizXy17I/g1rGtFUWpH5tFYqu7rZI
wKngMkCbt7Wds9odtWmnXqoHS/E088nN/AXbabRrT3l3DChft3u7PCPyGhumDhcb9UKL4x4pFKHv
lwXmvTd9nZ4pcCVHHF6Zdd/ppzHCdUNLtdvPeHQP/Jm06WjcHntorctZgAj8mXwV1A5Rho3tQSdE
Qn8Yc1KK9uqTruxM5Yta3MT2bfxGF9BYDmLwNcEMfJt/cQ2/5VAIyf+9q+jZqfHDMiECAPLGUdsk
JxXvSEjsgLk34THOWyIsx/Gsk7NqbcC9EWTGtjZvZ0DNEl55SZpvXX5IQxP/zVPv3HZ45ZIj5UeC
z8WPil7JM4pMyzOoNWyCaGNzbsa11PhR4EE+H7+klPPsQ0J7rthX+YFlUfmmTFjoQEySY7FT6x2v
0iqHJNq62HSO2pWd2b5xr8Y5P5AN2qKW23Med/oN0fUb1AKYfSd7yyfBwGSUgOOeWTgZ4aY692+W
8VaDesu87tg/6GiHvLQ58tHouFcBydXOtakOfKagPTj5RUc3RwFqC9v8tYXOHR8M95yd1d4LVOSL
jwVKOnXrMhRr42UYL0LdR996KWXa9f1Jec/4uepO3czKoY2vxGg1kPWAQT0Xr/lN7Ue35pPidctD
FANb2uigXI3bKNhRGaLmyRzOUxPoVgcju0EOrJg3TXCGSpVXz2RN1ED5lbOb3WN4hdGa3+Ok1kws
d6BkkKwcuzv3Nef7/16+2GeSgqej6TWP6GAq8xTeL2eSfBeYnK9ui0DsoCIaTukU4y0mRnCXvKkU
pBYPBxptr2Obca4j2HzrRrt0gRi4QeMYXSqMxjSrlydz8UkUGVmUtu+ueukaTgzbiCQQix8ZLtXG
SvZhs50JJS8fn/roaV5IVbdQL4Jt8/sMYuuh6B9DzJvzlwFJHutJmjmveYt4kOzA8HaIpq3KFXWP
WRx7UuY8qMsmq49pcBHTcWBkiX3MKjH91eqiKec2PfANpZwKnQ3tkhgKJDTxaENx1sVsx7a2GX44
73zK2+gtNs+8enpmQRNRp6ebgCb6Cd7gYXxAwEjA5ALdFqE/+Tqss3dG7dXTpvum2ZvyEDWHtN89
qcg7t8LXt8om2cNZa3bfLWCer9L3cgcb8WTeG+meKNhdcZ7vROMZX4MjwDbCJ2yUSBubHu5W/VEx
HLyET0m8VR/t65h4fHJAV3C2Xyd3B6LPbTfhs3nn/KiO4U1487N57emPX6UJBaFvsJVsSfZYriie
siWL/qHdgY0/4k3ZgPXfAmPbWw/fNz8rr//e7sXuFKHZvzOuxVG/mxkUmAA8m2SfhZviNXmFf4v1
s3m1HgbCguxNjt678oInjAD8H2U3PHQk+mQ4CdKdMKTtgrvA9gYdCufeSQ4y8jHAb7Wx0CtOW8J0
mEJhNhz24eidqNHn0THC2P61PVS3sTdRGVbxYz6wXKJjEOD9avazF/vmDrsev4S1bcz9UFwXn3Tt
XNt9Q5q6xU2pe72+115PJkqbr4TrGpfZCwnj2bRX5bv6AqBrwOTwHnIYIAO7JzX4Xn1Gs3TjJpwS
NmSdBcl1IPzkuTwA8SL+9975giuI+7TXHCkpIZDfbD61l/LR0N6VJ/L/UOg6TNtQjPLdJrv4HuuE
RVA9X/srZij2M25Qn7UnHS3Eo/7SXotdsR/urAvw4uEuPYutsWNn3/eEmfKlba2LcWmvALxPweGr
gmb/slzq6/9h78yW28a2LftFOIG+iaioBxJg34hqLEsvCMuS0bcb/dffQchZspUnj+veiHqryAya
pNiAJLCx91pzjqnhTl0GG8yWByf0jhze2cTBxk0AgPU9zUgC0FYTE4TxWm/1ioW0YKVzMFbhU7M1
kK18wwmx83fP4ttwyE6DS+gfxik3PwA9PgD8JNyU7zFZSl7qOgv00Yv46C+zBQ9xiyNYiBUKgZtm
S75LeZ+cynvpa3Q7uO23+N5ZxPfWQv5Rfek9mnGL0jVxUj8Fj/QYDde51zAbWgwBLpdZQ19XWXHW
eGQkY9fhGyY6BKMQE8SAVuZ1DO9vptv6YIfLcpucpI3hWgcyjl1I48t87dxgu1shpeK5jRse0URO
Ty0Ca0imS0YodMCYpZ6oThdLm5PLExaM5TpYMynZpnt2hy/xfXPofyQne90dqm8psx4qX1/lH1+z
U3Q7ev6P8Cl/zTYy3wRjjLE39u3RQdGfLxg/79oj3b5V+yw/RBezQK7ADy84qKLFvfyWU6Qnz2+J
C38BJfneeWmfkVboXrKvLtnG/qY/1E/jiYGQAVL/Vj/F3xE/neLAHe6SfbJXH8xld1Nd9IfEk5d8
qWv1yOVyctHMLF7KZMnosxLL3KVWaBysjbksduHX6063kR5hMTK8IbpghKueda4eI/Bq1y3JLsoG
PaUb7ao39tXigQTNLQ6flXiY9gFjTPNYJF5x5OyUvM37ffMYn2HK8v/AUeQiOeL3il08tw26Tnov
BdzyhQ+gnTXpWzO5zSN/42DComgqe2JYEcITJ8DTiN40CRTjnPEyvcR3tEzjBCDlQiFHCK36uDbk
RUNC2YP0Ih8Zl82lsRq20Hs5Wm7Qi26G7cAPMp6G1/oJFa9YaKB+F/k9rmHtewBbfVl8kc7TCq8p
nkSMk8pGEEEFCPFrspa3wTbaIsjMyVdYTZ62k47aEcCnZ91mbyNTO+GGzmsyLqsAbymnzOEmebQt
wAWr8DLeymvrPB3a8ZIc6z1TCoPUeywQT8WSPsvGv3mLLqjWWyIZiGyZ3J6p8i4+R5fpcZgHwHmU
gIrAoFKh4nogx4NYC3jsC+MF8Tf/N1CUGT84Db70R5OB4Euzzd1hq7BU+9acq53zkqWeJC37WydZ
2t+4Vj+FX41DR/j4daunQxAvxW2HlwSoOUqVO+tRfsD3SSQHsciX6/zgWXmpntnEmOgnw63euvEw
PXJC7F6wxLN5Un4djBnYmCL0R0RlLkYOaDuLcTd6L92GGR5rzVvtZLuE+DBWhMvAq8+MpZwmn6fs
2I9r8ZCeGfLSc3/ke002wMo9ad8S0nVWdyFHKFOgpfIsbxFkmwfHs7dXh2DJnaWHX3ozMNyYa+cs
r+VTsWka17gPHkEwuZitOHUxjH0JNi+o/zxjjb/P3wwX8wC2ihNefGa7h8pTGCTlJeTiRfaIZSZ4
sV6np6ZfGq/Kk3FGu+7GK+eUP5Z7c9vsQ+K4blUEfZbXxh6nNPWG6SB1GHbah2GjMTzX235Zu9Je
uQMDumaGyiuvb2zXuGVO0b/Z108f7Lp9sZ427VvHOLHJNlhelsomXsV30SW5GPt81d+uaKArjyq7
ADYiyVUfOo5MxFsL/wu1RX5A/Q2fdx55BMZ8G7+VN/V9cpudmkPOKGh9d87hvXWnnOt0OW39HTDM
k32Bx+DGTy+xK90O+47DWdtc/0ODFiLUqJfmF/VbeiMZHuEifbqpxKLpltLXq/ApWiRMoZZQr77a
4ZEzDbwR/2A3K+bFO3OXeNGa0Jtyy3rhEq+UE9NM9lr1ATddumKcLvrtcB/sdBLu3DxeqWRJWW/y
iN0guCTmyK84NS5iu3vHcYOdyX5Uc8QWt84jG/ESrJngx9DC27na2jGxMlVLY23E+mguu0nXQuSH
Zvv9PjQPKJdMagUUnQjP+lmJIlODns71vvdqlK20K7DGF1Yh1GLnqMz5Yq5EfdycrwVjT3QkIvnl
XIWatwcc7Y7Ml9LtLeUu6SdCE4N+Ufl9udXKnmgBYW0VjBd5F+2F9NxRzCHXb0VLxas6NSIGqQh2
Nkf1VXIeScTSQUHfyHJwVqnJr+s0YAF8vWDpApXD3AbQJMi3o5Q3XxOkIeCKJY9woGUg4mtVX0mv
fYVa0EeeryYN+dxT2DNcpqLY5uhh1cimgmk/BDbxA1OgUSHBNI1IBzxOrrHgna6091Grbmqd2mBk
UnGYAfAEiyFIxTvuNmPyojQ4CCYItnHIjLocAhpUV8tfRCFiSNIj+AymQdctpqpFR0COZYtY74iw
DJrja7KmTqqmMeBW0pka7aYO6pSBk22Cw0SEINypzsLenowZipJrL8W6tkfmq+1gUtKIdLC7c0l3
rvHOdd35mjV36Pqq2md+kK1jjfL3fDFe+3cqkOj3m/N9pdRGG/wCqyAfO0oqSl+T0oZIHz10vZtv
zhdySeGq61mBzXXQ+QKXTqViH6Iuavr+pWmzbjXXZd9rteqkpqzXIi6JZpM2UZlizrc0AmWvlWG6
6T+vIVklWfZ633zx6eb8uPlpiUTOFwWk8VkB5oKZ5y2RxZs82Et6qwwACbYWSeY8A9dlrzSqunPq
E2lVfK6BIuUOcXa9I9txWMfFdMp86LBB7CL4ZSTSqYqX167UIOjszdcS29lPOeEG8TTcFLKZK0SD
UmXEFGl1e0VrzzDfFFLqzGo34XbfVVTVqZGaX+DFtdv3W/MfkPLhdQqo2f9y5/y899vz1W7wnNwq
99pEzdVgwFdrisgNGAH6SYYR0hubr893zxfo5DiYrxcfNz/+WgmfiivogPlhH/e/v4rW1vUE+/iv
J5t9frFbhPdFZcEBA4BBRKFsHCNilqaFCkCGKkO38AcyFRuFY9Av2LclvVM9RxmeitSoybjStx9/
m68FJY+yp4nPMD9BMyuB+P36AvNFhf4VL5JI8YOVuAPnB81PonoN00KZ24jXhw8I7CeSYq4v9XHv
++35CfNT5xeNrYTT8Hz14/XeHznf+fH0j+e8v/znhw9GgImv7u4+PWV+w96qMXbU1LQ/XubjcZ+3
7Jfb/3bLPt66MhKM8k5M5/n/fNhftv6XT/d+dX6m//Ed//JO71fnB7x/QKdlnWmmV3r19febt+Qf
v5P5w1gi+uvH++WdPz7npw8zv+zftuDjLabnqdFhEaZP4trUyK+D/4QM/P3i032fbs6P+3QfPQDq
Wp9eRpmbVh8Pn699PGZ+iaIyWYF9PObjz//uvs9vM7/Ep5d9f4ylTbcN/bbVTOS35wZsEI/FuhLx
z7SD6/l2/utM8/8g/Ftzh/MD4v8zJeD68Per8+OvIY7ko7Xrf/cS8yPmi4+XeX+X67f9vjX/+LyP
LfnPLzM/7uMh8+t93Ddcu2CzoOb/a4/+oD1SEf7A1Pxn7dER2NWbKBpUj28oc5tx+wpK/v1ZPwVI
tvMv3dY0yyCo7kqSldH3/BQgOdZMV0Z7YsoaUGST9/qLyez8S8O6ZKByV6FZITT6YDJr/9IdRzMc
RZNtw+GV/zsCJN4GfdEvNgPZAeAkqxZ6dLZPVmfF/S9iQi1MnKzR0QjmslSEFZ1eq0M0WOgd1qpR
ICLfm2WjvflDSMRnaVspnZAaLpZ1X8VqFvywFK03XuXQLKQH3Tcr+0vPBET8CEYYyN8mi0yd1y62
MczEE1HukzZRSxrKDj1gBWxUqcBEWqSqFRilxV1tWCMudUOIL5EKlsJDghm2m6FqqmQTBmh0V46d
dv53I2yHYImWOlD3Zdil50SyaX37vRTi3Cwk2tC63FIBbh2nKvZVHmGDkO1wLM9BW/naGu2toWJi
6XwgDrFKH0lu0/wZLZkkLWBRJqZb435mCY2YVl+QF69H5HVKjfKm0usWSyGkkbDvMCDpDW56Q1kE
CbCg590K8zCmbdKF5zYHOyZ5fZM6gk4IvCRZMFM3CJbJ4tQADG+FdRJsmapCkJVFKjPFA5GJgz3M
yLD1Q/1W76kLxNpUcZYuLKVZaqNaSqu68JMXVfTARSWdnEjSHLuMCntq+Wq9kQmFydbZFA50WAwy
Dp/QVYCQk30xlcxoNAKExkgZd04/aJTwnYwKh25ao0POZmj1D1pvV9odD3TKVzMcwoeAFvR3YIeT
WIukEkzM6rqMVo2BVYMgMK15hnFKNoXm9P4pc5piqUIZuc8Vg+QTxcgDr4qvce8tEEsbkN5AYJyu
6pccxfpIrYGcaXTqBXALUfnWQ0uUeb/Ku7IZiFhSSVIIpThmwqiOsrKraz4qmRYa005XEapeevoE
+OxmGgQh8pE50v6sK1GaLnQMChi+iAtM5i0463ERSV1+g2Nesn8YVq8hI3KmPqFa3CQOddYCwcXC
imoLsXwXBZG0zwJTQxuqmnKw1MsSkLibmx1i8NYRPTIm1cJzHtt9RWkxTVnM+rLIglMAQUXdxKxK
ELOqpiB8uOyUu1gv1XjdE5pUHdOGRO6jNASD9SU3JEfdjBXmjp3PiMKCrw3MdmKhS3g6CykKZ6I/
mT3eXXUkxtVUu2hHcpb0tdSz8a6zNO1WqUXgSX5kLEWi9zeyNQYHjgDK/I1hnJVSzihCNGn0mkIf
uJdqBO99roZrQ+2jl6ozA1hVqrHPMK/TudJ9mN9ZvlZLMthIcy69yQYEuZjkvKay3mh7wt+rYxRU
VABBA56lhN6ME0nDfVqb6hpQWLHPrMqimCxD7CID0w0U7H9+pWfb2gj6O7MKfJqPxkg+uBJvglZT
tyStG1/ksaIdh+zJOIlJe9OzHmiOSOsTGjv9gizdv/Qd/s1cUfJLmXcB34cICaLuxAW+akugjVJu
WznS7kKWKlQTWis82kTkeOBTTXSNvfI1ywlV1QDPbc2RQyXFqrzSUFptEiJ9BYHCub8RUZBsJHQW
Xi2ZwQGAKHilqlBIzWGEPNdTnD/ngx57VesEN6ZZW+u2jn1s9szo8RJTdxiHmnqfKuigl/kFDojp
Aqeujxq74rqTMN/rU2LckG8pfVOjceClihLUbdnc2FCuV2BexlVqxd15ioN0a8Y0mPwQZbphRDoh
eI1KsTXUs1OC5dUN41j+kclxfle3mTgpWMedhalwdlq0cqZusaVIj3I5iWMDSh4j/jjSVpbDpLwJ
tdS6OB3RleM4BK6qZZYbEFXsZV0JnqJQ9WtzjbA/TaYTocYc5q0CnHzCf78yfQ3hS+9DWGrGctz4
gQrBE+vQOsngBNjCwBOfVVTbo5blNQLQ/HurqDF7iMxwK7fhHTwS81QPhjgVVVh4Pr/PRr2KG/0s
GbZqSU6WnsTSCgaGtqsi5Uo36A3Xxot7JK495Ww15mu7IWHQzxzLzX3weHWvY9CfquggY+NYsVDE
QKdq5bq3cSJB36uW5CzVJ7smRwlzdghbKx2PYWuPHlErSL6nYVg3MYm+ToEOHg52Q7oNx5iJftll
Qq+u21C3jmkGF9AWbbwe7NjYYyaojk1Cxqg69cPFz+T6xHdgMSTncUwTtyjWON5AJ5ZosvpxYjmH
bHE9IpYCpjGVKzmLKbjVeriSAiXfVkSeuYrpNydrLEnkTcd2FybZ1WuDthf6kOWhztXAvHTKZjI7
/9gqQbcaNYsKP7Wk9cARvdKDyV9XZcnSSZeTIyHW6iuG0PpkxAJfvYWgJbeLbG3j4l+WSay7UgZV
zLZ7St5JpHsx5HVK2LQYNYsQQXMcOxQiPT7FjB45tjTlgI1c3mZt7DxaVmY+JLWtniVwvS4nTGvd
O+SFZU1DXiSxtnSX6Np1zUgQb8PZojTCcVXpmv0j1OVgr0RyspImqb617RFLtdEqXkwiHfBDpYID
NZHhPNmYIEfTXGTAJ3ftNNVu3LX92cZW5UmURk6E19XryY8TL7VMfzkRtLaOdbzHOeZOL5MB1Buo
I6kaQsLdRJSmloRwxgi/SlJd8MS4GUUHN2Q95g6Or7laMbE7tB0ooClF9xAUJjnYBK97leUMbmYC
jTIUc9q2ce97JijVpdWksWs5ce0NCkdGRgQlfm/wiUPusA9Hdb1q4jgHRod8qIxxH4TYtDiB9MV+
5HznKoFsLIeSZm+f0ZFJB+Kok3hyokVvNLEXdzLn0FpOD9HYtreShDXTIJdpMykFteQxalaSgaHc
ryafpiXDjNAcaUOsnOEZDuDlKDdb/MhXR7o+0iknjLFyY7nT13kxaIgPhra30JqU4QWjGZVX2w7B
uNmifizbYlpp/VSedLxe6SrRddUi4bLv1ZVIIJAT1KU3iivjZwairZiETA/K0CPD4UsCK12hQL0f
9KkMV8wv68bV67I/clJPieBSQiZxJqFMZHaie4uI73SUSl2A6yElt1zUQSuN8qG1bP0lmDpdxYzz
/2QVtH4rTt+yN/G/rsur7xAj6ygIm//9+03xfvunn+G3G968kLi0b/V4+ybalKd+OB/+b//4czny
h/WNhsMBP8Q/r28eI/G94PyX/7q++fmsv9Y35r+wVqisK/A2WPghf1nfXINlFKLeHY5UXErXMIu/
1je4KMiO1Qk0t9kLLI3N+CtzRmV9o1m4nk1dxevLFv71Ddy8r1v48t6/kZ+3f83x+mQw0wmvMSxD
gwui8XKEMX+yV7DeYU5qhObeCYB3AsUdznpzSzxfvTGqYVzZRReeDGQTRBZr2zwogSbI9PItHIit
3v8hVmReTX2stt43x2KWiNcBVwpn3N/dHtBH1FItoc9rhmq7nGjKVax+74AvACaAS+mXy+u5hTNs
ee6Zb//BVP57gsPPt2cSL+N102xb/WQOdmIT1yhz1X09+E+FDSfIGPyN2Yh838t+6vUmecrMuA/C
AGT7y67z736K61f96bOzq7CvGIbJ4H+14vxqW6vDHhNrouj7JOsN4JtjsjbxmWUjVu24jtR7KQ72
tK4S7Cs7pvqvZpYiMI2zfSz0Zq2B4sDYKmNq7cW0+cPG/b4Mnr8Z9lWD/c2WsXd/9v/1VUK9Var1
feqLmkVn9QR6DPBqBRw4E7RUWxHSU9QDVzJyOPJRtk7bIHWTTr1LC7Ksc7QJ/WCv/vN26VcD5Kcv
jaNBoQZgkkhDsNPvXxrCcZFZDJx7yHk6JHjQrqKh5ZGTmSwnCSobOV5rKpyzeNKJV0w7A1xRBsep
hlucbAj6Vjea6FbMeMf9ODbWSpIR0YKxis+soxync/Whre+0gtF0tHComwAD9mBWWfXV5qUtniga
Wxsn0TfRNFacAIPi2WycB2Zb+i2JTjccZEhUlNyVm1i5mEyXaHGVu9YZL23g/xC5Xl/8gvZdhIWO
7g/CCFN9lNXcOfznb0u5MhF+/7ZQXNsmODWWEJb+2U4aK+C408DX91FRyKuAoFXXNBQ0P3yNiGV9
bJFDRfu/QK+IOvl74YcVquL/2YYoCiMPaUYKB9SnAy2INRmy9ajvycHtd60cHjMS1m8nQrBLtbkb
oQYb5Sj2WK628PG2jc2C6T9/GX/fc0xZIbnIMCzZsGXjUzpM1JQsVopWRzAW/pDUDT2aaQmpY0t5
6UaPULup5Z+Gt9/NbNejiPc0YcBc/+WU8GlvlbsYZbma6nv8c5uhLgxXgrxdBPYN4THSKnbkCaBQ
DMUNIHYyWUfy51mlK9qXujb+cOhcbYJ/2xk01cLIp1GBmCPPfh1vbNYigHMUallJcyiSXjsQyMzy
byKWJ3VuZXv8blgS07rcipaE1dMc7XJUjMW0FVOOoJgs72PbIJ4So2HsentMvSt1QJNzY1uMMaDJ
OvG3dlMcmMKNWFcZvJUOka6AIfWff0z17yO3KZNjpsrXwVP/m1HaVxXV981E3/f6WOzzqfTPdR0Q
YELO4nqIZTq/jo3aURA3DkJpmwqDBRC0do08iluBcrwvYVuWLcnnNkW5pdbXZIxSOdu2PdJ0Q5VO
RKhTtwhRtwOd9Aj1QF0xkhmYWujsGhMxsFFC1Y+xafxh+P09qO19v9F1zSGqkd3Vkj8dLknqmEOW
lOw3iVFtBgmoDCZMRHt5S+mu+0qCfPFe1P7nmcF1//88VpCIZ2PkZBqifj4+htKui9qqtH1kOMNt
Bkb6BirzjVICg3HwW6ycDCtCmGr2fr7ATaabr4B/sz+clD+XYFVb12Uy9hwmxNdi7OctKUPSsqqq
lHaNn0irSJHv9NRJ15YZJMtwiPBQ9rG8KimWLrJA0o6qEJwJBalKtiratZOCFg/q4C6n8fKHk7bx
+4jKJEQn+8+SmfRxSFORvh5kv5SHy2TSIQpYzg5sFwqp1PIUFhqYe+CCXfN5MXCBcWTbjqTUCdq+
LVpo3z5fzytBn6qeWlnyIgDfve8N1PvmEG2MLtBWilPtE99w1nXBbpznhrUZ0CU5zMre2eyDyhPj
EaqUOvr7QWnRI4K6QQtZKcC+TaKLG9txB92/yAGJpgGQwFwY6A/KgIQlW0Z+I8tYmZj3JYSRrqkf
rIgOyDymR4k7TpHqxnEBA56ODihF+abfRCAg9n84chXr9z3NYOprXev0FFllDciB+Wnvzu0hhguq
4aIJlHQpDPNBnnAfwVeRVmaenbUBd35atbIbS1gaJ7Z9WZgmslu7w7Lh10m/i2POIxVRxl5kQ5SS
i2rcZdpISBw5FjP1LWp6NL2y/pxRWJtihLrhgGg+LAdtN8amtnMs8zL0BGGnCRh2HX+Yqww4JhLV
2uW2oCBp9qfqmu5NAKjKj43NKtSDEYyFHy+nWUehXMUeMRqAK8ESWcR8e4hTBKIOiCR5tpuVlg3e
DJk8IRbhFlZk5/WlVuyjEEUPi1xn1w8bPLfjKe/xF6Vttlf74IpsMoG1xdQIyj7ZEzGiLacRzwnl
uIvZaOSZaKQeR/ljWibdlsDY28I2bhnXws11WlSn3fMYDd6YhuIuhEwFol2moFJJ+I1M0z8nhCkC
ZNNvGsbQM6SwAuX6FHqmXPZb5v/rKg4FlhUbBgY2VS/RWG1ao3AONO1hijs9lAdDxasHzHZZTSke
i6Fk2pNJOSY/ZRlX6ldLTq87cJsutW74JjgJ36Xpc5zHXyHIk4MdeWQ+E0HdRQMEzx7Fbi8/Fl0Q
bFvF+NY2KM1LESN2lUbK/QpcOWGlKO0sma5E1mk7/B4VYJky0hHNnqJWM4/Ciddw4rp9XgtogI51
hw+HApLpI8FvmrUz+eZunMaHOI/6wxBrG9WQw62cmW/5gElJhA6oeYvIJ62IopWukI9rhU1w03UK
MkIkKloqwmfwNWfdzkFwRd0t5TNX9BoT+aa9NZMOg1GaYw8z/Jw6f2oxjQ/v9aSyLqHi1yiumHhk
Wb3uB7PZRnaFzjNPfwhTBLdS5//wZdX3eiMhDTtMnfXQNExmoQ8f8+BLUqIeKRhrojYPT42fjbAD
bfsrfSao9fmxintrT6OkpMmL1z3xrZ7cnU5zg3Gs79uu9RwcEy2aTs0W462dUewuwuEkGSibKeJ5
UykjCGa3JoEnqUH9Sopnlye1mnJPTo2JgL1cc4u6ZT6j8NtoDn7TUAXnmFJ8JLWrLd/38DpHXQHE
f105XFMq/4cT1WJfTMWrE3AOJnusuKHmeGIkU90ynLBEaghNDSHTiCEmxBXihYz2/sHXnuL8qqWM
1MPUM7MA9aRjZ9LjfZ93RzCagDDH6k5owTrQe/8GIrkbjwL5dYzi3DGhJEHlMzJKSkIKyV1OgMhm
wbQXqQXPJY5DHFBxcBnj6puuDWJTC6fciADCCv4UBgzn1Ol6dcMHvOZG19bWV/1vuuOP+yYrfiA9
6Y9Bq5DiWmgogPhVFwAJo/vAYA/Lo50gHeWL7t/VKhipoG2t1+ZgTF14W6hCXpQ2E2/d0uqzyBN3
MrNsl8qAyMzqh9Mr0jE1xDeRNtVZh12ctdNLIOc9mPQRI1+iFeskqr9GaDTTynoURf0cKb4rCPE5
mwXis8CH+D7aTnLE3Lrse4uKreANh8LKlg148PVUUQBI2vTU6jXOEolfS84cfBcy7ricduShqKQv
NcvhtdFb1bKmSM5AUHzPmFKgakcHpSjlTZkEGNxsfG5F5B/hPcJ+mvI7eSAN3HS0bSdNz6FxBShV
owXi1Eq3VQfqtuqea5DL1ObXTi4oqBUUsBqYTEu+UvOAf5ZgV/8YO4O4aM4qpya8MpuuXepGHXPY
4SiqBdBvQIfKfW5tAvqV962CKcRIwVTrMVYcMhe+VLr+FsjDSFTfmLCMZku6vNUuaQncbmZCtE5S
nNDdoTm1UryqoWwsOFnnm8jSF9C3poXiV49I6pwFrO8aWESLOL9z7sMrQ6IivEUbFP0shaY36CCv
Kyh8FLeN8T44gKdjdq3jWrEC+RQVTvLcBdWyV6C1Kjpr6mwwtkJU0rZrlJs5n63S24MvhH2UpmMN
FHI1L85yVsYrtSFlkJZjWF4FSMW6bnM6COqUMl+8mwTcm2HQq63D6HQhyKQp8sFTMgi2YzLd5KgS
vZqG8irLohrPkrinOGbtAzKDvCpxnv3MLG4zWDbLuIl7OPEQYoAJa4+djgS8jAdvIKzA06aEM4Qq
3qZRBC7c4m6b+zSpoI3AyzMqvHfFumfN4IahTv6QmQzsJOolkARmM2CMC0f1Qw7dxMBQhAm3zNN7
i5y0gyYOY1dLG2IeWxcmUzDu26lktVgON8KG/UVEB+x73ziUqvTg1KQR+BL+uiYIEBq3Jcv4pOac
X8PJSlvGFLO2lwMYcuyUlnZWiQVaJJZYqVXvfK3E+LVLo3ozZHqL2Kl6kiqm2bTsIWUrmenJQZIR
DiX7m4SSOb4zFhe23ovXkU45A2REYiWiTSTlVI0qPf8BnT50bcnQDlVoXRqzys62UCRk/iVCZwgj
XdcAbtTUibdzAtocxiot63CfCp0avlKjZjMAow75TgpZv2ijZ8iTtjKLEDgw+RNiZWuy15NCte3H
gdWlRoHYoXmGa11eDcjIJTpwC7UZhkNXx7FHIR32UA+ZOhzwRwmd+o1S2fUBYCPw0aHcRx02vXrq
+h3jsJyzJHas0WI93vUYfBuXjGXzXBdVteyKGOuMHl5tpYq8V7v05LT1a6Vq4zOMUiZg6roOR+lI
ewWvbdyehG9Grq/AF6s75xRXGoW+qSzWQ641C7uh5KVSS+Xkr8arZshrbP8Mi0GX2Bu/yAYPukBP
v0xF1k0WK93/zF9lWhTjq6HggAqUHvP8jnEVtuvSjOhuGk9pgMkv9jGYUMnT3UmNjUM4YSrizKse
9HSnofUg9nEEahrmtue3ZnIcOIOvNVM4HO821rxUoklgKl4/OW9WQw+m6PqtsPXnLscuWcYsd3XZ
y/24cRVHfknoNbMkIQWil7qbLmsM0jyhlYYqua41WRx+jbNW6060Flio6M0TeLxtM+ylkf07U8o3
3VCeUcFwdKkmHs4hXitDxLlDp7zeh57eZV/bIgk3XRIxTBOMKRTzdsgGuFe2YbpVHj6b5v5aDIOm
SmhVMZC7h882nzBUqdmLbbWPhki29BhXZoRDrSwI7tNzg0yKCD/aJO4GDllPQFZf9uUzEPlknUEf
ILy0W5BY1mxTJ/BXtZ679Yjj3A+Vo064yLKLxVEiZWgj56ucNujKvu96hWy9Qfti8++o8LP1zfiM
IcNcReGwtQ28EKnRQMnsim9yRkebnnc7Kt8Nj24Wni05vetGklRKO9bRGuibrP6CSpi4mcQB2m4I
bVkbr2pq5DT469SLlQqdeopgnx+jIPaOMCe1Qs+JAKIcjNPYhcWyr5qSiTGQQq0U5SLHTUzWw0Tj
t9CXYZBfro2jyBpbT9Eaz9ckhVSdZYJWnq8nXoR1lHihBfFqsAc3ic14IfqgxhheMfs13UKQFJnK
unAhX52KWG+IfFwBC7b5Kpq7lhD0RVqp3dZ1nMh34TEpS6EIfFV9ehM0XbrqpmGjINpYTF3J2iMw
vNAoWew0YjOqCSdZH0JiZyReKYXszgHk0qkU+kKJm3pZDb5LHAgRh/K6gKDIXBZGTexEzcKczoSe
Slry1CbycxZm9ko3B3PZtCTuGflZsmpwAzJJgw4DOis1lzmivXIEFiGbtKG2it5Y8W50Mla9Wvdz
t6v1L5wYbpiLvuqTWTAmceYOoAIz7+xdXbIuthQRvCvAg9dGtcqn6jbNQQtAqajAxIcrZuhXqck2
K6A2tQOjnCVvwKa8jQZLDK1AJ9GUj7Xfk9VAKQmtDtPKACxnEah3RArXLpHC+JexbuuIFJaZltyx
qthNvSg8ixylJRu6zgMkK2ZhgnIADxcLDUy8CBwkDla29pNXmPJv/WBwztCueX5jvB4H6z5CZO0l
VciJAAUD4S6aawbBQVY0kukaFPdQDegxZv4lK5NTZPe3JZNgxo8GFIHkfO8khsqupkxP2ydYOcPC
tKXvQ0WbvTPutB75gNz7D32tvWplRm5US+E8s/BkV1GHH341OInnK6ZCsnPBzPEa1ioa0OZK+6Ll
N1MaYmkBM+cSEBeApOqnnPqugacz6+hbF8VLKo3Ij/NAbBL1Nel6Qc8eb3hKj9GScN+MuTgQGLbo
G+WpUw0cKE16CJgIQnbsNrkF4l83SouRdggfp3VTiZPtGx1uMAfBmS4uqsprSn6JCcmRtobPpxDo
0xcd1lyJl8NmkehlfcpMPMm2dcm7ULimhr9UVtKdYT4Z9dVZpf8Xe+fRG7eztfnvMnu+YBXzYjad
k7Ily94QsmQz58xPPz+W/ve2r+E7wOwHEIhiaDbFJqvqnPOEYrybYGfFuF0YCEmv4z7U0LJdWA1e
5HL/k1vZBxkyEYTjJsmqrZmZJ5dogq7iR/S9GOHZmuOIHivEJc1jpoz1GSxzw1tZ67xF9dW0snit
Q6VYuRUY+Dx4NO2uXpWJ0a38KZTbJrAhyDO6ZsLaJ6nz1RAIV1c4aiBOIUGpOXb/VluvqcSz0EuY
nrSnZQiT44TNX2OeGyNK10Q5xr6YxSWqQYmHOrQohJVPKGMenCx4yfXyF/Lqz2M3IsE8eITDlrtu
3fQW/cytLzPk5z37XgMzsjPSZI07XHxw7BnrYN17HKISC5a8v5ACHZ4Cr8C/GNmjrfQaTIfmqkZX
PS8YfZJ4KxbaEMarFRg5b+175ncynvqp9iGaUC7wN2HfpQex+Ggk/ahD7cm1TYo8FPYVDjL7QyT3
Y1H9RF9X3Ng2jst0wycRMdHeeM5O72soLDrmi645xrecJ75VrXTM41uQgPfGFM7H6/amXfij84Rn
J16sRFQ6gp+S90KtqgVBCSRFx2bELQ0kHDtzIbE1fbvv0yq8LQ0DsbS26KcT5J5ju2yr1bapDT/w
xA0PxVgHt4PUDoGObI9ThcGtWlj/btmGD+EsgN40Bi7IPvvVTI3+0NkjSae0GTwgidqFmg+rzlBd
ElSaVhYQBE9QJ4BDsi2jtPye7ooSlnejpdkBjyr8f+LJXeVO7647LfHXMtO/ExWPG0fMw85DnDGx
+QlFsI2y8qPJY5SFkrhdN37/4A4HD0QiozWmH1BZSK/g34S5kjhPDeO3bjsn/qU+b3adBfGR1PZN
DcYl7Nt4ky7iyx2T141jax+Whay4GUKOD8iPWQwzidU9xXFwh9mEvjeLEM0TcUdSZhHtIJrzhJeu
VlRpk10U40kEhuBLUxlvU9TYG8KTX93CnbHNihdoyTHiUzhqKD3hpZIl0BX5TcvaqY8NcniPrugv
jTTC+w5SuojCm8HM92NERtRo7P6y9JTAqwxG7oBpbR4bZy3Ab36RWDpaCdFgMUNaIunhnseyay9u
U+nIvOR3zYxSTRmkxZ5BCpkNg5fHjyPtEfzLwZQD0iFhJY/4L1jnNJs/JqMIn6he3DiyDS+uW2kH
cE7MCybfu8MGJ7ea+kFPHO9QM7XATFvA1bMYTPxA9BsNGNG5sbK7xrIYrIN0OMTZlB2w3/HosdsR
3SOPGU3JKxpWwQmKSnwcgRVi0gxfsIXs2zfYytayL+51UmWr0SnWTuY1Fz+eQVsNX7NFmZ7yhnVp
kNy0q+rOiuLkUgCgaSrHvhlKBEBdySXn4Mb2jJvD3q7uc71xtqi5iQcrfExSt9oOfhR87RvYhaUI
f+BJijMuSTc0dzdlZaEvKltYbv7wDYsfaOgpxpXKYteZFh1PB62Nlu59GOcbvitNwBQDOMOWA5OA
JzxAUmkWZwtT2rqqmztQzNFh7t2SVCCjq7RwHeidl1nKkQKQyM786+G+zCRG2mMAHdDAHQJz0to1
bSIU0z6Peb5zMB9PTC+AgnovQTvxNg7BlpKkhweYjbVqI1BpnuiyG6ueHkum90DYqnMRFF9lkSER
PKbWwXES7eJW8OdxlPa0otq5NuN/26bZpcjInwR4oLajByO19N80V0Ynu3Afp8GsLwAunkVqibMY
5byyydGhoaY9o59dPArDOBJuY/xTCXOtgk9ZVMGx7e0bMkXBfdcEIdQvn47aCKCYkj+8KfUeKjTu
DDeo1Bfw501v1zT6PK3URnXMkFv9jfuUQ0zXTLt5AM8VPuEO1uwiasAkrJgCANhkZpJn7UPvme2R
oRCxtDEtKkRGTOtS+KOxzYDfIoNm5j0uSVQCjG4gO5LjZed+EaVWn8yYNMZcwLLOC5SdCH8Ow2B/
AaflHaoaXVengM9LWnRfDmDrXEkNnEunriUHdJbwTzJTH1cbC8sqnuPHcBav+vgKcqvbGCleRaaR
XBpd7/kNwoLXAAsMLcDlA9MfEdFh6cSh27peGRFvI1dLJyeBusY+Mzv8P4cYv76sCD8io2BQRdnN
zDFDRs+liqx8l5nIsdR3HgHZahgnJLyqJHw37FBsZ02bTnFk47hhewcXc6yTKTv7qAcvZd9NJ7Xg
PXqcTZj6mktP6o4V3S6plnnhb3UDOXvVKpQ6Yhkjh5WTN8DxMyjOOkH/xjOw0Bwde2JebnFXUpeU
Zoj05qlPtTWzsdMsmujc90tRjrh/QDyiQyupd8XKGnoInsGor+AQxgQY5E9c4wJhLzvrdM16oI07
LxTHzAidVeul6bGpCULkZD9Ng/3eYDS3jm3Vv4ovQzVa+16UD0M99euR7no7WuNdFAfkpFCQ8htu
s4HXRdFFOeEk/VdjDET/XXwKjYY5ntE227D7mVXmeHTM5qzNA7UqpuobO7OgKZKNxhX1l1Un2pne
/0AWDhmfzpyA/O6jkpBvso0BsZca2a/Sey5nJ3qIHIjuVvCzMyv7VExc8WiBBgWzyECJM5+e1sGN
sHPcxjKvxPYiZpaVIw+SFT6uJCFOsegCVvScqzLypxOEAZOwKr0h0YSOQosMjk4qYoVjzguMCXke
Uu1prPUlA4INY2BvPYfkvhu0AXUy6OcJCSovrb/3xJLHOCKxLuB3Oj0Pdzz5Pepc22608ADGEnnX
pXAUZKyvUZSvALWQBsMe+0TYCcwvnu8NcUSUHN2GBqk123wsKWmtrbmDGt8BLMGn1GojD/45eiEx
Qub7TKOOYZXmJmZOok84qQkHyTdfM75FQup7La1vWrPOjuko8D0u/H1YpntKCviIZ6W9xYqd1JxG
tEZKz2YaSn7RCYh33Ln60EkSIXpPCrdaUj5j1uKa/uYkMrwNx4c5nMwDrvf3IijbPcgZ3EZy9zbK
TONYyEWaSOsQPxy6RWGRMraIt6Wsgy3JEPQYomwTznpx7u2O/w1zP8pWjDclBnZm1u0cL0EBx/MI
fOJ1qhVfbQYGVGCIehAu8i3/W+bpw7YS3rAmOYAYQzJbq4J+aT3jBrAdnc04EVdzMoopiaw2Vlk8
9Inv70T5oyEZfrC94VCE8NYz+zEwe/SipP9R29pPK1iMcHxoqkz8vkfgeaAlMLk2U0pplUMcFIXO
Sa/QpKKDeA5F9qRLN9gGtv9tyOwZwKub78aaLMHQgGtI6Pb3dU6dps2cQ6obEFyNFz8IMBYzhnVp
TIib48ayQeMXYXwvolcgWg1x9EkTn2IqRnnQzHqQMmO6nYnbm8aQAI/jlzY0qHgk9WNcd+/z2PIo
/hoiZgsVZScZDeXZz0uHngJ1HZIiSJLN+utcR6TwowqfwgRNwBLPv9lDnE9bzCCCLDkTwNvj8O6V
S4qDivRmMBOE+apsrxUB03Q8uWJ9T0WYES8dAWeJ6SJIUeyAkT1bY55uhiZ9sex6kY/A+w6/CKoq
5eKvmNnVJknthxnTn0nvbfoDV+KehImmbRZbTxr1mrzzsJl8k87CWB5v7ZcVT/qmrqt0a0+mtSc5
TcpD4OkOfYjiK338VH0AEeP1cJsPmDVyM+LEvmphpUNsFph3kwQaiMc9hwn43JPI0N1dNczPWlY8
eLO7x8isPTTtoJ+qsq+2pTmN971+jpeJJMkvHIGjiBopWW0KcWMNBEzETyMh/BnHSPTKu83E1Ptk
eDFzUhvpDZA18YZu1VpDjDZPVoQYg1nN35ygRWQMVeg7nOnuut4LHmSDUpM1JF/StUthtfZr+zKk
9Am+VsZ7qVFPHiCeA1Oe+vPA3E46AcTK7AjQsrw01R7Q8nPuum8gdMuDi7pilbTOXYk0mEeefjfj
ubTTUwKLTBI+AcC+i+b+nHXG+JRRMkSsof0CecU/h2buXswOvD9v/WB4/n7uTG9fOkyUyqyJSTkZ
xMGS6CgrJc9itS0am3L+hOaGX7k8f53AUn0A0GwmmzxBSLo3gydrjn52Gqhtgub8JivGWwuBS1QH
Qa7rZfaezz0hRtw0B0Nz34BsYUxbGvqLBCC/biNjJfOkOZQRpKXEhXpujPd4LlMWz8m8mN7XYil2
+DL4bozFV+ha6E44Q3BgVvouC/6bou8Qnc/Qlk9maFNtDNK8aFuD0qy414NSR5w7wxa3ZLoSQekS
/TYNcXfHBBW/IVwEsxyJQY9UE8pmhU4pmCpRzxd9gRn9UTjdu1nBqml9cWMVtnsxov6QgCY51m6J
ip2RrlNcSPZSpBgbWYzQ1JDcTROWSBuEZXDI+fgqT1zMMTok6QbdbchZdWIPLuYH9eh2TXnwwaUv
3htuisarXZVonNXgD3N8p2J7us1SzcMTHlOtmuxlZJVUuEYTS7EM5XwiUTwbAS/UGyuid+tMJj+T
nzHbMtEuCLyqZdKLzGPkPXa1heZsgBVpMLr2FmDquqmyG4yjkImcEtQYq2Dbaw6+JHlHWZJ6uAgz
ufICBl0/nJydEclvfs8vFwKOSOVYgjNIjjo959qNKIqS0E2sNj3OPU87lAlzrMlCMocmI7hp4ubg
V1p4MraI9eop9cx4rMKXEu5YqzMVKajcrHVwqdt+TsgXOP3EUGMbGM0EYif1usOnDXiUN9vlGful
c+IgkdPXr7UDf6pfaoOmjhqQ5ce/pgjtmXIwfoxWoh86d0YAZCJCr/Cga5tpjzd1eqkTE5TiaDpQ
0cLgqGmJ9uRXezexNnWEaBjp6OzOdpx6nf90tHwdjKV5KdrR3gBRMVe5Bv7TtrBzKXY5v9Kdhm2h
MGoGb9AzyInWB61zIqpnA8lW3H0mKmtt06CaY5c8oSF6SaRBISVqSEWOAqxZRXjd2D6OVAgsxIlG
Po2wKJCUxDVwSnjEL5kcB6nAKCP4DBxzK+vEO7kkjO8BUX3RQaVhVCdvUwg5O7dlBhfLyt+LSmzt
VzlmYkt+JruY1Ne1Mf5GlO0yunr6zq+tX5WLBkTsAhlEwXOh/1EBiZZhowFJ7Q0nBlCMmHGNISy9
s5qe+qhoLrJGJyC1AyC0XXnp7foGY8t2ZxTorPZFelvNgvhzFrhlSPScWrDkK5gR/Qb1yopJSRMy
eE1i4/fVszPxqkApeS71rtyF/kC+XG/OcxPKTQEuY2P11nzbcefA07RoOvPVZdPXq9lz540/BRTV
ou4ILuYQ4GlveJUkwkV7l4QEYgYlsWtcJ2izmfA4vQDY1YKaR2yGCsqEVV0ssmI7xc50P1iI3jHi
uFu3qy6gFtD+M+d7zc5hZhGFwb0sATY4LeJXDbSwuhTTvp+QD6qlg8RtjCDqaLj+KUFJdQ0zUd45
BSzcEeLizhlBkIS9s+q6ythJk7T7NFLJKXtqJm7WPwZABZ8yT56TmvtWidg/+ToKSWO3bbT+K/w1
FBADC8HKhYcTeOdh9J6tOf6Bz+aBeeE/xoXKslAt1Lb+P3eobZh2VowIxrhy9UTbmiXF6EXdOVqU
dGJn0eVQTbVRLSrHRWiqsYd1V+eoYgDR9CuIx7GM65M2ixYtjGX9utHRFmESxi4k/JemOrLxec7C
liJ7BoGJghq9BRYn2BCrD2aLJV3BMIlLJ9egvjlUl6OaepZnR7gHDCDI/lwXVT8hI3NddybmoZEd
v2txiIIJ/x5KDPpjjZzyzrQKa6/JZq/2XQ/QKx8REFm664aSzOfVimBu0pW6cLUIl3/W6fpLX0Ux
03q7PSmzSmVeOfD6p1kyHZSHAGXVpyoxMvz+0CryErB7tr04jrKmNg2ugXZiYD6ZWZzRgyIAHSRJ
cYzIsLYk4edsXxhTdOh9yqxVFrzZs/WhPq7sCUoTNV2Rf2ngkzsSls9a84A8KJTd/5co+DKVP//3
/3r7yOgKo6ato/f2dzLOAhgFKvzfKTw3Rd6+5X8IFKjP/EPgwfzkf3ATIjsDYlsaygblH4ECIWzM
U4RwsCfxBCh+vulfBB5sVXRAq7qEpmWZEBOuBB7zf+DaWJ5jKLCyjXHhH4Sd/xuBB6fD/wQHWzoZ
QVsY/BmWCx71TwpEORcJ2OcJbM/UPPiipt9LivyQw8lcYSR/nPPC2QFBZGKJx2raR9+p4LUnY7Qp
mCXhmjT4udOBfogZvaEu/7WYbKZla32TbvtIoSZeOz0xxQQIeicIZZ3Wyw9d5bw0VvEAV+XOC2UA
nu3k6l+Sqf0xz+m2wCONMkQ4rZLa+BYm43su871tZu1dmkz6Q+hpm5z6ZKKhBZ76nbvCGOMgUpPS
fmsaoLHFxkjuq3l+0azsqzExWhe/goFy4lSTO5xCCl4mYt016ngVtLt14Kf7gI8x66FKHkfBa5qC
CKJo+zGaSsjWXaOHHyy5yhWl2EUZfjoF/ds468lD1hbbzgMv18x1fHGkc9b60Dx0sy8pCE7BZh4A
i0Ze9FF17jnvU3QWLB36+0aA19rrbrGn3ET92eu2mdkgbp4WAJNLf4Vejn3SQ9gmoYfHnSnMDdEQ
xcCx6y7UAsvAouyupdE2KAEIdaQ7JPA7Bv6JOcEuT0frDlD1RpZMbFqTDEFkeE9UUPPVXOv3bY8o
I2Wadj0nJN7s8qnhGdhqgtFFmukrdHfI0jJ9Ex05boOZEmZQFALDxSzGB4hqxM032KaSUjBKy3mn
n6RXDJeyCnfChcoqHKJ4rNzRGqs7HAogxkerbiCU/w6I8NGeTXMnY0aAHCwssuiSSfGMYXLhTncV
Edo5cjE/TqhgjBmKkiYODa1nHibYp9s5qV+ox6L1QCJ8E6byLSjwY8dRcTviRHNME+TkSZ76+J9h
dh7agBKNqkdRfNiMEWpbRq5bOzCaYh859NC2fgNG6YcIYnypEud7PjO+F8hJrPqpRU3ylvxSvB6M
8g2cB4p7LTriehPfVgKwv13ONubcF1AWmBaUxEw1QaObVrAf5C+Qb+UxzLpXrF3mbc1UlHwXdQ+Q
LxujpqzY2sG5tQ9N8Z4grnGKc5ms7LDI96DGp4uuO6g8hPLBKxL453WfP4bhix966dmsgMa2kTVw
PeFGA54ImUqQPB+ZYSPQ2qx1G6eCyny3CClDEOR6fedoQ74LBDC1FuGHjPfbERuLoZ0aC7rNtZkc
J7f46hmoGZQWhhERykq1B5hQM523rPY/WjqwtT4LhCgnibcFMl7TCO55sn46+XgDi4NzxwhCIyjW
rUb4H/CJkxyJPYHvbgTnnvhn1XtledDwwpuICgJIXjVu2tgcvVaWS3qxNOb7elgM46hC1/hRUqJ1
t3XkEUSHRb2dIURvqDjyqwEqHp1gr1NTWEFC+x5F7aYAMz25BrBtY+071gd3PF/AROKcDPdtWxxr
gQR136LpqwVk73LzOPLM1sHB8G3Ir3rBFCwaEPGWOzAY48HqmLDPNgUlNGfAbUbUq9IeHcRYhq+l
F94ivYERs4u0K25QiJ8mcMnMtDM2bs50vzDDdQomfkKUYqebOWwlYP9ahxCHx6iNw+trgOzBeshH
HAs6H+cLbJnibQf/5ThSxk7RcMedt2XSqL25Rka9Jnyz8uguzwxrAVvghuk3LZDZ6SHuYNg/R9E2
TQWk9hil7VHP1l7Q7iuADDvdjty9DMWqnTr/UJsTE+SRuvKxs9L6LoxlcmptPCBzEL5AxKJFQC+d
EdDDphb/RC9sToNVp3sv0OGD/WuTOqJZgTeuSEYtn/nct3zwt3UZhjUcAXwqYlfr0dggFa5aYjDu
Z83+MBIfvXdD7OUieqhw8JblMtdbVtUCi+ZsS9HvV9vPAylBpxn3YEjvkGEAn5AUWGCNFu8C1tfU
+pqjLUmJ9KAM1lWI9j4d9cYO4e270tFuQ0Am+qzDScdRhQImJiJuKwmTVFMtmhL3lJl/aT1b/1L0
UrJaV7UstQO1BgHQc8mZk15/EAyjsAERmF16wniuH40Iz5bMR0BRzl8KNCKNpHBvZ3DQYROlh8ns
7nTNECe1AClPQSIIj12ToZBei+RUWWeeq+QUWvY92JGvILYfGhxggfmNVCeCG5ei6hHWyQD5qwyy
Q51IROmWX84iHK/b4Gm0ixyDqWVbUy0/XT0Nx6F9zhDvQLVy4ybNdAgysqkyD3bjiAYtMmktigRn
1CB+FdNkbTXXjrEoa+7ULFZNy9WEVHdumZTPRxOYawHGgQm6I9+9nsCWCt8OL4N5U7WhtQoEuHO1
IEuHGmPWcMGqKVq6xzoo2m1lkPbSgGFVrU0Vf/QYwJPMWZVmQY+rfJiugl+I1QCKeHCs8cnUs/6U
IYxsIwYR2SFqHkK/IDrUH3k5v+PxW6CPYB9x28nIoYlDlgMCgfkqQNSSPe39BIy6egIMHWHf1uyj
tVhMqa7KYKr1xzYZkMNsBtmtsqEFVqSCJzJsI/lrirnqLtVRWW6zqPp5jVNUa3b632OZz73IF+wc
QhYVvKnF3E4E5FHd8zDBjCX7uECbyY2VCBmNQP480ukqhrOYU5GpLdBqBoUPk+81T0a8nXkcZo3X
NzBJM1e6/CUnXGsmLHBxb99DxIvCH2Eavmtj6CKJvGirjcsjr2ybrqtZ0ufZQe0ZnbGet2pX9qk8
1y/GSs6UFP8cofbVGq4SlP8IICkyXM/U5/hw2JIoVJ1N+fWo1qxO8/kVyxWo1m9fo9a7rHtGGojn
9N+HqJY6zeflXL/qeozahl/t1pw0Fz+M2Pn+x87/uqp2/HHOz0v9/Dq1/3ODume//Ru/NdVROHHN
zEDGZLyktVZ83s7rqX87/K//yd/3//XQv120Az555bjdzkyZmFdGE55B+YbnYhJjsKt0sQddWh/U
Dn8SJUrHyzFZECWwZ5amWreyZ14SXvnQenJQGN0FFC1ObuoC8/h7symZ4uHBsqgL+dgWePA8jLE1
SBEUBNOaxKRprT6q1tVChHl/qH2xGUUv6kOZunj1NLgFmNU5H5Z/AnGLVdngh6IzjAJs7aEcpHYG
KhWbrCkfySSYDEQb3PzunAz3jcXrSyn0ukuPr1bHSOfJva5flYhV64+PFEPaHvrFjWYReFWLukfv
VbVkEo8bM2YeoBzGPuWMUb+akFzmiyEO+xTUF43ITG1Vzd+2khl4BcmF6zWFEPRdPSR+ClzhxSKc
GQLv7GItBURQ4icd4726HRP5HPV4UkubOGh5b9WiXVoxk+GV5Xsx0lbpj3xCPpak/w7BMXxAysUn
qDsocWTwC6e2J9vklojrF3BWl3tjtB/ZoGVHdUJYtFz+clYfvWA4jkc7Gj7mwbuvICd+ah77iU06
dUh2ueoQ1P+mbgN9L2SXZnO9PrmMmP2EPfT1LpaZw/wcQYf8lLmZtfEtSrj1Io/MTOm1F5TbytkD
X6IOMZcfuDbS13IU1laHTjLDJyGPpWuA7SbXOU6+8TjW6AZZOPa0ZGiQhxsPyo0M+TKo25EIKMw5
EnLPYgfnJS04sMTYqfOr6wJyPh5beTcbecvszXj4PHA5Wv2eajXvuveYdM1qLBB0n4o4gRWuJDEX
let+aWmfDoZK9XperBNFRhI5mTAWbwZoTRnGL5PV5sNNpzvmIV3MON1l7jMsCsc8C7/KMIPItdx/
9Us06tT/XlU7Itf4mfYT83GP4gAqhLwl0JJjlU5zex+hAcbSklumfhn1WAd6b6wtwgsf/WH136h9
agFF+3ctbrX3qs/9t1X1seuN+a+navN+ZO5xo1459aypi1GreKEvVLD/tOT73DhHEKZ13C4/f68A
v8SDTrFYHay+lliTN1k1R/WqfTbV+62uhpnfv15AFAz4ouslByWC0CPzRM3rviiR8HgZSEPN1zCW
WpqkTTCNgNLxvajzcu+FfYKeW4g8kTr8s4nKHOrfax/RZ6ZPS8egnlTVui6u26Y5o/oswAMKVNT/
3Sep/0kt2l4w5Kump2Ynqvl59eU83lnxwjdQeO+7ppjmnT16GZPjRR/cNn+46kLM+iQRLzmqmw14
l9d4+arrvb9uc4qOyDxAV+x6sPrK6+r1s6p1/RmvO67n++OzUf7cJVpDH8atUR0nEnJ1flDr6s3j
jiftWa1/XvyMhiECg4OOChudqPpNr8+WN78FGj4G6nHFJRsDK9UMO7TG8KngXf17U53is6sai6k5
uCVGgSoJvixUX6JWVStetl1X1TZ7Sej+Px2nDh7890HU+VF9v7q+Xj2gqqk2+u7yGH8+zGqrJ/Nu
3l4/8NtRqvnn+m9n/TzXf//ob/s1UUfr1v4iZh2I8/Icq2FEtdQZ/7bteojaK9X0TTWvC/V7XFdV
S33uv561VCrI14+oA//4qr9t++Osf3xTsHT4o76tu7AjRl+m9mQSDCjLe/WuXxczyqdwOZbx5LpR
ta7b5izjFVfrVbt4Mn4eqbpbdfLrob/tUU3fDPoV1C265OWJtpUJ6/VF+W39s6neq9+2qnV1vHrP
/vmkRwEKdEuXzIKUHpPj6l1vtrbUzfsUBTKCp3ZnUf4GgE/yzRueE7hTFJ87/ZnuBPu1sXQeyAsD
jwKo9FyCrTDBC+EYZk/fcjM/2JWhPUvhe/c9YMaN9PunJEawtKgxDtTjJDxS1x9123rMRyqYwgDd
WDRpeZknkvFU2uMjVPoL6C/SjeRJ1iH0ibXbZzhuOWTr+tHeaaqP+/Mf/uxO5hzHuCWominxu0pc
Wg2vyr7huvCuo63amKghVzX/dvgf29TQrbZ9fsPfPvf5DUPiXexmr1OUytSUblm46t29rsPOIYgh
dU5abNmv1ofl5frc+Nf9f3zcBpEGLtspMT9aOjX18cx18vhOHdkjHrujEPSgdkB6pPf4exOlOGyC
0+JdRLW9FgVuJs00rNOhBeEVmdRDh/DdyS+dVvJDFy8D8jOHKH9NstTcRU19IGHnnAYdHARx1Kl3
W/OlKaN7AdDFHbHny/u3yI3L765mbKGwWd+sznr0R/29lL61XrrnbcTU/zAIt1g3sxOuzCgfVnM+
N5tOhPpGg9i5qZoOCwMrSzdZ3JLXJM+4b7XuXH+3g9DayYCZIVKzLV9xH6R6cPCHFhXCCURqNEOV
GEKU86K0OXg+hVthUdJmnD0wxL8mtpw3UYGhpKb5L3bXfQtCkKdBmsmNZQA3Is9Glg+5vpxE+Aq2
Pxl4H5w/Yg+8GONokCmYMEYJyFLYBkg3PSt2fhKsS5+kxQSBeW0hIGwGw4yjGcxvs4HRmZvFhya8
OxPQLoysdm+X2q9Mg1eXaTLaluCSotR6SRHko1ZNCF4Wzn0fxm/h1GNoNhtrkgPbpvC/djb4kSze
uHFUUYXnrsI7Xcsfhpe3t92Ex4BX6TsrtnZO7dvbNMs/JheHLgTQgCBA8SNI7rZTkt9Xhe7dEfe9
O16onfTCcfF8Qj5Bkr8WwyJ504flerEhaXKwYQhZNbON6YufZ2u8HxoyN+mWsI3MeROi3ppj0YKz
rRb39i4b9Xo3FKDNdIoICExnwPXAcCHtm/euhnnkwlQ0643RkvHUcuNpKCr3bE0VDARgFQgNPyOy
YGwcJ/C2pus9xWM7wZ9roofY6l7DkEJxNmpfCg/42+yKL1qBSacjEZamg4rPnfBv8rnOd+j9ktAG
njeFcGzz2pq3eS+sdQeWz/Wqtymzig10OtQDRtMFqZo1F0eg4Wtr+bfOvc0hT6C4iowIJQkS5cJ5
zibxRvRJVGmmYpc3/WH0a2iJCDqu/Zw0U6cVuNT1P+wBs2XPLBbMr32pjGFnONh5Lb1/aCy9Hvmm
zZivUwA37ZTml7oL9iFqEcd2aIHQHqku4udXRt9M5Ix3CQnWqqsPGYp7IChB1IBFEPU3vIA/Ms9q
tqmwv0BUA6KafzgLkn8y9B9xOaJa2yfxKbfg4NqFAM4fidt2IldOvWVt1sPZmyP3aUgFhqWEJ75Z
YqUD37xGK3awGFcKKmydLAAOdT8DJ8rvkwG+m0DgBW7nNq5BLuetfTvV4Vraw5Ps9B+zncsbegqQ
PYDLIfmY3xI4TiuJKBDQpuo1jS1zG3k1bP06IjiMj9ZSy0+68A2NSgyijPTkFWm8rX3ztdjJYmig
vzTf7YFSQjy9BoMzreZWXuxBftfcDgdgDQ10lHX15nEq3/PKCh9iPQM3XObjDn0fkk2htu6Nur44
KNMCwx6+ScfmISFHPEVQVz3NeRfIAOOCkiV3NsD5yAan4RQCwQjd+TIFZraoY4NE88d0rU1yQYNg
mYWXZh3r2EsutcS0zGD0ld5HRqoN/+996U/zJQ3zB6dKzqRjx63jHBObWFOkXz0QmySq3RzXyklD
3sQF1UKm9FBI8p65Ze2Byj9IFzPcOoILCu09AXpfOceA33E7VU+FXsv3AHZqX3wdchC7phvquyEF
8JVyIzWRnoe4H9c1X4eGx4u0+q/egH5YOk3bUdL5M8G8z6wMWAkdqaHB8zVLiFCu2eIaXPHWdqYB
2sCxXnqrAFrpf51nykeoFxlZ82Iy31lJz8FCdZZnt8aV2oz9B+lH26L2453btRBZ8eqt0yVJrmvc
hELcuOigIEk63pqj5m8iE7fVaGJcygIwDRQApgvzmVXV17/MwrQPFW5ULfq5s1/i4mckGRE83Gtz
zo9tXcNhHTr0fE0iQluagJFREFgHhYCfKadh3/KjTtUw3PhlW8Gaqg3I8WT/vbI+RMjaL+IR5Fci
RGzDbqCeTWIXRfiY3sUxKcqOZrtxvW9lS81U1pSCAj34pQXtO+Ko87o1HvrBcI5GgVyZWUO6NIG0
hfjs5lYY3BizfLb0slrlU5KcAVCejOmtakokwqCOpCWOmoOmQaDI4v5IUW5VWPheo3K0R1J9T6Ig
XzkZVpw9evQrlBfOLhD/VUe+/yv949n2MjyRdR7UfDKRcKezkkIr0RJOHsnGA1cuor3OHdsk4Fr3
RhJ+j0VxG7uFQHpjwLixLrCWDOSNhHE+t/HZq+neOt/+QcS8byqStV50Q1Ecr0owiivKehRC/eBG
2rJcd5V76+saRNv/w955bEeOZVn2V/oHkAtaTKFMC2rSJ1ikk4TWGl9fG+aZ4RGR3Vld85rYglGY
BJ6495x9GkxL/YBtm3LUnRZr2HgylbdVLlu8utZhL1X0gkH8TAdReMokPt2QMr1tBbrqKPGL2EKs
ApgS0NUXFpAsE2zuFf6zjefnQdQrZxDu6iyN9+Ad76ZZ2dCYSyPoVxSPFEwo89EiTNmpQVe189q9
mfofdLe5QAMeqFRR0QWA77VcekrnqLsLAxwmcilvzGjc4flGTsbg0lhTcoCfb9lC4DXVcZxa6z6M
w3HXqKjtcqySOjpZgxzOMS8JP0WBngCcSekoZ6TnJqF2nfV4YBhXUpcZai+D73fGjPX4arku5DVI
sYNKEMQSQ98SP/Tg54m511lN18Lq3rEg+Avw42SBYLe2rp8C6Wos2TkdB+QV2PuXlETmgdKWDDQ6
WiZP1Ke18KNp9KKSytbieT1tIaH0cX/QBhkQdXpQhVcsCwaUHKLMoFw2zhC3byCTsF4py+M0C9cY
lShyVAKROUlkl7lrU4BYtUdTe5tRakx5dRiFTCLZnaRzZcozfCQjkO6IyLOi3nVJMzm6QWZwpOwC
oxbo7Ef9ztJnV7NCFsyo7gnDu0Z9AWxjHSdDV5Gq5T5RfCrDWSTgpYNvYgjBdA7G2rdSmk9yYqXI
CN+ptBF8qkWfVUEQqmIEHv1aPolY8qNdaZCGWsYw3XNCzJQHVBLABmNNQEbOhJqRSBem0KHratkz
K9EJ7msuwXi2g7x9HVBfuKFWvZnasLN6QyI+wsRgH33nc/qG0kS0ReoSx6bo7uUZjEyEOnGLAfQj
ytNHLQ9SAtgSNMEGiXptNrFMkrSHyHjJ2f/QjjZLAjDwakhVfMy1kyH8MMKo3sQ95eBZOAjjMh7H
tVc1C7rflqxbwo6lGKMpGQ7RfTy0B6NcjJ0RhHTtsc/HM4NyLYN+mlENZtk4OBJQkiy/ksVG4MXY
P5uz+d3UmL+rXFccayAnMppPmHCR2dSRo5vdvGk0HGML8oW0r3axcLVk8thmUpW4oJqdbOBQjZJe
QEas7+TW0o5sLtgz4OvRiOTiq9pmZqn6wmsxyizUS6s8yDHN9JxkOl1TH2JGB8PcMaI/5Yvp6pSp
DmJzTSfR8rN8/Ik0/TsosNhg0fDiBPlQrp66LErcpRq2CTg5v05KV+8Bl5SaNe/GIDiL7YC2vN4Z
a68wXhtccY/HKKkbV4xAuIWxGHsYpBiBGPyUdrz207S3WAexqso2hFaQVBiEnPfWyCI8xWIz9YOt
dOJ2SnL1Ll9cRC80QqOtJRAOO6+g+bA5w/pAShI1wgU2iN9Uha9HVXXGP2FLplicUwLk1W7dmoy1
g5v3R57DHGmVFGG2btac/eZThHliZgUwBdU92tNNKakbdQAZhJC/ohiLPj/Tx2NWLF5IW9JNdPl5
riU0gAByKw0nFO6pzEfdmqM7RI6oq681nAby1BeoEXrrCClUcXNk+pSWGl9wA9EGJYEFzZ7Xv5eX
/mlEtLAvkmsvYl23TD1yzCJ/L3LjCIwmIaSvTh1rRmWBbH04UIfX7SHcZT1n4Sh3y9nK8oepN39q
pja+lqb1UjckfLZK9hmD0HODHhUwy124MpxfmXpuUk1+zhrwUih7aJBK+DH1bL8UshsVCvnV2Ot9
eHwdMPVwKxXJc9Wp+QNWDs3NM1IIF8ROuHWfigSHSit2RH7N2JFMquiFtLwA18WDMGV+BLRC0LWE
M6ds3bDB2R5MPXQu1gPNXFauiTANL9N+liJ3EJTzqGD9qpUMONA8YGkCKy8MuCiJSNkgGZ63cL0A
gpDa2eg9wbcqCx15mmBLaaLpGg3sjwHzB/ONLxg4JoaMKTdF8wXCSKS8iVhFspdFDv1SC3qmM6Kb
p7olQ7rF8ETwT+qNVEMzZv89QtXtmFYdl34V23NH8Tkzj6lYRyQ8dNpLznYJ5x48Q1RpjtZgRgmQ
sC0DMZ8mrjcyPomdaWiLTQ2WYT1pBzcHKwCmr7lg9NanjM0HI1mWtnvNmAmLzjNSAvKZyJBlzGxA
iquZh13yYLabPGbUzPMZelZyl+tG6UXWtOOiLr0kiHkp2FOKACaLOSmCA0fYMapmuEswa2kB4q3I
UOmcNKjT4JMTlb10XHCcgb4Eeg75jybtI0uJ/GDOnsVEYZhn0lrTFTeWQSh7Cwx/35T309g+m/F9
pHbP5GMUhLikpZOaRIIn+o5vowlbHSs3QljSxg0VaXiKkaTT+5oL2iDcvRSRmUfWc1ShPqfvfSfJ
ob5BUVZsDJU0YClJsYuqaAQXSbpIABQw4rGYkRqMNviKZyP6zvgsnVqYsdHE6Vc86h/07zfrS9wl
ev9Do8plB3r21Ewj1bC522pduLGQ+NpmgKly7F/loPUHwzrGlh9qmGjSutMO36CH0n0QQD1iiriX
2YIQw55UvhrmK3gNmwAKZjRZg8++gtzxNjr3EL1tbRqIle+BVxRNzzTQPy1y/5pLoXwu+fQu3dKc
xQmzkw4RgSoIQnYAbQUwIeWB+Ch6sLpBAEK31iDmS1+XgO0kRSTCeQJoowAZMPokO5hS94u9+7/a
4v9OWyyb+n/UFp+/Ppr3Nv2ruPjXP/1TXGxp/1AkVVU1FXe5iE6Yx/uXuHjVHcPm1xXwuwaJuCiI
/yUuVhAXKzKweMXS0fsqfxIXi/8TMTHkbZ7wT9RfBjgVQbEEMtSAaavx0v7Ks82UXhDnIBqOxaB2
0xw5ddCcbiqpYC193o5+3/zPf4bhm6rprar6nx+Gq1fwcfdzGePKyRP/9ly/YhFv/zmoxOQMRqzi
kd81QXYXQGI8ZNbSUzcaN7XZ2Gk3No/R+FyapbwrFhKiB4XKrSlJb9TpyBRjN42bvt8XRfOSY0dB
J13VgBrfexS1HpuoSYt1W9H7YSPC1VmUYSGapXoMTNSCQORsnPNOJyhPXQ92v637q1at8W/gc5yx
Ked9AIsyS4ZnqgG7jMAn6LwIfTor0fbVaOywVQrYZARUDyWN4yYg+HoORTfMnw1Lfx/HlWQaQG/q
aSlXM8gPTRxFJ5WFtxwzo513lrTrFUAjvfIpsbnPRyY8noddo5z6bMQLfCblyRKoz6alyiRrGqjT
SsRrXbzAskfFgcMZqp/Uai7OlsTsSXZnDO2q4llOwm2ra/2OQKnvUY1UNxyLh1TEKNz3Vu8GrE19
RKCRyWRKK/o55IvyDJPcsgDDjzKa24mMOlfaElFdaQDsirE4I54G6jBNBMtMxL/OnwHuKn8wV65Q
omb+ooVHQzOfrTC3HFx7tTc0j4Wuf3Yh4DZVFLvTHIuTM5bZtYnIYu47f8mLEdu79TIk0gPQKQ0t
SYUdML9bKvMNiTSAApK36IRiwmt6uIAUqsASDu1uSoWTmVCcA3MIuVT5OcQQnsaJ84CCxA/2KSmp
eRV2Z/1ZHLF6oLzTsao1nd3Dw7EjMB4JQFjBoGRTSOegEY/sFljcqAthDZWFkqEmhCZcN8qotaz3
QZd481UkM09iU6s66Fziz3IYcHtp74IBbSgTc0y6ukXidlofzSHLXQIHGePTplhhZnx7ZXXBSq+7
hZkInNJRjU9GvSxToe9zrT8YClX1vFN2PXZjexjhOIZ6+YwXoNr2clX7/TCMfpUJOz1XPPaInlqD
/pcX7X6aJRYzUNHkLFJt1MtcAlOzr+BEsBEcW862MnT6MqidnDQDT8R4DjmVHW4mAClLMPqpKJml
2vjImvwjAthYqvikB9W4T7rsSxTXFri267GVe7o2Y0ZV3wt2wzZprmDebtt+yJfz8kmZi8C87k4d
FNkR2DVA2jTvJDazcpj9SCPQANL0QWj3WzTVzVZDh2pXXfFuVjMaNZBbgqI8mRVl9X7kuxLkmhz1
7iBYH5NUPazjq23OqsWXBqsYur1Vg17uet0xA3mwhVHFgcqy/tAF8bee5vcMj95ihcmmJBTai6kz
CjohY2MEXnP01F55lIvqsUkJRRNIIrp1wH/dwCiwc/UlXi3JSSxfsfXfpZ1gsTCBvKpB1MfQYIp7
MuGSQIivRjpsRtWi76aLhwVbgdOEKgnUXBNGMqVuU6B8LvpToqSPXY5mhatLFRafAYAwzXsBk7EC
ii+XJfVQC3Cg4hdtofuxdMRLJvWYoa/J4OJkjRvvQ5YavqaMLHCTcT4ir9/wXj6XcFBPSj6d0dpz
asj1tq9VJ+yma52FFExCci8MqIuOkT7NQoXV0agUF3vBKTTMD6MWx2PDjhqm0RYrnoEf1rwvsQP4
YSZTgKixFPZLDL/tIsaTadNpYIeUkikmaFi4VDZ1d5QiiktQa46IVkysiX6SkzfVQhtasVsKhRkN
CTF0STfDsVQR7edm4LfmutZbvgiS2eqsCjfthLFYVqFdBZPT9ieS6thZKm6lppVbzUGGhF4j9IHN
EfXruIE1I49sH9tUy89KE99LIGhqlOgOfQLspYvw0asmaRkkTTmyClOQ7IzYlYc+hktoXYsAO6QQ
7rNyaexu1eAbKhtKYdY9ioiLM/QGAjDRl5eoc0FrkA+ZBNC1WntaenaKmg5jLvmEF7ULNHXfLHJE
dRuIQl8KX/U4vDIg8dNk8PF1H3FSf1bleGEyODZrjDfWidSN1OzOErPOC8ujlcwUK8bvWEbQV+TN
V6QDTu+Ckamy+54DUtLaNHpMurbaUkNxS/xyPuLxb9o0kyMAvulMQz3iXkbPJnmpQWO6E+Le1ddd
GHHW1PcC83vpcHIXKIPHlL1l27HbB4OfCxAGJEvj0820i2gI+lmhY+rMU1SeaI98kHR538wzFPGx
30XDXByHwIe/QktKzp6lTpX2RaoMm66wGGrj+coC/KkWCzQtCcl0GmVHbUHhj3EacA+L6nkMTh1p
oDQzuJARJqbahK98Moi8+7LiomWpLrB2kCUMEOrBIqbeA8v11o3UDYJGeQ/qwFF7Hjs0+m8k/gZW
mhjvsL6gO4/v5vzZlENpzwRkqEvtwDQPvXTWv7VsMuCwIuUd5MEN4Jc4nWbc85C4AVIGvVFMrrFY
cHbK4TEda+E49NFBrEjVrPPI2qrpRMCavOGP2e3VRNJgwRorVhll27gkDBpOTvYB6Q/wDmqCm1Dn
D/QJrdatJOmrHiwPHGoF3rR6zWsthsBZfFsD1JpRrDcdSzrE72w+LTApQ9vObpsPI9FpMRA8evZq
M0D5kyHjSgLV5Zb+glmzTdIZ2FCTH4i2IYABqiblSI9dleUo6XBlHdmyfYli1yowfCkMx14bj1uo
U+9BBzjHLFsyZ5XxK9yT6G5sYVpbYL2ENzlJ4s0ElPzAWgHTZkZ+5gCggzcDvpYifelkaf0BuYUl
nonNWtBTkvPyQ0ms5AyayFkUjEN9KEILFiS3XzlBqrVscBJjH57yzdzBrmz5sihy0zEy1coVZ8qp
mYJhgM8vQXhZf/WEh9qKUrL9j+klM5YRo0Y94QwtixOlxoqDGj7ZdEZenroIwrJU0ETRRU4gjEr2
oORfxgwBaYp7xqKtOMafBd9kvcjou+d83Blz3NPCscAPTsFMXZCGBbwc6rqCzGUkyDR+Zm0zLsys
FWz9JEkxnvG81rioDl3L2hdFaivtCMaDQgqVs0m8E1qlQhcYdX6jS81mSKL7ApfDUROq1fDCgkHV
+xPnAGsQ0NoY3TzCRDk9i+HTaNPPJRGBrhgPQUT3q1odvGnf/wBuaXqkTmn7Jik6e2Z+9zRtfqJz
mWz1Ip9O8AIfSYStMHVDRKJgoQXDp4psBAdT7jKotzBauGnmaMMcBi86JpRF6X/KXYhd0KCUZym3
rvljnpvVnUbmUKDtzFoilbigzRta5qku49JNJCbyJQTfrJiUSRYl7I+tMfl6ApAVnH3j4s8SDhmB
CxE1zItWiONGMwCwzgQEQy9mTR8uwvAoYKMrm+aM4YZylKKWWzFTkQUwr4lB6dOBpnwddPE5KWle
LKWsUTaKpL0u5Hi1cYc7EeRpuhOsbOBOocRc0RMSyuSjmBAhiWrjC2BefWhXk8XtqJfHi6KJ0k4W
CFwvCdIFITUi+IgIBIbs+CLMuUDM7XxU0VWcI4MLW4u7LdTAfjcybeKtyYoN8YIYu+fkDFxP2Rnm
umw3LAEKC0s5uQTIDmjrNEv95CZDpfmjBnlCnYMtE8WxaY2OzC7sx22wALMfgu1EAIA9isZ+MiBt
pDiOkQsb99lAVIMVYxwLklp8zk3lmtCQm6S581I5jCjZG94sUXGeReXQV1NyqgPzlDOQ9FJ5bMtF
vAKEIIpwjo6kLrxhaQttUQ1gZE/lY90u5iGv6gfNqtxFBMou5/etaC7XRVxir15yQBNFTpyuhWcu
lnUdsUFg+KO5kFepCw9iDvs1YGfhFwCbcRBJL50MD4geTgPy4zzKRXkpxmMY0FheTBanAAdYJ6w3
C279Xzd/+5mZZj/jkBUHJe1hX93yRLBRUKoRGlJFbj8VK8Ol4zZu177zXp8IIxGzIsWv9sd9+ngx
/qR1/yBjXhryufaKIvxORFoxziL07f52A1d5zmxlkA8hOMW4U3qiLFXcWcLquLesfD0UcdX8ut/V
7yEOul/ycSkVauTvq+qZTpzbrN72m678dhMrtSsMdNZ6dYqGAwO5ttWgnBtTjrfqJnXM1QBy5u1w
yEPT66X25aaEvcnbft+Mq07udncWaM+B1Pf7FjxPHxYh8FZUkrfHuN2AHvTZgBib3z/69QRNnaAA
i+jUrIrp26MFa6fYvh3+/qGlxjTGRdgLf8ifWWuh6r2J/RpSIXahRHzAHzLiP6lmb7Kyeq3Qz5Fw
uUlM2XhQYu3aSSfdRvDT1dhv9UHOxyVAW1DQnTsSfht2/CL7jRpE1h7pEx6KVUQYrYam242wCkT1
Y4rmQCYYlxUj/AY/XakB1vpV3Y6mXIFpB6dfYdbe37TtRLGwMFtV7pWo0UhWJ+O1ZwT3lNX2pq8i
8JKk6nI7m2iPAZFvmRfwMSAe3KfQojElr/flRqj3rE/oswoKKMSy2Xerzet2pDZpv9VIgelv9q/1
5naUNfDyO3l6G9Y/DUS36/JoH0vKP0++21Fsrk7PgbaBI+EooHu/erhY60je7Y3zJa0nIuzexFDI
1V7fcbeear2lTdV2zKGUJZK+CVN4DLcbbVCrfbWSGcY2QEwWFpvbjxbwy9DDIDinxRN6pZQTf/WS
mesZJK1Ht7sFBnNvUvpPjXq3b83d3b/JL3/pLVfN9hzhtk2t1SG7Suatm3/spp6/3b/d3O4uQtDY
WlNYiN9ytuGo6dHaL/2RTVzg304caLpwXYIc8ZGOd7VZ38HtDd3ey3Tfl6tVT0nIy5iLaKVSrPYu
hgkCflBvbfReB4qxtHtDIAgISyvsTFNNGErke02FNmf3c9rtE3hG7AO4SblQXCQIkr1Giu5vN1zT
/zya9Y4B//f926/F2w/pco2eNbNH/uP/dDEVUT6t97tezpvXvz3a0io55NOvqSIh0a5Vzrtfh2pt
IWuTetYm6w9BKgNaa2LG+d9/OeAA2k/rze3o9ofDxDxM9WZGmMApISe9V2k6Irz1HiAETqL1yFKa
17pfqRfrvSal1EZWgliAOqs0txKIjUtKOn0Ky9lf/6GtR3+7q0vFxtIZVbCy4dP//fCK0gpgQivg
tutne/tYLZOP/3b3djOuv/h9929/gpJQg5nLiH4zo1Jm4jQkRUj0hLDR8TdG6zZbzS9lxOA5oZWh
fhZiO6K1U+6Nm/r+dljP8ik2Eh2A97WcaTCbNxn+b8vpL+8hZdzaXerV0FreCbdv82Z3/NPhzXNq
Nuyk42hYeWcMkkzh3JZWoW5TlTSx1UGi6IMJ3V18Yeqr9r9f/u1uvP7F7eh2E1U1IoAe0eY6HgmV
jmaNIYtz+I/7wTiLG7MXNr/ezvr2bkcF4+c0wOGjTNy4cEz7X+/99kutbSbg2E1BE2VmhzdT+1vH
Fy4gcEm3w0lQiCOmZe78pqok6zB8uzuFDTvQG2Wly96jURp2v42R8Kl0xqaVcjNKwpnE9r+fhOs5
qYN9hQTDF6dRf/OlUb3+6fy+HXYxpdB01E04g/xdpUTpJpNWMB33fp3otzNb7KSzpAmK/6eT//Y3
v5+jlhA2F3lFb319XvAJXE/FxAo2RpX16wXe/qXVV6DCtMp6TXEENniTLSfr7BevF3m0Hv3t7u0X
mIf/l/by/xfYDJ7Fgo7y/6a9nL/G/7N9z+kKxs3XXzgxv/7zn20ZQ/yHLkmmpKtrdPMfLRlD/geX
FUVBTSYo2bglZv6rJUMjBwqLZjGh0dAhTvM370X+h24h8rIUcmohtIjK/6RFo/01QlRTTYOwPIVg
alMUwSDo9H7+HDiooh8Ka9NYtqv2Jo116nORZ6I5fKqPGVB4BL9+bewD2UPT3z927+rP8LF7Bl6C
DpdmZzD708LW5qWrDj1kMQSBxYadjIbkTtxaiZuj/cSy9QRmqy52VXBPaLsr+8U77Rb0KVJi52Di
n6TP+mC5xs5y2W786Tu5/sqY/Eso9Rr49zt68p/vEY2CpWmMFLq1Bgb+KVSxCWQsVLm54AcznntJ
uo96IC/rhmRUf/ZN/y0IAjjHNH7TYun+Pz+5aq2f4N+fnfhp09BU0RA15W/PXubBVCehsmzNJ2s8
iN/lfXOB+yD+6Pz8m+myCOz+23hQ70uUmQdqIOkDrLaT9QA0nzSNylPvpOYkHRmQ3/Pzskvv0t5t
z6Qzj3d95bRefJ7fYYKjQtceDJLpEhfb8M/yOToqV3FTmV8QYXRPsJbn9IuZX7+qb+gtgSqXEF9s
7dTl9mLYNgVl9upP+dOAQETZEZ+QG55huQqZVJUjAVWjfkU4xDE/osT4nKhSbDuDoAO3MFymF9Nt
HuqzlDrSod2Ye8XNf5RPqPein8kjb8efXorvZSPcL+DqTqRgI0WS7eE9NLfjsb9Q9jf95Gve5m7v
LiSCB/Q67G/5QKulswAlCBCY7fYDIVJv2IKbf1AAnlRX2DU/IM/lstc8ESSYEV9JCCbaqEfso9ZT
AGQ3uZuvi+GEp1B3GvOxvEu/QsK22JOdykdts9yDXCjAST4CWy4T5JB2eJxfi3fdH1M4kLb2nVCT
I55gN0j7NPTY44fsUk1/ROMBwi1EyGKnqq0T8pRzTp8WFmsI4ArxThV9NM3GXfNjPOgf5TW4dOVZ
fmDnTltvKLcxGVPQSu/jjXDO9+M53A/LNrzqBwQmhImQXqk41Xu2r02EIHZ0B4P0O/FCn/I6wmWR
ovdHl3jp4Eds7nVXc4JXYNNVeY0fu+hkHlScISPUWQdMuVcclo3qRx7sJVy/8H60N+kzOOH11U/L
K/Zhy80vgZP9iE7ySSF5e9dWLh0/5CmUXQPK/BvjOLHcJLnkYL5YiV3ADCaI5qu5Q980nWVwLxfx
DTK7dh/ujIZeFoQgp5TJIHOsx4FPAmVaR1LJkW6YvE3e+13j5Bf5XmKWewo/9HPfHjrBjl+CJ/OO
Uj6nNqLOzkWLp+z0c36Bftyh2zoadyQ/YTCotsXH6BcQoLf1Nnu1XMYTaxvRdDxZV+t5qeFWb4zK
mbzOybk67OxrOCPk7w9y8piUTn3BB3lp1y4hYhxWEraR7sdXeA3GHfE61OxlCCpu5nXv+jamOGRL
nhU5i0fwL8imO20f9nZ0aitHzyFz73CZU2j92TgsZeSt7heesQOeDeIC2aY0bgiU2gbVFshk45BY
kjtUqE9p4kiIYZ6oUUKlJL5z3R3r7gBrWLSlz+wp8jCivSHrzjaEhm8ncJy2vmFxqe2Sp+7H7G7n
bfSkUrlBmoHW92IA/wAZ/hi8t98Cy1lUrKdh2M0vrFc8ylTWXY/IaLKFzdzsRDS3mymkrGmbF6V/
su6GU/cW7RPdNt7me/FFdKE4oxG6ly7N+N8Mzn8NgmdsNiWZWyLgEVwrkva3wFs5WxCI6bSCWoAl
BaVWVO0vZty6/3kY/rdBeH0azUKggA7BlPW/ZcI2jTD3YiDVW00aH9ensOZpN4fTF/V3Cvx5R+W+
Zor/Yy3wf5l3ZPnfZ1cw1bJoosRQDRNu5hr3+6eZB3a/iuEW3i31b6BjceDBTU62FetWuwB7/EPS
WpsCvB9Uz3AbkSaY7/S5CzdApTfQ2tip1fxYBsGwXUyZS40OEPkclBZjRTym/XSZQkS6iBNaX1Lo
WSFrVD1zkk2/kaXKX+Do2CmJOt3EkEEkz8ocOmC7SC7FotRHdZxNV0mMPXFZcBbbZ7kiwE03Yspy
Ym9hPSnp9ZnLfZezz+Usp+04b2WCD6FBPdGL6B9CrZVPVlYc6oSqap4aAnvfsNpZXXukTRZTO2ci
C8TqzSIRk3JtFuZkXGs/e7Ii6wIVd6MLNUQnzP458uZuL+aptFHEZWcgWPR1TIRrERfRHhkC40r4
tBCTj8ilWWoM17jgLfC1dwwHhKNYLaHDkrAvRUwWaLpe5KoR3MZaKhcD63ffdKT8jHi34Ps+pHqg
nuKhht666CBngXhSCBf29Ay3Wt3c6VmcOuKc+1NMk0PVCoUXaX7Lj2SsMqYWESxhPON2mJFtq4Uw
W2VhQaxZE3s1kVEmyDAWlEQ0Tl1rnGjg43MUxzUYUL3MjTLjIlI/RmtSz1aHTZwmZkAnbzsMMsKN
Tmt3tEy8aUyuSin8tGReWaEtjxpYM14vuQP5Z1OqwVardOazRb4kQ3eK4Ns5XaljhIv15z7G0aTS
uh8h+qFwZpEwIIaTGnKhFl2H2Bw+iFWDRkM6i4hZhVm7StMnoQD3SyUoGxhsL5NePVcT26tLL0a5
107t/RQVD0kQPspx+5kQf2Djunhe1H6NVn1Zj1UiYcfYRHYrJL6Wkw07rY4QUeAtpuoWts5YgLaj
z4Z3TZVdVcZ2licJJPIkPEeV9hTLy0kQROwBFt+0CT08KQVA9yqkW0hfyUBZlqgemgL9+FysCeYm
6b5TFZq+MH2hRHdFIXucKvkzMOb9OBcNAx9VVvjNQtrPJCjglYp6/Yr4OCRZBw7YmfQ6cMnEMfDp
kIUrzXRzSbfuxweKOE5HFcuUU7fqM7Bz0aYQe3f9zsRA8Kfsi1xw38DOoESaOxaG1xCA1Zn1Vr3q
VcEMatEhRDFS4v1JawyqPen1qBkn+tjNrsdcfStISz+0AdBvI9opC69C+0rwO00Py6DBQxmezHY8
oogEWiT6ZBLTKV/w3c1E9DFPTrF+yI1GPyhhqG7iPL/MkUYmQhgYsmca66TR9MoxAMTf01s/L+Bv
S0BPWqcGAOK1wZ0Lqd7hXpjptPbbNsXqhfpx6g9F3aABCIONWsJMntKkcYh/lfZhu0hU6ywUiAS5
ueYgh6D4hr3Ut8AYkRoh4C88UxLj/VzGvrHGadxu9FmW91ncsGaTrS7a1J15DbqhcApBa2nT0FxT
55V6H4kpDJox3Rv6e5KuCpfbj2LzBUhQAVM+x760/pEWWemvo0H+yRWRHBatoOsSUqMlnGLwQoAg
IGZJ8iO7Lwsw/stfdSgLviyDxb+C5aP5f1nuW9qAhsMSAMi6254Ax1Pw2wz43Dh53+SnZSu/JZXX
us0pO00n6Z0wwPYAo1G3XAtYmc3Ynb7ND1z79XEiKuwbIKtH1zM/KmfzzS7vyCUV3wSagJfovT2q
/gTZww7O5Ud+YMlOVhmVlVe+I/3VPJCtvVWxP9mGwTh/MaqNgWJGw0EImYoPalUyjKpLWIVxFq+I
uODFheg5gETCfQptik3gTqQ76Mxr+8Ru3iTYm8aR1hj/RjKKAebf1j7Mq/lp7uqveHiLEMgmrkqs
Xc8/Dt+14mnP41HuaRySkeAUKaseJyWx82xtjOfykYV8eDXt6dnYGBvxEm+AZBtMYgULDeU7+7Ek
m8IxP5YfyWIbpNh6pcxKm5Yay2ZX0l2ADlupZqvir1LyfYnSYWAAteDkn6n6NtpGlw6ALEOa8iMC
EJLxbLqASnuQSOWGk87V1h0seOEnMFiMpRrhKKQkAf1GxkSJCT8D2h1v1K+ahFTcTe9qxqZD7o0k
xvmRYKMS1skrLZymcKYaOrkTVl74At26IlLCNs8mrxylMNE1dvMqVxsFa+folLNDlTUD/g9L5yJD
xNpxc8LkA5sXurVm+mZtk6zwymeccn3NGyTOjQIGzTH149T79Jxp+OaDN5M3jkTMi+9KPi1Wl18Q
FpXm0HwA5OTrqcHXeSLxUgzjIIP3KeaokPbp/TjsJutNODOEWWdN2+tveLuGLadFLuz4iFfeZvhg
nNXPAaZdCkHb7mgqrHY5Qv9YM5qPENrQ5pOtFh/0T80T7pbn4ML+qX1rsFIX990j3iGeO/zB0ve1
OFa7gYBt6s6O+qX48Vk/5e996YDI7l7GJ8jk8HSsM5dN6nXl1hzpSjnlU+U3DxFbLXrWb1wBykfO
Zi1xURMgxLY6tptO/bQiHV3tnD5pLFUXFzSjnnhW5aE/f4GQHdI24/Xveb1if5KTdRvHEgrUERRv
0UYqRbKcbdSb+okoCGqKvE0eehiupfSKfRkIpWkeQ80lYJOKLB+iwUbyTAq5dpRqj1zzvckO1GRf
wzfl8xh16vIFgQ0Nnvv0mUCjXHd06n/9QfhQScy8D6UtIXyatalZiJ2ty+o6WGy62tNuOKZAHEOf
M3eND7brTXPoU3/aU70/JaG7Cgc+wTonr6J1zI4BGFzD1gPQp7YIAuSjqe2A3ZwdsTYJbeOV84rG
NFRNQLQNdKQtWu6P/iPx1C2ozPYYbYvJNki+es02HaGbp3UDBlr1GZ1+euk2AXDJEZcfJVhbwIsL
R950RpNTxCHxZjzWbMgLdzlBjONkZ2j+L/bOY7l1Ls2yr9JRc2TgwKOjqwc0oCdFkbIThKQrwdsD
//S9oMysysxJRs9rovh1r65+iQRwPrP32tgL3mvA/z3xO8vwSkee75Pk3m2o8ty74y7bl4IKZ9g4
S30nl+IVMv/Geko3DHPeMuAQHB+79BR5+lPOXGFtHw+AuKZbn60RfSH2f0iv9DNvjRfPdAjjlPAY
C1blyuXB/Yfk0WCbnUFcvnav+LHf+R2udLpOvg333aabSI/gt0bMOK3dHU674RKI5VgvydfEaK2e
/UfMnM2ypatDw7KiLW8e5UV5qw7mjdVo8+rAT128hzt5wAy7pky4+sPabWm2l0N3i0fP2bDt8Xeu
535q6+yZI7R5mOU2x8ErzsG5/pr0BVHj2imJlu6F5ZpBufVUfrYr8zSLD+76OXpKDsHW0PaBviej
2h8X2ogIYpsmx7LZleqDdTVO9q14RndGgQkLIw+QwqLd3NZ/aA2Qah3qnXhlLTFdaOnOnDCMQugR
o8/GhUwOuX6N7VTaK7vFSrPMslXp73ndEXm+gkJDKwvD9FXoa539/MU5kzNRC89WNmzvQ2U7CI/3
iZhsfpciuarDsTB2ZH/QpOKE8VsvPzFWIf+EKGK6SvFHVp9UFS66ruZoXMM7G0tnITznqm3cG64Z
1o7YgQKg+Oxno2UEUmVR72D2YyUajhHIiLXjnqszmeyqca5ATXBX/nTY/XdcdsHL9JWdfx9zxjrY
Z+9MV3q2v+9IAyiLCE54gIC+T65BtNfFJ37O2LkG/Sl6xwrUp4dp3jCimjk4ZUvFe+Lh3wJmTg5+
f28FV7rygwRn49jrIn7g+eOi+Uvde7LvbuM6/BIviCjpCPpT+sYEQn8VFwYgnb4QF6IsvOoqoCtS
z12Dd84lHga6/uF2HrKYS/EYIVz6aryAjNgXVV2SZYjnBQc3bXPMUcbzEbEI5zDhk+nTUD4FDlX4
MjE37uxCAb7gEZ/kvsXvxAUkFyjY43V49X3wzEzDloS1ccXGoChw364nYjjeSRVLoEyQZflZPRXv
hX80nsvoMX5wCMVgZb+N3+bCE5XVx4AemnVItEIxTkYI2LLtxEHxIraYSTYt+UoLNLrVVt00O9rT
9hQh+qs3RMS23465ajDkmKugQtK5aN+cmzqd/Vu+RQP31n7jniypAu4dAVzsZYnXBvR3VtfZk60u
/YfiiszzsTwiVUw+UMxXP7rXvpfMN37Gffah6dcsWkqauomXnewbzIYU4TfOvOiK9f6hUzdmtGv2
0Xp8N9pV9cRTHblmzndlNnbGL35jjcopom+dZ9yJ6C3cCwOlD91Tv/mErNU+wE+HeW5lDBuineIK
HMLSv7NOyw/mI44qk9TK9Jp964RJdOvs28Rcn1wn95AIj6Tj3NPtM2Fi3UNn7XyOxVF9Nxi3pMZn
N6k0JypQj9fJQhow54ca60Ki7GaCRWOL7HdR9Rp7N+RFlEBVVNOor23kpTL2GasJbWGcRhr01xwn
6KnWf2T9VSPKeOB3wvmLE93fBd/UMPkFnXh0BVvsE45LlbC3G2Lw1iQRlW8sUXnjjG+ftzHfkyfa
cOk/YeDmOg7vhBP8sb/6d6SwUEimz+qbrhGhX0EU048EVc1BgynR2TNLNl+CYcGZpeZLwmn202lc
Zcdsk1Fdrnoi884JZUZdAi7ZoOAjzhJJc7eoztEaNdGcvvpH3VEiRhsk3sHBOFVbBn48Xqp1cE7f
8l28CRHOfhJ6h2o+vJO7KLGMLjgpLs6mOjvOQd0M3923c+aqVIJldp9O4Sn/cu/BpTllYFM+3V30
XB/x0zM/r56H0RvzHzE9jKiY0yWt1xjvcsBgtTd82Q7WPW8gOU4s4J2jkpLgvjN92TkBSb/DiCJa
M3idh8oM9hNdbGja6qEPUnEYfv9CYBLoskbZqPjG103KaQvBTRx+P/x+3e9//f4zEol4kCcJqXhF
Kw7uECFy+v1rbFnl3h8f0oC0xCwOr1Ilrc0cdMRoKmljPGeaShorB2AD2Q28XqUeDJustDB5Dhm1
vLO0zfgCk4YbO0NImcGFW5l2co3c8IAchJ8NKSZM7kz1OoUTZLJVsnfyysByyJpb6zChtyZ22NaC
wI4EaxEodoNxQF1LoBfYflWGUa7JnNMPg3UTN28iscJ11cr+JhAeR1meepXGhF11KbgbFluryodr
mWr1TUqdTEvf+dBQC1NWl+AkgLSQ1YfRMtVWQCDqdZ/WDM01P/P0aAifo8gzK8ynSmwLD/MjlnPd
rz3EpggNED2RkVk0j+Tz+I4eYreO54zzgGZtAIYDEeBgtJzrZTIxSHH6QxinV8WHENGpMF5Cqb8R
RYhMfZZZtDCo8pFJpqHEjyiciRu0DzaHE5L5Q4e3TUxpQ/1IhdwX/jWN/HfYGnLfEO3eEZGJX5Ln
n5xMD8cEnkx0C3axS4ID/fVDU6opKZOk8o1aRoBLlNGJjBQVoOF3Qe8+hRnI9hjZZtg5e5Kljn45
vFpJru26niQY6MMPfvyRtjViG1d8G2VKW9Y5GEbHON6o/ix1UDZxa6RvhkOz4idAOSenxC47NSCz
/OFxCq5ZnpuvYOWlUhBwpDZvWAAZL/erKPbvlfkD+IHQzCB97sKUc7VKML7U7k+V2wchEWzCPWJy
kvMzIFhdI5ld95qj0PpOL0rjdNtm0MlVVMOfyTcZI9ENObiOw74Ltz6zvKqdnioslltQpECaFADy
AQAWmqv+ZZz/Z5pGd4r6UXP9jAl0auJGddcWklNDuMqSfGBAQqG2VUvG0yQTbKYE1W4Cpx7a56Gd
XhA5v3R5eEYqvu5c5LR1V7w00DH/+m+z2PxRnV0iSh7WPf0787TIxk80pM4ltdQKEal6b1TjNR8S
/AdrlPiKQXkP/IPi2iU/oA+BhAf8BDPsRb4UZr/HwR+vypwSVS+ap7wCjpsbOrV2737WA4mk/qdh
URpHHU6ZgoK5zNggQINwjTc3Fa/wMohLJl9KNuAIEjwRRJV5ARaYpRayQomrCPRVmm5EnQW7x9Cc
ZdsjHR2yqE0hIpoZqS60yr66o/2sxD1tk11TT6tvSdl/xgMnjQOreXSZB2XNDtknsrEWAFDcmYj8
nqpZkxTrPFJSlW45lGmxCiOkbeTqrRGfNFsnqqyFm0fWvhMcAHZwbwcj3Nj6pqMvjZsOpZuiQtVo
PSnBVSjR3YdAZRoiZ/qESdlpmp2W6glueqwbqUZ6hd4xt1ACPd/JiolexAaRR+RaH2Fn1CS9wsyP
V0FbXhw3v0Z9/SQq8j07Yp8WoxRoQZpHt5co09X+KTNIQEPRQSdDis+ClAz8tA1IsoJ1smoH2xKA
RGApHjzIq85Ly9Wp5XDsKWnNGkV5l7QvcZFSj6TsYniGZ0e3etZBm9P3x29247K+iqF3kfO1jAPn
3vXxcbLkyteIzEYtvCkASCyGDgmfSUjsKk5G7VKyB1TUovMsF2tfClI1cadggfD+hhKckULqflQp
nWsRZk8DyZ5Rx3uFL6xejAM4LiOpziVjhqbxcVEYK71rX4DY/RKx44WVkn9WjizWVGNAULN3pPYe
DhSyZfOmWgcSG87sNbaljSfCaeS3O7C4z+RKReBNSNmpGHVmM1lwWj4WjrnLquqmus55KFF39xab
tkbtd1ld/ymhKY3qRxBkHKd5iwUswtauSEBeo52+JYonE7a/tRme0llxxS6BgocWZ3z7sEg+IfaF
wl7iPco75qS6oh2blqlIrcy9qtM/Rk5O4RFHV5VgLTM18aJXrH2HokUd7d6COs48klE4WJNyK+W0
a6xu78e1eihqgFmxmj4OXfMG3LjC2wBEP9ACmmVqIlDt10JRPoYOclmoX4IuPyCduBCCFfButHIx
xbSSAgu8gtSb0FXi2Ew+tWAvbH08GnjsMZrgEKGOSu1V4WZPxdDzRyVjtbrvDoi8n1RyvGTRLRMS
ezcYnlJWqz3T307bSJ5mC8tJGHd0+llMkAzI/togfm4XU4q4Kp8+JjM6YINRdnCgrriK5oFz+dQP
KU201dwGGCdLv7evLdfpcjR4wGvuRjdksnLalL6JXWtg0FZ1trmRfgnuS1/5UbnVdYUUXQZ9euqK
ZSTyHaiCQ+dEN4Xf/zlieJ4UyWtiJyEnMViQmoNM5JBncpcoZoP0S5Vo64WmZ4yQY53nVG1EXljS
2NuypsH0QY1ESlvs5lxBDFazBzSOPLyo3QUp9r6LHXtF1nPHW0LqytQLT2evs5zpEEak0Rpa44eR
uORYQINZFmWym1QI+4WzM+KmXTuKUBZhCxEpJ5rUmoZVj2IDTB9Et0mTS6ny/lv+NAehw29DxLL0
Y+VhNJpsZ5bkrtQOhLQW0F5FwMcm7rWfvuoY46Zy2d87jHNrB/l3Nca0Dri1pIa1pO3ImYNaOTrN
TWYOc82m3pEbtCU3mBlEbV77jCO3nNpdBLow4SXCU2AfS8tXViXB9jFLqzSNbtUouWOk+aINJbay
JHtLfPWpr8NxYwL7aiL3xVaBRWndMFvifJhSEmx2YL0CImDqECsrUyCNNTIsIMLA79OmvVcI7RUF
MrAqi5mAM8+sTS19JJz6EJbTjXgZg0oXIzi4GG7jzOjvTl5AtHLEH/j39cmI5YY5PmwWhKhe5zeP
gdwVqf1paZG6krg6g2z8iYuACHiUgKAJrGVhzCHGzNeEQsUWGaFGUh20wYG72q6+7AqXk7C4JEKJ
BLoZpLVKPJElpF93uVjmmnjy1TbAg0SjYKCOKHzyONM4uiUZ3CQWNDNKBFVQxSo76ZBAzBxG310N
bDTGnrlGQFC8plMZ8GA72eoA0dMFOiqLZUMI0CbKu0unewSts5cPW30Dws/Yy6w39r//9S+fEmpO
OlBB41olnxGbobXQK3PfO+E/fvj9M6ce3XWkBu+/hvLfD1XHHcADS6yzkqrNF9qb2hb6Xlr5F5Qz
CXjIhX+kKnB/Zgm4GXZM+MKAplTQyMZIhFcDVgtEVcw0Uzq3WR3eBUGxM5g6mSmC36RK//ahHcur
kum2B8Tc2st4xJirmYW910Ld+uuHHGTIvnlzxWDje/r7hwh5AVSzavffqsjf6DkT3exvUkTWO0zF
dDN/UP1eg2phJse0SozN77b7f7AN/w7boAvxb0WC++9afo//rBD8/Wd/Vwjqf3FVDZuNASjPdHX7
H1SCJipB/txhDQrXmL/4u0ZQEPwmbNvRZl2Drc9shTmeMvzP/9Cdv7h8N1Xlb1RDqML6/9EIgnGY
MQ3/qGFzVVNFvCxcB6KbwSP2n3UMWlUTKNSa9VYOcALDUTnh++W+cllvxXXdL2VApZfXOgktGQPB
2vJXCgtI7k3EO4lf3QO3eWyDSl3FTZwccwnpL+opLDH/4VJ1JEPwtIg9OeD+clrr3cgG/wBD5lwX
g+kBaNX3vmmR8SiTXeVaLGBe4z6rDy64qEWBF4UPuGVF02Ue9oNspWvzQiTSx1v14Yv4s3aKGNGQ
xpOWgX+eQdMq6uQZVDEsH8UlyEZ2c+Q2afJprIBR6BWmYmn54ORNc8Yyf3dK5iBmJzf0n3KH5xhv
jfqMulNZw9OPluEw/kSgXDrM7BWKeA2Zx5IN/74x2EQR3yQ3wZBdusj1721ufBH4/F7pLklvqtM9
VDBmgEUUuyblcawA7UF1vrcTHv+qFsXLUw01p9D0+BTXpI1LFVCZg0sKxxW6iZHEbvBz+T0mWdWr
jIQoJEpMnyjqFf7ybFMH/dPY1tk27zd4WPON1vOdS4upC05MpJxzkFEBvBGf8WtQMvXm7L/XFjuC
0L4XVYyDsQdMxqN/z4ZFIbd8Y5U1NFODtQ3U3mVZTA1ref9uCjaUSo9yMW9NSBAan9XoM0K8fR1e
kHXOi7iqO0bDaZB3nMnaO5xfkm/hPLVjvG16g/+oqPdl07RLYLLLIibm2x4yzy755qmfHNLZEkZU
80bXycxoiscCdtYCd52+lHXXwFziDMpUFv3zv+gtW4FJBPnLiRGbuTF/lg0AoFBZkPw1blWNl6N2
Ua7KAXkJadarqX5WlYE3hcOJUILVr6FzcI3t1E7PeVjiWoV3h1uJc2y061uDJbmP/JOYbHjHSXPs
e1F4xqgRc26iKtAFDXuCDUxL8DejjdmMHS9vlz1p9vBIhLcFt7RkA5DsR8edfV2iWU89t0bJRYfd
5oipKVrrGOCmimQ/c1+E07M2cKnVRrrhGh48LSU12Uc8Mjn7BjwycaHVTg9ZMg6uswlg/3s0Yaz5
qd5tZkcazlfWBvXS6nXlMkbJaz5dClTDB3yQwJKaFHP1NCDrYFgwUDMnLk6sqo+45rv+07Jey1h0
t1Z5MQXCU95UspVbhTcVSBOsNudIk5NieQpfW0qdvd5PEx14gLCJ3m+daQX+H614ruzEw/+PzSrq
8+0AqnVpVbm5K0R9QyjfHB0URKy6HU/QE8AOZadfi25jZc21qFtt48MbRw8KUdnOmumUpuRAhtYc
J6+UeLBZV+nDUkRJsil8Irpdtg59ycUDp6KDfapoYtrWWXmcjT5hx6At1QdGz3hZ1vAbVmXhbjEi
r9CWvYvGvNbwUNZkvd8oW4IjP4q9DB4YLLbEpOTy5uis68YaQ6fdpWu/JefK4S2lLWu/rYKKJ3Zo
X3uTL8N1bHqJYiGlZkk10dulQUrBPcAa89MQrSY8KDQ37GZEh7TaKK+DjXp3yKFFdFn6GQGVXWZj
/KcIEBIaQXVPYEovfJNZ1jQjCuO6ZyI9pe0Kjy7zlnxQqERhZYp2a/wEDroMv+d9dtxpOw5iP9ls
CEwMSEdy6dCf2iHtr93dyI1jKg/6Hk+1oa/SwnlWrJ5L1BHTNcnXfa98J2ryBLrDWQml2+kZG+dQ
SnWdg5Ssim+HHNHSz82DpjJSD6NPZchyUg3TLdNJbWdJohy0IvmspQIMIwA+EekrHP4dFzQxhGbJ
DVRryaVogFAboc99OmQor1rHw7Z3AB+Xra35i6AuMl3K8y1puZTPVepuElOsaEEZEoAtX8fY1Rf5
u6bTXwRUkothpLdAmnZ3ZtFZr4/IbLgU8mKt7HKfeUeFQWNR21V7SoR7djJ6+773kUkUpe+1uR1B
luyhuhQScXUUfMcKYJR2fqhGf4KwOzGR6JYImroVnvW1dLDB5kpGm2Ph8ZaDsWk6aM5J0PLYUnJ2
wEVwTlQ0QBaMXxKLnJ/Ipqm2Cq3bTLn1JksVaDSwYSCJrEEH3VfhalS0jJlc1xnscRiN4uhHIHla
vUu9TGuqB21k0ZLDVQnq8ooMrbzYnRId8xSurcx0ZkyyWbnE1A2t2u3ATSpHJ6j2GYGW11qWaJU4
VZRCqVCGKf61a8azq8fsU+2IZJ/I+YNfZx8oGgbiJhygFGg/kxabRz/jl8g1RppaVMlTJZkwTgmP
pobbM9cM2pso0teV0x5kMbypgTt6yWTOl8E2CxtGmSxKsi4Hjz2fWy37GDeWZ4MZCpNPvm6seNZR
FysoC8LCOodWi79gQEzjh5+c9nPIJ182ZN1tqD86lQ1OlzCocbqBNbVaJV5bD2JpF9GjOzWzwOVE
TGu9oTTjF47CJ1nVoZeBRsGxptDazDfjhCi7K6F0172/HuCnE8UarMvEmLZGNyDJxhphDeINWrC7
sVL3bPssKtz6WZOKvexd1GuQBZZzQgI9tYrBFEL1FA3nFjvpVlj+l2OwO0LhyOCxd/AK9JJtFtR9
l9cTwUSsbpmxPTYK3Ey9vdmDvTGsVFs2fYR6xzU/Js25cwx18LdnrBPMx1UL6XLtGCgFmqTrZnQF
bTFszrUjxQ8HsyHEeI7bUUGY2Z6zWED3QzgVNWyaRVa/6XrDhcHTNvHLoxTJ6JE4TQjiKD5hnL4Q
H68diXb4Pcr0MG/2GgocpaRAMkG0rAZOc1vM0xNV2+S65e9FiJukb9ALjS5Sm4hlZfwmIxXPc8xu
GhbW3TXkGfls6PU4OpcGL+7yVwo2Fczh0tJ4KRXaoF4pTKyZpklq56VmKH4qhImZV9urYbiUPOSo
TRh18GAAVKi167TcCW1lGShEQ5ZAnIXRMrYYK5VY3I7gVXhD235YqhYSKETM/Y5DERU2JIFLLTWf
KdjoPjJC+HIm42aVfvcgzNirZew8ZvmtaBD10G9LdohRf+iZi7mteSw4mzPOxkckuKx9k8Zlr53q
GwI4QGu6iNDt6KE0qpal9cQTlRAMoy5XmsUCu3Z0Fxux/if28+mWFMdxkOqtHfaxDLr77wfYUk8j
9spzb8vubgBwgmsZdFs/qNK1pWoTAAMfX0iN/D0Cum9afKfGKPOronDQF6gxUY8KnoERL0SVQ+kt
GxO3iMqhbfp3jsTijA1f9YIOShSzavuuBhrEcsMGoxhD3iYnF9i1r+EtqaY3azDdtchHZS3bXjzO
2VNulpl31RyRMySJp+ZCIrKb/8glWTnv1fwwMroww8a4JwE3h6yKbluEOZOLvtI2GMlHLNAtq+mw
GZ6Ewu0rUlDiJqEJ1OFE244h2+ueN1fDT1BWX7J0zZU2aPkpV0lRDkorQqCk7WuyndFlItTZRxN+
D2tAydGr8B4D1NRdNUc4oLYsprXC+7Y4Vk7oPAox9aAwuqc0ZYlS6PW41EvhsSu8jnZysVvGPMqk
wGSDVpsHAuwZCJ7l1Dd33GBEMKC0tobIBrm+s3KQ9H3ruxT8AIb9PHpOg7FGMMLiFtZNuOWIizz0
zgLNsnjpVVa8YV9tWLgxm24LdkhESCj6PDHrtG2jbeoJa0CAtTJu2R64h5wwgYFTayfc/KlfKMMm
YbwYlOHWbC0kDLxCgnJhm7MyONNwXHPmVZmwOfTcTkUNlaGiwTdrsBiPy9b2wsgxvNhgkAjp4Z4N
rAT7CNLR1BTVxswCD/vyuK808ZnyoECn2GAh0SV5apZxaLlvGvA48D2n0oPsapCCUMH9YcITv0Yt
C/K6aLEXlQ3r4kgl6Bnn5Ti0zSrGjbtQh+5P/C6tKbtSi6BR4WIG2H409btlukCQWZGumrlC6ZTy
WGv2Pc/c6lJNGMlD85PiHK31BPrNGtp94vafMin1K4+bQ12BuU20Xl8CPka7KIL6SDc1gMyi7tH0
baeQRp0h5XPt5CcLUSAPFreAVSU3NdY2mjni25358S7zukB3vk2Le0Olm8zkAGylQlGqsC/I+iux
giRhaty67KaiUCeZ7TUwDXw3kdx0llWsGonqJxgn8FCqXJl5fENw++qUvCNZkljrDoyQ7szCsi4g
zALauN+lN7/ojkrtvzsW9JlokLcu9wEMj82fgHMXZqGzbDL8MtAAXp2KBjUpGU9NQ4mGOAwTWN32
+1iixelwDMw5XNPaNHAkkS2zgunbL50msdD30UWoqaMeNQoJfruAJY0Wt8do6oD6KfZOOl4aBPoj
SIT5GES41jvUskH0UwaFp8mp21SRXy4qFlFl+Me2e3PTpCj0CIkctrFldFubnxh1KEe3n4SQuJpc
XSwHeL6wHGlvC9te9+QULAEyPCWzyaBL6t0wIdyIkt491EPMXwHX0Tgk7t3kbHyMD6vZirL1Qdb3
pYtGJiiPliBFvi+MN0fTF1YUameDTc82KYILiRO4oGRzYq6JgNca7ZUx85Aa18aLNFkXhPIRF0rx
QXnwldgInjDKhS7W7wGqPfv+g2rLezBDyCnhwLz+akaStoEOTPbAZCjPZm5CbeHmQn7A4yLSQk78
DEeKUeNJiCuBUFHwkJQs0JUAmXEOYHYjEgTzloBJE9sMTSdNO0ki8I5m/WnZbXMwwvakV84+inH6
5JoVnnOtRTJrZNXOjXg+tNXk7NoeygujJcBdPiW1UynQM6jykuaEKeNEJgo87AAvXhSKk6/YLPOF
tSM9BaeFAA0H2Yh7tHWfQIBiTDeV7zwuPydlIC485DrRuGNXYUcV1jeRtmxj8p8zV72b1ZdTGzGm
sjbfspRi6o/fUCn54VRYCIW02E+10ExoZIyJdV0w4SvLhbsfXHSpZq9rXhJylActVaPhG/ohN0j7
0VqxBDT9BtMbvGVBdEhReFaw0pzHsZXW1lBhFKc10uoyHCCmISaEO4gVb5IkrhvU2VMAFqNblxXq
glEe0oRHOVWYUBkTBiHZDisQcrCk2OXaqWQ97SKTyOOcfa0UJ+a54nqeA4loXJ85uX46aHCg091r
pWNGj/GYMaclEyBoGVH1zKkG1IyyIMqz6cndUlTjltVoe2yDknxSQ7HUhpc0VFWwlMNGCCZodcNa
U52+DQ2ZcGRF7wB2DrmSuxvKkY+uQUtj6hzs17jwcRNgvHVyRFB6SjNhSoenxmR8dfThbdzWa90q
SYQPPw0BBkNzBmXVKpRoDnqHtS4jb2ooDWn91sBmMq9rL7Pph0SIg5UO8Vb8QpUMiSlPmA+kvHK3
s+dehlX8HEl6mZbSAPB4giAxYStQ2O9IUuq35JIbAA39ApVTas3ETeUrbBhLyeAdmlJALg6f5Eqx
Ej06MZfcd5tooFWH+gAvBE9ozaI5COIJgTWLk5hx1nqe4eeDacBc5zcQE0WTLlW2ToqyDtL4cwIM
OuOZkNUV8SEnzHyZAXOZ52uM0Ur/PprAsVBuvPx2cXGFDhgAuM9htpkCQIsmkneD1/m3lXCkz3el
Ygyrp6ZWBw+Osguqe9iH07WHhL8EmqiQscIyG1ZkJtmYBjHIQaqJejNHp5Rz3U9YK1dR5R9oz0wS
Drh9obTq8wxNnWp9kTGqyey83AKpRg/L0b+WVS9YXlodTDzjM1Y62vte3RshPXKuFRCls52d3hRh
vkLMQpdt0xLnFfYGS1sF86iSFDAUrqAotlNm3dwmAYPRz8T8tBLbwKjuRKQGhzbOHvwR8F0azpJO
OTNES/+S0jidumLMN/Cnv/q0DYl9TW9GO6a4KuNrA5ye9ZoGLAoNWEPjvWZKgpllYOjiJuH4COPx
pYXgyWh9PKeyPEh4jYfCQnY7FlXvtaIFeV3OGEUU2EY53CIQYiyIvmQMgiUYga46wjz8zwYjh00x
/psNBoQBwUD/v6yNq4/m42+AhPNH9v2f/3Gbtwr/a/lRF2mU/xN++m//9O9bDOcvyD1U27Ig1ZnW
P6AOHP0vOswCy9DteYWAGfO/1hi6+RdNNfHHa2AIDI2v+u81hvYXjr2ZWm1awtTmDcf//T9fw/8O
vou/2S/lv3z+jxgAZjf/QqM2XBsatWqgP4J1LXT1X9YYbaQleR1HBQ4y4OvC7+xjVLX3zNAQ1g0v
bPrlY0eayrJm+raCJWke4/HQTWgiWtNyNoREu0x0HT8729XVJ4KEWQme1UIRYF8Cwp1D30fhTdJV
WW871f2KYxoEZUI9ZM1jZZ0w7UUUsQ7owa6vAuZIaXxzE3Wt1rn+xFmBlR1Wviem1l8NVKrmmOg4
EYLZX+gwlURu5dENIvcW3bRWbVSBZo6lVCtS1ysH17NJZ0X6i+QK6nKiAcwR/KCLmmSitUsgxa7w
o70zDMOqVpF76jWjCSoKeJOGy+MnoDfqrbM0OmQ+ZXqjVa8ZvOgELCXTNiL5YMW0n7KGelOvemeX
RXAGtXB4ckMAJnka10fF3LQDXpJy0CxUAL18U3TUXBJsZRDHrqekkXH2mxhlPdfL3urzP3XCPZ3T
MK+6QhMbmbQmOxAky8JCrWhE8pWm+zh2SviMcmcL5xGNSVTNg1x3hzHXPgC9F/u01xkeYtp0JLAJ
gQk9Euadfgs9blTtcq02vDwLs2Mw+NvW14K9MFjX+OusGMaPqQNuoD+ZrukedAWjQuz3j7oa59sp
Bf5vUfCebFQOnQ2a0soewftBK1WkcelHAz6SS4hQEvrG0g+Qj5qtckisMd2HyYwB7FzsO2751M1a
N70dKZei0DymJfurEIN32/lHX9YjTs0eOkDYe+y26+tEy5eXU3UEqPnMCdOwyYX/MIKSe+xnC1aH
MMGv2nFnFVZPwdvFPG3n7JaGsD4oiM9+S2mj+fpOq4NHY4x0r0pjSr0SVWc2L4Ut/6BbVH+DhuJ7
DK3pMCYYAoZ5zA2065EXdKVQ0rKK6O+lAlVQ/tVuG+KS7MAOTAjtkKEXPcEihC0F9R/BrwvgyrIf
jISJRqG/lZkoP2iT42Pqd4wauhBxiIqEtdY66yWMzG0fj+Y2L4lKK+z0YlspzFrsnLOoi/izajxl
oa08MNKwArU8wL19dHJtTezFjYnTtCdcjpFyEB5KYR1d6etwcnpzW9k6saWl3JYayjqRBxDtqvoY
EdCx0BtD36G63cVp1a4b8CjLQTb1Ai7TjCGYrkwdku00UxhBR9P/78k+kVxA2c0amrOWRuMVT+Sf
jA55pbGO5X3FYMSpl3thhSQoJrFpISIduTkVgGNow0op836rsLI9aP5BkPEzunf04NUl8VdZXJkb
3qiwnw1I7E4UV/brQkjUWK1090mdPKkZUlm4MUdSvy7UygDQ9PYyaEN64Tw+27bFOUo+1aCj2owC
VV0bsQbQjcgrV5EAocKy90ziTfyhbDcJiM81rWlNMzMs3YY0JT0P7/+PvfPYblzZsu2vvFF9nAET
AdN4HXojiZQ3HYzMlBLee3z9m4DyHeqq7q1b1a8OBZCgEQkTsfdac5X6Uzolrdl2v0pVLbjxPEtb
ho4Owkqxzm5mPnAKss5d1/xGYpsvrNStlkGWZGszGcwrleFw0uYGVpqG8ZEqzC18ZEY+Eekcmlnc
IOC1rrLacbexTTF1CCgMN+jFroXd3CV50R3CwPRXNrbdZecBnlJC5E4DRUS+HzowFoJhNAwOGP3m
vTIjCNCevlW8ONqhYELdJ8oPi/EI5mkCcmpV8dddaCfn1dBG9rErSRcLXX0TTLk7SZ4Fq9TUKOAP
tFN9TzmPPty1EfDh2jfs38Jxn0qDmVaObAollIno/XlQGuAUNv6LsHBdPnd/4qtd+sGQ3BXpRxLX
zWPZaIsMRklIJXanCuT5SAthrpNWgyeu9khzKwHTUMBm3thJtV+1LSCNjouAb5P3Yw0fLqJTEtas
flFqPgzlqngOJYyVoC3Nlco2Tpq+lIQ1YfL0kP2L/jG11GxFXdxaVNK98ukQUM9Kf4020L1MqwFR
dL+IAUlw59T4jsN2bcHBW2Yx4/1p1JmQa6OpTIUbA5krcR9Efdf0qbxhQ/eAg9JXn3LKjsvMiAhl
GrG5emDJNnz0Xe/4+8KOrCshlP4MRV6B1LbvS1M9NBZymnSkD2yUEkSf1yWc5nvYqCIZ1pXyLALv
caj6YC1zx9gPTkVCQfdT9km/NA27h+CGbsoYi1fdG3/afuzeluXe7AVKLxgrQyRvbVUEZy/QtJVT
094RZgh7N+OfqERwW/oBp7iBQ7NMgJs0o7JOI+otbk/OV2o5G43U0WVpaMBvIucQa9DeHeFU6zFG
w6Cq13Yrx1NtEW5AUqy6s1MmFGQLrDqQX0zkSWkMnamVj3euwG9UyfQmEaKg3AJG2kvDZJ3QTT9Y
SOO4ZIcSreJQk+5crF0yXXdOJAikM8pnozb9nV4HGio9nFJhl/4gi27Zk/KwH0caeGCjKWXKnr2E
HSwudE6wVoUBLj+bKNQfe2Lskr5Yj7437qpRvBMm5V+jgUT8a0hOPiC6E1t7IL1TzZIXzeryu6T1
nrNi/JUaLtWgmn2GVLKVzGR1wkQbwwOCrOy4ioKzu3y1zQhHR+x1KyfvAFNL9KpWZZnE8ozJvabX
+8gl/C3g/I2Q39XPLv+AwZD91oFEFKZK8DJE+7Cv3J2t00jVLQ07O2T8gzS9+jlqxb0d9LdVqvkv
rY6yTBb6Ig8b+WC7yiOnpUXOV/Jsad67L8AVmbgtbqyA2azDCAaifKbuIiTPq6humJgEeNdscJar
QuWcpxZYh0J0DC+9ObzpA+oOLUBd6YRXpqcLekOeTRJt5x5rU7uxi0A9+oC2F5VZWz+kb7+4ufvD
h8S6V0UiHtIGpXnmxdaVX47iAVn2cyvw59UaFF8bCfCdNPFTlr6f7MaBeXQdKIKmah8dGtnfiaRt
r40WBJ4+0jE0vR3Vef+jUIpuIc0yvKe422xbwIeoEw15Qt1IQCFCUNpIuo+G1t/nUSd+Z4QIuEZ8
1enDBxFXV5Zv5ftJubeAGLwZi9zbdj7I8CjQ3G05aCkSspEjv6mv8BBHCQ61ws/RADvlg1OzE6NS
an/1mbnMzQLxLvPowlWrPXT7NWW6e74qFeR/kO+b2mg2yDNxt2P0ONpF+CPwLPAYNPP4USQGI61Y
yT7wH8zwPI2zWlQIeuyaW8vHoO8kzJ9te2OWXrRHxwyIVJV3TV6d9W5PgcB+s6nvMN4dnfvRqgxs
NWN6HTBc5VyNgjpmzi4C90Pn4r8UNVmzeYqJS5l2nKi0wSOhjVkoFuVSAB6/wwqbII0Fc5ek6tlm
ejxWz6KT5bvROK8u+bMvqu/ay3bIucCFYkUbkmRexKimlz31dljhz8z1parALK+SKUNCjv6re04N
sFZW1394eXb0hT++0je7Vyz5s3LS7C414O+I5przEWcQ24i3sSgIp7WDk8ZuCQClg2DdvcgON2Qi
GZVmS7Qy2aiVH27N70iYhXmyW3Ec/URZq8pvw4X1XqB9XYUqvRxIblh9K7Nao8YXm0ERGKr0rqYb
4wZnpOWJFyhPdiMOjOP8VWfn6ilzFX+vEdabI16mt6INO5Jrn4usWhc5qRoOjojXqC2v3YKPH1qW
upP0FfpAPLm2DcmJBNsuqXsqPDaBeY3aHIwgAnzSZu8GHcbI1GFHVFQW1DyA9KAHTzOYl6nHuEA1
P8G9ec78xE4AavRF0i2yhG0Zod/nHU6tMaNhxBwrjMdjpfpPqQrgULT9uy2DZo14BLNBQTWF/uiT
OakxGXi0h8bzus8bzs97X0VdWevqKovBP/sBHR32OD00b+jjTpXo8ppyt7d2c0Tvouk7RCzcdE7Q
H6j3vWrZxH8JcI8aaO44NhA9YQRrTUxEkWcCymn1BK44baF0APakWjUVk5mp7HZhuopydD1FHj4j
ZKPTXBc3SmUFWw0a0NKPkIwGOnKirmqOnkW4ufTxKzSyMFeGineVcF+syYwt10aC4hzK4M+a6M51
0oTW0olx96HvfSjo+a3oYDKnG72Np8d4MQerXdWDf1uAMN9Ir7H3DE/GwrrDfoL17qcZtdFV/e63
jsf8gcB4iWILi4qzdLXqSAnQ27uKFFd9exjSQN1GtensvVz415qCYTgliWOUdngCR5ISEwGaLAlB
wtmWc92O8RNJEpjqIhHcRR3eFso/beMwQPaj8E5LrG0uiw9H9dV7JXRpAQMpXccpavPIDQfS4NpX
pVOSpRxTdUOBH/s7XKIMddjWId520odXYeUf4PBQ/zLq+zHEc6J49iuugt0A4WCnpvFLE1uvIjS3
dT7lV/s/femky4jsFKUkLoL8+BqdultQO9PxLPFVjqemHl7ryNnQeFmQootKoFBA2NCrtqczm4+q
zEEewcTkGKUhOOqbOICQlmTHgiK9kOqw7ZgVl37b4sh3ul2jYBIYbPfgcs3CrwXjsGEOuCij0MSE
hOTQx7ni9epJmAh7XYmxEVGz0RQ/2pAEqiaQd0qFC9pRc3Ut3SQ6Bv5T1Nk/zN44c+ye0yZ6do3c
PDh1ctB69UbQBlgxsJ9fKBt7bVfk0Y74rYOo6PwZuaHBGYP/Z43PupfoR5dEi4Vf2kwL29olDoks
cjntfk2UdMyCKB/4Tnx0HUfHAAtgI0mG7ZAYOzDTJsmETryNIuXU0i+vZSr2zpAAVEgoH3o6/1NF
lxU3DDkWgQMpRh2ae048t0FjMMZJGEQmrk7Ybcl0ZI1KzCU794SBojx6eM2HE3x4bZ9XhoLN1/OO
pfTcvVK/Kw2T3tKxGiq5jcIksLyx+8EmVAK3xpBAhZj//wStE7MetBBTDAG9CnkIGbwdHKQ/W8nr
5TldSOFJojBAdU1AMKISmu6ezKVXktRPeoOgounoZmQK4yjGMg9akaGmdGDGqgi7kZl4vxgNlYzr
PYxEvtyqunzselLqnVa5Q9ETas0dlNBoTY5YhI8jQTkV36hjTUrNSCAUl9cn1QTTpJg+iTfxe2LT
87XblPBUMitVxsp6hBWkI/t0YRE1cwAAthVtbi7I73i0usBfNdrw0aWvVdEn97r+YWJoS/oAYCBy
uK5FsxQ1KIOMwda3sX9Khg4agWl1K4KACTimn+z32pGO0k+NQjCmu1Ux6ta21u1z6GlvjYZzoJF7
0aivNTXAQ2ZjnB5Ga1E3TbiDNTa6lbfyQ9ILDe2HQ0ViIQvMTRVsbC9iblMORb/09I9cKZzrKWjE
ecODQ5bkssC2sOmojHm2dzQrm65JNeAp1utNJgcwkoSrA7XDShsZZNP0KDroTukbgiQRDSbhlc5Q
f1lTc16rRLARhwsbXawlSD/CC6jBS+0dt41PCW2aA1AZYb80j66C3CMI6WxnhlacOrYKZfao5nAV
R8xmRSLHVdVjrSCEpl/GmmOtFeH5J6tK4OUZXbRqGyI33CjAo59lBsY4TEwOM+CC3XpXkmWTj/E5
mqKP++yjYK4Lw8XDlNjaSyXuT/mjb9VbAsKWiV8+OQp6o9iPz5UTV8SevOlTm0uVMIaSMaK5bj36
NSe0jFLIqN9wXE+i0UPSJx95ze6gkxYh3AI/VtnBAmt7jqsIu+2wGtuBZlqe/pgMWEVh3hdqSIU9
rleROwm/hNovpGh+DGm/axGpo5isbnSuJYuEaZxlwoVBWEl3netCxpiFbhL+5kUg3u3Qf6duiHbj
vvdoS0aGwQ9UvkRm9NqZU0DhXpT8cloBacBqttKVt77HP1y28Y+MzmLbowRPe/CdpOvQ19tbtQsK
PH23y2LfZ326jmtJ+B2NqtBP6d5jvE9UuqNtjYOpRofEpOqoYgrKM3dBteeEnewhaPN728+xq9bO
JmR8w+DojmOk9vLbNGg/TB0jeaWZz17b32R05wQlijLM7ygwHQJd+Rm4BrFRsdjkUXhQ7QaLP6d5
D4YDgO9KK5INJzXgF8I4lzXQJ6fnjNsKn1Hr8+jABunERzhWWBdNop/7dWh3T5VrErjb/wpcIGBa
OVwrgYEMsrgf6WS3YfCOb/nOGjsSUdv9GKWvbYzJLsyoH8koRbwV/+gVLDpO15PQly1crJutze/A
ROVG6JRNmSbQ4TXpknrao2HK/YDhygsAdqAdK/P6NSvkQ8csoENvH3Myj7NoV7ViaXgImX1lmyTW
yqdPyj+78xeZYvCD4p+LcshSimq8Q9VbUR0dEWSjEGrq+EmaNJ1Ct7qzmIWobcFDtlJgCa9Wg53/
pAx89vciec/obClleW2UHRdWNQJA2w0cVGK4Rjbxs9bF0UVDkXUkfYR9+tRLL2Mi5SA7ZlxWw1sb
svhjEPtUIdJB0paCsJTsBrHtNfu9dLtX0cLOCjXGj1lqowVN0X3kR8U4x2JdK8VTyv+eRfXZYZ8C
BZAUwcoFTVCMZJV5kauTPEOyqs4/YFDHJYCLjikdZtOykI0JdLlFWU3IOcbWvlTuU59ZkBuKp8h4
jCL74EjqHxlPpxW/rFNFoxja/84FrfA8ch5Lha4yIOJX38YdLl1j3EMHBL5HtYVk+t9VatwAVcRy
RVUbSNtar0kCRESnkl7zMVAHM9N8HRi+sU0bW4Ghe0fQidgDgvWpcSxlEg1r0U2/SHNXOYTwxHbr
7mvHv3ajymdWHgOBdNO1EgSnpHUZmFLMSYsg3wQKp15Nwm82cAiUrWrsNZ/0ptHtfxJj8JYW+aIM
/KPlBwkhWBRVtEkMMpQHheLpMaY1AacMjeu2Vd2UuSJ0o6SCa1tSlhI5R53SkG2mhjgiHa54dsUc
s/QnQ+zQUKoirRnttbrWY6TtATqAMEYSVFm52AsND2ufNAw8QeQoafjD9L1u3yPaXCY0MxV2/YXs
I3grFmoMPZCQtbAh98BVdEWhYE4MTGIdksBmDAQMqGnlo6fxLXc3CN1+pPGvwm2NR9unQ1BWBN+7
anisBg08lgXTFZNcipiFjGAlLjda0+KrwNa4QZGP7Eqs/ZSRVop1clPpwd0YNhnlcgFEpaD4WQQt
M3UPubzr44aV+a5sy+ZGnsbml5obAuZJZnOVGxg2+tCTFNzgXds+DDrgBgVacm4UfA2UJFTL8dd+
iCc8dabGDvC0GCpUkEc90sFC7HACKFDbogp6ElJyw02fBqpwpec95A5Ge8IunqN6CtvqxKnlpOVo
aOlIhTyrhXjQfLRVOqLsa7P0dWKoY2NZt/Iur8ATAk1g2hK1P0vfe6hNl8lQNSGQifHpMr1cqxWa
93jCjaCMWVlwcolo0IZ9PYCjtakALcKcK0ROoX5TjhydtuNgGxcwxQzDd84irTZwBgmH8gr2FFe9
gtgJsa/WdxGR6nwu+3caOigLOVeZo5au28Lc+UUGKDp8LpGhnIU3YS3ZDevUWzdxUK3VBM8JIOXA
UZ8Y4IKky4H76tREGIHEv8i+A9OmP3qRVewjh0mYdBKiA73xrZKJyX5tZDetj8UlLh4T16o2hiTZ
Tw5YZtIOMnLi/iB7JaYACA2jNZyWqhSA3piXjVrm20X7RLW/WXXNR1gNh95I3ru6XVUo3BejYr5C
DDiNnrc2s3xbtEaGEBG4WhUFC9NJ73sElY56i1iAMw9V/VJ2jIffdKu7t1NKGI7WqetcUlBAXbRU
0rHYMKsoIBQneW+uBDExm9JDqwbvIF+oAXq9NN5pfbXT4KquIkVZiHrQ4F3il0E2lt0HRDdBaGYC
p+r1IelcQBrWfWW4J4YFlP7hNFDGRIAXIgPiGHcq4HXGSISKE1FQoA9xN5QiWiGwChaVCjCUjRGD
/E6GdzmU+DlJcdVy2n5GkN/pwVpzQgbfYot54SZPyreyq9lj41fJcNfsIUX5OMV76u5Tfpo0rYCz
cnuOprkBKUYMZ0CXP5s9nUO0Roy51OJjyopz/IRZCuUuYxupza3ed890F9dJZaxKHYm40/we+Upa
KT7snrxKNedVOm+XsO8Fxg/DrdZ6lLwDWOw95zZDBbzU0HxZDghE1aT76qJ2ac1bkhvrET2W40Vr
y/Sui6B6qwAhlFn1xChPbILGvml661oxoRyUzFoXqhaDwa5fcukeptcqZXSdTkReany18VI45ZKO
BZOt/qBxbQ1Et3WD9Oglp8JKXxx9OHeqeYelfVW7W5RxL7puXfFLOh3sEQQZMsTChgBOBJx9jDU+
n63OKRLQRkNUjFzHnKTKepqfoC1ZEJlH6tRwbeScKoNEu7eH8SGo0peeQkdtQGmx2qvEzEnTyx5j
8cC3hle53wdquW6mNLTeOckORRC/V6NQ0E3CE295owLNzcxbt67eupyqFsGS7cIkSWrRI+PLgKsq
7s7tuh2SbgwBccmlJeHKKKit50ZZUKYvYO82z3CN+borrgD6nW7i7kKHHJrj2QxL0nmzDe3s11Aa
MPbC4rZyblPNvCkGn2y/YdIAbcmWg3JZyKcAqbAp1YPbpNdF2WB8i5SHPoWl5HS3YUilSrEcmjV+
GW7jOHzqlf6druIyTqp6mdfe2WiiO3UiGORxu+vr8ihi+gaVArYbSCpYKHEqdG8TNv57FtNw9Quw
Y33wRO3Z50wIldLSa+zUqn4yb1zxRmGLkLlWX6U9Res23KmOt0WEv5ui25Nx1XF6FM3ZMwGXs48o
2nAdCG0bhP6+Cf0HPWTgTdDIWA/biJBNFwStBGLomnRd8vQAWoaukrZybcROsWzuXYrANcRRTrtb
YhDp2zhoN7NgjffvftrxayX8kcVUPbimEQHZDRkcnmJVGtZLHPnHUnFu4kiuq9p+pNH+0kVAS2R/
ZIbN6apQn7XOhqA+/E6RpHKxrm4HDvmFZnr8OPBtlp2WHhl6XBUtbDm13CY4B8iiftCpPuSMX7JE
x74S3KAf/EH7+rXq7Z0W1vTG9WRrdb9SGC0pbU+hIIhl4KJwRrVr5eeoVRjexeOg24+VT92dYsR7
WpsPAxJZhVRusy6e6GO+gYKXjfumSvdWjNXvqPAf0zTaRDK6pee87yY2GXJ9G32Fk4Yntd0qWfFg
+s2KJtUGN9RPHYkwvOL71IPSKZtflGF2I8j2JvpRKupdGVevCUe9kuZXjR++6Hn32tX4PLxJihwh
KE2S80gL1gAFwtwTxhHcVHqmSztxDr4VrrjG7CH7POqGds74TQzbfuezYrfzl35VbrPkUaWTZnL9
JNnwHPYP9Jc+3MG+AWN7U8XRW4zFwLPCHbwKpLj9jW2iOQEDMhriWBo5cNcIzXl7lErzYnBQmQTp
mIOWrAJ6ppF6G1fBa4oqPgadQvca5R4nEw6wZ8K2r3DorMjWW+RWsfCDfAoYxH1CM0Wtu5Mx5qdO
B703GjdKolF+5nppe4fKja4arXuguHRfck1ZjHREMjRtKJuBg7Jrc/aUEJcGwordRD83OfOnu1R2
8FABuVGKNJGzmtk0+wJ0Fh/U0TrJQYdQjtKciTZa1mlncXXEat5Zgx3l56jLCbSOOM8olEoqclPd
lKJVii0O4A3qiXxDeCOy0pNo451Tpw+asElzHzAASSh9WbGu1fwU18O6se6NsNvLwUCcQIXf01/k
kBrbpKcEZA33ljlVYzoQ+7I8ja24Dgf97CjFT6P3J5fV1k/GK5cuajWON0lUvWFTvsuSB8cn+8Ow
rOfBfnOdYd9LMjuUnE6Kpt/UVXTnLu2xf+y04kfXbNqyuuqq6sUXw6vVgCSInCff5pADFRojv/wF
I+Z60hTSFtnmakYXU2c4ZZTZvsefFCjeLrIsYGw1nQ10MQFCic6hFkcEQR9l16E/bl2SWpecMdam
wc/U5cnCIn9ogeZGXzdauikYZi1TcU/usAd+SHuku3XtwCRFHXBgjrMLRPwkWg57PJG8+nhUKT/k
RrVLNTi2BoUnKc6MeaFzw8zS7LWDy6vXTmaRPGRxufWM234MnquuvDexizkMI+gOUC73gYb4zOvy
Df4uCtT4SUwN6yLvS0zurWo4R7/wr31SgReljlRnesNEaPdWIoNV4DtXvdfcOX4KP4c9xQ8e9UTf
1G32hAVDG6+l5sPT6gXzEDKzYmkfFZ/+87RRnxTPjeUx3Qs+9MqHMpuYD2ikbxt/A8/L6PBBppAK
yyvRwBVO4IRWLiBCQ96p48iV3FmNTOAWbga3UfRQWs3xyRibbSirTa5U2yqwl6agKKKUFLkZ7NTj
QqfAXJEj32l4viMsAF3f7UqrPTlg511V7N2uOg2KdT14xt7zawSpxl68tA1F7EnqHoC3G3a23ZxE
8OpNpcwu+wg7+yfVVgwn9EDRmONz+lk4j7Rodp4bf7jCvnZ9crkHs9jbavVjdM07NwnXXQNuPKWC
0xhL3gDXexWvhpFTZJ5EW0p4y2aw3lK6aStJh5yIggOB6nyVUSPgvwtMdamlYPdivh3WCdIFZAN0
oNIlcDXGton+Op0yvQoaWoI8lu6PuVSqEx4MA36VSpJhtnMAdbqoJq4x9uxqxhMH4ppnTeP/Aiz+
jfyTq4mBHPNfyz+nlKvrjz74lX0DWExP+yP9pNz3l4qOR0KuUk2TFtR//J+psPd//wMtk/OXKg0L
CDxuRUs3eegPwsKwpichyORZn8LQi/YTuoXuaKZtUFFVdU6//xPtJ9PHfyRYACNUkWvaUkhqGI4U
36SfRSjisWP6clWhdPMKk36TwextS1H6KoSAQ7l5iqr0dafAGeRgt/aRPClM8jjyq2Jd+PKXoBC6
NjDwdWV/gCLVfd4Ygi6hq9tIQJLhLdHI3jSobx+ctCBtcF5MbafV1vNi42J9nZfmmwjjBbI5xGJz
Il42Z30axblImm4zMWQO841WVUQszYu5Y6X7IHmfEwIdDQb+fGP9vTSvNohcCGaEwOUGbnIYpUwO
KeeTQ6aRBMAElsV6FACdExjwlMbSQzNFys1xgpfVeYmp5tJ3B+SfU2imN90YsZ1+uZENqLhGyGM0
BZ0iovtzE0yrnSKVzRgQBzLdn7uyX5IJQmmEGRxA2jkM05wDPdssu4u1qtxQjuFaLVoBL3NetBrE
AFF/J/OSRqlRDVNmX/7nZl4NgzBda4Hyu1Tspjt6AZzxsaL/OUgl7I+WTXoKfX2qbi6Cxfa9Toaz
0nD+NseUUoSTEMTdnMpQ9TYDgzQbad3CUiKU5rR+tnHfTrg7NMOlutPs5KHxUabnfnnTaZHcDlax
VvPQO6O7LJgdjCmNKzEtNYmXbVtN+4HRcW0ZysQCRltr0CpbKNGYrLNujAMKXGFcEY8S8lvNv01o
Fo/xWBfuCE1ePM2/nzeSnRVV2G3rs8g6E3PUFPLZNXijXTGIJRbNjzpLq7XpBs2B/bk5zEvO30uX
+4y8Awd8WZ+3uaxenjffpzqISxhbt5gsmnx32e7fvMz3h+eX9XSfKu28+Pk4AN8xLL98Vjl/uG+f
YV79n99X4vwEIEnV4PICSYnq4LI6L833tfB5t+grN5nFSIwv8fK1fH4Fl/VvD8+rfQqnRG3w0M+r
fqfl2xJiSjwdLsEc3jjdpH+vUpV1ORr/Xp+3KamyoGuZ7pwf+dxofmheF8FIED2jDx/PCPVTXvHy
4GX1ct/l7fNh4P0u21ze+bLN5b60pjY+DSRX/+y1LttdXk/xGmdTRs7V5a7LUy/3Xf63y31RpZ9K
LHbs4dN3QlvyMStTj9E8caNKxk1eZaXKULTPgFsqQPe/L+r2FE86eKeQlL+NbhagJ1QN+pWpeB52
HF7j8mrfVufXgpJHqun8iMPBRlzI9OYDFf5dTe1v3uafPW++7/PJ8zbzB/l8hcv65dnf7suSXt9H
pZrtuylYPAc7u+4waR5AIOYHpp69+rkexCZEgfmhL4tymDK06RmiIJme9eWhvNnhtaH/SrBvYE0n
i2HChgTo3ShecM7/VOPMl4QvG3nzppcI7cum6nQdaUzBBC+SUAIIUI2nG3tKvp1vKi3gDA1BrtmM
Q3U73zdvNy9JWqkM5P9+yvzky+rlZbopt3pe9SfFDdMMuZxj178FsMvMaZeFPabLLw/U1RTwQFRM
o5Heyxn6680/u6+OOO+WBCBO30k/XwenJX06BOf7onE6buZHPK3f5aLVtj0SEbgIDN7h9SAnQq55
833jz+fN9yrzbg2YZxPq9ErQhqNynm5Q/vPpc69d1v4/hrDr00lxutbND3wmtufZs4o9ZY+muTrM
NzqZUoTIhrq9lo730k9flVGB/cgnuYSnFsjC7Iqan4bL2Oo4Oc2iq1lvdbmZ7/Mz+VNN+ynFDkl9
b7njoZ1uUsn/m7bVvpoYdnMM+rwU1u6ihYCyHyZdxSyuoIpPrhVsO19NOppjLYUOT4x3pUsiywDC
eDn/5vPvO0w/cuyO7DDznc2871DETA5w/GPM30vk3iVnbxM4Zt3Ru5i/CcDVAIqFvQM+a23dURWk
sjviMC/50F4/lwazydZRk2G+S1KCM4wprVgfxQSnRx16UPuSdT/DnSrUcGUPRUUTBa91L8buni8q
O0hDYUqZk70jZUnR2SGeah0kOFLpnNXrHiwmE/sAvXDS4EecxOy9TU9YT8cFXspuXU5JyGIevUXT
aG5ex1b9/++c1+dH5psU/F+0yME4QRruce7O65fHv2w0v8i8jknZ3Oh6ff35PiMjw5XjhnBPFePe
1jryy2jdj5MP8E9K+hyVDi1m6eadsdOSnal5cq9Pj883xjTympeqObF8Xp+fdNmmVlRY/982v2xT
mgB19FF1MT7nGUUrbsYm4Jw6L7KXMaPPp+HuP318oAm/yDIizr9tM2/937hv3uTzXeanuEH37jle
ub683bx0+VfbniawGBI8otMXMX9bl3/32+r8j0bKVo639XRButxo00XosgppArPFdOnRandjlL3J
DjtdWrL5anbZcF7qrZjr2uU5l4c/XzaIjXT37U6Eobzct7edt/mX95mM4ZcYgjcmzjJMzezp803t
lbzU98V5nWb2n42+P1xJyU/5rx//8qLfN/2y/rn45bXxtHDUIfD6fOn/9Pi86Rhk2b7S3r+8xz9f
/OfvdPnQ0aA9gJ8JN18+wbx42eTLS8yPfF+f7/zy9M/Hv3wcNL+iYt6FzlH/chP/vZqARBOFQvra
dNfl/ssTLKGSCDTGb5e7XFHrB13G5BnMi/MjTWxrn2+RDcwQE2IYGbke5psejfcBcE15iEKBGWFe
nO+cHwZLzGz4suW85Me+tsJyVEAC//ths5kmy/PjX15OT5PqoHc5Qefz4vz45zvN62E5Pow0pDdV
0zhYg6fPNT99XvrympePdHmYn/tO0dIa7CwC2Baj0nysXI6IeZVesEY0yXxcmG2IZPKylZrkFuBk
RiHRdInv2pLpsD+PgLppcHO5AfzoL520UfGGFoSrQuWvD2FW/7lR2pHs+XkdZZZExjE95HyUjQzA
FLRcZeLpmEF9xmx4GphdVpN+E4YHadswAJWmOlS2/8ZghwrCYEBGgxI3NOIdgA48sYndkmGD0+69
hMiBrGlfCM1IjgEKhU2tiTefmi/Cb47hiJeB9+LUYO3K6b+bp++Xm3mGPwY45aB3UR1v0vCoNuCr
kCDvaj8yDqbBxRyjA8lYIdwrtdl2gjwn/hdJt6cS9UZVGaKy72hlAvwQev6oSBBz0ekyd51LEfMs
Nullty5MYAlOB7z2fwt2/x2/NgU7kyDZ/7pg9wq89Fu5bnrSn3Kdpf1lS01H5S40yzHRxfxdrrOc
vyyTopwpHKHxZ3Jx/ynXCfkXvm5bqqppaYZtWtT//hBnhfqXcBxUgbiq7U+A7Tdr9n9l1damXNyv
vFlbmoawJFVyBvfAub9V67TWLFqVS9N+UL341KpxfefqCCTgrXUN7dFRc0dOPGLZeO5vaUZwDGLC
Hr58aX8M5F8N49p36u30KWxHU/ma+C40ewoV/pLe21aqMhY2RPU0dooNPfv7ljIROkrtRo4G0NWk
vC5NuDPoZUxPAzIhsVb1ub/15eQj0Mvys0b9D572rx9Jhyz8/YuhXkpXX7WE7hAL848fqVQM3cpt
+pU6kB4EQArWtGbUKBZY70kdque4b3bYN2qwqN5PIa1siXOdSpGtEyaq3Lkp1Jwm7ZqtISUR6zES
SMsZgcqgVsbOoXRbBEcTB6/21ja1Osy45U7pqh2+I/egeP3jv/mSp4Dnbz+1BBkg4AKYFnHJ377k
QlGZElZluledUT0aFpMPTDnlOg+IP8yhrepuiQUy6vWdlost2JsFUEozq/Mru08fgszST6luP7sI
ptb/5rOxq/+nz8aObgjTmA6SaX//ugPUVQ0707aSfe11dy4Ft85Q4z1VtmHrqY5J1RD70GAUZGw1
9SGWOhaXrtjHJulGxv9j77yWHEeyLftFaINDOl6pNUMwIjPyBZaqoLX2r58FZLVlV/Xcujbv8wIj
GUwmCeFwP2fvtf1E3TPtHuhQSf6X7/VfJyY4BJ1qO1/M0zlQfwvNjsHSlkZTewcLGHKbu7hSQGfY
Gq03PKqX1kZIFbbeFqFUvDeC4b3MsMAVOV1IZStxzcjP+uevZP9XwLZrL8naWI85lhS7/7qrpkbo
KvDH/mDGAoMxqN2zU5OESHgM6dBR/Zr6V2SOwTPJCfEDocZ2soFHK8uJiLKnT6ijWbjlVgFPrYdI
2I+pdZrMgBAnpX+qB3A7vV/TyE4xnZPjsLYT6+GAK704PeiTDl+/iOurGO/xAgCcUYCqNBQMLOCQ
cjS3vT99K7q8X0vNG3dNUVwAQfcs7pqjbRYfYQvfEMwqd22Qh6YGcBCf8K4o6umGO09OwJ3jytjq
kCURxpB17S4MxZmm6Hh1tFEe7p8hxw+JFuHxz7vXsEB2/+1cdG0heJ3rXocVDgvjL+ciDDMJx7nt
DsZAMKyRFTcz8M8VmgigK2Z9jCviOZIKkvToj7cxt9QZ+XD+hGCaOvcIvqDVyHwgfe7s9fXPmrL/
bqrYQVP3YwgJZEV0458TX/nn0He/lxWGzyiaPPYvgXOORaHc1coPvyUdK5Q4nkajgaWLoGowrKdE
Gg9vCvtj2Lj6TavZLI/Q1QWUsbqn3iOXDReds200Ed6XTRp6N1BSlL0K4W9JpDq7Tf7CYexuaTuO
h6a1xaO38uk59O+E7XRPeZuJvZ4o8VANCbRNHd69mKiXYQIoy8mDVD8A+Vcg04N+TCPcrteCKCCw
hgSihEGRH8s8PlqWSq6tVyZXw/42dQagfiRPV8oyOpHpXXqkXbXRIYjuuLijtW7UySGcGgu7HrLW
SyIIPnSQQd9weUVXQWBEZgRkL8XYwpvuwK2tYUqppnNe9+JG3guyzukGsP1J2pW26csaQK6Re5ch
rGqgimD+U30k/qEoxZEbO/w6HYHwYE3FWcg5rJoe1KWLgKS3ajpp2JYuTVpCfu3MA7Tfr0RxvMmy
kKflGDlpSBRpaAoSShpgE6b+QTgyYc0VJUIWuVBN4IybmXajmpNvXQ3zKnfVo1e50TOlvzOYUxPn
eBI9+1pPYkvsoQPXqxtygmqvaZV4BXjrMzLLHIqetROGE1xsass37IjTDXL6sDFgs666dLoYbuxa
gIsqzL9RfISWiFqsbL9EbZBfmlHAHkfQtu5cCziQPZ4mF3O8OXGXj7Ug2+J4RDc1pvEF3iDtu0k3
0Y6Ft0S5PhIBpuhhIRhm5fiCVRpbqy2i+6iHiLEoYqxVB2g5d+r02IdApIjk0598fB1RFEfHauq+
jnU1PXVwI5/6Nnv3kuSscLQelBjNF0uvtHtETPLyzLT0B5w9drIoiHlFduiUUBnsVB27wHPvy8Zm
BX30JErx5anycvnrD4nN72j7gdzh+TXEuPTIVUm8m1Goy/Jm09PxXMvc2npolXeZq/frMmiC53re
pNkMbHNw0S9Pp4rBFCzBeLVqB7w777D0HMXkIE4NPsE1OT/hHnd18Ep6FvzlhCUMA4z2smz02D6F
6aRu+vwOHMPdIZVU88zyisfWeVo2rcEOnazp+/Isq6W68fM2IxPHE00yNJRRmL4um7H3P6Ry893E
oL1qgJX5Ky3WxcptCR9NiQJQY1U+eemAY2j02teAiHRusOqCRpZoNtN7F5HurjLMqa8mBSxRBO8l
zckDiVHTobPjdlU4DZiOjghm3Wu0W4fCYNUpg9R3vyo/JHzlyPkxREn01k6cxDrOcCu134UNi0sW
mXsUFj6GrrKIrDPG72nReU+1XKWu8UVmKEt7BGnd9E4cz9lyOtzJYX1w6AeQQtcfphayH8l4m7jD
BQdsFAF67G2hv6ArG9IjkUbVthlam/KgfelqgJ6RW9f7xMLzHeDoWE+SzF6vGqZ9miVQWAcMNz1s
vyPe2D8MhrYd/jFUyC30j3RgnKgNSTbqHsgtPh3SRLJ69J/DNPvSmqhPLAbfQ0YUaV6jMy20Ntxo
oGMavc/29CLBhEzGW9w6SOimpnpywhzI5fDwR82BUubJ9WiHPr3jIt+kKdJyXwbXNIy6X3szxWRz
VMQsz2AmLOYYHlBa213XPumtQ2AZrvdlfFKpNB8T53LdfJa6hrUm826ZqYYz4HJoH3JEIjVE+84+
Uxm19yrlVabuDgrOsTwNw/jFaiy1g/Fzo8lLdsLAIOFIuQHSCfm1xBdjxeoQojY6CDNc93zAR5Aq
LOiBdYmCBuhbbhb7hFBGfRw8KDuRRkbBGvRFvfZCkZ05fk8yiIZzG7hPbqkwJuu+u62mRFvL0D3Y
acFiV8h1x1R4n/s0hIE8EeclzWmnMlmhp6FOpoU56Rea+KZrec18tduWcZyth7wrznE/62WjNryM
pji3oRwuVgBQI1c3HAPnvIi1T+iByESyNoMRos6JgJUghL6pGWbNgizdu1Ue7SwtPOGK2YVJ/ykq
JqYro//QzYTYPN1+TQKMAh3qHU5H7T3o8AWEY7EH++PS6A7Uk6zQJccCIhuuP7ccS/57/CiQ87mx
9uosR5iz4TTONwKR3vVMYhlN1TUC4RD4IU12HG+nUmbMwEGWrybI9xeoJt4l03YggWhIBJZ9Qsfo
rnX0FMV3XRbJRoc6fDC78ooBtrjp3s9wwITt++ZnJjX2MbHrn9Fc+68Ac+Hb9O6iM92TPal6mzsZ
5sA0xiXrmuMLcY3inLsWt2NJd1MZibvXcZM91TOqr88d62vRyPIjcsP3Phnsk9mg+h+sErJ1mmlr
R5hooTowjp1/qh0EeLLB/CCRHR31Cn0wvJMymsPLAS9pDRbOxHkScVYQoLApy7I4Vh5y89aFn4oY
Pgas4tfH5ctrbdA8l52H5L7UTnqF488Gi7xuu0i/eoihVIDyMfQefV/VDAN9BN985O4vLVC7QK2r
OTkFgwbKe/asVrd3eGBIwqwoO48hQA8PWiexsXS0ut48eGZ1T7GLHMYGGJdWHou+7A/9+LO28+I6
FHLYKL/+o1TSXA0BN/DYLtcZgQ8irrSdDIr6kBameeKmhmmOg7f2BH0gJ6CMFyIHJO2EobDD8G/g
mV+HEz8hQRGIOaDQjkbM2TR/RuvTn8pzUe05g44mFIqVp2KT9W0AzMVHRTmgDB7xxcHq8bzdkDoX
mnFbCH7aJe2B1Ch07puucbecJsambUnPcn6mtLGfwnZrRK57NFriKep4FjNO8tSVHbEjkYz3EbWK
VY+LofFIYOkG4JSVpJpXV+dh2ICUMR/1bH4j9zYjXe+Tj25xR+bWw+j8GjiNv+kGAl74OsBPvLwm
7ErGb92k/4GD2Fn5kxu/1KA4u2Yyv/a9ptZKZOVOaNCzcE8Oc/BheU4B9D6IrCNFFRPMRrTxzWlc
5qZmFh+0cEw2y9Ou60cy1DniJGqdw5Z7VG8TBNhl2THRPDwrg3OVeTicS8fuV+nk+DgY0AXCjYXD
EvpPRML0P023OVJ7uMq6JC/TItq3znLnbEAVJu6m67Z6b5xGlnHLK9EwOGdpAHesFDFicRqVNWcc
7y2Xf9WV57r3yDyd40fTPBoudReUMDYIlM6zdjg77oSLKGSZZNUGTzX/hycMiM5Dqe8iO/tSsyA7
90EUXJZHy8YlI2Mz6PiusehpNQmNlnb2sHZUGCBPy1vAsJ3GqtX2GEf+cNvZ3K1PN82OqTJqjvFr
k6ccvaqvfLCqKN9dll8T/KZ4Y+tFepcq+tCJnsH/fBNYlJ+t6mlMHedJwyBIRGv5oqcGjC8qOCsN
YMfL8hpYlRr8dS/3TWlqTKU1IuensH4pkhB8cVs9Lc/Q2YqTI+HGL0+Dg51DYOc0zgkvyaKtI+1y
yyljPiORNJ+nJCKHNK3hWSl4QzXVlmNlIj4eHTHe9KG9gDqtXvHKYbozX1yB+LmYquxgWXyduhbV
RXrJmyDj7yJaeZTWAExYL4OdHoTipU2E/hI6Yo2Yt3ryW8/aFYPOCswItpSmhpXRzZePzLfweQ8s
N4qLZPzFs2Tj9NS0uwDKdpqUrp9wlCkwU/Nz7HM6VvGy2sjCWcUskM4avWqUrSnwBIpoJ0sLXsxO
1ntlguCEijuceiZ2UO/VadkUqeyy/3geTjjUZTCqLQgiRt5ucn5GoplQ5B4cF4bMqrKf07LrTy4X
0Zl5Oem7s70/Kz06q3WMhTCo92NT3QwfUAV2vc+aTkRvCkNiw7zhCLE+3pIlkW67ILsYXfq5Lpxv
CK+CMwY8nBKxw6dFl57EHw5s8KwP8c1T0Q1F99ppjQczvANme/wEfNUJwt8qzQRDJHiclruAnLXl
8TR+qdIwWYOt/gR1dyWUbq7hCj6cnKVXbR5N5mi971hrKusRl6D3HTrsV1e5h0H2bwQgdetefWBD
VhsnxxQZPMLSB8XRxsWeiBVWgDMdbCBATzTDIbbaZyYnn8L5DpPi6yESptGJHy+rgyFi4qTg84XY
xB1/3xIOqRsN4aEzt9cfSLBLp+CCefQI03/TVP1Jb/SvRffCPB/eJBGEKzUyqxG1C8wO8P7a7sdD
b1nJHj6gOKQO11QlonOkk/aNk/mnpblAe+zk6zij/nRXfjIKpz2ieRt9Zuhk+jpHSm2AYtNNTE3p
5M7D5bLJ7A0OQQd3hvezUfzOuGv2lUk2l2yhzVn2s0Ni4qqtk7VRkLWEuFeSYKDvhl5mq8TUAPTE
Bohv7UUzQ1LSq94lPCP9Nnodk/i5vJPJdZXId93wtK3vSBzczehtHGA0iOwBihcRAYLcOtESsxwq
MvGHz64uB3whSuO+rQkmAm1SfU0+zLjMnjCY4PmDiTAbdEj1VO0PBo47wxAaPmSod6kRtZgPbnUw
s+KPAQEArl7b2InRs98Dx7x5FVlEUetRAXUEqqzQYn0Vmm+OVxLuG6WnCIz6BVJctg49cmONqjk3
VemSsTLPvvL6S5QXJWQo66ql4OSqnmj4uvqKt4EgUKdSe7BEZB71KQGRIQnyNmMIi/bkTEzTSACk
ScHMNcOblnobUNr1rSWpdNe02nvP8JNHrNrjqZfbsuT2Jf2y3hjCRM5f++ilUw3EsE6wya0ro2KP
q7Z8jiIqhrB8si7B5O64Lotyh3hAMa0w0WeXPi2Jne3edNHqF30wSzB2LZk5ecVONP5UN5YET23s
FMuWINnm6NktRuGYZCPZnJCyhjvGPcYvW7+bqXCfQgrUueY8yfjYW6TNljOBVAWudY5Tj66nnn/B
MwtmppfPunKuCiTIGn6wvQclB+qs94hKGgj3Sh8DReWDFsX9hip1dS+q6BUkxkZTvrxw1ACnY0o/
+zq4BplQUo6JCXY75ZythKv/CH6rIrfeBYc33zdIrHnzJts8MlG4FAlgs6Th26dW/CydwX8r4nxX
lNO76yEYzQMDkd9EdrQM6xmyCeBnRpkIzWPcGpF24I23Ramg+gzA5xrfX0OIlCszqO590dwSjajV
MObvycScNtJ9n2VRdRiaysCogkiV2sTQJrjSCkgAQTmaYNeInnQyt9j5rnpbhFE2pWuFuxbl1S/R
FdBLYlrKLySI+qtRfxQ5rFXgYHjgGtrBZZYa6N9YU5auhUX3m1Tpt5hiBLoMnxSC3rDlaXmek685
hlF4/C22qP+q1LDELGH4H//sz6KH30KLwfWa3TSEr9LI96IckP46H25SdZD5UsPZOpq1y6Y8OfRV
RhjK/IZZZ4QzGkerDSbHq9PNovxZNn1M53P6gVnhaILsZLJ2AZIWHVMN2Idz70q6NV3UP+eAIRIv
lifCC7HCl9lXiDDBSjMbyWkPLkYZ9ybzOlaamty6CSlhwgG8GoAVf/EroqnQPmU7MQTP7izjzF6B
drzVujT3v7VxeERXY002+STUxtyX3uC+djVtFa+Xn/QxKx6ePxUP5SK1DrAl9cMRtWACz0lOt3CK
QKO5UK4SMFaBl4Kv79OTjz/jEBCNxIHrqGRM+VFZgJhWqsWTpY1adpJIhmfT8is2xLwsk5NXqB8c
bLhUvQahZQBEKo0Y5WY5fYYC5t2GUJn7lOhEFork0CvuxnVTsAKcLKC7krJuSmWlS4PibsfNVRZF
fq7I1/M4kzeannu8iyQAbE1irWORlSrBsEEEo59TbPDxjW4a+mWXJM1vpii099KTw85ljnBM26B/
9jQPLoKt2u9jEu5d1e571VqvsAmLPZdAji8nzN+L3D/DM9a+dj7VO0uK/jZmYXrjFs1CiaiUksn4
16CkxoO7vnBH66MPwmfktu5PEjk2fUukOmPMPfXN/pIHpEXX+nSorMb5lmFOZOlFNoerU0gHXP7i
jTR0+o4iLwtqkp8D4iUNbcDgnBHiRCqLImyLoWNCLMO9pSUhmsJkUQ5wLiqYlIT5npqc1DnE484t
qALSntNCbDSn0y5urQWbqfGsDYv9P0zUZSwonaNTmTEuvfyeiF48KLah0UNQlmbedLZZwU0YBF/r
1u+28zNSd8W6y1r31tIYxi6jNELNOzJMpvwRskZYxx2r4KDOyC6SfbG39JbcBFhgHTPz5zG4TrHt
EhoJ21TXnO+1bKaj/SUf4R7CQhDjSAq4rRvn0izZMZ6wjkNMQlxd9u51qLOrjPPoQox5SntwPNOd
LI6MmddexHirM+creK91aKXZpqDi+xTrjbY2IIQgyYBrAKGia7gZN4EuiTpQP5oq6w8ENpAtTnEV
rXSYI0KigVsTrxXXRCy4Y9RciWUfNvGASFtTyPMSAnG6bvoIw5Yp+lCL21KW8mxzT9vIeRH618q0
SJMpCm5hrfzslEm5CcvQPKWRIryoLHedQRy8P9Z0PQP1Hk1VfjCm4ZWjBTs591gDJb3a5UZnrVw5
DWS8dMY+CXS1E5xgDBHp2om9tUqoDhPYEKxCYJ1eS+ZRTxupmvTu3KfthTKnfSHzy+2ye2439XOo
SKfO4VpeNfAVsMaZTA7NuLenD9jYNy/HiRskkL7Zvacpyj+nSg5nImDOsQGgLp+GTwFBCE9d5UN1
JM3DHBwM1iMtG8xvdw86J6E1ZKuroLnPyKLApWNjDR3ZDWDrzm3UvSiHQFBp/6jMkfRNvFRDoDHZ
ji3Iq/C3WKnjhK40yfw423aD6e4dB7TpOLTf9WEKz2g8iBztwaoRw1S30R5edncNqx6LdEAlTVPX
oZL23pxqAvtK0NJL5aDJMmfjt7DzvIDMCnfIj5i/unUkoUtNCbvDsqxblEn3o36bGJRtv71PRo9Q
qU9eA4DUN+BGxjlpxcapLH2LJMhGeVkWhJGshccq0jMM56DNgeUTC8+Qgt7QdfpeNSz/KRWXnxjt
mYXr8U6Zcf6lVccpik4dnp2bo9FrZpLUwM+qff0eBcyEXDpPT2HDcGjWrXaJa40PNYKnwaYYMNbq
Ki1fHDqiLZAgsUoM6EqsHcX+Y2LrnMOCBLuu8AB/edW+Mmp/LWayu2thsrHxGwuytDah30GLKMBX
nUc//tmbqbMrSZ095d0LSQjd537SP3ctd1g3J7YoFBxiOESC0C4VHoMO8l1Ifx5l1/QsYsfcFwgW
ofzq/c0hn6wsmfjFrXVRQekevbF4t0QcXuzGmKM/DY/cM98k27IJOAm15FnyEZtIjhgPzdjHHLjv
VLDuR/cQsf4/NzN90vYmyNLMGf2WwlHSG+2eFW51xfvfncaQqqldiGsUOu8QqjtSqMx3WhUaxfOi
akjGYmohahq+hmyoLxmcfYYsye6ZBms1Ele35e6gtTRNEgonvtgvsuNFhYyztN9b0XQRTCgu5ryJ
DEbkOujO/sCMsNQlVDDaUqfIodlcRuIxwF/e+zE5uVp1ppKanQOThPJm0P5IfeJrm84vHyZ5VneN
RFBbfixZZA25xQ9F0R8+20ek9+3VTQXBUp1/cAcsyiSc+if2CJG6rBPbqbRvVaXo55GJhKQsy874
v7NzGEDDyWuAIpWo8vOokUIGieCqxUz5Qn2OzrSdbtwYQfTTiauUEDPbOs10+aPXvuMXonMgYnSz
bgKxyeHGTrnVmOFNaaBOUVKWW5+SxcppGDD4guMpb+gKwHcigqwPKPq5MWYgQwtAdlIXqgeof4ey
a6qN39vjqkBLQdwi9xdlYGfmjlgOt9CWkMRSGvF93uJAJ3cxJ94SHH1OiynNzeEKNkJ5DMlJ495r
OEj3dt4sw07KFYwOJTm4452mJXP1qpX5zZ3b1NYomqs93o3ADg8yZoQnLSelfyaSezg/ciNyQwsW
3Xk7OIchFfRGsSb3dcprfn51Crj8VpzuJdPYc02cHArIJD2GxBonfRjSZXVZgXrmW16n3CYtoOea
5cfcuQPnOrTE1AyZfk1G1HlNnp29IYHSpANyYNxTWxMXIsXYrNmnhfoaumbACjnzXhGjX/O21j/A
NOWbcHDyra7EU9ew8M+yrkSDkozrJqryvVUXhL3p6ZcZBUOSincuczufu+buu4eRjfn+ydXN4FG3
4hwN43QObGR3Yex2UNbkd/A69R6Z4LDFa30O6Rt9EM6yUQ6G7pop6U1Az7laYwzewO63FgWUU89U
T7iF+JYMFe46IAkVk9BcUv1Dil7T2zSo7Ox70yAosmq8R0xwjRe264G56wWy50XrcfoLAXu+0os7
Jfptkhjl17HXf4IK/W4XeXHwgfA9QLeeKS08otKMDkNLcWk5H5Yzw9fLvcWUY1uS3rUxssw/pgEx
apzcnPFN8mbVaEQl5Yx9M+cZ5KxMSWQkotgkybGiVEYf6ksftmItuG+saMbXlyAWDxrg+ibFrbLt
WbvtqGyx7KPdCQuTkA74nYC2qFSQLQZLkZDw99yzf2qN4qU01dFlt8Yb6VLeJleG2i+DsFnQVYqI
ud3bY/sdYGV0zepGJ4a5gpie09msY0MDZeLaV6yD72FRtI9c96xraBrvSfXs0P9/dRI7eniA21dh
Hgniiz1kArOI1Vo0r4g3/tTZmsiaTr/lrctTtJrIrKKIlEebsIs2ir2jSW4J8InZE7Ns8nz4JOok
3YxIMKzZs9C5JZ17PdX//TChrX0cpivF5oKcPTb2rK/35mXX8khflPZFSwGcSz7+5RzFHesRwZS5
WFl+Pc4jAgqC2oxtJArpcbGKLsLNZePJCG2sU51FW+nHxux+JC1Mz3jxwgyzS2aRli6PRFLA2/Cc
T7E7q8H7WY766+GiTF2MoJXLaBQCV9rQVy5PZCOXJ7V4Duany2vLxgYytq0SerWL4XT5gOUDf33U
7D9dHtUW5nqw99DO6xrDXJL6W3sc3pc/JstrywckesFXWr7C3z4wKRFnma79vphJwVVyILQ4/NNX
WswO0yDUFLXmGu1Mb5KLleb5erHq0rsroJqy3P/91A81JqpBy1zpL68vxt2/vfb76e9/by5Gkd+f
nM5EUvqDHVN7zCPhvPl15JbnmlbObr4mOHHy6zQuI5wvFvaXdAgd8F12hiDDS/bDID1Kh6/LGzTr
m2c05XF0x7I5L2bh5XNdlXN2LA/9ov/TVbw8EqGEphW335c3Ly8tm8WBvDxqQLpigi2Ovz9uef3X
ZxYjhT+rRD+X4SXEZ8XaPgan/uvR8nT5QxexAk/BBqyj8tWj+XlsS6BpU++k28WdnVZIy5kXrYzA
TI/LYQ6X0+33YU2TXT9fVMuVNM7+omXTz48sB8RZRezKVguG8VSV+XgyKM9T1OPp783yWhYqVoYE
xscJgEnyLwm3WH7IonNeNpNbB2BN6xG5iMzfvLhH6oReICWRZ04FhbCEromgOTOpd65Tlqspotzn
6dNWQj8mChTFlnzgV65XtJv3cZaP3KKdHYl4P7IofBN5/mImlGCHcTvRyl9ROidrIBDIDqY9EzTj
LMkki0Qi1hMrPKCHZJJGxj0zYvDWU/JDeqx3aIS/OQX/YdbOnUWuaS0vPsnJPPZ5Y61z0LX7xjSv
RM6xVKoQ6gWEc1EFfTcq+94acXAJLIyYai42R8TUJE54cvmCK7IOpuYbtTh65TRGVwjAyFHjyPCB
aDJWRCdO2xZcXEa8NtVNgGxpCuOCmfbRd8yrb0E7NbvrOPeGuzZbNQ5cCdc7W1Pjr6nW9W1Fj7Sb
NnbTfbLS+omK2Z68R6EHgsxe+b20P7VEoa0JE8GclnxntN7QBOT3BNE+1iR6rWr6rhTdeyvjcNOY
lRMM6qC034zB/Qq6Sofivh5dQnxn7v3kudi3BP0Cv8GFm010cEKDxQK3cQAnq9Du8nXUJRZwGcyo
um1fAz/6UkVVytIDYK8wxiNRtc8xnZs+Y23p+0+RpJ8YAOgKc8tfuSV4Pm9jpla3pptDQYbMrN1A
AdWaGU3oURRLN9EidZCkrsO1M9lzDSsxMAP9EY8tWcfNFO6AotA/98RH4ewBFxCJlDHFL2t/1/T+
c9Te8mIyt0VGarbXEa3MvGYDVKNnTZs2WKuYftEIdGgOmmLvI7ZZjVVFKLxFVdIAKOPV5uvUGtDA
nbZbo414oUR15bc3YMMiFMUQeHduxN6roWfFNjGfpZO/c3X+QdBIq6iTAuhu5gn+0Qo4uYQwDr6y
6GGY4V71Edmpnf6NBUTDJWuIesO5HW+YHxIKOkMfCaQqP02tmVOTjr5FJbhiNNEbFJL+lqBPOCuZ
eJlc+wchRht7OIH1AuHaso+7Wje2MIEmmigZiQejdbDmcGB9jgnW58DgNiQ62JhDhMc5TphZMnnU
oDY39Rw2HM+xw9YcQDySRIyTMT8rALdE62X2Qy2BxSQXqznCeHmJWD1IAYN40eegY3sEUdOQfWzM
IciZIg7ZnYOR4zkiWc1hyYE9ug+tIz3WnKOU6Ssi6CRdeURdfPTmwOVijl4m79CleEAcszUHM/v8
ggaG77M1hzaHhDwW9Yz+Jw5qTw1H7bw55Lma455N2mhUJshLGucw6J5UaG4UPXw3Nu14GkeCo+Pi
Es1B0qTr/KjmaGkyx4eHa5GcCAiBW6H6mUa44I1oiJ4iUwMine3M0jcYq1Lv4Lpqvky06CUIXdj9
5qWgMUtQSn+ulE2PgEgfwgtfzNZ0X0YR7aZU9U84Tl6rvP6OQdTjTxO16snM747VQg7SxXCEkU0c
pl8jtinEuCF0vNxmHvwrqzFvgpVdX+TtGeH3V+Y7yS6mjEjdb4yYLlrDxY3fszKWzP6HeutDE/eN
4YHQo10Z/TDgk/OYOpVMC1Ooqo60rrYxWUAWkCuO6Bp2DrnfXMkx6ZSlk1L2d8lRCsXFEtZz1ZNB
qTmwfClXQTbTPplj71zNVl5GdFcHpQDKZtkcBE/ZdFNH7axWz0KCkNqfU2q8oqwIX1vK86HfZm/O
cJ5U4xHs6zCuJJ8yMQ0XYFDlNdYIyp5VN1VNVTIq9FOg6kPv8N//s7JYzI6Bv+jvJaor1wSfaAhH
N/5utVC9EXuRa5aHRMjkMPQ0vdvM11ZoBt8kosVXYG41GcTTzp7FHaPTRv/LVzD+y+2BO5oBVRe2
ABGjm3+Ts3ukw3SYp8pDpiF38jvj7gaMANoQRhtuZB+pwfwcQUC584o+vFke8aBGBp2lLPp1Q5wL
yjh4VrPYVO9Fdu8lkFKay0eWq/ptVoEu1ah/3nHGLLj+244j1kDHPYEO30L1/ldBNm6G1IyLkR3n
tc42tYU8Br1/EyZQD8QL1t7uYY6MvTj2zhTuWTYlHwqzrZV8i4aJrDfL+wobXMjwm2Po7wXFHIo/
9k8EKrbF+MUUmGrMU1PAtM2iSP1yT/3PVpL/Mjew1z0DF4H0HH7GIjj/D3fL1MR4ZoRTMNTlTN0t
slajtuFH2ICoEFQfUWXk0OybfqdS93PvRAwP4M1ar90WBmh1tP0XmFJ2EtcH5cjP3lwBqeLygysP
OF1Z7seSTLgmg4XfxtbNatNuvRyE/89sekwlwZtfmeXlm4jMueh7+1c3lzN7pv7BAkYV9v8e2WmY
yz/9txHM/pdlg9KwpGO7lEpnK8mf3CZpQWASDtUSYTmWtEwsH//mNjn/wptIe9GWumnwz/hXfxrB
TPNfvJVB1GD6qgNcM/9fuE2mMGaPzX9eZjQcDNP0XNshNlQ3XfOvl5mbjFUGWjE+RLpt7Z2xfLMl
c0Cd3LK8NLrn2HTD5yAeaPKJFKUg80Kz1M2XvMvKVZKp7mTTbU2G3HkpCR3YUkrLd5HS8sswUW8Y
lGU/9T6Kh7J/cjqCUxA1viJpQhccDdmlmWvIZn31CF1LIl19ASE6kygH5CttXp4TUD/E+jYoBiPh
Plee8tYTZMhXl5RGomGC9SR880XiANi1hjDOdhF5Z2bC3U5AodoYIam/5Ui/sCD87HvraddQCo1v
7qRnK3fSgxr9bG7LD5/1ut6g6xw/IomsokJqXNbcDYFIkEc3GUSZhC4CPQBsYxZ0byMe+lWocTfp
WtW+NRmx18Vcfi4lkRGOLiBgBukms4kiyhR13rG4Tep58kPr2Mvqq+d6+QZu/l5UY7rLIltegK+G
+7rTEIdty6IVN5MkXw/VEADckKyIrL94SAdkMp0bYL8+O+tdb+tNWjokiHnqUTgZgFGbfHnHsX5q
qOGLgv9ObxQtUIJpcKT9H8bOozluZM2ivwgRCSABJLYFlKctUnQbhEwL3ib8r58Ddsx7m1nMohlS
i6JoUJmfufceMmLbMaxY3pyqdbohuPP3nvUyeRb3sCwPAAn1wZAawWZ9l+nBfxPX7Fn4TvUUD/NH
NJXToZxJKlrKDNF1N5Aed8wnaFx6Qgbj4wyeOZWf5Dzevv0ZYHRmcMpFcvQ33IV7ZygEo01OBmRN
OckIkIj5XlkXkD3+bpBdBlMTeXK64qxRHVnYrVkTCfKH11F7yrNSnrzFZZ/gR0UY1fYrUX5Rt/c0
MRyJflTECgaeEzWUeVAyO8eaj43Vz/BJmv7Q+wkbvGU84PzqzsXcGkGckRVVlUsRQkFktJ6jeTEa
J7majLNrLX41BhtOkrPtZ0HexwhB8ttc4gw+XT4fNCgiMux74cYX22Lnp+hVNpK2cTAimHW9i40D
YKf9xAZQsbcuNbEbxVdni/yu2d6wrL1G+Ziekgo5ocgLnvsEAYy2L9Al6ovn37girHugbdY9ps4y
1AVijFSCL9uy5XmyLoqc0nDKSG1lNLvVkiRlKfd5thdK9ASSuavZwnZlN+BBqGj4RQpfu9XTrvne
K8boUkvDI795FPz40SYZdQqoYMUs1tfLW7VYTOL5ljNeW9tjFm0/U6xSWUSik1USr20v7njwhmZP
BvWwe53marjOXfLLjvri3LW0iI4LLUtlRVgLlG1Af46r13WnZb1NaX9t0fM8eaIkrMXcvvyF2G+E
58hzjXYNe6n6Y789rA1cWMx2JIBrs8n3rLIUQ9/8XTDlffJrC+F6foEtYd9bsXpLjKi+Mq9BjLtN
Mt24/ihr8+h1GtEtJ/A9r513h8xmTi7TO5jF+rzO1nIWnsPDncIxj5rkYCOlIoi+Ro0zMEkYetaf
WZaAZxAje98FpGRU5LzQYJDuurrByoiB68FO0/Y+oxfLuuqLMNk2rFUN64LI+fkHpNd9L1MSxre4
YdA67CeGbA8ComcSldKT++tbNVfNoyfrwDNRQusJUpRY/Q/lsyRcKw8shFN+mmSu1a6MDq0y6s8U
7fAivMPQYjaJy756cP15vrG3KYPCa5I7b1ndXauYVbP/9wK3ctxAGuXw2Hud9Sxz8WjhenxUk/cM
ENGgSwBSoqAxPWzQVeT63q9pBGNUOyADsrd4iuENlI3ag5Yds+zMbAF+FPam8+hteroSbjsNGH63
ZJs5WkZ2yhrjlwN14wVM6GNdOAeZMKZwBaivrOjqPfdQfeeiDa2W4V0snPzmP8JLrMeGp3+fiFQ8
6G28U21hMPE8DsfYX60gHrASpqNEmQ5iUbbezziN/Dc7WqIH2ZmXDrZNODcRWviMbdiUlfOdWxrW
YcEnfXDpTjAFzfBJVf2VOcT4kyj3A0fUtezcgWDmvbY2Vp7pKeRf2XhA5vA3S/0BAa017HJdswXc
SA4ILtNTmcvl2qr8o0jJFsAneVVRQlJxkb92y+9mjB6HhFTlzDA+Sm+4Ng0Rxes2+smtSe+sZOM5
YDnYwwvhpl3b7sFKyku84EvGwPC1ouZaXN5zpCE6DF3rU1pWfhDHC+zQtE9PPk88QeZ+hzaEKbj9
J64T/62NW+e0ipihSdEEA5kGL9mSAzFd0tss8vZYdfyHROS+TOwQWnYUmo0/XqWGh8g25iNKnBZa
T0lgWJ7AiFFriQbZyI5j1CB6ZMZ/dBMLMqZTvw4FqaaVLufjt6lL2eNJmJ538DpIy87oiDu/ZbeL
u0Yd1epOew8BxjmuxBSqRJqE61cxfjdWBMy/vyxThHjXLVJ7a8BxmfnEYiYOOuk6N8kzFE/TwYU4
d2HDiSbMsZwjN3UTWgj0QuYPf61l+Ykgz3xbzKsYK/8N2MCNwujnymQiQOfp72Wuf8QjrNldLwZ9
t7bGvsnVT4KBp0ttTB+NvhimjVqybWpAzZvHUZrXfy8Sb8nO+Gi4FTOPjKeWLENwJtUOVw88qJIt
OyTZZg99rsSpBfh7tX5arXCec/rycyFa+87KbVACLTd1IsFJSV2pU9cPgj1VUr/WaUZGkuJaH6zO
Jusd3UZh6/rasVk+12Vsgm9aLgLO+YmX+66Kpt9ucSMCCisrq/BjbyL56trcvOVFHHr96F/tlgDF
qfMv2pm6i2c/xoMUN9Qrs27iqzTTS7cQAtOgy9jBdLiOc4RkIwEI4OhGP2s/YsgdRXd1ZA/A9vA4
aFb+d+ROXggu74OsYe7lFcU/7dpSFSDsxYL03JY82Zjv5lsshpdeG85rZ/a7ondFgBVCHBQEeQOb
/F2ZfRU2jnzVL3864dQM5AAEbAutzcFwT6LxsOs1NuOdk8fkfYh62I2qYIyZm7uRyN8vIjaY1oo1
aCYyct3cEg9pwbNfN12F73QWB37SNpKKT+XHqBXaetB7uzfi87RmQErUJs0i7Hd00WSojBHCgr4i
msh+150jQ6latetGK7lznfqfARfZoYYbBYi8wHsiq7OeVPeEfuF9IgGf3MqX3jPqF9IuLTyqbE9c
XBE3ptPmQbRtHk75UH2M7X6YOdqM9cl08t9eRtkhAf6wSfHuFXVhiH+oOyYrY0nP/6wA2CVyekT6
89ORyXAs1xN7e4hOZqafMZAyJOy9qyqKA1pi824jqMqCzPhx+Ws7dnLXA1VHQbdyKXgpwcDYR1kk
A8LrGbQMabTsK7NJqNay/qmk1JrlxHA+G56oWcu7ku8iC3UkDlLGxSkhfzMgPG3ZjXZsHgrPfSst
DVwmX8WprJ01sDxIu6xC+2vOCgY6R4oCo45Pi1p+SD2kR9uKXj2jS0/sxlLAC9MjjnsKgm5FRT0w
vO55zbO/CFzLeM0YoUWq+/Daho8QNmPWPjYSnmM8PftQDZmao/DM6pPIZRT65iIujnVh/Wg+tJlr
hhQyxN6DO9hF7jjfStm8JfBP88FpzmosuTub9ZabFZyPZLmv0243x/NMiHwVDHZqnvUs7bMxwwB3
1RjaBkV4N9V6P+pcHJKi+lNVXLmRYad3ebWwK1uaegdnTD70ClKkO7vrka4Lbotht7QZBtJjtdZB
tt0oGqdaiXfn/F0M8fkyrJ1JU++bF50OzdYFWIBOSHCbVv/OyxnCDUWTHjurefHmKA5SM80ObVI8
s9XN7vnzS+EqFD85Pm6CkIiMdvCJmdNoE3e+oBjeirLJm0juTbDlRS5h8E2f+VcxlV8MklBKGFVx
1w5Zy4YDV4FnpPmdM1WoczGg+97SkFzTLnufiI3TMGPyckesMy3x2+lcOC+djeXPrdkNCm7LPQGL
eysw6+lm+2R/dB7d0/aH6Qgs0Zya3Vo2C9s3Y49cvGRGbvDa5ThOXNGf69gnI2KE8NpSbB8Gh2S4
1GoLqkr/bNgUvkNKTW10dqDSsj6hdsTKg6LpyNL5hBv7vvI7UuV8R4emGNle4AGphy8UODx29AE7
1xH7TM5/PdWoUDOlD4s+/y0tEE7SJiUEtTcvFbBqhLdDKYs1dNxpJVTD91UXct2zFEJRWgAcs+Il
C5hHWA840TMAb20SkYVg8QgkeBWKOPvIcgUnVSu2HdsxwI9ur4u3DAn7I0C6DYmiunMPmmlN4owO
CsyH25kytKz4wceg/Wo2kEw6KuB69E8s3sYQeH0cRsucXOU8v+CoGI91L9Rxk3DSXHHTzTQsotiM
L0OK9T9fkE539cHxXJQ/PsY576XBHMw2hZi7Jh9KLnC3o5qOuqNnGGS6Z8u7n7XmA/IlpMAazpy/
PZYdqTLmZlUs8/y+WZp3wuJdHj8kewqgLzqO5VOX4xqMmxc/qyP3oDT7dACV/EDT/AOeqdwRbpCG
+bDqw6hc5slGdXEm0KdtRIxsAZP7Iuf8So5vezZb54+punE/I/QO6tjFv5sWxmmOI/KeWxg1y1hj
9tThd8OdqiVHclW+LEvOd3w0/zLwt5BEwFpN4vH34jT8uAt8Ea1EvUfzGUAC44srW3UatpEdljsK
21LAjVyM+NC1ngibvGLziMo+BEVhH8ir0EHSqZPWTXWSpp+EqYe8Pm8sCjvTvc/NtL43JAJ0j2oF
2LI4mFgsEwjzv1N7JpK+rfd4dy1ELD2eaTTDbAAB25q7nnP7EEmcDs7yW6/nnr7ztOrZv29GuEV1
Vfn3bWScmznXp24GLfTtAmWJ5vIzXBiQ47EPmXUUxFmiJrPW6H6Oxi86V96hGKPLqvp35Y3uubGc
/qmrn/C4HbnF+8eI++goGeWELVKzhKHVcbCxGBX+3TrhX+1ZopBr1RcH0eVmKFj5MIxb/1HZCvun
nTH0NjRh2aLuCsswX12cIHcpqnlsiU1L/MSEpN+sbgkGUduxerLvVY0BKE6OroKDpEp97qoHlJry
jl1jcU6rSLfE4bNLND1E6Jrp/970ufxqTURbGSH4MCDLUKmDQV6cjaXTAz3w57Avk+iNRe5xEE1+
iDNU66ZNtUPaM7bO9W71yyPSsPyBjqA/YlFnFQezbK/StQmww3eBa8OqM7crcO4swZoh++F2/XzX
ICoeF6BDS/cE93RBxDYFKN30K9bxUttQnhPfuafvOGZ9pZ76Wdz+JcL7b2iq7J1wlUsCQlRTE5Uc
qsgVEcjl7TssxsaMGNEPBBa3kTPsaxi2QdpZ48mjzSyxQp6NVT2b0GCeavU1Al8bxFQ/NSaye02C
DU42JzS4Ds7YeoNukFe5VsZpQRVL5oY7H/KGIZUnDZ+XcXpezHuUfcl9mk8fRW/oN5JhGRhUv3rD
SF9kkX5E2SYGjJKv7xsrQzYXaZIITJR6B3hIP0YGMavpdi9JzvlidzapNSiQk6Efjxxy8GTQVwGQ
tOO+eEuAl4WLRywQXnCCYnrEt+WxTEfrcRJyCmodxceah7xnu4uqxK31icAp0ksQItCIiJMPTGG7
qx+s7audDRvpagW9yc/gJtmJ157T5ejN1HvxBJx7ilgMyphyrs0sZk1m/NddveWJJfFJkFlzmykB
reVWOkPzmTHRV33G7MjO4wOoK2ZTsr46VfY3k524dxJn75RoO8mbss6ZSSawP6Pr7KFsP7h7VsYK
gjwkCjcL2OYfkdcbZ52usIdnG4Y5ew+Qxa0Hwao2TtDeX2r2Lce1y9kdlN2J4IDqOCZ+xBARTLpc
kvS+mBzr2KDUgf8ywxefpfw1jMja5LlxJv1han8nTaaaO07yRzb2yanIIkp87WFhNPx7Uf9Rc3+c
ZxCnne6xvwv/MzH4binmMwHFXowfee2eNJthsQJTsxGgP1HZTE/tl5JrfZhATAE2qi4yiuq7sjSc
W5IkYabFezL29ldsfMBTGq6p7RCP4EZn1/Lia6aKC1/M9OhqCEam1R1lpsSpSDnnucWN0DAMhjGl
eDYyB1sZVpGHydwUmPiNcvTsL9XQHn3cBJya4JnGiGe23oa19qRvTtoxzFQEL0Kz9vZrZgHCkBWH
hajedP48Y35jlOL+tuwEh6aBe0BKhKLD9Ips2XuU05kIEufO5162zCk6ORpwmnYXWhtfVrvVBfU1
lnO2L5WKjgzOt8Bkj38kA5Y7R+TW4uKeoWfHxinF6L6rhiUG8B2poBnB9li9jg9OM5q774nFiLSO
rbhXHo2UXF8G+v1+jI3y0HZdfsBk5gNtyoKVcAmGQMlTbSy32qYbL1wJE20Y38ifXNFGEKAv1e+R
GOeXPDP9l0YyIZiZTSj5NLGKJb4H8xoj5+ygS/dsYLINDBW1LwkhVwbF3f0U5++E4egLx2UalMwZ
npmPBEBq8/20zuV5ptZjrB8TJ7tBfDAWAFC1L4uJ79lgObtL2xJtqfVpMTXHzeiCD+zTd9drTirv
3lrn9zgS7cSEQ4Wk0v118RQxsmT8oWIq52T2z56bt5e6aR9QCFLY6qp4hkH+4rL4P1J9zedikQ+U
OvE5Fnlygv2ToZWpNb4lg0Dk2mLi2loueiPEFsNgXnBVd8yCO7mLRtZrBo5U5VXUR9wVmcUuAtPJ
r7GBlDI18IGJpHuaSyLplFH9VAbSxDWPjynwBW4cFMAGR/J3mHU/E6YC3QknM/eR6zJUiL3pmMXe
gydafYH4OQ/C3umMsXFe3AwW/Hbug6Pb3og/M5nBGsro6TsYt0+dF8EI5UBEwJfRbhbymmNyMGsw
PPjf3I6Jq8E7Ae0UFzUkp6VUIuhaSOZ6FI9UIPbhO4La07INFLrVAAVcfXIw17k915enMWyi/QJI
mflU/u5Amg5V9ZwoQsbAJiHk3892PV2GOJ4uG41M8W1jdtvlOw9DLW0Fgg7HQPwkH0SMXFxgqtCD
iypubZ9ltFkZC9JADYTX++/PE3jjytfr0GMXPUBwm++/X//wBjBJkjD5uXXDYlTziZKaw7UmOM9M
nTqMBekkv78dat+h3dmCDqlciGhrV335foPqCEi0J85Ly3BwmnK9L1EJNSQDO2P+XnfFn6auU86i
+K7cFHJVSutoO8Vfrx5W/NCDpi1WCPC7qg8TLK54QLwj8Ojf+MC4RQ1GVTmuBf9zjT6SLUjbWj15
qlHEOIan8WTzJt6i0eNkscLvFGNhKKxVxCeEcss7/37DyBdHCPsXUKbLeCGiKj9Gw3iXb8nby2xN
+zqZfvWJT7i3lb8gmjYDyj29wx3OXgKPkBQqiKsSPlI80hGy/z9MVX6rFgRpblo5oU5hEJETznSw
PiCXJAW2LO+2qDagLIG9+SirZZ/TZO1mK5/2hDnUwNX8X0hc/gARPPaN97pmkIuEcRD1GLO8YZHB
LUnMlH9etnx0046TgwXjNhLeiNYPidwyLl8OZhFgpCFVYHHUMyjtWZlwkuGXK6RfQVKCkhfzsIvi
GTL5wg+irX5AvJbhIIT+N/NdzU8wkbgCa+f+O+DdlVl5kDq61iCTAjNrVgCEOQ9PHL+NcrR+1Gtv
bsEbJ4dD4Oy1WLBjvLaHtVl++IVth987klXX3dWutn/r4c5MF+LU1JB/qronEIvqw/E0YnPTeU2M
2ULK5NkXNEdv1jS7e5H2xm5GIcoaIz7mxsSZPcTyY3HRpZuISMxIhvamrGVitYigYX1CL+MqpE5+
z0PQbG7dGQ9QDQy6ZU6/6Sb/zWrXTYdjXNz+fS43IefCnBFZnftDpuN9t3ivpf/H6d/ABN+MBbrZ
OrQ/MZRNTC58LFCV+6hKQYz/kP+dBTk2Pgpo1zA4hX0EhJZUm8Xa2ESDLum8EQqyWtqnpvKsi8Ff
Tiyg6lJvmWNV722XcWAjEj1NPJTAYpghHtyBvv03ZYrv2ntfaxPymbybCnlj4vhv8LyB7EJZzZdI
R1681XXMKYDdl1k/gej+kj5oOsMj+YJxwwfW9Xf9WyUPpekOABXvhEaCPw5bU21hBNUv0gMUOzGW
WcZbo4ZN4IqqDpV6xCzIHYZQmIg7cbX+yEndjQz1A5AO0QiJuZ/sLD85m7x7JoX9NK1GUM5YCFt7
y3QcLmUChXVxKzSHemAjNFDxrkzI2hYVIRNtlsyB26d6hwqjpx1szQWbzlI/q3w2QVe7cRk60D9D
GlaxK3P0m3HM7I7MgzqNb7nVMo2oTMwMOn+QaB5XrvAlfYkZP1G+YF/xuXZie1rDxB5ZHa++2EYa
pErgoGwWt9zrYf6TbXLs6tQkfahQYXP+EJKEojRsFrs8d6s8JZ3jH2MaInA108leUDQnsTwhbiUS
eQMEiUxehpYoNAf5/ckz7I3Pe8BsV53GaTP2ty1tku3/gb+E8TReqZlLCyWax+iL+UAAYJWm0vfv
U9f7oCDGuYYnXHFgXIYG7+VudsxT3MXkaZi2hjiA9c7l75sZGCJniXltRCCf2aHEe03QHZXSJFHT
Q3hfF3E3RniUqCeZ4WEti22C7LforLKlrJ5JKtoBq0W75YP1Uctbs/21KNZceC0/HW08UyEMTJij
R8H581/iQrOd7XLDFmWOempFcp2thK8vqiGMb9JzwihfWgc5ThzZFMTYasKRUCnOupZexaIvLMZL
zYZ6+2wR68xBEsNntKsSDzQNKjIuwJpD/CAEH8KPL40cHuHL5Uc354We18tPNTX7OGWP1lcdTfN2
S2+f+fevpuLnmIJu9vQM/bc2Plhg1oGoyrf5GTxT4PKNbRpyFRcK34ZyhvGsigKrwknTdkFD7kaG
+I/7CgxC3978OpPY3PAwOWJgCWDC91tL796fzTkYs/Hd8sqfQwxuN10mdPikjdPjWZIO2f7lb9WJ
s/dtjmcbntxOIf43KE+hw5nqEnljde5Am0hiD46DOb05DncGxzmM+Qh3JVEKHQYqvPBl08p9oVQG
QD6Lw8KPuLpgsW55P3AcTOtvKzFQO8wxZxzT3/c2A6zhbOiftjBeoX09kgFKPK4dXePYPbWmvOm6
SI+e9qKg6fOVaRlbBG9cHgddzBjRDrNwWU427lHa7dsyZjGPd/eQ9/PVZiKEqzbZL3Ynb3ZHUkXW
QAMr3fmOn2SPEGB6jcfpkcr2mW5NhcqBg1n6Lp7AtPrrmBwQ9MohADSsJWvxrngltQMZVhE2XYKx
Tv07HGTrvOrFCypSUAI3HgmEEv/oqaV6qsmv5KSLjinK+f0URS8dLSDKdN09MhHtCEvnTN4ImxUm
s6KZAX3Mx6JAI04wehHaXh0f8tc2M4agSpJnzomIsSJjDIfNNukEZmNyMpqxPg8dEnKNdjrrPbVj
eFs+1aUQvICNY2e30dHJdXGKYR8HTOw2D5txGEpHnIXShyrWjAtK9ZkWiiwvkyLGWx5HViLXLlVM
E1DcDOn02IMzDChMim74GWXVL8GPeOeqZQkcE3Iy+g2yYMb2q3KtLyMLCrt3rqKxMSNnvyoTCUu9
9KgFlDEB5QQARsOug4rOOiD3IzDGWw2LjI7H5JbcZb4Yya6zrT33YxX6OXZqUqVGkijsN5+EvJM5
/BGmcdKmFZ1t3E8FQnE0285Thvcv7IkdOJqlhyO8zV6/fel6GU75GJmXyfknqpFiJjI+O/SSQecW
feDXf7s6Kj78ivGKLs9QKfMv/9j6RRxkVJCnSVYSt6vzj99od59p7e3g6DK9j64psZM7d52BgKbN
2dZmvecLIILIZUAmHfBAqrJCFqB5AMidFLyZjMJIum88BIFctyxB3UAD3YQBMSFN22Y+8ksyMov4
ZPU3MSLdMYjhIS2JAk/GvKiCSsQ/cUBU2zrlt+vnfij4zZQRf5nGhCH22DfHCH16Ljr3gA2DF3hJ
log7sSEyQZstU8yk6aWDvXJGgrXg9JGEBWbjUwyVvcmtXembfxjfO09q8Epaqft+RYA+xo1xnFLG
dYNm6F4UjyYNNmx3N9RxfOSAyk6qbpyAVvqjHM5NIf5EHSyd2J6JHvN9NEmoTo+RUx0jBkOcVlQp
kGLIyyOQhDRIjzA5Yl7nGTKN9MiT6zodzBLVFm70d9uSpC5vtGJHuWvQO15/smzvn/F+3WNyZydX
RuNukSAyazdjWb6G816wQDtEmfyyulfbI9h3mNAopDMZC+yvUP6g/tgL7ZLwxJCrtpG55NUz4gp1
8IinYqGMhKFUp1waXEc5Uk14qL6zDgFbGdp48rbGfpnYN06suyp5ncXWraHQqTFMeEV8dUX94YGQ
L2Ex7DgFvZaMLGpqnI2scZlZcGgYkHd2Oi9/+VO3kB/EJ+Y0PvFfC4GvVSRPqSaBMU2sP4p5cCuu
hjNX+zjJX4umNa9LDaKoNejvRtLwWkxTBtccKeEhcrBut2AgzIgBJmqlvdHlcUmLAmNDuu5NjNRF
OixnWaAD6rS5dwzgrOWEKWMtn7E+ZqGdjr+8znlZ+24MGPOHTZOdI4CiKIVNm7URc8eg8IezIHNA
Ec91qbW1dxeRn/oBx2BUWIcsmtgeOs2ukDb+5ZzvXWxON6OL/SDh6Why58JitAjaqDlm0sA/QVC8
MwsSGwhdDWPPWnaxNn+z+iWuvPHsUGckiqzW/CRIjQznGx1Oh1tvDdCYpAepVkwkgNLrqO0ZekFD
re9jX3fsb+SvYgLGrSZPEGzC67ysx0/EP+W2o4swPPpXFsHGsSBxW/FXDgVpuF01D1R6MzKk7aNM
rpCHlpSRVqJy6uvCYxREWBSJnW5JTHRBuBH7GzeU0fK3Fsl8siuU7QoQOS2EpnDUoW0lXLx5LQ9W
nDxiPN1FUS/JbbReymK8iytl7mw5tsCoZNC0zRQKo2bRzN4iRL/ODhoxUjOV+9iIPzvrueqr9UdT
HlHN7+VEaT1Zlnkga7EJNLYSppOCWa83CdJs/Dt0YzbRG928LzGakAT5URXLEEDLQOgyQ8fIaO4d
i0Q2oucCUW5Pg/bYwgNTcohj7bCu7oXIXgfXfFesj0rZM19BJqrMOuE196NAh3hAokGbzvOBiMzW
z3aikitrqvsJ4eFGF08PvmVelRu9J34dhUPvHTCLpFdXAlQp8ThvU/wezO++HGIixaj/VwNni8nG
qFwm0mplkmMcGp/apniMPMIdTZPHRskuQtxHcmNbppeyI+O4a5bP7GEe5G+74OW6NNWPpm/Z8o7+
V0oK+yHx2x3pKAsyOHMbQ5Yw1mktqrHnNYEabNxhrR8usZ3tm/a6BTGkFveyzyqMej59ixyi1hbb
ircYh7MrHEBp1fZKnKmhOfv+1zbZimHsSS38oTyvP4utcve26vr7zb+/9Wic3EW64bf/1FjanCHH
RqQrY4Cd22Dh+435n1/9f/9fyRRj19N4rn4hw//6E8dMEEE602cu7mAeVKdeBC1hXkcLaiPs/10O
YC3rp8v3r5L//Or7t//X//t+l//+jf/rXaScaRZSZwi1NHNOmhZy5xZDnpAztI/NFYdR3aPMWyJC
czTjmWQlFCrpfshJ/omJJX0keHoi1Sz3drJVGLbxfjSuqA4SOXLg8l5yRGba26RoRXs0RM1FWSMD
wYW169AzLZzG7I4n78gRi3dpoSYZ/GR+nIyWFBoyKitnEZC1ejaVjDkcVrU7OaTXmD+HCjAc0LEE
A+E2Rhd9fWEd9DH+/eXMnOGHcswRhens3bY/OtIndtD8GWf2ADKdZPVqYopkZpyStkcJNewYvpsX
coiJfiblNXLDara/Git6WkgFOXq08NsS2ximX1bjmtco7QnPZAnqesyFFtxcefLY+ZnNzBA6+Dii
KLJcBVSMitKNjLeh/CtAs75M5mdvLv8wXE3CVUQ/4hYzZG4vR1v3zaXOc4KLZnQ1a2fJoFPHvAEI
EE109tNc/1mX7J7ahWtQ6Df00MylV46CRRUPlAt7RUeER9LL96k53Eq466NxQ0VE4I/l/JhI16ZL
T3kPQbSQlf7WDCjID0znAzlj5cnq1GtlJFDjp2kJzSHtCWseH7GBfKphwj5D4SCclIqnJEOnbiTD
lji+qmSwj+m6EmBrt85lHJRzkbV6BRIE8nzr6OYSgjvjojn05kUd8DM/FAOpVS3JNEE0uBOL4T+t
wwu3b/mA9Ub7q+eMQdZzzAS29cDP1uQusKvecWgO3b7gogH5ThrjUvsVztTymSzLlwT3Lut1awy7
LYTTMGePqLG23qkFu7d2KnnGRIn8nXEqrvljzinIZ8csvSyXo98JDhTfOhOIX1wXv973eTmd5Nbj
jXWTsz/oI/I40Ur4Nd8LMy4tUu3WdxpFAq1AQMX+lJyaqLuQY4XmeyZfZfv6ze7Rdj1GKLN4YFvO
JHNx6bzLdy/Pn5zZfoJo/jNJ3nAr5lcloDxFrBfR4Tu3IaPesRg/fX8g3yE2hK/JmBg5J65x6JkZ
jEnnntBtLLtiZRbre2aMmk9FeNqtYzn706lNRtJ2F1JtHLGwtLLYqtfXPHU4zh6yKrvU5cC/OzLT
h6sYe1DLnejitQYPDvUwGle6/9w/UOR9dgm94IYFKNUEo72hfCvId8vSe+WY7/3sVIHtRz91Y97Z
mXvsCw8XTfExdyOaRmJ3vCn6tMGzs8XOhpfRTnZiFcllSEq6GlZm0pZInovvZJMPsx3EwSPuJmjT
5ZO8kIWNP/OoETTYPspAXysCxl5qp/1H4EPukjy7weJSO9G6QTYVx4lMp1uVsNka1uLNU55PaiH1
Ou3D3mMjxWpaZY9lnp2EESUHo5YJviDXJ7qT9D4fQihB5nf17BsnPN1sHDsspBgd0HgnJD+btDM/
XavI76oVdMGwX1rvNjPKidk4Nog6Dphbn4uti5q8Gj4dMaGdYvPA3hF3aDG9qoI5RzFkHvYvtg51
4//KcB+g5hqAQKtiuVjb49c7jOp9zbc9rlYdsF6+JhawyRjeVSCoSIOIOgPnq35IYpe9VZO9Z01j
Q6si0w83RUs+AYwH7u145fTDz4qPChtnjA6YKP6JUTihFL4XQCjzaWkcskPQzLDbmT5HP50v9kCg
6vcbvwEJ9D/sndd248a2Rb8IHkABhfDKHCSRyuEFQ1KrkXPG198JyLb6yD72OO/3odkgKSbEqr3X
mqsT1A3yoLxMtbYFp2xe2TqioLggYmgMD24tVNoI+XWrSTJnaGjMN02OQEWqCiRk233oo95c4Dsg
nloGzVpv+x+JmllL20HqXDQQXndDhhu11qN6BaP5Lk0YKOKc6BYtBesDjlvKTtPNmLWUCGs6i3Pq
tyaChxHWB32ElquaKZqjSKdJT/lDBBGYruk1KACYWE3nNMyEPwn1ASgSGA8GJEk4zjS0C52eZ1te
2uibnvOcDl6O0CwFMl1OHWxAcxMtPPqBXMrft3auntoK9bvVQC3wAuUBvWIyusEZkXG97EmSYHYR
GZuuMiuumj19ABXHa26nzYpy3ISm+jlQr2cmYRzNKgCINeGK0lErP+x8nS5j2XpLo9O4quhPXUOj
WFURY8nODk6RUVxQP4+3KDJSxmXNJTEA+9JJsxvXkm+kwdx6hj8+K1l2dKyu/0h0TNGwoEb/GcRf
BhFOBnRwctTJdkhwqJc9COBM4Si7TRtSwR+wDIzEjmNYzIMn0TjPeifLH0P1CPYOHLN69mrDZLbU
yZWR6j9dCzFqmHkAaks7XLutYG6YItjS8aKsNN/zqXm7H9FooKOuwQmR/bbwsjG9HCwkoqU2OrfW
JAF3stJ+wUtb59W5VuWNWQQNwD8v2ldE1dpJcU+NisZVPLkFErhn/fAqw7PRB/5dWmqU0QMydGnq
c2RwZrOK8FXEpXeUEBEv6lpvNoyy8730EJVEWXaboZHLXbVCX1ypTGcLWMyo9h29/bTVY7ov73I/
J/K25ChKb8yhAduojetiAC8bBpqLVgBh11DkHg4YDVMU29H0rXzv2dRgxfDhAPCF6LfNYFr+FIW/
t0sk30zezU3QsaIc0OSnBqvpnlNhszVQWNzi+WKei6fpQ3o7bVTy3cgId2V5Y3P0fIljptHOJcT8
c1/SVrRME+JwBp23Ky7nxJDGbPxtJHxKwJTbLm1Tva6RSyNfrtJLr4joroYUU1uwkJzTG+25EqS0
BxHBONbUpphvEuaEh+ix8+v8Mo3CHO5MYK5tjNSLz7sU8rdVbQwEn4SXgzF2Z7v2n/wBjxd0NJ0T
qrgJbeK4dKdFT1UE+Tomh2VrlQ70N79eQoe0ON/1Ed5zEIgRjv19bVVPWLSjC09O6zyncmNEmnFR
RMq9bOCAUQdI17X/U7PM6RI5PNAOapmjjughDdTSknZwg7+bzYPKscojRK7xeKh86V616AH0uDsg
OI3O9m1nRkiIAF+QtNEgkHDAopWpNiViwP5QEobEwqCWlGOayTgZ75Qktde2C1XvF5/j+dMZ+GtE
mvxuaMYwKPEzCmyDwsI8+C1QrPFdEOiAdXamqDDxjJW4bGv1EICYv2Z1bRpqU4fI0NN6Qd1mbYKa
4CpO539MMaUwlELMHg9BjKIlfGgncGo2gVODKFB2yFeSZGmbSbTocv13K5Qe+2KZlVYMqbXamX0Q
gq8LGDtHsXlXx06F96PRjnqEDj/ThEohQR3X1JP8ncjd55mlVDlFuBeNfsphYl9+3dhJWu1ir7nz
tIK+FjkCeYsCTh0sE5hmU+XrXNVuGstx/2U1Gt/twaxGW9fodxmWrbMqv9mbAcho9BhqDxia9SNv
Pe25KcN2GemhDc9bMalwtMHT+JQPEJRGvNAryvj6DWpH0AVxnO0bI9Zv6L9WJ4t4DzQLGFiMBPsL
xe5bDlzMOI11pw6Vso8cYH2U5M59FJor1n21zkzzHbZZdUAc7F8LbIhILvyXuIzRFPVjQlpMn66A
IlA4NXxrifzTvbK0Zm+TY3VEEnquBT49oyr2NX1nxmeV9mAb9M//eXfTv5vXWUEguhgCChObrPU9
Iy7VGzfz0QXsGuGuetjha9OttnmX8XNDMTCUlCEswaI+tipSVr/dhOwD204HWEt5+Mqd+I8+HQpr
AG4+G9hCWRc76YGQSOg3Ln/IPPFO9rrox+E+6YOrXk3gxERoGRU3eQYr194qnXFEw/PPv43P/av5
lh9nTv+QC2vGt7jBdMDFmrYjsnczjvfISymfbrpMD178vMIC6WUwqww2BN0rYwPhtF/kSqC8wXfk
2pUxCC7jfGeEMl6nNs1W+qdg3oZGvS8dSX5DmVDqZrciQxvGF6Wr6uTpVvzLUiR9MHJ6fTU0RN0o
IqrfW06RpjqkjyaMiA2U/6klgStXuxozILSep1rPbp7sE4NuXNqrD2odPgeiDe4Z3TTbGAfMzgDu
eRMjBF+gRUKI2UHSHD3lkaqPeYtVIlo0YUBwEXOOZZY5YHnpm+wGqOigEjlytKPwz6UN27vwNJv8
pIrYeDoEHUz5i9wB2cZklhOCi5eyDHsXGHj62FZm+9HS7CKn9yVrhgGNO1JQIW/qFh1DZMmCuB2Y
uKTjUp5OemBPTKjBmWMkTQrkfFbTmk9Fn520cpQfnFp3VD/down1kQu26y7qBvZB6Bqw8zVpXmGz
w3GhJDtMl5C0MRmG/obrdrkZFSwq3aYa8+oZ2xvC8WrPsYt/t3PqCxHicjFaLkddmT+lluksCEW5
R4tlHEJfJrtaL4etrJFitqEgsi+r9XXMMMN3M+35n/dC/a9nImlZmrR0aAWqpX0/wmjwBArokXjn
UDDdqUiXdUqbl1b7GLfiHEw0M8MrzTXFRHGMAZFR8gMoi4SeGb/d1cRPTdxEVbwlkjov0U7e1lLp
k6uDpNM7DET3Ye8QFU6BZlLVj7W9sOoqAf5DDZJ4mbWeOdTvXf8ZYRuiDaqjSyMZL9Wav4ztTu7g
hv/LwTfZ678Z31FT4HqDLmHpmqp9C59UZKGMjbD83WhlpyAaxEkMgbc0YyW4Ah94TFJBeI2X3mXQ
EhdGqzZ3zGhOStcwwSyr5lwZeCxbS9D9kd6l4sbmVKzUkcngWc5b1N9e0qIcnISQY/+q4f5b6AoO
QC8M7zmI8pVDTywqqytT9w8ikzvK0dEm7l3601YhV7FI5KaQ24r+12qknfUvq0Az/7rpIRIY0jHx
e1B9/M6osFo1xxFc+LtW5O1piD37sil1+mXiybTq+noENXgovODdMtBuGEH+2AXuqrS8fmNaKgW5
xMmf4+hUt9ptPESomBOh3yWWZywKuIw2F5GjLMr20QmeXWQK57Zr34peVXeiGPC5KYb6oIcE5dQm
R1oV4lcZslOtu8j3aWP7WfyQ0ng7kan8qHh1sAzcKDzAEW1uHYv4ozS/a6gIrYoETkjTZOcY5P2p
pIV80XvDi61WLTLTZFPlA+pwaT5UwJpPNQCyE+fLJyJy1JUpNHbTOqhv0A/psBGrK1E0kqlhgj2k
Uy4bXEVAhQySx7oxP1W0alb1IC5nbQnn7H0VM+VvVXjMcijGm1xqN3aTZ8emKG90fWLXIIi6SZgM
5s6I4hi95JZe61HJcjwndRps7UbiphhtwLDOsVYLWgWdGnDKs6+l1kRbxazVCUlrrDsFQSo2RS83
UKBbuX0hZKUgWkL+0iMt21D/+GFBRVzjpo4WWMBSYDuxeyai40TFId6GLVCr3EZJXKUeMUpM39eq
lpDBZVuI7zQl2gQiSs9q0OyQnCLfC5iXuyPFbql50WL0u/CIprtamApFc+nb7lorNLE16ohTwQOD
K8Z/YI3I88L4XL1JjTBPADdIucb2WbX0ajv6iFBwRjL2azA45uCbqZ4wb4C/+5OIqzO6zUsNydap
SyiOGjhMiSfD8MG061zGjbM2Lamve+i66wDQKa31FC2ghdpiCNQ7fObZdez3wbIzeaXvmozVR/sB
pdhCt5j3oTA1L5JmoMGTu8r9P59QoaX+9dRiCcswNdvQDNP5nrnrawqFodZS4K5TsJ5MhKfYIqUA
RbdYDKPxo2USfZPmobsatCpekxdAUrqvvbSp5UFPoHCnAGa+zBynP1eK8PckuffLhOgr4pyDXQmy
YNPCzN3puvlYp0D68yG5lJkEGjsoSPeKtlroflxfOYCcHWlnTPDOYIT989Tuu2ZAirdCE9Y6SFH9
ujTnQYiGW7ut6wUUO17nUU7prTTmKqRHMGIRP7Sya1aQa+SlhPW18DNNozOcvdI2p1JtZ5cNxCzU
/eyPgdSsKxHXZJKaQbXxuzIkKQbrdjLUj0knrHMXBWsdt9nk09sk/iFRmuod2t0+IJAJoeVZiDfK
F+1OyeiWZ/ClGURcWYxwuZJ03Q54CPoTE9Q2J+R11/IpnjAlfSl33Ommd67TEMkNUzBac8Me7gW5
KpMPXlpH3aSsFwOn3SVUbMgH6ZwHbLSX0VBApzCu0xHNFQNv/eBLBztgTXAJ9nkwe56jrw1s2IsR
etgpShmaI0y6QIe51JR8YtglhzJGGdNhTTqaqadukLFPorZJCYG4Gr2LvAtx3lD5ghbXumgxwygb
d44dFVcBepARbAX58ZjxUEmGXpi8OxHCACcU5M+44iiI2VjNe+z/Y37+HfMzzbv+DfOzeo2y+vUb
H2h64e+QHwdcjwmOxxKaQVo0R/yfkB9NNX5TDRPmGQRui/8g+fyR9u78pqoqmBGDSp4qVYsByh9p
7/I3hFbAeHgZk0NmBv8L5Eez9P+MNTdsxzJ0CwMS31ByTtK/jXUIB0eqAs7yQl+IiXI73yDC1xl1
6SOnKUtsxSSVVCbCbTsLPr/uzw/WKllJLTrRT/bqUCKhJeDm0CYGmbqjo0SLuJzOcd2gL6TREGCF
7NtmZqglKeCFqZ3jKwi2gvQw33SdDfgl0FtnT1lq7lZ6JcP43Qwbne9L4R71voCX7iUeuYEYW5fJ
TdrSTx395CHG0uQP+g0Z9uouJcgi10bkagFSA+q7bnuCVtiv0pDOOG79+8ob7xK1ay66LtkrnVg7
AIfoqUb5JoQJRM0K6atn2Ncd1A/D9dEUjmBNIq7khTPUoIGyhnGJsas1LVl5A7l3GV4kGsHFu85J
itaadc51JhB2dFMV3vWg1o+xLKyVkIwg9Dhcw0rwllaCzUwJ4Dua0r0o0goDWeD8NHswa8mkpaT+
Wge0+tO8voQIsrKT7tKopUIMgHwskuGEaupaY5IoAegRZZpAfbZWqXCBGak3JpqAjY2B1YEVqBsC
4IXXkd4HpmV6w9qvHhmPIIxEjdSn6EoScgKibjIiec4AhyjHWyKxsYFpNMCT32RoDJbMO0rmbAsj
JLm4Tl/ySW9AFztZRia4PV0bj35QPue2fYc7/lYryrNdWfeY1R4qG5Ck14U7JzHhPLmsd85lVnEt
CLZTkE5ERrsc+/zYcZVY+V7xo6iR3WR6+gPvZ58hZopHd41plFJD9951SIZ1l6bBJA6PAESnaxSr
JHJKTAoBtMl8o6tBjwGVKArL3JcqhbFK82mAptJdZ0bxUwhmXIM6jlu/oW/pXTuk3Me19iFjtlac
3yUtMqU6HdCT+/InLfYlesVjWHu0bKypON/lXAP40ZiRVsTKsC6thh2v9F+CrqBdZWXDphS1vrEy
/C+xtew65y2XMW6Jrjyl6VOn6qj96FUsNfaHBbCMW+2RqmaBHi5xaCWYG7V1L/Te2Uz7U65mu0y1
6TwSRoaOAgL4GJ+DeJ92Cox4AI0JSmnLPIkW/Ic+kn9oBKizqBvTJBt+kLB8RQ4WvoQ6pIarqrB0
sFM0tANaLbku+wG/rRo9lJr7qKckbzfoHxtIukwOJa1VWARKLn4YtXpWmoNVazS/Ig0zsB3upC4g
oNp+xg6BUCAHIdaZPxrw3KtoytNpic31y/jWVilUgbPbO2N/0m3quVmXFStg+HgIySQqTHg6lXEm
+xoZTexeSUKbEuxHhZN2kEp2pQ5OVx2YoIjgsrTruy7qIpQkydpI2ZNNUY/APBmC1h41h2VioguJ
MyhVdR7uytuutdnIFsIAnC/dwDCGq/iqiUw0+tK7rnv9CLTyCH+eBLuTmlJ6tyG2g94dfvIBz0lg
nBW/qBdRGbzhnduDpKQnWt66ZvjGckCdw9zZCsazPuT77vOgjTa6G14EhcfUfdU2264lJ4bmMNw+
6bGhBEhc3cAZJgyUqVJCXBlgj2AgPlUaLAGv+BnWCjPDK2zqd3VJyphHz7fWOKbbUD83/mVMaRT1
XXVt6sFDZ+AIqlDjFHWz75SO7I2sOwvYhxalGa4S7F7hS6uDAcFo8LMiWoEmcYSxUumPZqzeOiE7
s5DIoZj8fKjyCl4m7mn7VMXBh6v1Gr7X7ob6hM+XrO+0TG8WxoAiC+sdiCQUkfbIJYUgldvWb98r
PbtR8/alz/mSgP6vDIEUuMZzxi9f2ZZx9p2URBwK5VaTvCp9ea91+qoVxn0GsJ3kYnuJC6fQ8PW1
sXrjchFA+PsTdMZd1xUEV4Q/ey89wqnfKCKv8fBwNalp+iwRTAMUW1lxU0P4jRZkKq9FdsXYHDOE
nGyz6b3K2wvbCteqi74m0jEcJiQnu822GJfOuxlyrmgYNNvyfRyMfo0vijcJ6FLRBF2TaMl4bUzt
RT2Ss0KHzIvTyQX66Abqh+VOiAmDQtBoNEBfrAtXtBun747WAJ6mTcYzIRHoA8u1MYm6BGlEVB6X
rYhfSclSVe9GnYaHSX1B5G4fJWcjcbGcWgjymlyuy8bB5I+It9ZQC6fXcRt/oCVBioFCzWn7V1vv
1ZXdZ+eWiKNgOrr6sdiAsprsdf4HWVHrtiP+y50I0qFTMrZHbay8mBU16KhyqNAjefG6dkXAbbNk
vHJlp+57S2YKI/Tcpgv4Vgvvoe8B1NoU8toQJRHYqV1AOXNRWepT6tYYyXQfL6E97PtCB2QFQw9M
9EWvROfBZzjRuUumr/j0FXflm91WleONxuQMDy5pOG6BLLfnfSPjUk1BEYQ11rLQ3OWdRnHEeqTJ
4C+nvZ0WoLatbHQlHpGmXi+evY6CDjyGt0Qvr7E64K0MaZ8/pcR/WUP/4fT1WkEhj/rvHsfPbdoj
UsAN/BwirdkSE3SoRh2/IBCBDPNv4RFHyqlhXzs7rbIRwvXZtZ6JG2P0jxC5/IWWLHQB+9gpzTMW
VsT6/JGd3jl4QWjvvBqdINU+CB/ykR1RRSiNUuFYkfGysmTO+Q6XGfOdYks2RLRIRubXqWS/IRkM
nTh08WYcSQeNiyfZJQWyFx6nQYFvH8LVBUOKZZepXN3YQ3Sj3HppvDPzKfvEOLQmXxiF573TJ8cS
2Tpb/DnQyFAOR/MHGTxb06KiGnbKm0PLYplLYsp8Z99F+mUdI6KqivilBkW+zXImihXRF1FnL1UV
wkmHZYwkhVQcAylWTYMpIA/SO5Mqwwqhy6tuhHfpMJGHyuJDHyhy2cW9HqnOOsw7mC5xfEFHSSxc
DPe9qt9nLYern9sPFlza3L4PWgSruuU+RuCx1tIvn4VNwomZ5SsvC2/MxP1I05JUEofhkxWCchko
XuNaCAziHtWA8w1RFnrSv+l5joHXU69y/Q0E+MLo4jvNQZFgPSeQbNF9eCgHqKpzRkyM6s42DOZt
ifqoKCrnr5Y9wUXP3Va8RM3sRzBlJoMfa6GCY6Go2R1QsBGz03QITVEy0O++1ez8ndKX7qgvnbR/
VD6WkqrqLqLKFgvHoB/pk9iQZfd4mpCH+eq5wiC1CFFN2TpqXVGbNOk7AztGD7Pb9k50Zen+7Bs1
YHwUec+xHqHP8F6LaLzy9fCG1swVjptLMInOEsv0Ua8gRRAMVI60TSrQZTR++4chxZNGnvXtaOsv
ZLodM4nWRYvj24aIabJF8an2brYEZAjq8dxl3qPMekBAkU9VT+e8S8uA099KSY07qhTqQjGp6Tt0
6tOgf5Lh6HLyys8uA2t+Ck7TASICkEIuQr53yiR1pT7ZOoKAeAQLGvwnCsleAv9FtYf3EPes6mFF
KSlDbNA7EF0sj4zIFSOxqTBkYBqGTdG5d9Sw6iXpqPnCxQOvOlOz0Zc6DpHrTEeKElac4AY/vpm6
uAun9viAiRODC+CV7tadaSN4VVJCm+QAmQT25WOkTRK54h2A/02ooEKMY/+1t7sny29/0Fr/EKM5
qW/fAgfXXK6yrnwXmQ8tRLrUFAGcdtsadbhDlnqjiWQ7yO6C+fvRFNJdDl75gugX3DdiUBJDqann
VQgWL7CeRJgcyVD66ddcYgeN0Bthr6Rm71Axeeibo2uNBMYlesx3v1YCwk+7S02NTo7WYkb3zbc6
xjSQWsQPRdMFr19yHc+ayS7alZO3MtnbJhqsQS24/De3iOLeACH7k4F5ywkXABuqRAwTkWow/kfi
i2uhf+eEc6P7RJO71x16DDI8l2mNgiJDbAuWLFqRN3mNrAfTIEW6nY+HWob3vZHeDZ7H5X/pAkJd
ku7nMdmg4eNPehslBDghGCk3Ui4K2VMbRXmRAY4ZfevUERomcECthqJCg9czCapMws2STSuaiyLr
bgUqXhwj2a4ZxcpWnXfDG24qPZa7sinOQ6c9qLlNsyq8UNDbcOhygNkU5jE4LmJIX+PYJctOEfs2
4JiqIxPliHYdKWSl9w3jgTG48FPOUIXzIDRAKxlU/7Ue4KhRLeNU6vR8au0hsvw1adYgOKZ4py7Z
hVZC8Nhd2BnQg+JpVGuAhzFDLoABFVMluGzQtG5AuzRLPUMJPnCOchyaHe6z22n1vkkIJ/Z8JIR3
igqfKqUYv6gm9ZyZXOgdGhY3se51w3+w4X9knXWVs169vJmE5x8N/U+tIJ1RPBqi/Qh894c3dk/w
C94a33zwDMbbjn1g/n0GJvaziPJr17aRQQYgpSmILpH5LBBfI1+R75AS9prWX5TBiQZ0vYZDsrUz
OiIQ1jS92RUQxDmKYyh33ZCtA5P+kZfld6TzHuqQglyUMql1VBxrdLFfE6hRHJy9wozPf/bLE7w9
ufTImMUOCYUsiG7EqFdrZ/A/QtvYNN6d5LonzPV702nJAZGItcMAsZjN1/MNGCvKDPNiCA1nYZpa
sJ7vJglezpx9nYY2ORMpwaeeO0zS3CI9tFMlwvFOflAg40nhrTl5/mN+Xdx7FNfLwltRsP3jvbPp
41OwLmtplt7n582P9dAeiMLoESZhXT3M72BPRY+21ZBnoSDGdSLKV3d6bL7pONIgVVZgeM0wWyRF
ZyKkIL5nOUxRMEqAr9yDGs+vUr2XtkN66VQ+fbjZAl1H1W07kA5kRvaJ4idAlc9iTBdE+JiiRY3b
+0DztUavjCK4+vPXEp5LMplEaUysRnKopzUwL0FJ58PmRSfpEzovAi4VOy1AeFYSSmUyTebF6SZT
vHQVKduCOjcX744Yj/lnxZVijOtfFudXWwOMHI5agCCfi3QS1mZqBrv58/qqomFbTcO6R6w3h3nN
fa6lgIDWTE7q+8loP6+VqOaaX9UaVZfpsXn9z6+Yl+bHPneH+f58o0/RmmAOdgWOxrprbuYNH0D+
ijCPsiN87Q3zM2WPFoemEyl006qYv6RoS9ZP7WUgOad0gUEWb3Vfre0qpuc7vYmRWu2IbUffJI4r
2esogaT13tP9TUpe/KqGGsMJlj+cbpLQtLajN4LNKNis6OrTHbbbxoRhmGZ/+eBfvsO8iBokXWjC
nxSzfMXPrRf4CEfJUBKrfto5yDvAnVsCezCBXvU3cYwsZ15VPeW+CEzCn0eNLSyXxMNphX5fg3rh
X+FbshXYW7qfIicLbf9FaRJ1/bWGOUQOwrJhL0571fyVMuwXCNFa9PN8lxa3cGyOKlGCEtZXlXCg
d0LZfP7pdFzNr5zf8b8+RsLKSM/BJ4R6Oj7o6FNLQKY/f2VwVtYO2AQtxz8OsukPoKbxBwbD4twb
6CSw8/aN7OAbTTb5Yp1alKXcOYbrv36umRHc5RNy4KQ6Vvrps+ePnL/tGF5igQVvoWcmVrL5SJt/
8Vzm/Nq7pscyy1hPZyQpRmvtWkW38a34bHkKO+K85803X0frL7vo5+L8/EgZFLLrpK9lZX++pPbl
Vnmoq3TzuVXTwqu2wiv3X0f4/PPml8yPzXe9aS9UW8DddcRqsoLN/Jwx7+zzX3y9/vsuON+ft9q8
9Pma+f7n4rfn57vfHvvcbfPCNH8/9WQJoygZG1CFAVXFYqchV1uqRLV+rh/hyGbhCdi4AwYyYkdt
WTEbmrZ4B0OInuApHetrkmAoV9IYjRkGYr6ru+g6tfVdVzZHSVrFgVrjNVaerIJAAR2spkaENXKn
K5DbCqXZKQPwhfkmQ1F/KLUSKOl834ptgSlbJcDcyqya0RjmZjttfaqgBc/Mf//3iymh8ZvOJqIk
zkekIHeDEfrHbrpxg46rwHzfFSayznmxEVAYg3KSMvVwJvBresf5Cc/jQmHaoHZJAgUSxOEz3zjT
rvl19+uxXu9ZxfPTn4vzU/a823/9/T88//XOQW9lO6MUYX8h+3LcfL38l7f7XLSmr/PLo58f/csD
X1/w613+7rGvT5+f7U3Sld0S/oZeYVj/5x8tpp3j29uPZeqBUKrvP9/ua+V8+7tfvurX20AW7pGZ
M5ea/3r++JCdS4vVZz/Feww0lLrVL4tzPppIBoe4a/kZMji3X7S+xLo93czBg/PS/MR8t+qjTQN5
ZfuZNDgnDxaTi3S+Geb4QQ9WMDM0zwNVOF1GZu8WX4aT/9f9KMnNJYUqBqHzeX9OHpxvPuMH56Q1
p0SylOna9dyZkUnH9b6ezl4qFzgkOkxqyvncBreOsZgFCXg6wdldER76z55OMQ8hALR7OyOy18yX
6QgRnOqr67mh403XI5W8oixIzd1sbItxHLK+JkTFl9FtvouY+SWhd7DW5vjC6aCdlxhJbMlZL6lU
BgRKQ9kGD9MwMy9TFdM7MspVOsGA7IlmkP+59O2xslRhyoUdcWgFHaxag3s833QIoA6fj4VqvwVx
vVRHYzE/1xqOsfXJsJq3J4b035PvNFbM4esxhNLsAxL0wjCEkH/LitGvlLj0exCCiNGm9tt83yzF
g5tl7npur83dNlrfrJB5C39134a8jJbMrqkYT+O6YrqZl+Yt/e0x3JQVhcHiPZwv758duM/leUO3
KTW12naW8+acN/FXR86cL0Wf96cLljky9ErRSs7NuGC2K86Lw2w6bCsyKKOg+MDrnuPTxq9oKODN
f9mi84NhmlGbZazaKCprgADgamtylp+DII1p27otvAsmgyD8AKTCqk3ie1kNxSFu66w75llY7wfz
2VWd8jAHFX7d/N1jVGB2SlCRHarp1WFAWPB5U5PER1VSJzPgz8eGwiMs0aO6DFXBWJVTduIYvOme
k++pQcp1V7VPUhthcczbyZs30byIE+3exagLSbFiX//aEvOG+do6fqkxSbXgI8yb4OvGmk5OX3c/
D8razNbREH3Mm2HeQH+3qZpp+3SZyHce5a55o+SmszHyxNzOR9rnJpqPPDts5RKgIy2RyXGDzGgJ
1GrYRW4aq0tC0MvDNDrfSwXl3wx/CaL83aWTsO6m9eRprPbYNvH2z/c/Fx3Papeqz/x5XoXqtB4/
1/e0NN/VDKAhoE0X89EShMKGTWE/fkVHOgOJYMv54JlvtMwM9mZG/Sy3aU2bid0vdbY+zBMcsb6i
CfLlMGT7qoh2fdqt6V9SaJ6fHaczhZviVjLH/OFbyOjX3XlpDh6VikLjgQHEvKf502pQpvf4f2lF
ihhu+DdpBfYA1Mz/XVrBvDr7D0nF5wt+l1TY6m+AVRxVFaolp5QjZOFfuUmkUiC1cExpT9oIxAx/
SCq03yhi0Lul4mryn9T/lFTo9m/4xFQUWbowNUuz7f9FUmHwRv8hHrUcR7OFlBYhTRrkrG/qfbcj
/Bt/j9yzA64s2xhOrtMTxSBxICaefNMbXEr2m91qN7lDcEfskNeC2eGpcOx0I+n3UJXz3HVptHva
ChQbeN7Rw3ET2e05zvBzaF3vMmewxl0KLVs65XVOmhjCUoqpWkfGzejSddNxkHpAlfdjeJXV9GGH
mG6yVJ+jCOaNldoc9Xdpto2H0d8l2qScqEilrhqx/mXrnf/qCxF/s0oEchbJWiEDy/yup4VmWrpa
5xj7UbEATwsg8l6sXEEiH7aZomzNVMBNrHK0naMOKhB3xhi9KIhWV0QEULLnl9Y54q+GhuBIJqqT
qzTpQmchyH7YYBrGWOiYT1gz8v0/f3eNzfdtg9rE5tiI9aSJEMc0ZrXwL2ltrk/X32wgxbue+5QU
lIJzHcBBb4L2qh0MS6N2SrvHlJkY9tKC/ioTuL1R2o9ZqHRbrYTn1ntUXrsOkoaVwbvohh05McDd
Q7I7LbkSsF2p9YCVRK2hC2onme2BqKYmWcn4qMfgfxJUGpoYrwOtqGiIlR8JxJ4FiTfHIg4QCmb9
cWg9ynojHHcAUH5vP4nWu7fymropJHp1JHQLWLMWhSAT7LPnZxJnUdNsGFzcjxcQnUdwl2KfKC40
ZjI3ljC/uAijFQGDjAd5GvK8lf5YLHwTADb1kcI2lgmvW3b+yVa0cl0hC11oJulKZv1D+D54A+aw
dugOey/2qrWPcjo2zMei6/m7qgBuhoPcVB5yfOX0N5X3uokQEFq1xPDU7BBTTvM8hy6fi7YOh9BF
Aapi0fm0RVFO7eEe3KV095dlT9hYzZsomYdftTGuEQS+wxsOF6Jrt1YINwuG/Gs03PUtHKSoN15t
f6/RSFnA/TgH0gYGlRs42RvUIUl1jBJ748Xh8zhCrndj3FMlZe/KwLgcJNVlYYz6RvXRashRbK00
fR2jgRAJ0Bl0fotV05ZPuSzZll2QL4um78nFEfQQ7BX1+2PiAEwnggdETQjMBLKSfsJWWSw14JCu
doGKqKHefGuDkpm4oWswB7RkNPoNbX9IrPrNLWs0tljGaDFv/CB9VUx6xAmuoZVLhAlBtuM1/RUE
KMAskva+bCH4x0X6kA/GS1lXb1ZMpLjRPFk2AuW2Tn9UYXAtfPytWhCcyghlcdC0jyiknke5VMCT
LGq8MstRGdceyD1puMd8pLbUq8YT0eoArcRloY4lokyxDQY3RQ8BZDDXkP3nZAypAAgxddg0cA1y
lPxiA6p+EdXtaUAA4Yv6ws/KbY0g0u67fRWV75a4xnd3aJzkvsKLsfbU/lXR5LpomgOGqPUkqM9s
6vDZOCx6rvigXQrc8xbyr/9j77yWG1e6LP0q/QI4AZsAJibmgt7I+9INoiSV4F3C4+nnS+icVv0V
3f/MA/RFsUCQBCkSJnPvtb6FLUyLuqOTFxQLy2ht6/azl7oPqtxla/NFUjEDgSiTU0UMkYkhDOiQ
UPVxeZeI5ido2B9R1u9Jrdg5HEnkcnavrQechZFB6dJ5Q5/cGAbpPoDMVjr4G8xgnFjFw1wy53Kz
NwyfnyCpXiW26MK2fmpNVFEm5ITuNpCdR/8m7p2XhN/TSKC6BPE5rUlikfUjVio1nr9xHecdCFJF
/MJPexpg6sO+gF9/5yVElfoa05CQCgEg5cyW29YmzQ5RMr3KgL7onPd7gl9+FRx5Kw8WHtqh7JEY
mB26Q3jHggGTo6P2MueSMOgxWMUNVZHGLe9c0OxGStbW3GYJZw300FVmXZOthXeMIOy8v51c7yYe
09tETFe+pR0q19/Q+s8ogWK1BhDP6RqM+NBcTXFqrUSIIIGW+LEJumMiI7RKwZvp5BcA4+8R0YFJ
n8bHKhPmZg7QvAeDfvP1vmk7bwJR7iheUwpNfmapu1HH99SUqm8cnWUeHwMS6K1E3xoT0Bc7/NHX
5bSa+/FXlqPMov/Cl2QRsGrcBJVxqx5IfPclHTBcjv6b2QZ3IYq5ZpDWKg5Q33jeqzei+feIXzu6
ja+sn/3LfJx0ZFO1Af0FbFuZzeM29hHg19jbBtr2Kx3SXGni03CFJNMicupdJ6KHYICDmMTd0TQ5
ZUYt3dfGCGH5D9dMXY5FazxbztZOZLZJXfdKuOVz6EuFPHihxU748WxjDP6puwWWBjwMc0wzBd3P
tuggfSFS3LioBVdVhy4Oq8lDI/uKuWa0HqY5OQ6+h5GYy9saWQCgPOvJisF7Z4YaJ5vDDi/MdVbJ
pyAab4QLnz8s3CcDEl2SNh9RrJRnnfVhkVdUtkzHChbAkimsdS+Xhya/vqts1M6+xzXQo3ccWa/m
SFOyykgylOEm8mciRWycciMIJaTutCzSWQOJ1n+OVncrYn89hvmbgDlxGmWCjBtDsA9DDGnGqEoQ
fbUzJ+c6RMCzZQ4DB657GLVyWIX6xPmFa89k8DenxnuOr2RlIYhxwRyvXMv5kY5UuoE9/ay04FlG
3aUVdL6KkCt2I2xKyxYxLcDL3GVKYpqOturlhMhtAkHnT/ZlZSIsmbz7xBk3mue+5HiqVx1liM1r
UsU/pxxAsHCsnw4DkaSNdlIzW+Bt9PAoJhXbVLpX2GaRBXbsilUrbmaygsDGh2KNpBv4UnqgHSNv
bNVd07HtUiEbVl5ltaBXdYy9mGkuBYSHM17Nj9nTH+oRnhN/A1APdnitaSQxcPBR9ZIGjk9svSh/
xVh4VhnhcKuJthmOqj3zNeAGyNRyZaTxnAfC7UIgm0eX1EaYaO6Nbg/82PbwMceAL2tz2lNRfWRe
Xuxt0s85udTrznUfBqLL09A7mS3iWn1lYy8XpUMkNbGNHuetYG5/ZoLsGodd4nLnZMnlEHTPs2cr
y1oORsGEnWrfK+2926btD/XVtQFyePV7DI7zEtbdx6xxEOeR/kLkDM1RIDj4QJ9DI79HCRCxo+Ny
Lo0XV5rVzrXjFblFH33RU6xltA2NBNmhjyU1025ohr1CoJ/XMw79ISgeRTGhpyJQblXX5ZMHZAKb
4VUk6mM3iTvNHK6TCqZqnD4w/Dxp3fiAgMBR8mVOTbN/NPxVw6tWc+g8Ln8dl8c1SSWrPMNQpN7W
EsC6Uv/eS8SvJhnZ50f3qXLj256/UNjNFtbHwQuuBE4HzZd8cNJDIkIUA0JFWqgbu9H3s5uuf5t7
SFlh2jV76iMIya2tqAZ37QBlbPPJPbajIFoesS+tBipA1L0nc1sX1ePQTj9oHnYnGqQHiA7MmbPJ
RE42leAoQT0Sf3say7mGZ0n0niYY+fjguSphY++cQYNVeXsmW+CGjElzq5UwDOuCqKnKtIDERPEW
WfLG6frqIrWRyxBZtEtMZjCYvIEPJMZ5yMcVzqdhTxzbo6mBrh+1ONtEtvdALo5AJ9bwM3a46FP9
HiJuUcTFNnCSPRhkDn9jODIu6Q5+4f+KQxlsC+Lp1rgmUGgMQ3wxmXT30waPPcchXH2g9shV9bui
GLkQhjFhYnQjUx9aeFXYii7bNesKkUvWHEdUFgRcNCQsSItkVprpo0kbS68QQGaDfqxd7ZzZTksu
jIZ6NLQ36JnzSzevyX93UyQzGUCOSMVfm9oe0Wa30uq855QmAEwEUXZAuUTVzprifFM2yOlaPJ0n
EtUo7HpI6r/vLkvGJADhQrFfHhy0FHxCUdR0Jv/zBdZNJueRkRGlwu9NLEtolvud22s3dUfdrBx0
H3GEzrXd2kfhLOD3u4hy+5hKWqQKJxqJQ4yV2WGWG1N9oGVDy91qNG8K7M27WlVzx6XvsyymesD8
IqjWoef9GFWjqYisYF04GKxcIMJkwRjHXGoYGl3UaljF7SPef0qlFRhcLh/3CtvbJVPwYDsVX4va
vNrMsrS8BbZeupDLSkgL1JJtoujJDUIqrqV1jiO6idHT6fxe9XARN6F7xPG0JTdOrirCNI6+1PVz
4HfhCsfxfAW+nhmT5VR7cjoOXmzPZ3YZ8FeaEV0TDGvstAnpL6jjYqsYiWto6slVFITZdhxMSZqa
73NUzvco4bX1CCrmjpR05NpJB+LcyRnNQWQlJmSCJKKUZ3h1nVvHJB/PzEm3Ce3aXIPUgU+YG9YW
PckqLyftsgy8mnE7/MQmTRQfiQJVX74yHoHhTpP/Io7kU5trI6PEYov3bTcZeY311ZpvtJzBA4gC
FKSTv9OMytmlBu/fOGN4MfTOD+oL77Oc02MOkZLLQ0Aze5dh2D7GOWxFW6vsO4hGJ3/qQLI4yFlE
w/mhqLhUtDkZZKAmsteZC5KXWFhtq16ea3Wetb3e2tahvM1tW55NQxLhMsh72zAB9c1MpvR8anbQ
HI2zoNQRoYi4Nka4ambhHJnj28emD5JbsszFKuSQYahRvPXtBWQD/1TaXMAaABXnwmAkhnKNyMUp
Bsal+YwuXY0TRdRnsDXCW1IFXQoAybgr4z58GObi06o5fw+4JmiZtEd/CCx4EMOPOiVl0h3c+ZJd
BIqv2eJ8BG8Np6JnjOl6Z/Iu3HNPb99J7siSoXiSocMPEZM0lT9d26K/gXRGmHEXvjllOx2rEjLk
6EbnNCC/bBRNvVHki6uWBNorzRqgG4Y4wztTnKa5nh7A7BLxWPScLTPzziH/6yHUmuKo9V2+Lk00
PXUjbka8MwjLq7lHwa2ozolnXlTqptdtREtIkyPisLfO3JqPsStu0gpNUdyNl82kVTe+H1wNiZEd
PKttzuE4PBI1QQcFruY8uzfepii65E7C876Iia2JQqAITE3upokAmkQ6cG8r+yUmO4IfMe13g2N5
x2gMiUMVobktCEIDVPUSMBrZcBGzjo2T+MesL7d2Lqurqnbg3eWhfRQZJGnHuiHYRD9oKCyYImWg
NRsyNIYHo6HwMNsC6yBaP9PELxpmZrknpOMUo6bfRXnw0UKHvzNQKSdF7+6nyEaMbjh8Ycb8o5dj
eojbvQZA9dgV6dnqddJ12HOJl9yRkvuI+eaEPcM6gg5qdm5UPAezkd65oIuMQDbnAUZzreckJbrs
EP2MyxFh1TmkKqNk8PDB6AgMV85IvcQT4y1OUn9HOCGRBHbqHPSZebzhVGSuNSbGKS3SzoF9bntv
2nayQlncdb/gekbX3YjILLeeep+RzDhL8BSTvJXsuRGZdycjhGTUzcRGR+B0e/wFuUrgZSxhUoeI
X6Hs94iLw63WpieZF+Et5s+rwIJ1EYPwZAJCutaMNLvQzpU3qWSqPNna89MMennngz3dx0l2olpK
6aV1RwoKSLCm9mwPaXdWDTd568Q5avMZ4V0AkXUvpkblgVjVPhoLLA/adM14OtlhtvGOAbnMaedf
6wj3uVZn2jZ0AWmks3laCN96bvr7uPXFlSPQytiymIA+BUCvRPEIMOEFO7h+KZ9rqcUPhNFs8FV2
NwEicHNkwEhGAZYtC89LmNnbwja2dLyUU4ehnSwlg+wh3eQWKAHF4N80o/dBOPW0n4euPo/oclwH
3klF0Dq10l0VepTWhP04+Xl76PG9VDRg12OW+IcKrOZatsWFTB/pWYM0CMisbIfgNCGgbKtzTqbM
ac6as0nO9y01y5UHVVnR9wcUNqi2fXhz3CxLcXxR1VyStZp4oJVUi6O8WDLSwHKrZPDkMEwQCxNY
DttAp5akSXIF15mGen6CUrbO8Yiesqj+LDRj2ja6ZsJrUlo/nYArGASQOI2utIDhqMW4Gi0qCnUG
Cv/oFYMeXJsZIJjZQ9olGJdQX0x2w5jOJ9tnAt/mSb7NHHc6kVG3iVyUdswwyGVQq5YbAm6fxo5S
Bzoq2p84u+cTBIP+78W0rGNMLQru6uinSd0sSyZ2MOaB7fD3/XbK4o1OuBcYciVpkqoRqJYK5uGM
8G1avWIMLeY7Bex3HujiUEUGQTsmY6w61YJGi5kIUNUlQTLLumAZunw/LLj2b8MmfeU0Twc79d3f
XrtsYLn5fsEfdyHR0m3EUmauZcgc9Psltct4lozh+c8NGjgS6b+qD/e1aCCYp/pG0sP3q3970rLS
0wRACNTxMCPV4Ou//UDLs33PqJgCR/LreVEdiFVrju76+w3+2MDywB/rvu8aI0du3CKtUqNFToRE
eNhjhi5XmTs1QVQWGaLgadXDtU0f2hxUHzqRd3FIUA5yk5ZJHTduAMmW4inal+W+p1aOJKwRFZKV
W0iOTN5Envcb0XdcRSftPiu8BwG0cW2qPYDj6t2n5LN1yqnUt+zi5Ym2Bg+Ekgl+IEd8iWZ277cz
sfZjvVfhUNM5a6AXjjQWKAFU5Smx9dexmI+yHz6ivASkDbU1DC47szoVOSYiBhZcICfH5JSB/oG9
CPMT43Snf7RTPFgyre7j2P2Myurad+pNaPk3pRH+FGVKFmWfXlGJ/YR93fTxTT12sI87cu4rOo9M
u1/oZePhcDxcedabaDTEHprernSp/ezwWajwC/Bz1UGrx/c0zy1qHyORJFpnr/GP8u7tdElu4Gcg
GAD7xn0x2I9JOjxENaGonemRnkgHoQhwO2TZ8A6tDgsDMyNhVs/S/uWNVHIdr7/O9f5g5sde4Vh0
OeCLjNpfNmmmkTWe3Sg951q4N43w1VR/MzSFqrHWpuGdXQeqQONEvNuwaRn/JR3O2w4xbxgW9xDJ
z8PoE2mRr1JCpgvHvjad7omIAiuimJ7VTxA575yySVelbe/bWPtoPFuH8hiTCj/ee8b8mJb9eDBs
HHfSLy9a2RwqjQ4xY7c0DdITaUvhIfenu0pFxvfBp1tC4klr4igjbBGQbuF2CuuyDq1sE+PT4Juw
7JUbALDGSbMaDGYDfvY4Wh7BdcO8886SwdaaGG5/41OH8GtcOcqiurYThv+Ad+/a+nFKp+ETgxVS
dD/F0DBpw47M66PRBVc1mj+/9y/bouY0aanh+ZXuJQ+24esrl2w0ILDJdFk7BPu0/WXtOYQcTah/
Ed82NuVN7X3w64u0BzVRhvYTqfeVmTyPAfaMMAA061XJmV55vvUHYtkoItx5JrwqT1RvpZXzkUF2
9JxI9lZiueuJ0ODdUAtnx94Dn8CsiX3DZ7cJaCaplte6q2hC5FYZrezKQSCOLyn1PGNnlwzkQzWR
EUhHNnX+IbVhXM9mTxg5Og1ohZGGMTtPG/KBEr7AaiioP03MBZmpn7zeX093vhaTTTR7H26XXduu
3a7NMUA0V2NrLoNbjEu4X4o0XFNSfPAA121dJ3iMS3dfQPhlUnZkLiFWec9vZ+s+plLbuaHJH2wq
3Msc6fMZtPWvMt6RhnNfZv4nuJF625fVyYcMgg8QlUjgm6+NbgnsFiO591CDbSqqaxNS5OyKepVg
29241O/N5zLDHlbmZKpjQqQj0YhupY/QvjilpIe0ImWS/hN8SY9Yw/oM1BQyUZi+gEE5dlBAKBQR
IsxXUBWaA0TsNeMitzPVsVaJnEnLCWbLlfoXwB0mvpajZaqsbdpyfYWc/8AOz5lGoD31Zdsj8fI2
sqRkV2dUGeTMxbEsYgZCI3YvHVttnIh1SR4QJYZyA9uPhPKZ3BVJRm9Oq4CrmYsEVA/R8uOJIWFT
nzRzm4VcubOhoFD8o6Hcc27KNNrNnkUCwCjHTYknj/YtaS9e+kJYw7y1cgnoX9b3QUbWoLSz67SZ
KTdpL/no0qAaOK6UWisQr2YJw65WX6SR4OuG83vFbIWuFj5Ne3ptHP9dUg/h1zBevX0oSUEg0QIX
0virpQ8p0/Quhj3sDoW3DkT4qBrSdLsg4rYR4ZAi20uVdiIU19hN8XgONeqNIGBIb6TzuHKdPFlP
Q3K0vCjeQDYmDbNVf37rxhsPy3QtLRLBfXef1QEzZpv54GgJ3hAjT+PoN0SMDtseSw5kymYP+i3c
1vqxoZEms5xd0LTp+dmfvcdsmMgXp9euR1WwxzOerIsOAmwZbsyOSD8lA4p87d2Mkos0K9+lqqeb
PTHVFaXC8yUp8KAZCTUhtITUGXHAJ1gdA3N6rzmCJGVnzTCe+pjSTTsBNho/R6jXGB3IICjl1WDQ
3tUofeMhm3VKp7r4TCkZ7KqK1gEVmXWLSzRy5oJoLZjXOZMZhH1eOSmqQbqzqcEi1nNw59E1TtJ3
KzOzrZPNVASTyl37hJrPuH9SzqGV5jy6qXHGxVXh2jGvtbwHRW3YP9umi1cc33LdNnymjNS7QsOw
EpD0laR5R8hX46/I+txwtPPtC6KaGCIk9fJT2A801vDs+DLnRDWxQwS6RNqu3XnKTZ9XrbFuMcqV
GCL2o+WnG0zKmfZLooCkbkBnp3O0kYsoxJ18rJ/S7DqD8bUhss9cyXBtWZV52XX1uMIYvE07IpSK
elt1mMus7tLXMeWjjJVrWFo+p4TwsDT8/wd48v9S5ThC6Tb+e1XODUbJZsr6n0X8r8CTrxf+rc5x
7b+Ez5yK7G3D0j3HR/7yjzpHCXdI7OHhRYDzuzrH/ItVAraAaREpZTloMP4Gnlj+XxDoEI4aHnUJ
ofQ0/+d/v4//K/xV/i09af64/zuiFK7ivwJPHBvjuG1ZrqGbtmsY4k99Tsb0kdB4Hed6Vt0j9cSW
kif3NPVLLs6MldDKhRqKjkxnKqnT5YV32uxUeGZT4B7z8eLcVeTeNMrh2A42wbItLFMSd7a5oJ7l
jjpBP/ToL0q3uR18Zt651labMaIe5EU0/y7yXpBAEzDQyjv+WczvQ4tUEoj5O994LgICfoKYiUlp
T2pbnOo9SwOaFLUn+6rOnOCmfEtkHx8lAy5Uapy0Bx9cOSjtrZ3R+SVdJtk02Lc2Nlek/QRFiiJj
+AzH11hlmkNHwOdqK3GenbumfUyiuziR1X7Cmxi1CEFD0/0RBR0BSW3DFCb8hAK9bywQHZESEUyV
f2GXXOFSc9RWWpadSL+Y1jTF432OGZ85C9ktzcgcSS8CCrdxYZIrZev0rAyof1Eq1ro20lk15Rv1
8U9AzfWmtLRH2o81Ibx6v+omioZ95h3zPrIZDZqXdEboTwBNOsY2SCbrchhbF0ZIiNaqj8ku8gHz
k7G06bApY4tnfuD6XX2cSdzBfJrGV1NE9zZh2l6K/pKgvfZsiLcmatILq7cv8b+7l8KlpjImTbeV
QPH3XPmY9CLh3/SjC7JhwRgyzXCnWsl9MgZwICTX1OcY8BQOaadJjAgHt2w0Ti0aHvI+4ipqNuRp
E+7tNg+IEM+9HOA6Vd4hYsjgkf6ka+17YADMGp2YOpG47nw3v3Zsk6IxUcIbfODowpr2cs4y7cj1
6topS/fgxpF55VOCGkv7B6JRktfD6mKs/OqsAZXzfdc4UA+jHwhBjsnH9AC4G54wEAqmHv55mnG9
Dqk8wvdzmaUGj+D3CTdEXLZF2p1vp8xa7ag0YchMIzIpaNeSvVsTzyTs/pB75njosrJce1yM93X0
IRnVyFgNEkGZ7w033zmF9qtO7WadjlhpUdGCygqtO8z/0aC5WMwhwJlJd1E0iBSCYax2usgMSMnE
0vr4LtdBxhdH5bfbMHGiHcbgZhjN7jhTkt4kvfvaRlF60OGcUaUW4bapW6Rsrf4ygi1CUmSS+jBS
NnfrjwF3wCYZm3tflDAYm+A114aLXC/uyW5hjyviS9sLsbZioyxwlGPO0/WN0Vsvvszum1lvNnRN
5g0ezaMMoIJK0o/35SQuy58xORerHkLbajLvQc3lh7AYbn3N2+lGfeiEaW6aKQ/3WRw8hIP2y8Me
jAiJroblTEcDwYxbp/fkL9XbvNVVl6r4zKmAzMrBHM2Bxf4S6CtAyZ4RygvHa3FOU8tdF1iY11PR
nPmw1i3f8lucDIQTxsYaeF63zUz3rXbLfZn79bXl+w+4Vi4aaVsbSHnJhll6e27TRz+VF9hq93Y1
k1omSHRS9ZX+Ix0mPsTY0QYjrDSKdZAoROHQeAX8khD3gFV2Tl6C2mAeyewYBmgxV+RbejhezWCV
C/sceBSzIdeTd58SAj3V9pslwFkbNR64sa/3gxIdkGiklDb+QyHQ7Rtu7JCCbbg73Sa2ZSxXXQrn
L64Nnay5sFtjFiR81qGYGvZXIMvJA3E4GUFVJl84PjSEAZBxRvCWXzxmZuMfSxxWlX9OCQOPgOYT
bQyzwd/TmTcP4GY3cUCRLPcgKHgDqUuZpWALZGTpFtMMAk1avBVgPafoMDBNQV3hyEM3pgz3+mAz
NDFRd0XCQLQhfqdw12PrNE+Uudf60D60jkD2OXiKhM7pYs6jM+iNYC2s/Bo8963bm9B9B5D9YUWH
PJlQwjAEVu6uu5c5owOTBsQQz95x6uGy5K7DdILG08jUebL0dO3pJyvJdBQY9KitEwHHyRVgxQDg
QFhepiIWm9Z5p5yqKcHGxp9oW/m5+675zoF0wWCvYURB9qATp9eSWVxDyCIT56SJYDO7zoetQt0d
lCBdkGhb6QLQxQQACSp+m1sqol1cPLdbhWrQEpdZS2iQBmbITRsIysYHt9Pf9D6ut60V7bXZpoVc
EQxaMrwmJuyoRUzxoQJwhmk3Vmh91qJ4StHVrSbpGytLxmti5RJaXiitOkdvGKVnl8GMJbgkiIp2
CDEX0rq3oP+gSsvpOde4tagKrRAQ73sduUJchBtKIQkF92nnoCokJXVT1sAZqlyp0iZrm7RXbR/c
1jLY2TlKB8tnJ1KCHt/4QZy13I7EY+zCiPKpZvbHVh+YlplGi++Xxkbm3eslCT8g54EZtRSIRiJK
Zs8zdxY8TjKebdJjNh7L67jgOw5FuQdjX65FEN4SIHAszGiLlOKWUvaxTNjlYA5k6yiIX3sccpch
sW1Jh3YxdgiRlzR3VvWIKNK3rnJsolqD3dYyDCpPPmwETOPDiqLDu9fXiYrmMROYBhPkrYnAEauW
29DJx5M+AzKrp3es7eGmtcKYnwfVqm9v2jCltuEeO5GLde08x5P37kS5senkU+NBkErbGwRMz2GP
GySpm2stueCkEKwNF1SpSEjYUqQs6hbEO2h0C4FAqNpOKo4kAuYwGNptwbkA0H0Eg6Kdtm3AXIXR
xj6rgmPcH1FPkrGgUEXe1Lxh0M8BC2uQPk5E/1wYVc1wxA53nYkmGEnLddn3T+lECz4evcuwZeei
okOflepKQiN6rSfmMSzLZ9nRYJac3ZDjuiTTNo++Tzi2NaUf5lgT+KOBgy/6xzlBHwL1iIADZADD
6JrnsKWjERpbLyIpoq4qfndwCipPssqyuyKOHou6/tB6sUtzEHM+IQ8w6NHheA823cUVx9w+AJ4l
YKWuoN/QJEkBPYyIJIlxsKRc5aD8V51AOBAkPS354pEUhsE6cGUPf7PWDq2Trzrmt9s0bbngDprg
2KxxpIbDeJJV8fvNsk6MwfD1ADsAQ07RQz5SlrTsP288ZUeSOoesFu4m5eJZQoZj1yGPbLnPwZmh
yYiRK+fNKdB0eZp7AfS6itDREgp9TKr7PKXo2ceSmGf6OqdGWWeWm1Qlqy9LywNONYjN8odoi5s+
ULaXxRq++GinFpuUDRJvWb+4OZel5WZ5RoOfiehi8knUK5dVy9Kyja9tfm/OqIibOVdQ/Y5J/TYn
wjqV/X0Y6/5RuCi8Ki0lcqOgqJCDhzktTyBjkuhiD4XUt9PdmwtMcF9voXzDQZd0lKn1bE1xEaCh
smGhpUICuiwuK79v/li3OI//WBfEzSZvLHn4Y/33XS+gfZIk9CMRU6VUgBGoVDYdK6luwhSRRyVo
eFP44b7tOk+QynwcS/yi3z9rovx12WLeWn7mjKCrmdE+TyLu5SlP0VQWyzrdDctDg0v++8XL0h8b
lCrfXLjogpZ4++8bXdlnTHWzrIsbB1m/m02r5SMsm0qXfWzZ4NciEtZnpe+H5YujaTFQL0vpPPHV
Zi32htbqPhafs5+R0DwPA0erKFCML3ZjZc9WUg5n5Sa0A75+ti9b/dfy8t0ngrN56bTBBoYUezkq
Uwivyk+5LAnVeVhuhvYyrShwmrNNjZKyG3/RshjWiGgyL9zDDafb4LbPy2G03Lhuwq9QqSOqcAhd
92ImNUZF64+sXsm3wUE04Wk8LXeXJV3dtfuk1smyY9HvQfqaeruF3CIOmJ5+gOjozkr0ANJIHCbE
LDesXjdaJR9o4hMiE2zNlsodsb7pNI93RnNhTzK982Jn78jgRQYyOwELi7fo8E1afrXcVW6QbGOV
QmhX2EIsBCUe+EiLbrYTFsk+Kicul4TFqfMlkzmq4NtyViMPE4ubDb9wFXUKxOxlyaGZxbtpkFfX
d4LU+5Tm5exaJyfRr+ouMzZ+bHlrujvJ0RgZRYSpdvSoSq0b0aTnoUNFYvRBfmWaJVdI9FSb1mVq
DUEzJW+aRroTVtc6Ykw47ua5G/sfvVkQ5FkhyIpAhW6TzIS2Hk7pSQzFJ0f4g82F/kj0gb/SNLSv
na5nu7zriDRFdFe0zQ3By5zAhAiPk4bk0ydPm2w1SVRyH18BRYbHLSXJgJEo80NqtjVFdKaalRIw
LYZfRIvQChal1LL4vfKP5yyPLvbg7+eVjfghpVetpeVfLo9li/t9WZx7LN0liqxAybVmpdQy1M1y
9+tGibn8LOU6r5qoCdOZeZ3NtThGaA2rMWWQ0PlfrUqytm9GJRZbNoTiGdu72ppUfcBUycvEePP9
WKAkaL0Soy3r6kWghlJteWGnXv29ie+7hZK7Qc2nSb9o4FIlh5swgCw9X8ryNIOXxe+bjByn/SCG
Y5JRKLYdaqbjsv97OA0nIsnVFBTNl1r3/cD3XSH9Qdl9w2rfFe7XU5ZHwf79NBu04d/PrZrKXhuM
85AE/NN0poBKDC8yjmpxQxM5ckEiINm+yke+/A4UQhk3LL9rmJf+tF4WFwe4bjnPhmVRyFed++Vm
Uu36xQLTS4yVve8SWapq4JLoptNA9+LgMXBaQjsZl5cE0nKqWezcf6yz6d6tzcFE11vawQYVrzwV
6vJLYoT6k1OkWWgkQC7Nt2Uex0eNFkwVM4gcpsvFAmli4zktS73SS2TacAiVT9kWFWESvXlg4hpu
JYfG6stAvnyCeTkhluqzLR9QDpDly0KPsFLz7qOYnF1ZWVeWxOicZFpz9PrXKRm609AR21fp5j5Q
F0hTxBLdmHdrqb9wccPKJA3b83J/zFCgIsIEn5OMIbTKtYPclZioCSKKHI9eSpsBGeByk7S+nR8W
j6ueayh5AH2VaGKzE0J3fK/qBmYFrReXr3uJPF1etzzQOcTwQYxV149kue1SiZGZCInVb89S2/h+
xy8/7b9d5y0Enu8tLEvL677Xfd/93vT3x/tel9QcrDjN6J64pOh8b3l5srv4778++/droswjq8Iw
t9+rvp6imYQ4CgdCVFcRZEfiZH9Cby52GMcRjHC8l5MbbzsuvUzxOZS/DOeOH4FyUNDnZWU5jyiJ
kbXbCXDFeYBTrBzdZUjjwJYW1peFOfAHiGDZY0bXu8IpYO7knIAqGm4TCzOthzIGYzGX/4GEjc1c
5MpUUGIybtV1uCILm/m/+jzLh9Blfz+Yoth5yKtCQhsOqPUa4r0wy3keTXkvR2rJn1DKtj1he4yP
EVHz7pqAluSYqxEo+q0bg5xlskYW136KkkFtg6v4jBJkdtq9NLJTlUU98qX8U7YkoP1PY+H/x+7r
0wf4d32FTdygMn9v/6P8/I81no387V/7C1+v/6e9IP7ydV/QXfAEAFzDJLbk7/aC6/5lGHDUXZ1k
A6KhfuOp4/D1fRtNJe5fD4eBALX+T3vB+wv4m2XyoIDSbvLQH+2Ef9deUG//L+ZfbMmObls0LGzH
Epb6y6vfvKLk6aVGNI2IHn0wYarU+enM5y4Md3rDGIggSJ3CfOJ5mwCiND6ypr/vGHfo84epEeuu
kzuMTodA7cMw3AzVQY+v2/rFQLrexje/fc3/lS3X+68+rfLjWlT9bBPb8r9+2pKqReV5WN8QUp4M
+BCrJq9udMoXmFdeJr+6aBC3hvSwHZfUOP3OpZdezVeT1x9qrX0zwYP3tnmYYT6FQ0rrIbiMS283
WAJfJmVUhGQxDfcOPYh/7Vq/Gmq0KRWLKLhmM/DNqWoRUFtUN2pzE1RMZmjLM1I57Oy6fFfP6VMo
ulWyUW9XOv5hoF2t0x1Rb9Uuw8ILrwdCyyr1FLXJujL26hN41bBTmxochileh7b/3eb9//lQtV1s
1GdSH3D5wJCXSp0MZhfrFh8cm+cqpOsZME0NKp5baogT4G6CU1XLNcsKUksUO2+d7pqQ0BFPx/HN
uFHRglVNnJfysI2FN6x4iXpqyDrEZ5QJN14L524kgC5f1z3/ZLdVr7Zj/0BeBcBd1TVlG3GpYlEZ
89EBrnltDUCQ8mbNpxpy/1JtzqSX0zcH20K1z900Hm5rno1cOV2rtx1aALAespQUtqB97TRnu9w1
vCIt2ADvsXwu3rym6PrPn6reT2mdXN/Ytzruj/6gHoKHuvw/Hhz9rWH+SzDOdvkD2I6NqiGgP66+
HvW3qzdXf4OtJdhS0p1aVl9hoJZ5rCnhnZf0sx90PtpkFU+2Tt1WeQTNDMMQVNY9XbJVh3Dq/7J3
Zs1tG2sa/iun5h4p7MvF3HAXKdIUJdOyb1C0bGHfd/z6ebrlRI5PJpm5P6kyAnCBSKLR/S3vEgAI
tdnvi3OsP/l2tlJhtKlM8XTlWerW4lC8uEGNB1HG3aTWCxV8WkXFyYTQ0MUZur35QTzuo1TfU7yN
5y8Rf0OctwH3HCVo13M6cQpAVLQhaAeQnYhPZeN2+ftbAZIvqxgi1EDmhOCqz754jtb0ol8LnI44
G46+7SLS2keVgnXG28UnEG8bUCHzPmuGsk5sf9dX06b3BBC7L24ZxHAPUo9pO8uMGlhb3usBDrdG
uLr1Y0aUn1xGxX/yAgW5SqP8kgAwSjV74U3G2c/S61DifwIEG46qhaOQc2gm51jVGm5FKEEig+WE
dNmR1ljlbkedkRJ826KXgUh/kj/rDZhR9MyqZRJD1p3U4SU3g1UWAjmzA24YmBPnFC4DsRzjDCvc
oX0gnBBegOsOTRcInx+YxILlf9bQ/8saqrNk/a0bySUsvn3/F3ZSt/zbn6Qz3t74++qp/UZDXNds
Fkhbf7Mc+X311H5zPRNEFrVZ23VYKX4XztB/4x346gkfMBZVseT9WDtNTmdaqtTg4OH/x7qJA9gv
C6fLfwYrJ5+Bz2X86jRX1UFXZ55X7IjKcm748AuVdVt9mtxW36p+ca4bKiCTUffLPocgOXijvSny
mJRe0zZd6pyQ1Q+ys1v1T24xHyLdenaxKFsY0b3bMN4tjZsxuWV+cnQKdKkVFof4CIz0rilOhgVT
LHcgT3glMt7jtsfSwvN6GJCF627h/lyi0Xb3WvlAx3+T0b9ezcUAfgk8Y5ClJ1Bj7ap10afRDeYZ
1JaHBZ4+124+QjCgew2adFlh4ZdAwFsqcVMtVIQDMJt+bSv1kCtfwHON0JVU9Gnsk5djV1DN7YLO
KwoRMLSLnkZPrsev8QQsEP+MU5lSvtVH7ZykEM1M51tPm7j2RPG7GfQlbJ6dZ2RHPWiXiW4COxq2
LC5PrcnfRoaZ9vL3YZouCn0ASPjf4Q45Bi1F30JXoUNJP1IeHWweF77eHxO/OAQNv6YzKpBI+odB
TY9Rmx6L3Nx1OYx7qFwmmCtlmM4RbFdQhIdIBevnqWfPV6+hYsGbn84+gg8D2UCmXWulQaWxXjfN
tEUU/li30asG7wgE4ie/mS6R2z3pofXcJQAr9o3frJ3CPTnGuM1GXKeS+KYRWk0DXzPJj4PWX0LV
v9ODOy9pN2bUbUw9OZJ1nc14OsSIx3t1sh+8aF/H0HtRZ2ShZlREx1JbmmkCda7btGbLQuvs9HTA
3CrZY7dxGvB6gO3/XMFqcpTprM72sZ0+qSktQM8MX42McUAn54B1yp1vayg0m7shD9ZTnCEKaQIR
Rihm1/GXi8afF+morSLwIFprPCd9egus9D4Y1qC/z2Vo7co23McEPeix7NU6OYorrPnDtWtANc/J
V2qPr1YQvlbteBE/Y6nMV1xAjji9PmnVliLOy6RCuNHSZYpQ2ZSDq3e1VZondxWLa2AMFy8H6lcX
w2G2S5pQ0NEaw9uP2nAGeEBuHe0BLyeadSpm66SH/ILleNBCcxcE0yEK01c3IKNUYTdHIwoYZnI0
rPkqxuRcwY1BAtm0or1vjS8uUC7XXeOb/mSH00Wwi0IjwcFOQ7wpOdZYW8u/MXVgNFm5mkjYwWBM
3FXBq9+49iLNx20wpjdHxYMCzixOcvuQ/mIC/cRk/LXTuRd9UjV6trr4tU4aJol2kznxXp1Suk7J
3uA+z6Zo5xfJqqin6wjdNUPpGdubczQnsBlb4iXGqlI/JsW6j8dtXfUXE3p5rWTHXkwH7tcxnK/e
3F0GY1EE40XnkmBudmv6z2gXAHCfr041X8UV7NTpoKTJEfjETfwwYjxqwXBxomGlFPO1gabTa/Ra
wbuJr+RjYzcCizMcc2fpXBqlms9DA6xRH4AUA0bNEIutOV+9QitoD90BqVUc7QfruUFp1putXWS6
XyHwzCFzgm92jx1mkmJsJ8l4EJ8tDZjLhr59ijCLi5ErieP8GEdMBV04H2yrQ3NB9IqzbpM16eto
mgQ0z0PfrPFpfKLDuRGDCR7lporQpmuBS2bXll/K6J3nsawYL+p8VeH2Kd4jGp2b2or3Sixo+1Qu
8/ns1OM5tEZcluBM5WscVs9KN12deNjiJ88sU0Q3FxdYLEcf7pvROpm1+hLWNEr9AMuPAHSPap8M
Z3zxwBvDNl3QTHvFhuegd1jEMpiVIFq3E1UJ+wQ5pFTO/lDcGwWcBNwgJr3dVXMitMpOptU/zZV6
RuqlGsWuhU3NfADTHycPahHv29rYIdl5RJBaVF2FPjxDgl/aBthUf6Ex86Hr5oNXtk9NM2/mFN94
fzzQCziKf/g3bYpqr8DSZNFwNlagHSqre2n88TwyNmuze6p0brHYLLd+ONNMt3ZisiJRRjdUgyPd
BqlQNXwSE7YJbAwrgw8eK1sbz1ctzm5tVX3U/WuXjU9IxZCnmCOQ1e9N5N0Fo30St6SYE1TPOYUx
146bqNG5xzR0XZZ94D53XYnhbc5K45nPWFruWBMRB1Lbi21yzzNRoYB/Bgl2a/kbac7s5nXHkHbD
guSOWy27xd7A/RHe1+FJ/K1Md07yjsNNSNPBcfqK+QVg7knL/WytKiG6Kjj92TEFS5y5Ps46QKcA
qPx+VFoodJOxQ1ubSN6ifRJXtwlY1Q5z+Jc4oCQPMXPh0OW8NzpqrPpg72Om2PsknFJcHid1bY8L
A57YnuXuYxrN0y7u6aGFVYO1XgLkeTx7RTIdpiI7tFrzxVAsE4UIt6V5St7t5wNSD3HUKhCZkUmh
4IoQq/o0IjO010RBM7LN7m1PPjbNSFcNGXLsjv0QhbG+kd3C976hPFTM+kcbEUQiHxssnCjainq2
LEV7TvAJhPW46o323sE+fa9iygg+L/UhMYTIZHn1rO3lZphAGGex2W78mVKzS/th6vy9j2bYWKSf
wogmaNDS4HW9MgAyh1hW2lebSY2uaJ6FdxOeiC76mCuvU3doLQGlUNZz3kN+TGDaKesBQDRrwKJQ
nt3mFQ7oJoEsJOSQYxzORqFqtQL5u55a/V4pwwGHbPrUVaeIlmrRvm06im0HPty8A+l2coDZbAiK
qOvlSPNh65oq4TkvzAL5QPPqLrzUus1k9CGrAFmue8O3Hrftrnf3Ud59oYu/zJHlW2sechuxE9EW
H1mNU/Nqj04LhATudKbYCdONutAoHsImZmDPsf6SKskeU6+Ta5awh3t1mdTuriinZyqhFDu5zeOa
yYNbAFPsC2JMl6CeAIrV68kn0DEt93OqgqdTY4gbC08rkPRm+hv1Co3vxHl2FDiO2fCk19NTYhY4
aIGZ8d3tbEW3yNwpA+6odKv+vmSj/XuY7OkOpSowSYCzHI1C1s/1JcgDZhcPCa4GToI6/92gpU8o
VT/57niqEetRpkNFHDU61fof/vKvZuuu61EhAkFmIZOkufYvlS0kQbocIGIODEE7T0YJzA1L7hQT
F+YXAp0obmBW+gsF7qcIlf7hzwvVvDdlubtv//1fFs0BAQt2HT6BqlPj++XPD44z4kRRFju9JYhn
rsnDdqNUJaX/S6INF9uIbk2BEsZDZGFiYzKrEdiG8bT9hw/yqze0/CDIntsEbZ74/5+vQADIlEKZ
n+/ExYcffLGITFLl4Drqh6kkMEjbiwMJ1K2sZaehz5N2F0Au61xj9UkJWD1zB/gHY9dPf//JRI72
7z8RyoeqA2Bac361li3x3Zjjyc13XkcKpeYHIzQelCYCzToIjxsLbHDSfZXDu2yIz9PphUjsKWjO
hRXfVG98MUImABkeutZ8hkVmK5/KdL62LF1GPKHQRBhCbIdJKmjFcStCENsbtkls7UJuABGlqy13
SjpesjDeu5l6ng0sN7gWQ+Cipl0tw7C/xF291szn1FU3FYuf73bbnI5R7TaXahp2aYs3BPgoDYhy
2Pub3K43Kr3DygCBlQWY9QJXmtVP9mieKHgsHaM+u1p3wXr+tfI6Th/f6qICXok9hOn0C4dRs0hV
n5iY/C8raLF0Q/8U1kX+VuX/E+D8Z4D5Xw0PE2y5pdmaaun6L+NUTyNIj7oJiUNvoGSpZ3DW+yz9
KiPr8aq19T8JFBp/dd0B24us3cVkFPnKP80J3qC55KbcmYE9HSjcPMbZxo6Na1wMl4aFb+OayW0a
mdRmxadX0z+R7u4rM9sbxPVpb91p82OIFkFeHNH1ungeaBY9/wCGnsGgEpCm/XQ2Bp9EQv/Q4OTU
uqhm5cBCO5aOIUe6wXnuCMXEeQcXj0Vcp3t7ZxKAiqwA/aq9F0J218eDN4BqcOZrT1aVWTWidmBX
M8qc2lLphi35/daM02MeUYVrvrrhQJiSdCvPBj83In2mO+UumvD8GAfXuos1S6HaCKedSrsOr7FO
O0aRf/RdH/1zP3nRWvhgRFI6Dm9ZF3zIk/E6OP5TFHXLnhSMCNx41hETJiGCIG18rklHizS6iaC1
LYdtbKUnBC2AjE0veMs8mXlEyh5eqvoOH2uUzu5onZ4DKz4manYMXfNZx6596PeZOWFkFr9iPbfT
A2vlBt0GvPhNS/29o4O0O48lNOjJ2oE3OMCXe7Z77SzSPSKWw7RWuF0t5y1PKuyd3s1Mu+G+yh9G
nUWL7wEu7uTZwWnAOk2j0edo/QHnlhdo/CdHo0zw9xPMv+lgMgWDmwcyrrqObrm/DO3ZUYrKVIyc
DiBm4KR0I5ddu+LI+El85dwud/k/zLZ/NetbKiGn6zoO+qHi+Z/aKTUAAic1JybbhISsITEt/nlJ
/Ytb1rFRaqUvpOke8mt//iMI4iRtCsloh7JJju1SQxEnnZ/qMdlWAcIvlIIeErW6zDOxgdusR009
NGHyKqLs2pux/rTXkeGtPUsTlZadp+inhLSn1xFFZCLEomofh7ynqCFwxl9dmz9T9cnRJaIz6XSK
iRiFkmsX6Nc+Zqqu6yRAkw9idXaEjwLKp7sYXP/OT266Nx3aFlEmfIpEXuYY8zX0zFNSmrvRICRv
8qPlXOaByjyJjviQFnEIYJLTZNhPBUULMPLYZ38sqTC43mKOxnNixEdv6J40B92tbDy4dnzMa+MY
6ihPNBCxSZswjDmqs7NKLJQNdOswBx9cn9JHQ71Ar8mSqO4txr74pHVOhdtWvu5GQi9Vj14tlgtl
IieJkmM/4giiewuMFfZuijo+dQXx59SaiaaPrefc7p6ypl4nlfOs4l8ukhJvRDuOz+L7w5OYwU3y
tb8f3Jr6FwEOQ8wzaQc6qmlaaAf/PNZyZCNGIE45ev0sn3mGeVIV14uoJW+qcXQHfaIeihQFGi3k
GiljtEVpBnkU5RHwcYoTfX+qSfN6UsPOtE+d6YJEuFpgGyoydJG69f25ycZLqAT3DZoulRt/9gT8
GCF1OK0nQGqfJje5xTrnp1cJ3xlyohn5m4LCX47DRacz51WUAHrufKJREVR09XjBPuAkZtVq7l8K
tAcVtTmg7/DiMPNnTGaOURxN2pHl5O7RJiL4GLcaxQWqd74yXjy3v2hdt+qscZMVX0SS6iTxvlbG
LUozm5LiSGN028wi2qH+Ap7oWoXqmQRvHNB0pFgmojE/wZOUZG4RWKcc/12tQ/6huWT98DJ141YE
QVYjShawKWLRxOGf7yD0NVxti2+MPecR996HkhJd635NLOVC7N6u/v5C/8UsRuAm/oNORmX7l8uM
H6GTtkMPwdKln4dZFT5X1DWHYSsGudGOZ9Pe+2XwD+NLt34VQSZwdAmfWaE1TQf798v0WZnGZOhm
l+/a0LpmdXoU6xwt1z7t1oPKxUizoz+0K1E/S+J+5RsmrrY1kwCFFyqcOjeK0ViLbtZXOf7GIshO
KGvWqrYUsRhEJiHfZqLkKeIll0KpA46L6kaeuM+918DWjPdiyhgwGUN1ueltSPx8dfKhFBaAn03I
5dqnEOickC6MJzpZZXpEz/Yq5t2YQRcjVwKtBalAa41JThNnx8nrVnUyXAKCHuKJoppfBOrEybma
sXlvQ7CDsXDMDfLxeL6M6XTIHOYNcQ8HRnIT39mY1eusqdd4Vo9Vx3VJvipOepzgrKPIc0yidh0i
8KjTXRpBLopAB5rdoWXYN2SueBx3VXpq4ddZ/jP1QIG8dZ9FhSLoVayuQpZbEyO07FWUQ9x+/JAT
mX8rKm/bZ+NRa4uVNrzWabxph+xoCw3EaZ5faGsbPjNRokCJXSrReIJoQG5IWDdbyP2q9BSG6UMQ
otSBcGKOpo+2mBHeaUh34yTdTypuZK56LFMqsbFzgi1y6ybnJKrWUCWXotqERj76Y+ZaFOHIvV7E
l/YMIpZEoyse7VWHalrcXcQKH3FvIO51wqrsLI5LfTqo3SKiXFR30RF5KbqD9hE+GzhFmNVRAkDY
h5jXpuZOzL6islaQL5pI7iL+KZPYqXtyp+FFK+LHmeKM1qmPyl7Muh1FctWPj3iGbjV0V80oPmp5
R7IZ3kw4kbViMUNTfc16ELd+DGI0OFhIN4pKW5bzAu7eXLWeWcIPccryQXRZho9xZd+LgElLpyuc
iOc4CNeFr68hg78ggXQxiCb6HFuvPt6HHnVEr95APFsGDqChYCNqbfQqKS+ib17siG73ZTkd5ICn
6SHCyIhleBz4PZm9TKoCiEqtRTaels4JIaoVNcSlng2oLpnI/rZkkNapF55rwYsq6dkMOFF9jVlU
y5HcoanA4Y4ZLQjKC43TX1P8ARfQ+Nd9xeQ/4+hYUXVmOhZ1wrn0v//9rKUZ/0ZbFdOHY1meatlM
IuovUX46GXEF6CTbNc6E9SQ/5DzcGf5H6lwUPDpsWEQy6nbZPWVMejQDUgQ5chftRgysJvTgULTk
AK1HibgY0kuaWHLalidw9K9VTIBbR6/gGl9iFwlyazyxeD96CVI8NnIRECHre+pBw7pBRkrvFyoW
s2ME3NHsWXPyWjHXatouvLGbdkZVZkuj686ZQ5Ie6BDXrJKQ2Z2PeRE9a6KKZM/cJqOd1RtNr25l
jZxqAEps4VDUqAtqoW1BbVM1ymFxyoXfkx12ixGhsCEOqYR3j3E7XRHiDfv+Va2NcgnF8lXMLyGC
WkUcY+2FvD6zum22h7XO5CTmnEdYNCc8B0GLhTcVfzK3H66GCv02NndIvy1Cbd8LrSnW8BSPPB8i
a2G3K+RGDmIK9Lr0CC54I+6/xvEeNeOxp6+RxupZnE2ESWAUSI2jffJBQR2voCcgRkXiwN3lJB71
/prysqgMKLQToNDuRaZhNv2Tltg7NHJepowPQN0+mxCP8LTNri6JgoruomIY7kBJnAZMdvHByMs1
bMzXtO2eDGC74oZund9D//+Q4v+BFG9olLp+ulNXt/b2r++yY3+6Zd//+78eEeAJ/7W6JUX7J1L8
jzf+6Lt79m+0tbErIIOyLNMWKfqPvrummr+R4LiGSejp6LZFPen3zrv1m+jIu9T7MFV1HIPE5PfO
u/6b6QpSvG14mq1qvOv/0X1nchHBx0/lNdXjHFTW4MNDz1epHv05+PXUJm99v1IOMaiPVRn65Rp/
iG6JfiFlvSa5a1jkhMzwMyusoM75e2i0z3OmnNPJd5ZxpQp6I7gl5BQ3eo9WjwYxAfqwCTc4GM5B
t0qdCB1vcMg4dAn7NeqoRj6vFFKgDUKAa9Qo3S2iaMCxEDAvi+zS2N2zMTfbQGWyrbv8hCLdtqrc
s2Yg2KRSNL4zamTriHuWqeZ9VmvnEQzBx3ieTwMtEbfEgBfS3abLpoOZT3vXH0W3+B6RaMoDoXNM
RPlI1ZNL0UZY3c4Qh/EChUlVqc0lsRz8bqvIQX0C3n5rFcs6TuHTjtY9bGFQ/ciTZCz7vZK/4jaz
Vc3xEBWbvOzXc9Odu5HOkI7SbD+6NQI+r0PIi6M0KtFBMz92g7kauuSqOAEwHYPvbPmw2YfmYQZa
y/Rdoc4T6C+zZlJ0JyRJKv1SpUxYtvWI4BodD3i4ixhcv1srX1qyvbLKb0jS9i2w+wluRVzXS90A
7ZwUOFCO9UdNZSZTUX+asaGyOpiodjQAnLCPiuO0YG6vatwf+4I2vUIkZGV83YRfAWoJ6jB5fy5T
JOdL3c9Rtg53CSphcXlp8xEoOzxrrUvuZ0Syl+7g44qkR7dqguGuTOgAzG7yrUjPSYB7eNA9mh0m
ypxjk4hWFABiPOZ1daUbqO8GfQBAm96RD3MEIcnxa50l94gskjenabShWJ9Gl9J+UQl2hjId9i0/
woQFxmUa8108gVr0vrpJdIARg5xR51Opnc+0nZY6FLXtIKiFaoIvxVg5d5oJv09J4nWtgaAI0/Bj
Zwww82vB99HLQ0n5CJ4qAor4UWizlWx6h7jZahA44GIu+iZhKMfapywd4VQbrMeBm9zbpI8brV6W
5vjQYPq2A+55MnokyrErt5dhnyMjXj4jgzQtcvVqOsmnEr2iZdJj3qE72jXJ85epp4lH7A+20E2Q
1sdzQsdew+kQk96UbfFYDPZlzty7AlUcfB7g9wXqqrERcTEC/2xbzUnPTw690ZUWWRfQ1iPN0p01
Q2CzDLCGKkATo0gO7Sh68q1BL/+PTYOoxarI+YqZGyB3nSQ5N/QwPXsuOl2atqZ/9r1LyOMSF5jK
nFZwkavsY1lyifTeXrdA1rTZ/Fxh4UAU3hMkIMUJUVK6kT6kbQ+mQFVArKjGt6qv41U+9egogaOw
2nxTk/7vDSFESMVuftt7f0wh1gY3mAoNQbnphKCc3GvEnpiM16PpPv94UkD/wQAGKTDC931lRsQz
A3v047mfTocCKsmhSpuJtG0/Di18ZVzk5FFS8zPRG48n7FoE6mf0ba5OhvoWNC9vaTY0Dt0uenFU
e2T6IN7YNZi66lOK106OLkXk0/aKC4TjPKKLPVZA7T6YgarLvcEoz9OUaJv3h+Tjca2fojFyNu+v
j8Sb5Msm1pLVbGUZhrzwhKSic2nM22x29G0taTi/qDzL1+WBb92BfpQH7++UWtDwXeChwurMmdw0
yKiCJyTP9CZtLR/oo/gSeD05Z83otvriseksf5Pkkfk0ZMphggsygNcpXTwx9IbpxjU+D5jazx0o
xypyt1XhVGetgfQwtKN5yPp+21VtfBj64gmQUo3EX6jvbC0/2YJ50LVVsIDhGt3RdMp7BM1RuL6N
NBYiSO14B0WLUqEMnYkgtoIHn/nm/Tj1T1mkFOu8L+yF78zKSp9Td187ekWBtvgIpRmdCUOlu1l2
6xY60DqFU4OG1aGbn0cNuQZYyLRc5+fawObQUj7PhqtSVa/n7TjCHUeF6y7RVeiDc3OrGg3QNGnv
LpuKr+YIA7G1qnAXNr37EbDqMrOdBIVw6ryl4mZ30K8/V1P3HZeR5mILyJuOJoLh9mRpRHczANT9
XOQUAaHw22Nb0P5I1tkUXrI49DdKY1MrCO143Tjqc9+G8zYJKhe0CAtuo3Wr8FtXjjV4noea0bUB
NDwvigkzRC2f4hVE82rlBy2SAtGC25iYuw+y4A7ljHBr6/5BmhPHwqkxrJuKYqm479x+GRu9d0cx
Hr0LycSUmznyP/Rocm+kJ+4YCVfhtm0oBbhmZ2BURf5lNsIaz3F67S6N4Zvi//7Gn50R4lrRhYfY
JJhHcuOXDOhYGuy9H0+CYIQwFEK1hT4v9RHCiNxQgnKhmjJO673d4KQygrS3halbKeiwkh5b/7En
H3s/dGY84oRZHG2DH3TVSXrJTbjKRcQKFAjxTYmE5Zwks5pCTT3SafBnrVDWtDVsmfIpununVVt4
hcHHEzTrN2oobDHb7t31FHXV3iIq0KUhnvDHm8UmEvaE2h+HVByBxgfY6mVUjzG5QVBw/7YbCjKY
PFYGbPniBIS7dOqzodPE8JEZkfwMqXT0Sydn2iEFs2yF3V8hjP+8GAtAeV1n5GbBZohLbAmzwEq4
BoqrHOIjyC9c7qS1+PtVlpRcaUos9+QTKf6E1qQWa2kSLI2Q5UYOhPdDuTdX6IO3KHe8XXfJxpUb
6QguGdOlpFH7tR1sMrtCqZcBYUrLRbmrETfgD6I0z/AGrLXjqOWdGn2VBHNfmDYmwr5R/qKz+Mnk
phU2j51Qent/TP7eQYwxpIVDpGS1v28UHFremO6/PDbbn6sCA0oXhX6Iw+I3lcNN7iVZbcNFcN2l
HG/vm/cx+D4Q6XJgh1Q3214ROrNB6n7A7Rt9SzHdyU0quNqWNNGUx3hKlcxP1XfJmH67dm/3qORz
y10kopnakmn1fuF+9ZR+v4ZG5xHBO91OXpte3rNvd+7bvhWXL04MykRemPdLJK/YL485udejKJgn
6BpyxeTd+0akltdOHstnUM72AX6oV0xyf795a+GLKo8bSQSLeie7I+xDwEOY6MpbRt5KoWAwyr33
x7RA2zqNbm7xgcKw1Se9RirDchoQUMjUU5EWnqziubcXiMeKAEBxb3XOylOZD8EqQS77Y++Xx5S6
ClbUmGB0uC7csYjMYeMIz1kQgvXBw4b2jecuGZdiCgEwoK1nbGvlJdSEX+X7Fc2k0a08xsDC3jWA
U+UtKG/JQprkBoHGTGlhndsJD91a2iO8zbMnTxR15b4h1BxBAPjwwGFL2sKZVxMevfIS25I4KF9Y
GtpDHlN1kRc6f6MZC7N4ecu+WZ7XQnw46VBfkjIH3rv4wU/H4DPpvqbInU2SKPpOlZf0+Tc6fda3
GHAg3fJGmBdztCWYhfJQ7smNnLflYz7i8H5eebv36TL1sRFayJnzbZfzf869IIyXSWNuJDdXUnHt
KYGc/ebO/GYq/fYchufzWr5i1IiPdnJXPiXJve+HFKpQDwD2IKz4wvCr3ybZVooP9xoDWe69b/7q
sVxRmEXfX0M7DVGBvzrFSK6yBkr+Kk+Tyvf5gUoF1Yi2P73tr977y2NJCEV+bgyGo2DYymexQ705
A9U6eVSMCAk3wpuibr9pg1iOcqpuezNgAZKbvmF1en9sgIUNH0RVNmqtO9txSNEV7rKtgXwZKv/i
bcEUsSvfIt/8V6eRT/z0Hm9y1lZs3OO+g3dFbXzSQrxf5aveTvf22r4E1LaAmnbQjD7ZyuflBkEr
fGrlsz1MThVyzE6B94/488DQKjVVnVndMGBsoDav+67I6x3avD/4nlEIsgwe9HYWd6Y0jn4zii0N
IQlOwRF08qM0gX03hg2g/HMJ/ey5VmmeSUrzFLb+BnbZPSZtYoLTM3oikZ/fT4oQK/6DrywZufIQ
dCvsOXkcexlKWGEcwdBhtX3byGlb7pao8PDlp/aBZiXtGkQuMrOk/SGmDlVsJP9WHppyRYjzj64D
n2ASdFpTzDy9GuT8bNiEijhHPiS/kNwEsWbT+Ei3rWeN5a4RC5d0uY3E0giAELqeEHaRRHOFhYFU
T6yB6LoDKxxzXD2w2yZW+MNEWe41bRbu0XuYxQRq4Xpu0ZmhTWT9cM6We5rVr8yo6XbSOnsUL5V7
tW0u0a2Yd8hV4TospvZk0BmCmpix5fFgphSVAI6YraUW2F4wYMHElPtMt8x1gDtn288D0uYiWHyn
M8+qFeAQjKibMWvrWERDIPnqvdyr+GKbeO6OcWWF+lo/+mKdlV9cbuwuhCLl03tFmKulq6HyvaWF
MYZkGpwOobzidpgRxA1p3BAqm5AK4HZOh0BdSxb9pATnyirGjRw4nhCqQeBVKMiIXdxkGBamf195
wXw3Cw0JlXoWgq9iV1o957o6bXHuQMSZaEwy2eUe14h14f1BtQ8VtJnQsZZO6e+bzI2dLTpy9Gf4
cnKDuK9QX89RnG18SiSmVaN6pDzIs0n7brn3vpHW0UBnP+GT4a7lOX4yabfHjB/ehGcDgodmt0ky
dvD7oNuFBg61IgaXm0oONStcoVU27tRE4QLLJ5TCIDloq5svLo0cba6XdWggiWMrN9kNkXvh4ho3
vdcPeRZMBAMiqpMb2CZAi3DIeKXYV60BeqAhZwE0mHP44NAkxz3quMhdgYgg2f/jGHfAAZ1oCLk0
Mfdx3CKd5/YhZN0qxOFOPhpFER/Oyl+Qwuj3qHH3ezpw/V4e/ttjcb1UvKFBHOIeVZLiA6zI4dT5
NWxAelypSqGop6gPwG2DJGS0bG3lsXfneB+pvrMJoSgvXa/Itw6qbGt6lgLEixVXrbrzWcsuk5o7
kPPLFVZFj2Uzu4d4LJ5m0/d3TWQFi9awP+vaFN4PVbisUWg5d51W3COUW/rukXA7hhWjGodRA1oV
QyWAbLUeaMisI81c4kJ69qjmXt3ITO6SXpBee+cSj5WowoCX6lVnPyQUKse493c1ihOJD7miahwg
wEN/3xtwGYcqoQYxWBtYlSh428qxc8DOT01c7ZAHCmDmGwhnjo1xZzbpKfc1Za14wmNuYkTbld3d
tR2uXwHgxaCyaHg62HVGnUIpePo0GJ6xHJxhWgJ9NRaagmyqDk/tjpbdBypb1aGOjeog99AM/N5g
l7Kxqgb0eCiD3MxYJspIt4k653IutWlZdRDLcgtATh4gracgTr20UjM6oVNG4ZNsfING9SxE1Gnx
F7s4DYNdXtenuXc+MJ0NT0YXudAMIH/BsIvpONLSD9Ih+4AAzzLUa1EGCZoVCjjVsnbGzWQE3b3u
CoBL2fUrw9TRIC+iYqW47tGAobNxKk0wpa07M16mlAofrFJ5Sj0DSW00G7SWQmpmdC9WVBwMTx/W
lFq3XYqfmtmx8dswWxmjtzb9/luhIa8waUt3HsoVDsZPVk7b2y+jeGda08cRJcR1FYMoGjvX2pfh
7KIz130pgEPDjYZKVFNZn2L1K/I834q8/1YG6PCVqP+sJ283I/O6NOzumDcm7T9DELyQJLyf0/hS
2Vq9NSoBD2kMXEytUX1oTBbLIU9XWMfqK8B11cZlpVgmaD73bYD9gWete4rgy7GaECxC/9xUdCAF
qP4sCnUykFYrZgxy4X7bhP4bA3D7XTnrCLJAnp+H6FsPJQ5Mn0EIez8r8XdVC6ChE+ctVS13Ftiw
0sXNiqNhKFjNVfzh0gK1mE5aeBoVCK42kmcUo1EJbTuaGZFbfW8tEW8i2bZISDAXLkttlzQs9nrA
at6qQio/20ZG26L8qW19TJ5WRpHqSPlqa6NqvNXIAEWu0/3gq9nBA7cOBKjdqWmZ3SVJ9bUcaZYU
mvED8vKf7t0/de/owgGW/d8lrZ++j7fmfyg7s6XWma3LPpFOpHrp1pJtbAOmZ8ONgm6r75Wp5ulr
yLv+s098daoi6obABmzAcubKteYc8z/tsuafn/ifsZ35L1vgSxUOwzFm7qvi+t9jO+dfjmkYroBB
4UNwZKL3v8d2JsM+fwVg6wJP/GU29z9jO8P+l7cOAD1L0Iq9+G//P8Z2tmX/Q7OGkMi28PG6BpJj
VAHGKnb6D32kwF9Dzm0tWCI6deUAk2hVzxYQA9DBs3jj+Ga0MaLmoYypSv1lvq4YlKSYLdTMtxgF
S2K01FBQvZ3tdQ+mXX50fYwFTbhXDf2HRKgn39KpMvzkvrG9R7rg111th6SA20GEWoMER+s510g8
zIXRXzNU+KiEZKoHCWxuwyk1zo7uYsPVsc9gFJUNu4ZX7FzZvy5VbhMdWl2z/5IN0dr3rdnf2h22
j7oCq0C8KQEmLaGHEuVP1S/70ct3dGgwfWFBiwnQ7rSvzCec18kNQMady1SPdjA2gnCsU4YDerld
3EOXJsgKUr3Zevmyl7p8KTm1kgg28odVe7BHT70PNnt0ceXLjM5QiyBtTCe8xzFMVlnuvKh/b4nZ
kJ11LV2XZFEjOTgu/4/AhF5LGiYwQcKU0qItT6SC8Ausjv1GxcYNyCVxcjPvzy1aqsbN5X69c0xs
RuIGZrkOrZX/M+IIf1/nwJloCfbXjGqnU6+ZTjhPi06Yla+dK7smX9Vc4ru61fZVPS7XC+qQbVcM
8CZtnG3xYlOvlLL+c1PWUXs3gykQqb8zjTnZpjateVf1xrF2lbWxS5Uw9Ite46jSzsKPwffGKXBM
zYvOlw+dN2vnxqgflflZ+pN7FS3uYGy8wlluS1JqKMdoxVol94mu3WoRr3JGpCjqwBJE5pL3dWja
tYl6x9CTU1O5qPa5vINBy73rsXLd6262N4k2NcQzTC7Bv3UXFjxOmBYquZs6N71Nx4J4NFlAA0mk
hLSFzIJMjDvfEdqNk8/yES1qsp9j8InStYfHqrOte13c0qFOLL17FlrNB/Eem0RbXG4YlL3WWCty
tumWjJnzrEpvk1Va+ovzc3EyhaIr7fTZr6URTTgjztlmvflrqntQ2ubwoijqP7ORScO0WNa9ciL9
iPNg2iaRIOpYCnmauaaZwEHBdmCmelNzC/nXWsnm9VZwTDv6lbSfDMdEzM0QwREjeQyd8Ui28fzt
tZg/x4YsG/IUKHWc5K0eeYsXPlZfsvYYYToPCdOVd50iioCc2mOjtlGFCDfZ9SPqYa9SmNmyIb4i
nDS5X6JKBSnQ8XdviQ+NyqNPBccCHeiZMIvxmfTv5SpB1rrzerP/lS/o4iPHONvRhJR+7Mz9pNkR
AOExfslzz9o1ZW1tvcmPAUaanOXtWOwuX/VHY68zlQsyZOXU2HJ+dXv9dc61+q63YG1MHcoCL7Ih
DPa9+i5Jdm+ih5xGRjB57akolX/bT4QYxbrj74sp9a4T3YDDQdT1U+LIvZ3x1EVP9YiBVz15RPsd
HWU8+4aF3rWIP0oNR3EXW8tdrYv5JskTdulywvvPm+3UNiacOA9aR1H402NNXs5jBQxakqAcjH1F
YtB6PybABbLxrG8v3+H2nQ+ZkzEvx4SA5uR8n1PR3dvWMGJcSI9/7+K1zClZ0xNZ1gLqetW8isYs
94tXa9vLzXmGZ4Legt+K/MFuVMWrrednvMr9vb3I/HkmN9DJx3enRTpFSV89EUNwm0JLP19uTfGI
GTehvM95T9BT8p5YgchTKuf4muB18VqKGIGAbT9BDpB3ne2/UCuHDCaLh1o3ivuBs0ZFlhGwkdne
csYvb4irwTuNewb7brbzYsOB+8ME6xQZTxYsxGOdeu6udiP7sbGcDitY1P4kPpVUxgmgxd7gaA2B
NAW61YoD3JnXD5OGUsnenfFOCb9+iS2tf9QqvUQtDWQd6yQZzoyOrxoHdgis6G9Sjc5eIbSvaSd1
vGZuPL9qMPaPeGoQdq03w3rNBuhkaxy63nJ/FVxVoEDzV2hQ/sldCMwkKtz7NfqgUgWX14bIHXPr
OnH9S27Z8rtfnBujE430NtCb4bfSeD8Zjn4mWFO9OJpJ/yvVSzLHInvn+z2VfaxF95VOtrTfY7yI
BhcKmWqtu27uK9TqvIXbyoNW7pdVqGQXXTkgnV/cmhelRDhwmtLqNqob/zwuQH+S2I3J/dOzZ9cu
yOMs5l8GAKCdbsXpYylqee+RwZdaInlsR4u1OsJnAfu/uDay4TpvPXVn5Y3G2zyTr52t7TJIQcDN
ZPo8kYscWOTCH5o2TZ+NroVOJPiLLl9FWObmGhVBuRziWCAddtxuubMdea/Hizz9uW+9WamMkDdU
wFGzDDfe+uHyGaRQtkuyq7bDlKvT5BoKHQGf5Th5g5yDFQ7caNqaMbvvVLE8ia53VgQqBbVhNAB/
mFWXftnCkhmv3Lz/TftO3/tKNkFhmTUjSOLYLafADRpd8m4LqnvL4vrxrsy49AMufJMR8pvpkBSd
p/FVUgh5KImXmrWMjR3u08bo3Oi6QY+iV0N2S6BT3t2RyFHea6yyq+qc/F/nRycUhMQqrd6XAiJp
bvTtiQjSAoGMeByjNAv0LNKvFjNyQtfrSAMFI2ya7Vvsl3s9VkRSqny8ssfuk0V4gaij+ed4tnri
uORryxz9RlnTh4Vc1JKNxN/L/kCD3Q2a+TEliBzVFHGznB542g7ekmXBsnO/3Dl7WrKWFTUPRi1B
cdxN95AvIBV17W+OFoGUnYDsCWeiH/Q7bYjqjWmob3OaD+ATe1jxerobNLgetcX5m14QZ1sL8ZZf
bkQmbTZSooVdZ2pRhgOESJIsJEDii4BFGixR9aINNnRhE4MLnPc5Jsks9V/M1vjSS+1mcMWtJqIp
kNab1yR73Gj3sqatkxXjjyvR1rctapQ0dZ5j2b+A9t33DlDsVua0neafnMSVjV1ogRymVztqvpjO
q8Bf4hOlhmuOeihmEQ4cRMckuY+XmrTinRiF2kYqeq99DVHJNxNjLuZB4pdukItJ8jlEB6/KsHbz
OEP5L+weHnX8ZeR40AmuvG9gKrXFV5p1vxbLDskSwKDQASdJy+sIEmA7whVcbP21HsRj5CIQk77P
DJL3k/g94oIf55cIYnxj5ORDI5431pRP4jcW7UhgfMjVtF2o/xZ1N/Ve4HUlY4VEe1Cm9rFKvERM
QBXGtkwD4OvWVzkrMUkz05NnmHFQa03P+AV3ImIARtcLOSKobBSAccTbRrqUJH3qaxetJeClmTZY
hr8As5ITY/CW7LJDa9j9xswE3k+iugACEahhrknUzzU6r8FnrydLtGnPbYzcCNLWNfVTvmdVc5MI
wC4ufqMa/bCwAN/SG6EPYWAGjIhO8N1z76NiIqq4cqvoZBDPFaxldypYYMoYOkBU3Ra+enPL9lQv
tM0G0ex7bX4SvB/DgcxC/o3mVWks1yMM941NsDQPrjM6x/FW+YjbZ/LGzCyvggGTEeFbat8l8nHO
y1MpSOOqPNKxLi7kqNN3XOqc7j0nCZdYvIjavM2FS9K8bwI4trO3pTU58yNNHnovDnxEHYtvTBRy
6qUvzTcaE/R4dPst7opbU0ZjgAuHoVby01q8R0yt/VJNOm562aOXe3ZL/9319M/M+2YHuIu6jl+1
Se1NO2443P/2yvnTcoxrA6R9gOO/IzRD3uU9zAos02GqzR/K9F5m3fpRzvgzp+211fz0vUX7si6v
CU882D0vuV0kXwlgomFEqVbbzYeOqufaTWa2r7nZCPYilTbvCPB8pIHe3iMNsE6SGwrmX/qoXmNp
o6B0br3Gvy+M+a4mbnAzl9Ob8ORNzaDTQu9JaQTStUu+6eC3lwsQ32KEO6vfKYn9aWmcc5c7KGBA
b9qIKCD9uWBovf4Oehtvyq7iIlnoj5smt7TxTtOzO3Tz77ZIsUWqwNGA69XTUu9UL69jFPqtMpMt
4klw/GHWlXcQ2ED2Li5sMjigXVmeY4ekDYCjHUDxjSaTGPV1Ejbeu0WONGCk5UcS0bHpaPX1zq1G
5DHod9gRKvVII3HyK3NMz31hDHtHV3fkIm/ICXwnEf5Qa262s5ROhhH6vWpKb2RLLNow6PreSeNQ
t1pxNbf2ttdqPKA0Ii2X2JJKaPYt5/2dFTcd9UZtUC1xPtY9/gf+MiW4eRAB+n1y53a4S+vudz73
iISUib6u2EXog7/ih+zRk+YjqX7pU16br1HE1h73jRZqgBuU3Zc7qqz+QICe2FS+nK4WfLhWOzAl
s4rrsUN0H6VzvsvJQ+nClqMcbsPxpm8z8aAVTyljvY1hN1ZYENkZSHXm5GeF8cxqEqtpDls/PVpz
4u/IxQKSiN2ODG0vYe12XpIhrbe2V52J6Msg0ck+pB99ynnVThp/aT8AkTBVvG1Ecda00Qhb2zuP
o9ej4Vsdxz5yR6vzQyRzS+ix9AemNr07nSsPnBMPdsKonzCM8qqz87c0q8Ekl5ziq158Y4vueJNr
Xjj6aPoak5YncSS7Qh/aXz2j6qFDK8PB/5FIU7VZIufDMMn9jGvWvncahFZAstZyNXicmx1e/E1r
kuFbp+49gU87jrUeZEXvgSk4h4nOfBGGw3bZFaSVoNKIB+/c29U9ycpOQKP6ppea2lZZ5NGlO41s
r17pD0evI7GwambtuWc+A0Y7hbcFd6hAwNzZ481Yid9oTKEXDSleqLyMt3prcbCOcQStmOlujQ+m
dbxOK/99+3InyWevubEQurTeP5bM+FCS/J/fd/lyJqDdrim5lx/F8swfSjPiHw95+aKIqAitSVxf
HvJy19iqENnrKshlo43MuDox8+43WYmMyRoJ+bIPY1ffZjONpGr8SUqK2WEmTslgbQHwQ/iKoQ2H
uodciZ3do+2DS1JBSHR+2an6JL7+x83mn9ZEFCNnImd982CO488CBHxT18lKrDiVSdD6wxQM5ToC
MkgGWyzjZ54DzpRJ2DX6TT2ndaC+l6V2d0XBLqBsYqEaMJJpVQW1NEXgDn4S9B4ErxK/yBGV/nBU
M8Pey2dLEXlQllo3MCS6FjkKhDB88fIhGYZyt4z2c5uj9VJIlcukcI5iKK7UaLUcV11QXXLCCj/4
m6wGAiIstLX6inBpDbTdGwTyq3qO2w1n/GMjrzAS39e2LvYY40A+9PUIExJ+kJ8kx9wpqq1pU50t
RvlaEGe7W1ziItpFRw6bZO+LR2tZmbFxEsrU/3ww/v2ZQ/+PUirmTTyV+clTRn6YRzrqRvZYrFTx
3rzVyOkxHHpw4nEw4hdGkKc+L8Mh1W98u/tK+ujZTSeit/mHT7cl0Rt5ec0kZgt7FlmV3KtsuTF1
UhQcy7gmPBcHOkxVKYCiwUWe4MAj40849HBtcEhZ5emnqGaI2DfGtrQ46rvpvVpR0zMKSsfdDr72
3hJXtRndCuGq/40D9ZBCF1pLBNumnO2i0PWLe6nbJ7fqjkN7P8XypqlaGHLxKu1g+oK4PRpDen+U
+JhIibxrZfKuYxY0W6CV/RKrVeRNN6UbaDaIO6/y2zB5qHIjujLleOvDMwDFRiFV7JbeOqmd54B3
zbXm2hLZvpzQ/8oWsCeAAyPKznk8kROfSdhpFUYbDtTQMAm97V2u4KotnmpJ47IuGEySK1E8zbPF
wdCIXnVN7SMt43zBuNE4Wy7sWTxRn5HHXKvLIhsLX3FnEHUqBn1jmc3vvFnB/drRw1p+MgZ5tB06
Ah6yNTX59W3Dwr+ZqFpsrz4Y1bRmnKnmQH7GdvKaLcrQ67aMnuvGESGTzXNG0ldAvPVsVd6+s97m
KHrUiqQK2JqOdXYn7QS8VE9WaGInNnWjflzksC8r3IJ5T2R8Xb5GEmSbbpJOnyZ0WJP0qbH2snQR
SbWcAig4uPR7JuIdhkHd23j+QJC6g4uht+Znxt+sI6pDJdW+JbQdPBIWOTFtyq7/smr3OFh5u83S
7CurSy+kcUtnch5DY7yBbfc+ETp4NHsuziruttbYXOFaS4KygQeClfF7nk15m1pUj4yTppxtrPD8
1wxXOtGC8ikDHOE6kll0Nf5qizTIhuJndPpX3Zr3GQbDwQenKrW8JmnMZWWIxkO5PBZGZ6D+kkQV
TXNgCw09Bb43K0HuOkti66R9EukeFdpDCeglBohbDfO9gjN20IdfuCGvtOFVuunRJF57JHNQFNZD
VpHtJFyd3Ffoscjj+8BT9m8iq280IjowCJxr6MJU6DcFGt3NgkWYHsptX6ifdknf4uzO1NvXAg1H
WDVlSTXpmLvRYUWz7WGnxuTaV1H8Jpv6S3fyg9lr15MlyQB8YUR4byqqEM9sg8aL7nV/8gk8Bzmr
949tL14tOzvZU/UYG5hFipE9Oj8tRNX3jPrKrDtYQ/1BLhTRhCmzvtr0ycvN5Vti+cm+WazPKHPK
jesx3Szt+okIvsdyaYhWV3tjaX83WhuIaIXCsua4+jVp8cSaVZ/QBj4jFgVdL397vn4zyOZIZjWp
Ac27XFaIQhf2VoXHpKb3r/SakFmdZQX0IdqmjfHWWVN25S/LU+/pj0UbWJGFD0F7rsV4X3jeexMB
yuxTAmhHdCv8gsuNN+H6mZ9lSeZgPNfHai1VwTn/HrRhL+DHQQIz0ZamHzLWz5ZPIJaQBMLP1a5e
3B0qp5K4gPiGrW9Ht+2+AAus2V8GW1gTkZabG2+mfiup3py5Apo4giGK7zO1PDgWRdmyhi7S9iBw
3hnzO6se4RWmRBAPYC1tk0go6ybVsfOkpvvYZg4ZHvPBNkesF5FHd1p/G4X/kDCyJEXe2LrUhiIG
0T22Roegnj+3JukjEDnh4MZMBV1snZiCZ6mn+/VfLMvmyS8AmzqsCGRn7Ywh+QJEWK2OGcoc/oTk
LVvIBWUCHw4zaEJyxp+NSb8ZHW5U+rLtFuQLTonhyi6ArKZfinyPGytN/I1ta7+KtHgzU289WmFG
WvKXLsY2MD6PFZNnp0zPlzfSUHDpN78pPp7L1K23cB3DbBCc0by71oEhOM4+3XbNMAJX6Jw/yI+a
xfTqOvxRRkTNri0cFh3JNpkvN4bOuYgZKuMxHkuBQeaKYUdvA4Np1z6R4jNKELzlyV066p+F67HI
++1drA+878nKnuuGd6XBP7DL6GCvx+16Xm2tsX7tNMzp9dy/5dU/qKpKcbHRDgGUTqogKRhy9UXE
HvAW9o4Aox4GL/vZbp33yUZU4OrPUUKDQ42/qXFfZPGI2arekaAWwhLHbb6+TpE5ztA4kEP0qYdy
Z0pi6sgZf5zFopDnv+3REdt29CCxzQ9xw/MXEkppI4lSGw3jEwU4bmRUK7Md3dhSPo8FIvRetIA4
fSbgfYpzWZygmYAddThor2khpZxtWq7UpT3NJ+Fhn9UZui3Bkrb1LikMRodVnNGh098W/aMcs5eZ
EcymzCP6DOsK2fZv2qQ+HBPhkjcmW6dU+rVXUIcWXmlsuFS6zUSiEuso4LiIvVVNFX13A0DIsuDv
G3o3aF3kCK61cyRONGiRuOgKqaMFpprACFiGgFD1PYm2eFoTACszFDkrzj0MtgDmC3fF4ibP3YoD
7LsOq7n/uiCTMsfhS7YEv00W2SqeHZ/dwr/vDbqkg/k4tNNrY/q3KmaWUbTaLzq2tqhwFSd1dVVq
tCidJGWfZUNL0/kzTeardGnJOMq73wt+ZbgCnFmZ8wXzZGDocNkIRoJL6K/7hyj9pG3v8hZCzGAN
QWUab+R3sGUX6ffkia1VurxwSZ7jEAfDqLsPG6cfFJqf+iWx5LYe+AVUIlxyGOkqL77c6mUdX2u2
F0qfS1yv1+mmituwLc19ayl7N+j+F+XNcwwOkEpIC2O5KGqS+feUDF9lZ+2G1KV29UlmjHSHA2S0
w7Rf30JGetF9zk+yP+Ns5+U9uYTVhnM9nrU6MUOpGAT3ElRLlz+7S04zKqRYksCFnHY6KWHQpY1r
/Toh65Ugryh5ETBlaIPE/pYJG0z3/sNanDaIlTy6kbqpJovEEG/hH5dMtNcA6nprAs7IOZ0Z1NHr
fXwVExT45saNWfP8mgMakMeD6zcflsE4KYkPEClpYqkfryGZzeHcpGfGZtTL52nM513aCrrwSbaz
neZQQSXd1vp8O9f9T6W1NjYZcwdVBNLwiz4wl0bnQTMvTT+b09SXeLYURqhmn9jZ2SlzkLuz9yN7
j/4/cz2i6Teatq4ApcUIetzyq5W7si1XinyJYJqY3KyJU4pyH3cO//EuJk8boi5ynK2vQ+gbTEDQ
TOy3fe/ec6B9SqLxw8g9l7R7j9Q0b9gPAgpV6c77aJBxoCaIowX9LT2VWZhMVr7VJe67WT/bDArt
SDSoMVn5TA30KM47NSUWTfUMvzkOAYNEwICSHZWni+Sw6RxK0MK7wqFEjU6CVqngMDvO92gJTjAu
GEUJqSMSuhNmjq6Hqs++oZVOwVhlT27BsdmgExB0lcbKThOQZzaYCISKMVc4af27HSXpZjIpjAVM
B98lPF7vlpdYAz5WStSbo4fozam8OZRi+pIud9mlcedJ5DXedIyZvIQ0xrh3ehhsQk/dBJlBUp9g
mFxBCSCcwvGg8BAuOpeIdhpDUwEt94e596Nw1hc8em01bA2PcIAxFauogGLSfo1c896a4iKIUrqE
nu4Bwa7eatiyvnyRGbiEBPjBVaEi/WSSfF257c4yJLXtk9sYLqRMMR/LBb3aYOxSxvrObVTwTmby
ZF5lrmZvtNgSu8hU5k5ObDKNQ7oQ6ZE/KYe/IIGpkvj2rqtrluzVX1sc8nm+TsZ+vCqLBaut5RwI
t9iwGnYEH873tWTYk43JjWYybUiL6ZDmaKNEIQ5xoQPZ9ChDHMsKiOwIJr8nxVXmaMzMdFf1lAjW
yt9EA80GM3RB5nAgX3rtV91B0mijfNc0Yd/WJxE3UyBAQwcmrOitNWfGUa1MtChfWItq2DHzMH8i
VF1uIJ2HTM+KUJQPaTwBN9Lcm0jmE0Na3hiIXus6y6+rKH2M5EjhgdKc9uxqXbW9DaNaUsrzXcZ0
cjN08oFz7E4K4W/1jEmtqtwCame9X9Jjb1R3dsVgoeGcvdG84mFUsf8aIbJNN3Vja99057bL4OwL
ZQT6zDZj+f05MjwVaplK9zzfR6IaVk0lWakJkZ6wau1MVX0KABJ1n8UEkbussZoJWp6OiBVnt3Zl
HNlCHxrXOSgkmKE9QNNGmbVGC1JvRg6JvvwUzTb3C/0PbDJZrriVzEOTB+C2RuVZG0Qy22snh3lk
7OqflRb3J9lo55asrsR1n70ZvVgUFSAissDuil3Dn3QV13Fy4FhywhRvMT+gHYI04oDxO0BytASZ
KO9muVybblqEDHc2guA6QqIZdeDC1TGesDvgwnWR0TFc4sTUuYQG58mj6VVm0MaVJH+6EfdeFDNK
1Mzn1q8fVDJIjh0JR05lPpP6sFusVUbI0PGAXxnXuz9iaPdJ5u5LgBiQ8Qrt1tIGNKoGDYNcu0VU
gPJjtRcuir4EZzjEOymi30X7aJPs2ftFQx9M5stozQcT41k4xrYTGD5bj/gxRzVRFBRYnvG50Ati
4iA/BIcvp0EhhLzhXqm6QTPLK7mYE5WrR7qK5WiMB83xVRke47fK3M1L0yJuWbCAN/dqRkqYxD6w
8HLALF87Hn0k7xZamtr1gmrPqJIbSEzg6nOXIDEbERR0cjuSbynqof3ceBOXeUSj4gZT0BvdQU4i
A2xjh3QVQ3pEWntVYHXJlsmHdVsQQjPCTMAXc+WWpRGUDJe1oHVAEQ8GnWy22xPaaj1oevXp1BaY
RIsIGFP9Ym1vmE/q33rvtUHmZniuTeFtS6jL5d6LVDh2Cb40wPBTTv2bS7X3oWlSHW4JbONIRVO+
NZFTMrOsQs50frAqjGHqsGLbiKc7RePbdnz25yiab81qpVbH5WlqdCJKJGGTSE2uLLf/HesZba78
NyQpL2x4RTzlmFunTY/ELKCLQJmaWJ9zOp59WzsaOrFzM/5OL1XPAwyhbEXaJWOGT3Z8nvlrDDW8
z+nHYA8Y1tChbBNhhInjVjuwPMW2BpK0XdS4vkzZw2DiPCzR/+i6vItQUFa8ahz3y8fcmgYkp0mx
V7WLbL0mqzdhyiOc+imC64Bs4k0yfsenzkLkt/3HkiVXVNLCXdwrAOjMu+v6N4OqlzX7UHC6s+ja
krUmX1x9uulnL9pFM+26UZUiqGpiYtLiw4HaxcppnBCUf0dORUVL7U996z3Bz0qQO+/qbMSs3cLS
HhzsaQksBGLXI5q4wVgb/d7L+28YtTmHTyrgQrjtvWytEwpTf1sOROC4WnQsdOMR5ahiqsKgUCD5
TaJXBlPdjmYFr82wcqeMLMz7psMFOocWHQ0A/LAzPXcgiZNtyUsm1n3/mLGPg3/O9k2peoTVCzZo
zpON45B0WvY/jOJqTh8Irwj23Cj6dNUMpjTWzdWHiy+MYRcdTSuAVEjk0lKwMmS9te9OjtvS6bD8
Ry0pbMQX/TfSLg5RBUAEw5mH/Wya5Pf1gIZsQ9vXsOuAjrwsQvvu4sk69k196IRPEum196RPSXXq
Y28z1plDvzN+dMwfp8jg0WbLfYwDPCBhLpqS6XZaNrxFOHH1eYfezs43s7PAIWnJAC8VMQB9t/dM
cD8AoggpcoYqaPv6FQqb+OX09kNn2p+1nQM31CMAo7PYsaop98Gmwbo38RXjOU9aJjkUnJAV7Run
ZIHMLY8oIQY+wlX1Gm5/mJrXvCch8+JgFHb7WfeqPZaNSYa1vBsacw3boMSsJQ2fptO6bUfUQxzb
+2RAIjn3RDi3rbWptOI2Qut+0NU8n3U3Q58/4HtIO4gaizjTOKCHnS37jliklsVYkK2KrULvOZeM
YjvQoQ8AMiCPH3sK7LG/rtMs+k5KRmwTrNPM8fdEtxf7iPlSKAxtK9tpDGmO7Cc7usVsxp5lchl4
KrudZ+dRryOTzIP64I/d6p7UH1NmUVeTAKFCjPyRsDB9T1DfUTHYJ37UhxhikJk76c86HULbUssu
j4QW5NWoHw3T+8ga2o5zZxW7GVoc/hFnU+uKU8uwAP+VA+/3pgrQd+Unf6WUL30SQpT46FHZ7xNW
msrRynDu6JBFybCHM9EHemGhWcsLtbErvz+gAxEsJe8wXhr8FpW2Y/YOcgO70IbPZvYwcde3JCRH
SL8XCR7NbvWzLtV2LD8jYecvRVTcp4X5aRfwKppSoxmriOiM4E/6O5mMDwWXAopa4HLa5fSrhZHr
fA/d8Kq10t+m5BJGLn6RojZI+2JfFk337cQlhanv9pwDm/NIhg3imONYN8Dw2vjAOsVpqkpex0xj
9TWR9pV+tJ/WE+d36g3VrZWmb03NvlzSrk41SOtFD1SNi/rK9CwsQhozlZbaeqwncFJb16R8muPl
3eQwPGEUd5os34qaKUY6/IqMLt3CAnvrjY60Mlp4ARXyz9g1xT7vwVH4uPNDP6Vp11YUyHKE3eO6
u1Ljel1GSVILQpJCdPyyRuUHcZoScFZljCHcU8Ni49bWQndYvAqq+9BV6knEHek5a5vYqtMmlPUA
fcEfdkPvzPScbDO0EzlvXBYn8o2j42xXAg8V8emGXQZGbaGdNUwVdItW7QTuNCSdCcA3c/7oCGgc
8qlBKOXe1Xjy9o6/2LuCuUOAcOUlTykBx6V6kSP/NwtyKuyh+laJlh6vsUCnacYnodRy1Yak2c+F
yT1t1Nt5wIjqkPjxxB9qJaeLIVasPqzLZ/RTEGuuTtn/930Gp3fcXf/+xksY9d8faSiFAgdLRHXS
s6oNLt94+Z7mrxeXPr6HOf7fzxjlDRq8y+10TvjS5Qf+49O/j//nKzaLjeEd/q+/xZ9f8s8zst/1
y/Y/74mxJYdui+vq5HQm18f6x1ye/c8vcnk2A19kefX3iRstp4S4fGubO6sZev2pPw9++fTvo1w+
Ey7pm1vFRXrw1XvsQFnxSiDueFOMw7D6bS8px5fPLinH/7jPWxbc/3+/J0NkRVdtZZ/8/Zl4NQP+
va+HAT6R03Z1uf/PI1y++ueH/9vPXb7892FsbZX14DMPdIc++jaVBFAxEDv//UVaQ2MCcXms//i0
BgAscI/y+1weDY/PGu5iP+d/vNm5mHeeFGfehdXx8iFbU2eT9cM/7vt78/JZNbjXLiF+u3/cf/n5
y32XB/l7c6EK5eyD4efy1b9f+Ptkf++7fEtxCaL9b491ue8fD3O56Q+kgeu9nQQr2/3v4/35cy+3
L09XSQCzwT8e5s83/beHvfxMvvhHv5fN/n+xdya7jSvdln6VQs15wSbIIAuoiUR1luS+nxBON+z7
YLB5+vqU5wfOqawf9+LOa2Jk2pYlUWRwx95rfcu7wHP6irLMwgrL7ov/yihljHb58sd/zUlhkf7j
x6OJ/9PfZsGl42J2/3rQ70f+/vLH98xaRytnEu7672f442n+fuwfT/Xvfs8KIl7T338LfWF7dYmD
v3z79wNEg/H1r3/+/Qf+8fM/nuT3f//8sRGUzX7O4D39u0Pw95/9+3X82z/z+xf/+J3f30tQkG1G
Ej6HdBBrdL7ICH9jCqpRMfqwSqdTt7Ea0+1fy8XoPBtuj5n/nNjN0+/VoKaFB2qkrg+CJBfYDpfu
Q7mxoa/SUmTL5jnG5SYGu8OyiKWJ6x3T3+44I0M6upd/0a3rBFtsr9ng+HZ3vOdr6BcgJP3y0Yw6
cx8k2S4n86cdUlqOBi1NiZ16NfWo/wYYI02kb3qrPuPPJRRmoGbuy/l2bvQX9sowT9ATOJli78Ec
lh4g6MlinkPTx3KLSTfalZb5FRTTo9UE+TZpEUWUU424qHNXsxWlG7ukSgJzXNZtsupSs8Y90yQQ
O7vyHF/mMLXTMwUpr0sLLQBDbBfyfYUggFKYKXqzEbkCkNwOh8mcJejexcQj7pHACsnF8diuTvKF
0oStjQJqNvYUOrbfx9tUXSoxZuC6ZKvPMQ1r9irs9G6IuvHWzHyMTWQoZrn0YzC1IPRfnhxRHKqm
OaPSJYeph+M1Ao2p52JLAZVuXO7tVCinJGYilcFCDdmx1yFBAnMynOhKsMfIaAMaZt0D9rRwTjIF
IA803Y4tx85VDskPSfIYM0NcGqxxRuT3YcPGvPfnm1xPP73kwPg6eGOmznhUB5j+yLhPC/5OlZFZ
2zTTjtnZydaEkhdOxr6lS15a/ZNFFJCmSUUwLa6/I3dNGo3aK5vxt9H5u1R4HGlBO73pR7GhNn6m
lpy2fWvW60L1XzK9LWOG9ugCeaxHK3nnGOTl2Re8wzAaVObFspZR/t7rINkwvi/3gANzhAgJJKwF
vLZQxRayLk1YwRuP0TXuc/9uSoNu7/e86GlB8xljBcDUzwcNsCqRAXQsy4F84JuMDbiWlM3OPjF+
VFQuYTedL2eQnXnqXCTLNyNsyuSe8UAr3pUho+vaHj5bIq/XNpffGhmgJlgNqVySyGYtzEywn5In
xhRj2OENAcI0heTcbB2RG7slN9E7q5mhSMlsEeXLS5TmiPlhm6FZ06gHLV4wz+WhJAsJKdTgAPQM
fNhFR2dsy7iP7maLFKvW/wXmTaxiM/6YtbFVvmGsR4u6zHLO9BOSY0L4K0HjX3CUCvSBCX3taXkN
2tlEfbK3jG8ZVIhPUic9OJZJCGtm3i0q8tfOXIRRoh9ny8efFpwGn+q7Jmhvm2uI1Ub+mbfWsF1a
CmMaj83W8J+TSwXtZhiqu6IaQCRU9EKM+rRwSa9HNdIUt6ybGIjXpmT6Opgfbisoe2apCZV46PP2
CTF9sSaceuMFzZulNIB3Ua59WOlw7J5rMyKttSfNosPcSZNGs9+wJkzOcR0hn2Lckclk7wrDpE62
7r1MPANoagW2taJgj9SXrRlWGcQp34o3pjXsLQfBZVHML7DVPqK4hUWf1l/Z8rrYOaAy1KFmise3
t5/8NnnSuA+OVaqs7XgEGGt6OvhQ2HlD2lXTjBgvIx0d4Lr9UxXoqU3vLRthQU/Liy6Ck7D5tdIa
z46J/k4tIttoJC2q6U9Q2gBDVvMuTxJvlS5Vsp9/eQCPo4Ko2OGdvDLmQuTwQdWDZ4ln0KOTiEmC
tVswCGt1hUhqoMHajWHMOYEpfUAdl31oDhIYN4Qw2CwOzYQFC5tWu1bsEROTml3i9+lxNzdbeOMR
OVuL2oxRkOELlk8gB0IHHDmWNToORfE6xkMRWkFxUcbTjuj78qUBvLV21RwWU56GcT4uodeZNGQg
5Jqo7De9UTx7mX2np0tz+kV7TH3hZGOlRBCR2l+1kX+Vqf3Ztw5djg6Vu4nFfpAljpmBco2IkXVq
IaTxC6ZayRy/krC2mkp0neNcP5hZe9322JKr+QQE8NvpaVjZIy84sbdBj/XOVHa3mQzvAkRtbphb
ARTySOuUMfvWeDrUFjeFclXlXrNFL0J7VHnxOrMO0EZuZC8xDxX1dZnT2HLkoW29jz5tNvUkbhO/
KENhFvvEkhApI1jcA1TOreePJNzhxvEqERKcZ20GJ0PXPuo89AxmN4j7CPh1qwn0sfHptwz4Ik3S
X+owGRjRKElvx9T7EQ7XTqpS7GphkxMwnvOkeqomcyusAiF6gjxkbou3FPt+bdSvwQV2rtdx4hMW
2t6jAX4s3eJ5XhTZCV1PGM/yWU/ei12jq6E1DO9r68XTefFDmdNwtXqkrJbnnesGGU2N8Zrmmgw9
AXMvQqGSenA9DdwlKNXemNq/B3Hx6DXDafJc0hVGBK7FvhfFWz5xTmSq39oDtYGjT8mCiGjG52Z2
NLVgft6mRhc6HdcnCatuAdwAIZ8umPWlo4fEvp6ha7rvs5re456ZoCyQhPo1bYKUiW+Zf44yfXLa
6U23y3fGkFbHzm7R6WEQ5SPz1Us0Z33f4CodUoPpeI7Rn+PxIBYEKfWS6k1uAYkuMbyKIP7o/f4Q
D9hy6G6C5S2Rfij53Yt+CRV32Asin2xY8sC503ItiZGUbrMCOItHSFV3eQwJw0IYscEUtZu84PBW
9tmlQQY2dGJMj0kNIsMs6lVCdCHW1WNbDOyXIwTtQtr7i466baJq1UhAoe6nWWI8MsfXgRd1MJuX
tMnbFdl/zwGUA1a+h7SLmtUwSA59fG0RBl679k5l436qo22/72kh9xwWFgmkEimWq9XImPA9mRkM
DrK5Tv2LeoEcKbOfvXAKTnldPxSDg5rBrjCpcPWOfvRdFNNVnY/uupq6F1QhJztQt4NfrOUw3jUq
fnfBgTCHoA2VjcWbDAL0B5g91/1CU8sR9IYXzo2c1ONLAvxL21nE36lpQ1LxiUtyJ4iPPQBziOry
Gm8AahvMQHhmuFyGF0/RlgMgOa36uL4pwCGvcPlwNAV6TqeMH2uv+CZTBOGbKkak18NTSiN+3yVM
VRD0SFwLeAzQnVexPiLdSlZoGN+xwYQsufbWA/whe312uuCs6iaH24CWvkjxfDFadwx0BVioyxx1
qh9LY+UsLk1+h4MsOYxS4iAoUVmFgy1ht+Jhp8/CZLV8QE/dcM4hZkJDvXL7Lr1XeqMiTz1yg6OS
vAu+zGkYTjBB1r0Cxu9H6tEQM7u5YHhH87uaZyPFLju8d32wjbXPVCOd+SmSuYImTcdUpKjrFvi/
wcVDEdaiCWxjxmfM+hCklvm+XLR/AKD2AssC4BDSHN2gA6c2nkcuT3I7qyw9CfxYOh5vpiDjdGnT
e4vlJ+wHrrUoyhkTtqc4rX9kn9IetxiX584TubHXCE5+WROqlKXrKb0xCUXgORj3noe4PXoUizFN
NsJGrylBVlnnnu00f6bWfvY9QPJEdqKPtqdPulIMWwiMuPZJxYq8Ocz94SNuUu7m3p0BMXBVey3S
bcLGmnHtdfRuXSIlKMYLqD7EGq29QmyzOP3R2wAMvVtbIDVcEJ4END259bixbHeisII5nUr2wd5w
iw2VYa+R3zr0xpm5/qIlVu0Ys9207cIUc0k0UIyVA+Y3tPzqCQXRL3bK7drNW2SvFhN/yUlj/NiR
/ZHWOanETAfTBECLuC4bU6yDBDFxUVKILm6M4C731wGmnGxxz90QPAL6+ma0Q1j3KZ2iDZL3cMYp
vcJqtFE6vs20EIhI2repy66GarlfHFouunknHwq1aoBoDJrVUyOQjE5N9OSPCGhbM6buxJSPVhYD
uI+WwwQhgDiF8cqy194M4M/9yIaSIFLYLiL27K1w5kfbxLyUcQUmHOFcpPFFcvbtIigJCyVX7BET
cFapN70v0xVznydA4+aqLMd2U5IPthKjuI4ngkqwMl82STblWH/uc/fFgDEAHoUvWr/a/dGwtp45
MQZwjQdRi60WbMdYpGqMgT4+0PnZv3h3R7A8ec7CZjhHJ+nfdOL8Ahk3b4nKfgCNDq3bytZzXBRr
Ik8ZBAec/bUxBxsKk5grJKegcrhZIOmrc+fHYVwB0XX4Zqj9e91cpa1rryFd3aWo60kVIXUpYHZv
wAxZSdf+cH3/O2W+hFWwPjj2CJmTDKLctu5bN0A6ZQWIih2sczkwPR5AmK+rQgRY+8nPGYxDSrEQ
RUpL+9QBWbO2AiQ8iDteM6s9dJE6GggU2xrRX180T1lRnRPTu9JdS+w59fOoAmbw8ONWXnGx/GXh
qu6Xa1oBr434mpEkNeWShQys8In1w52sxjfZj59pqfYLQ23Ptt7Rd7phQ1bLulrIi5o6bH0LeZ49
J08jHnQu7waGoZC1yWDGsWQwo1zVWfCWuehP0D89RkSUCJNBKFt34ifAY5syChkqnQtXnITF5DOP
1caDTxN2prwh+POoAUuECVMBAi2fbG08mcFQbeNkvsfhBnt6kndlFDAIz6IDW61XP7iHcgiy1i5B
OzNHXiu4xIFFgXkBGYWZXYfz6F4hG1vpbtgpmaAfwvVcPLU4QEGmRXvOyXXXJM5mykDDIrfjV+20
2hi2R+f5CpgMIvcen18MZioY8J5WcjO25qtRFFd+N9i7aJp39UQOlC4wvbSSEB6tPpO2D2fXOVBf
4AmnwBjlyqWqZPc13pj5gUraPRgX5YlOAxQy2uNpvA31voHvI3itWgcNnp99zTJ5TVSymWcMyYYe
nHUW2Iiu5pdapMUmsncFGJJVRSjLqsfV4mWM9sTwmldM2COmnWGU8akFXocWJhhxO1pYOOWeX8su
4isvf5om7t5ujaC1GSk5tKfWUMShRSdDhUgouBL1VxPJeJUnzbWKk62Tu1DE5+nY5PYvQBD7KMkG
Nm3okVv1mY7zU46KbWvURMO2XPGbwJDsDQMupXHsCXXdBmDG5zmN0Xoq2MY5AZJGHcXrNtqIQjcr
gG0MBkDMh2n6VUfFyZRomtiCuWzr3YZgtH6fTMC9feps4gHtr9HB1FE8wV+vdgjf3iVqFrlM9E8C
CD5O81UzA9rKuviCbvZBRT1uWzu5XmKEqi1f1v1lfm8uN10S7OXtxN2US/Eap/JHakcwrPQPSJbr
CHj6KmWNssg8KrV8DqzpOHcGSo6WXXxN/rTuBLoypn+S6VUe2Dvj0gpPmvlUuKaCC1sN2xQBo8ew
edU04zPXKGoQq0HkMgpv08XzjsetymWIwzxLDnDJnvCgGmHK9O+ZNOoIfXF0p5KvYHppfecF/cyj
LMmmHqCuuOgs1n0UpStEHSiS0FJKdgsUvFybaHbrdtcSIOy8mZ6N/8N5nsrB4IB29zUHb1WNzh0J
6XOoCF/UcD+IR9ch3CYkkkUQn7AQPMaLB2iZAl3ECclRPaBiBCM+e1hcsvi7BqekD4frUdu3QRLf
Nd8svFGMmK91TtDn7grBTs3rbHQ7Y4uEwHyFr2uvZru+dovxcUKnsJ2T9DaT+gRQzFj5zGQFY9iQ
TeBpxOZNIv2D9YGU+kPiXO5NTszcfZaJ92B7VYg//5wEULYVFpRivuo7rpYY67Q/7XvHfB2US4gV
khDe1wFT1RY3Ls2YjPu/XFJnZdr60A7XeeudexaAQMA665T1Fl02rz4RcUuHVgNyW257C427/rNp
p4tW4LkYWrQMCXKtEaCOaRKkXUacLVQxQ1XD4zJxU7lMkOtI/aqEvmuSAUhh5rKnGR5ADR8RWfRr
hhTUVEjtfSaWvDADmGuZfVMAWAxlbFKTsvozKZN95hJrhLfYzN2vxO/oU3VdA/jVireE4Nlzc517
+bTu2uLQ6Ak/idls2tr9yK0eejeT2MBNAVPjv82U8yuJqrsudTe8hOOQ3EhoCP0ynioD+k3uId1I
wV+Mzn1EGLcdRT9LZZDeqcMJx86jkb9rNA7uYq+N2CTQbrTRdpZN6CjrUw7qYAfpA0Sc+FBX+ZeK
Lgc7Kd5nS7/kREsTs4HTuK95z+l4Pefjuc7SBywUH5QQH+ZF5ixrWHHN/D408bjyTW7kRhnk62Sp
xXqxJfLm4XenctpNLJmhM9OaNVP7CtU63YTkPcASdJmpnsoiPqKCvi/9UaykCSw+Hk9mGxBpRaAD
SzhQlJ2qayQGo42qBv7emL6mRSfWP63bfLpO8StqmogCvr4rjXaFhI3FxcMdQzrC1gNwB5A8wvbq
0dErcqs5OkX5gBhyVUk0JBXql3nEwpRY0UuWoYp1B8gvyyiP6SIcxtSI6Y063nltNa7NtVqmbCVl
mm+XWB6LuvrwRPuOdPxGl5G/STlPuUJecDvIjUEiK2mx6eCTEdxlazkO8UYa1ZoIlWsjqq6qQi+7
1nU2UJUd7j8QWtxi7ZPOflFREuyuUZhf9NSTj8Xu8qYaJ7ifJM0bME3syqnoOIurs1M8Q5AhlaO+
7RL1mmi0r5dTcJlbe1VRHm1jjxOFXv41dr8dHfHXSKprOrc3EWBLdgn2yOpkAZ1tjoUoH1Riv5WT
J9joJZS1Y7Pzg2WTCEI8dZU+oF7gPmzSlKF53OzZjT2ouXxtVPbJ7vdx9JU6SPwgJNdEIQSBV7c5
dU30RnkwHJKEEiWiUX8yfEGcCPZ7xPYQVUt7TzoWbb1sdigZ2vhUzsaplo1xzV7zZSrp7S6D3HYw
oEOUFiN7eoQ4GGrojIsiBzVIbJbBgIA/AMPK+GTfu5oH/Ug6pL+fFuO6YVd+iMucJqYfX+l0ZNNo
dFtn7o11kyG6b0DpzX1pXRkFWuYWKDqTCMlGzU/MXRlZu3kO2oNr+Mjx58Bf4wAr7425R1MDmWP3
+79/fS8q9xnXJeObEPA1jO+qsblXKZdtfFnvisQP42p69UV6ZvAzbD2Jp6oN5kMtyxzHgXz36CNb
GKhX0hmMPe9nu1gUqgNIzK60CA7rveel6PqdpkLvRu5huqMBmaoHyL8fgwIBlXrcfRZjPAhLBzsZ
/Ug5A3spGA219I2XviWbAMcm0tfizRhmhYWJ0t4brW/cwFw0VNhlFP1yMgE2h+imEKqSCLDIJ+aF
W+6xLPmAZ8dLyZYYiDb9vYzkZxLYmF/EKptZhKMhOjhLejIFHSsV2C9Bfj0gRcAjfG4vT5deJjCO
B2pzTN7HwH/2BUQMMroF/pu1nrPTYnr3ZXPTZGAYUNY8VDEOd4xMh45QsTGWN3gYV530v7rJldwM
IXm5xV12GR0ERknbcOqOwoxHXBAOV0RQzZvBVFeDRvfYxoAN6xnJGkI3LmvnUGnxTcIcuzf4KejE
2zyhE+oRlmzJpufMckgsmjHegZC66TL9OpU95RCsz13klD9juvRnlatdTHvbdNkpO3HADXYGwoKr
ahMk5ms6y3MQ/6CCyo5md/EisOFsUr9iecweyvE5crClaJ89WhIjj62xfpNmgUqYbBo/yNg7S2R5
MGR2WWpaL3nAap0rIHU5LRZoUO7OSo+/GZeeFtfssR89s3zpS7/YGB0GA22BoIgNWGG+vUsvUrgM
RSYfYsym3dwLOoc0qdBp0vbE+LsUzEqwNDdghhfi0yY3z3cog3iUfXSYhW1N3/tYMCSWI63KSDNc
0TGP6i+MNzWxhzMcCEtV4a9zzwOVvOhHi3hb5l0tzmJIPysyEiFffOVZe9sFFQHn88VdVOAZscVB
lWRUzzGDqX6h+SQlGZE0+bjb1AZmUzpmRZ0c4ozcPre231wP/yvdynjHb3e3ZolmabSRt11GT9F7
S4cF45JB7apOGAcwDWKojAtoehQjdxGYFyBzNDsH0yD98lobFwRNOTSboHI7an7GHp4e/cPQ0vFL
l2FkXsYJEzhxDoOjCxHPAb/r8uGuLRkC9W7PRzPWR/ry59iFqzDQt5kK5MgjbU1qqeaQaSw07KZ2
SSvADgypeVaM3XGUsohJW+KxIbxSmDdBI5ydMId2q+f6sLQZBg1ChxIblv0Sc3OIY9EfR/rtuY+l
ISME26vwgZrqiakZn3+1AJujIxulfXZV1LTV2beWGF+9Y+fobWU63Xpsq/SkJPPTtqNp3ziTcew4
i2GAAQtUyD3ZQLwGQbWp3Ev9WSvCjgmMyllJi7R+rrzF2eM5y1jC6vlK9JeZUGcaq8Eq8W3JvKOu
LdwV0XF6IxJOC5I57CPzxlJxobHN8giALbCNSauK1r5YVzaUCHds8M1yifaNf7kkb4qJp8hnLmGn
6Ny1EMJBRdee8Ne+KI9jG1nKg7KXo6Hhsg9JkO483nHr8pR2jsFsij2WNUYynq9fXPKpkYKXJ5+m
5DGu70xaKJxRDLr5VDZJTmioAxJhE/HcVjNvnZYl1LpUWZJZz8bzUYJnsd4LNu4r0yiNjT2Iasew
2Encahsgw0wSzfO1HyTeqfvSjjY6m1/AMZwaLTXUhKxGT4m1opoZES0ABCDH8kvGjyjBaLtu/KuB
IxtKf7iKmaHSOAzsoANgQdvca75sVXCI5uxWX5y6fuQ/F4n29/iUNCmIDbFqaFBDu233Q3XsKs5k
N8I1xYUEmaU5i1mx3EyVfZA2zk7KCpdzTjTW1xS7H6b9o6fla6jau6DJNq7b3i69Z171KcbyPvpA
u8ejhe1h6H6MIEuFU8OSWVDxeMaor0dmzB7+qSzRmz4x3oJOENhgdeaa9Q5JgTDIE1r8zyQXzHQY
e4GipdJhnyNWMxUr+9qdXbNWltOch9y2D5kTzVceVpxVytZHVAPFbAxH3GiMXdGkD8oozG3n39rC
oDA052c9AajqTbrCRL0pzUTEG/HdxRUZfiNxs95ULLz6+Jz06q3wGJE5P7ZOb312+2yCuStqPb0I
m+3AgF9tlQSkOWf7rnaTm7jGlVA7jA2oVcYePW+t34BHoOmOzmB2ycoavkafhn6T0YLXsfGoaArU
dhGsYrvyaH44TxoqMXc5VW7QgnwYbN27RM6Qw1JxKLPsDpI/EBoXug0pPPWqDuhfW5o9H9Q4mv9N
9W064y+lTSoWb9xbrD07clJgfRa/cJRHPBZzieGzM7Zld887yjir8BV1jVvsEgeM59KGuZHtSxO2
UBc5t3B5s6saXfIaUDkZxizFTXDkPKrWVovXJlHjeN1gzRIdQpYJdFYyfMxzfcMdNqMKdlaYSlKY
qBU6kGY7Z3V/wllG1z/Imltzab6yHi2ISrIH2yT1KWlpvSa1C6GvpXGCgW64qbx1Whqf9NrHdyPe
M31Fxm4IImkZsy1T9SklfFAp2Bp1/XV7ceZklrnsYqh2N+nli0v3rTQCefX7W/hUPrVL56HJPd5t
7z8CLpjIHfNhHiCBoEFEnpwRQBbs9Bw2Letw1FiP2ZBmnAfmS98kY2jZtlzHDunseMbEErzEaQJU
pqOnXffluOkiNjJg36mFVt1Ut4d26h+1bJadjQFpo4EpTbmImR0znYMF0u64eHAR+1iUlI/312IS
RwnHGuuhsmfnldcbp+uHa93490XFAa0W/KqN1V2rgJz0PAVJyeMRwBuK8UY7ZjddNNPkp82Io/DX
OFgwSSVj+Wywnh2vlag73pu2ioiIwmBdgy7r5E3JRCzEwo6cGOV81BhbzYjVKow+rIGWZZi2Ik9j
DYeV3w1Eopct8LDoGijZOfbYq7AtQwfbwIs1cvoxFnrooGkocqZvllxgbPISUdndtUNOG8aDxDEz
/xTcl+JCsRPAmxnp2yzCNZ66jg4VMPutUYB/ay3/R7oa76F6nhRKM0FMzlrOKGx7rPiOs3yJyScX
HDpr9iM9TtClLD7bCZKGKRW1Hzxrwqfi4+g0T12OmEJxctn945T3x6BD4YNPc4PO/MnK4RrIQHwK
3eGTdyzQcoHtrCNbnmz41gXzl42OvUOA5OeqyaYna8HCFzcG0/aaAyDFF9yA3ZAYa5wixXaK/Cwk
NuQRQgRzU4mTHxk5Grz5RjtMD1wRvSW3KFBYVdYRWWCDrUJDd2fAY8UOWcZh1tFN0zMglvQicmtC
qiP5m9igXsrK/e6W6SzAG1ClhkmUHDEkE8nmeQaCILLQBT6t/FKdMUe58bIES3feY9jUzr511cGC
mDSU04MxL9Z5QAtkNy63gXQPl8KleHe+7dwBZwwrwqhJRRyWnJsBx81u12WL6Knzk6NilkbP7cMW
Sp3Qf7La+/PWUCoIezjKgUg4W9K7oobLF7PW192uF9bB0wW3cgDJm8Jq3gsvxVo3YVeyje/YHT5y
kf9SEJU5++3d2PK5CFI58UHlW2/pwdXShMyycmMQeU3Zip/PrkGCCFxsdBiY2LocZo1mGeETK+xV
prInPv97+avDLxmS78fz+TT9+8DEd8i2yo2/p36672353RTqhVy7B6YQUEgzI+agK+bOuMsgxbPl
sC7qHeaoBp5rT4A3MpPAXw3l0rLlN5k6y8g5Nq31y4pGMEsVOrHLNKtSMcKXwgcWVjVEoHpH3V3N
zryTXEEV6r2ShTvyjFfI+T+djRMblvW0qwE1jxHu+e67kv1L0MR0oy8pCmJrRdw5WdPJaQn2pdDn
CaAE3tmR4clm8FMkdaZotjGFatvIYuNebC4sPl/S/mag6W+SJThPSNLCyhKfREHeYRZOrmAIXU3u
8ttQfm4AhFG4k6INKDCv2nKnZtfcIJtzqS4gNlbezhqn+NSrpt3GfXuPD2xjujWXfy6uOjalsWoN
jPKgB8qgVazwGMmy7wTiGqYFdXAqg/cNTlF4dHEob9mEefHGmEcsEElwpLNB4m51uQ/CjZ9k9Zg0
3a0zOOEE1IGXkYYjPtrQp1u+7uj5eQBzVy3j8nU6w9CTTn7KvPaOcLFLLmXDxGpiiDGVGc2qYtcq
A0BJc6MW04LarLe4JsCr5RRlTb+vyfHEuxKHaQV5R5HR4yfLOYVfvY6SttqYDVmTfnYgpwiFO4oj
CwDjBn7NS8pmsZjwu+ieEkDFcOAo+gFAfMUM9AgX10ihjDQ0ZvvDU+2NMNW+DIp5oyzq3ULhDqGu
NtZVUcPaHm9V7PxqxDF2WDWndJSMw34CNA61cCFW6uBbzuqD5pdo/WcmKLupipmV5EeHTWkSU0ZM
sX0js+kmGZFUjwNqD+vQxEW5tWgPeKV3O9mY4WhPdbumNa/gyoA26+yXfoJ309IwdUswK4qI3KDy
rqvFeYic7F6wpmx9OexyQh+DxrqKuJMLP1sPNQMyD2RSltGNxAKXYZGwWxJhkVHyv0uCKkMg7mDw
jE1VHtIaVLW2tlIpqhKajQEhWqvGKE5i6r6iTH/lPbOKbCGJ5L5oh4GLZsYKU7+iu/9KJ/d70PUm
gnTukCCwM42JedkMyLBl1+4lv2jJMrDHQEbzzLhx6uUxceVzJqe9aTsHTJltaCj7lI7GBS+LRmfg
huj2eG1PP2ipN63ZcMPou7UOxNZtucOa4y8k67dF/ks4F8BBfqCpe4cljMQGVb8sURB2oA+wOllP
Qd2hRgreCNzAtpAmJwNMwgqh3YBwdjq5pf+A14oGd+k/mZ0+DVF98xvl//9TD/6r1APXtO3fh+pz
+l/xd/3/ZJY/f3clHrb/K/fgr8f8K/dAWv8BfhPknGNaEOVdh9iBf+UeSOc/+GylKT3Gpya54zzT
33HlQAGE5QtXmg6qhX+mlUs7sAJ+4pKK4Ar530krJxD9n1HlduC6VhBIXiB4ZiFMUtH/mXng4+Ze
0hrySuwFn/5wiRa4Q2074WZtndU/DsztXwHo/4M52W1NFGL/v/+nc/lj/8hFRzttObxT0hycwOR4
EPPwzyeLBt0SAhJH+7mz8q3tX0omjX7MQg+4aYFjmV99bx6GnMtlPgeV/9oa06EoUVylunynw3FV
F8zguxHBLTrTEJJLHIqcxcCv0if6148Ng6q15znHlH5Q2NjtSIYTA2OBKGOaJDR6Nz3Vsb8fe+oH
g8YIG+bu9j9/o/IS8P7nG3U90zfZUFuIg/44qomHmMrJ/WA/x4gEFHW2k/l5OKRgZDGe5xZiBhch
JILCnyJ19s2l9ZRWzOAitoBpo4AslvvELH9KUZ6KQo+hn+O18Tp3k1d2uZ490G02OWp23RPmXtLY
GzB427t8IPvS9p2DRsoHAlRgn1cO/I/8XGQNczJylofaYcBi1ih4suf0YhQqFvSNWNBw9TNZJxKs
QP/dodoxJOx2V/CylWYfOkoTDW5OcriM1evc0oVJ4naf+NZTxe2S+RcMd7qO+wyZPNk1jstD0h8r
m/dVM97ijQWQ0zt5SOz2vHy3RXubm/EPUxDEX3n60Aw0HMZJU5H1fjiL/K1uL+IkJLsa9Oy69NB+
/Ref1eWk+/OzkoLPyaVVyxX6x0lpdqJxSrWQH50YPut99Jg5+XugcOkiv0Qrip2wq6DBx4KZH648
4t/R3qJ12/cGyRURwDckmvs4d3zIWom576S3iSAKhXY6XmHb9DZu679OPdoBm03bytQzCv+MDFov
3lFTTquuUHRo5jvrRZv/h73zWm4c2br0u8z14AwSNhExMxf0ToYyJVXdINTVJQAJ783TzwdUn1/d
6vNXv8BER7BJsUiChMnMvdf6FqJJA4GTrbyaNRArvtI1WebnHPdlp22rvve2k+X9loTWcDKr8hUe
3QWgggSqZysUmxTF7PicGsXs2LtPcw48d6AbOHaXSCCwt7N7vx4xIZ7yrj+OhrMxRHKrfO2OJcTF
dtcJPjNTr7s1IiT6z4YD1Ya9SAgT9ADpXXXR05gZ51K+UneeN25cyFxDHb8zZTixox5SjyPmH/bT
f9hNkiWYIELGch1D/+u1AyhI245u7x0is0BtPwfHycAegaTC0zQeweC9/voDxX86iYmrMW2LLEwy
Wz4dGDYgJ1bLfKI5MCN3nPtJ0lS25pPBydoXmku3UGLosEq0G+OM7USjiHfTmPNw6ThEwXstqKQF
h679+utt+0/HrKe7cl7ic4kxGTf+fCGlwp5lqZYgezAuXs3Uxw3ZNEYyqqK2azN9AkaaTek/7IP/
8LGWLizTdqUJOdv6tA882s8y6TV5QGr8jsb7SS+4HshcvdclwMhgiOnVyqdff1ehz2/76Qy1Df7s
krlq/n2MUoEwCL9w5EFvUMJEwR3Jcxhm++TiFzq5KoUgQrNDLGqhVnSfYrQIq3IwyFuALi6Ehxsd
a4XHsMRpl944Kj+XiouMr8foNnibRHj70UMuk6kR2ZOODaRInHiDWfnemtHKyRi9ZJV2zSznlHX8
1KMbJJvYybcln7tNBrT84GZ2qugbjs17x8zx7TrM3eMkPXoOA0BgnjOdqPT8W0CuGU6pgMZcCBiT
9MlVmc/2NFl9b9CNFDHO8hYehD/DvH3QqAhVvjU9KyibLetjN97EJbxqH4Uos2XrfYCnKHzY6Spq
MO2maG5j+GGo3xx0LON84UmG6WIFDAa6hYlnZLex4NIcGawi2nVrMxmfzC5/JhmCf8vQuvJw57gN
Y06pdfqqjbwnYM1smMePa5fmqzNOcLLn0WF08f6UkDcMj+ZOGB8qsj9Z9pBSYJE4MJfm/+GIMKxP
UU20oYguEByIhisdz7Pnc/f720OUBcw7xP/0DT9pw6kaDsGs7unNncq6O/TF017z6aB03hX70Uiz
viCUDIFv2Lg3hFmSSYZffBwsb9Ntk06ac3sSeqHUD0L2QMxSVFEpIgZIhB19GDQhLTgaTW9RWxri
uSXTGi19TF9m13JB3zStgnNkdR6tJTQ5cAwjF13uSMOJ7rCxtiV5ImnSoLVzyToV7ro2J8kIgiYr
TMf3JnNOrhHpG8v2fiN5qsIi7+WzwgZUDCrAZm/EVnVDef13Ko8IPP3xCQ0oMkxpgwai6Izeqpge
TT1Eq5Q9yFLO4scKiV0O66UQxqvXJv3OsNwd+m3cMawgtg3eEpuUZDz8TLECAjmaSdDSEhRfMrRO
Yae9UKakLxWOe5maz1RjvvpQWhGk2S8kc2CwT6JHpdBRlEjAHF/bYBGDWkcBz6m123LCU0cGyaZr
3CufW6991zsEbUV7To6rMuwfTVUcqJZvibqPwJb2NxWGSryNLl4cfirrS9MnFNrL7iEr7Xfaw5Q4
UCpkBbECGALVxnHZbnjA15CJ9ZqAIoqhhE/EFIrXyWTw2nDEnEwtHlHZht9qQ92Qhrk2i1jpxG0R
7R01KrJFER+HIeVI5rVratVvTM0gnwOrV82YzLNTsbMEMCyWkcRc0ZCXYXlqAwd7Yz0zwqYoW8cK
hLgy8+PgejPVlkOC8OCQw3926CmkrybhTfCYFeTJ2KChYuvHYh6czShdySRsttIqQgp16Ss1khUZ
keEXunSPyi7PkaLt54TGuowhPYHqO6QALJLSxLJQ7HpSIEKLg2HEg6K7ecskd4g57A6lzqLcl3m7
Nkbv6gUOXAete6TQ4q0pBD+nnK5gQc1r2LvasavjswB0hRbu5MS8DUOJsy9864td2iQpkUdQC6Jf
Y9vck9yKCHkouQoaAbleITpFG/hcHj1n8XBWoqvRU+kmqPjieTAQtE1eQm1jyM1V2pIqjiXuYMWM
pWEMJhy54bCjeQ5IA7lWBkC7H+HUdpN7B+/gPIXm3di120LT3lJAnExaV4w20BhMg9nTkLI297uv
BIQ+BDr7P610/Uzy2al29aPRMUO1ma3kdpHuslZ7NH2uzOh97jwryMj5DNeJiq5KZpxPsn+oEW2S
A4KFgKBEhGNzZoTgrEaHfBhj0hkph9CsoWc4EH5a+CNYvV7dxIooBQKuyzL/Wpl5vaojA1kO2hRQ
u2jShsR885qTH7a/U5juj1XPeUxq574GIZKU5WMm7eN113vhDQRsSu9adgMEChZ8sync8EucwrF1
0Ul0uo8NqSDM6dw65dembJ+82vhGwSwmV7QcQSlGXg6ybnQpElSZWk9u/5LY9qZtfCbdzR5p++00
NHTFMxiKCqkO8pec5KT0uUo6RAuJ9xbLEm14PDwmVOpXKcIjB6HbrOjqdgmX+kwD79xUybQZO7J+
g9hHbjqIPfj4GMNcjZoluXSZ/0RJZN0P+UQDBplSYSRfqUCy360vhd6nWFujfKVBCEWa0r94BqOJ
pvT4WmhednBzgqE8UV7Rr2u7nNUB8sqDNjQ4Mca1z7oRFcKIHMFwqLFbEMN4TxTyNQpHs3socaSq
WWxb5GTXllbzjA3yqgERic1GbTLIFgqw7aqRcouzAhXm5D6T45Mdpyy1CGmKuEZOdYH+HX8E1Zyj
bMJkKzzMv7if3/zoCYlus+5HLpqhec0C5ALgilaOuW8GK0SVD+av5EqqKucUz0QjMmEawgA9SnUx
5BkCBze2a7lbdMImU0l06X3/XHjIOGujBTQ9tSdKbRC0GG5HDWw4+yr2xt+06Btneb31Va82hGN+
aWvvOmBqWgVe/FwX1d4aBLufTLTVVa/S4OjU6T4uI3drhmO+CYsStAv8Uz3VL7pk5cc8kjZZS111
Ml8LjwAaCx0Hohg8task6tqz7WQoy4LvJmCsJPieWhgh0hJtCLOpZ3AvpO8mBZpNuz8Zfv2ia953
P40OToEKbPS1L2As+pUr8g1r/a7c5kN8aHXrFTXSU8rlhUAPeUdJDaS2mxy8ztvEPcvIOCGiyn1X
ykCHKSs2tMtf+llj6qIP6bPwNjfDVz94RWGSZJRp9ZjkT2V6e1EMkNBC47C8tke9TCW23dWQkccB
TYHpMTXohT2C717TxaM3FPQvodOjstTIUOwU3sLKtWgRtdOz1iY41rrwkHlJshl4PsPqNDbxu905
SEgTAosASb7k05ywodtbo7TEVrfq08Q1jlqEjudUyvNQeVB7+TByyzjVguRLWOACKgvQQGXwHBos
18w5IKn/2mg5pWL3lUxU+1Wrrkh4HugRVluaCrh5tclb93jakOun6dc41/bY4jf9qBQEUDls7YJG
ieaJH6HSq1M7vmWNc9/3GjASqghHrRheGze4NKEPJhBHTaaF69zWnkfSVPDEg/HrC0S2THhADE3W
hmEgARxj3ccFxsXsaFWofDRWrrW18x1bp2xKADkLwOrnjT3RKrHylJ6cY1+Zrk673AQxK2OENO2k
UdehkI52F6kcX7c9DYTDEWzJvY+bYC5QpIp0H73t+tXg+tOpQykJ81fuUZrh8U10Ah5K5t/NlN+O
QzydoAVMJ5WSM+UlE2yR+S1lY7hE+g4oKYODJb1zIEknBLZ1Gwri2OMy+1LJFNZjRe5B5BuMHD3d
3dANy1WsxL41jZvC1m/gvW6y3iBdrDFulIEQKk6fOcQZdq0YI0oArqsNmI3YdJZLDVwS8t/zJGko
1ahyEVP+aKvovp9Sk0J29sMWyY1LHmjE2mMaCaP0hxumSQOa//C+z+vnrI4fyzg6E0H5o+qHc2Rg
3ZTGm2ydb9YJnuNr3HkNPaT8h5EE90aDZMnoU5Y/GOAV/ghmGTdd6zCut89Di4+uas9dOU9TrHCj
9Imhj2IYwmW0iuSXaGPMxbThU6YI1lThpd9Y940nW29HGIxYDDosYli1RJoiCOB0NTLr2KGEPBW0
DmbCSjtTVxwDu5Pd5l8cZkI4mgI6wOxosnvO4B7ytRYBJJtBcaflJusB9+tRfMu8G3acxiE7tVzG
kt7eU6SB46HHEK2jtHJWZZU/qbihyc9cZdm7y73lWCGQVWyi0WeeTSp0uPfnYHgSbdLTck9aLSnX
pYPRKfTQ+XlPjgGaz06n34w8FajOwiPgMHDxVH/6LvviS3+fzQUNXcXvxHQ/sWA6wPbC+JXZeEKD
Z4+m2350vFmsbR+igdEtQ0C6wkJHEgH1HfQZLFw7IrU4CY4LrpOGRUPPncW6BeZMg1mwtQ360WN/
XGqYjZo9hjRBA4RSkrzFFaFIu6lqX1m1MT3SyQ5yphuHBAzFEybXzS1kfrH2+XmqRr13FgW52ds1
dIpmScUXaAwYiQUBPMFEF8liinlyWV6S6MaJSHbitnTe43lYn0t/yyLRR0VVOIhHLLxGMrcEygaW
3FPHe4sIk1naNUfcPHIzzB8X+eazEOPWI5WO1YukoUuZC8n3U6kn30gaYl4Lp2ylJ+p77QNFHODR
NsnRGfh+qroNdY0s8gC5m6HrBKs2+oMyJDU2tIKI6e40wJUrL2d0dUKRrdHG6Vui9gD1QoEcgmnX
QgnsGjFthOOFG8e49xHuMDwzhVNR8SYb/9GuMoCWlruuzPjgJu1b6oz4xDvjSEgezfrokhCKSoKi
gawyM9ahgyPMpZ4KSy2f0645YjANOptyrmM6E1Ed4a4TVA8gaRUonQYM2GO0DnRpU0agHE0DDn1B
pifHweYcb+eyYp8De/f74dq4tKccKgJZP54LETBf7yhUOKp+8WWxR6zAQlTPv4iWzEWrhJmi4v5c
EY+BX49Ru6+sbW4yaaLmnm3SygWmqbFRjtbcDx25MudWcHIvuyfkShOF0EscX31r2BHkgmdfDJ2h
TFEZ7O38jtyhjGjbqZ9DlB4ma0DLMhWcHrF5q5kSmRuFk6hkNi09+aDN6vIBWua64VdxFVUM2vFf
oza6aqRU/Dzq4iHEOqjDyh6YnfQDwVxCf58m5g9h97MQElccPBP6Jw4v9DRzfRGUxFOiCPxDQIJL
WJsD9+qjtDEc8FFmOC+p50oMMv5rVdGALmaXFE5pCkk/Ik2/zazHsEPzNwc0LT9ppMB7Ah6YC5Vj
wDmKt2AOAPSe8hj8epoz8enCi5vOdVyNhASnhj3BAb7tG+IYhuFW0XtHgspaLo0smvY6ceRI+hua
cOImKRCWU2xY2QwUeIvmwa1hvy7F7YxiHJXt/gi0h2wBKjyak2bbHNUI3t10TuRSWwP4ByxeKzqI
BiZLMsaUjVL72DY9pJhRfQssqjBCu3SCokSl8lOSWg++RH5E+Z7hOHTPZS/CLT1x+MQdFt2U8F4C
IJqD5z+GdR3tQ3/ipEUXz/Ira3OAvCqPd0nPSmHyhqOIxmOl2a9kUL2zKsB5kvmnJoh/64O4OwI2
Vaipp/dUB07KAWyHFNY0L/4W9RioK5/lccaHxNTNkOpd+8LdpybVOR3Y73qyI4CZYNXnA4/6BU7z
+Lz0ZBJNvVNeYTf38ilKjFsi0K74DUiqF9s6SZuti+0dh028Wo6xycJ2iAIODQM4w6irjC0q12td
W6wE8vhdn7jSttWNyaWSwI2U0PgRCxp6prOBvG9DwV5P0QcaGPmGLtkAbKOuphXHMUYWrIfsOi+v
v+MGuZmruH58aUosjV3woqec1IODs2uOgPC6eq6jMQvGtX10fDvcjJzPfMP6R0kw5hp86dmma8yq
xBQHZVEg9TDug+DnuhJOgvoDrbY06Ehf8wp/20cPsTO8VWV3Yojd+OB9WfDP8c2QWakYokpiljiw
zIFn7e+NRrsLEG/k0TEvD5VukBCeI93p90EBGpROwUtkNVcdInZORUoYKiCnCrmMy7IDInfI/vji
NEShtKCmN73ztRIJjY5kfHagvIrUfeuk9r1qckIdhGahg512pXl0BNPCSEWUomxzXbG+KQz1UmDF
RTQxfENwrq1qyMWdmVziVLCuyQSChdkQ1Dn17Mg72I3xVFbZGnz9rV4SFDhGBF2SXpGk0WXylLPy
k+rgVXpwLnPnN9Emr+SwX9IIXbo3kxtUwvHozmAGHVW8iOxX4U/Brq+JOvKsck/JFgzpRILGjJi3
mrZjJhzn54H4hZPTXCOLeiYY1MM4pePWsM0f/mSUkpiVknhiwab6dPlPy02gly0C4f96vOibgX2c
tDqX56oU1d7UgoeKLTiJNBnXrsU1pBu08VzDEeBaUm6g7lAQnXT9RBrACMwDkfNpeeyFKIRNnHUx
QnWqi2Z28WnIgg7I6NW50GvQ5ISREWyzXkeDSkbrqJni1MQx/gpGTHEq7MA4LfeWGyBfdEwZu7dJ
Mxqn5cZvk5A1LgKZJozNn39bnpjC6ELNf9gGijphlQNvC8zHoDXRGW8CIFUpZ148R/RRFjlkPv1J
SqYsjetZ1C5J8pkFvjmj9mqhSH3c2B7OftNqie8mxBsKd3VaCsH/X5Twj6IEOVfE/9f//d//jSjh
5a0OqYU3efZXXcLysj90CUI4//IooVPIlZ5pzzqCf+sShGH9yzUd05CL8ODfkgTvX7puWNJlbeEI
bmkP1cjuw//zPyz7XzSBBcZOqOiWJdi6f2/b/c9OTv3p8Z91AuKvogQu/XREhCcghQgsrcL61Hmb
8oliet061xg3Junt8Xism+DYBIT8Bi3jZkpj2cL/hnRNxJwSOb0V+tkL9A7BP/m+hIqrpNVvMMa+
/+mX/GNr/7x1hvmXdtSydR76C1rdnuXwA31qvgX2YCVu2FhXR+SkZ+bWDRZwDIVSswkVENfc8h9s
QTk2y6lojzn1EQoV4tAGNdECqYy2ccD8yZ/oYUlbzUgoD+ALTiZT9OFd60eoHgnPmejhmbn/2z9s
/l+beH9svqnrupSO67D//9o6qYImBncsrCvjffG1mnJFuR4lZOzOotvJMjaBCL37kKaP2X8dA725
bxg4Uwz6FzO0IuSsBPqCar/Fmr0miW3byFmiVFSIsMiczFIfso9RVseuqx/weNZnPxCUQGfJXKG7
FxqX13/4TvNP/tEhnL+TS+dc6Mw5wc5Q7//rdzLMCB6cSswrB3q2r2rdXXeVG5BsDB3YQIXu0iSA
e9OLXRFLefDzUjvZIhwJ+PL7fSTLZzmM5Zm5385TpcAHRS5wRNlcxdaDk1QguNDyDR4AhF9v+tJF
/tumc+5YnFGcVZ9buVlBYlRQeMYV4d5adzT1MIp9n5YVzSiqj27QhWeQDrSZx3kRnwzfADY1st+x
tOvwqwhvC4oMDnUwDTvErBS04j7aU0hZl3yFs6aMG60jlYM2nbcyqiy8k5q5RRyvn0MiHjYuWug1
vhcPrqub7Dg2KF9aIUGrtIA5JGvyXFPD25bRpNYxsdG70gHnr/VFfnDNOzugRJVYOUJ7f6KKAdmx
9JGXt9SdjuUY3Eah47Hq4Cam7tQ56d52wnZdxfrNOJTR0Y60ZiewpFu+TtpykI/fWOFhTO+jl07L
2xtFfMOWS8Wwr8HC4bwWaofesbtb7vVxdx+rBjqzqdUPpoEhXS99SF/eXs6E4n6Ol3biJ2ey4CkM
sdhqwmrgYFTlcaj1asO87/cRUPuRufKrkSEdnAZp0VUiGD6tq8Ov9/csHvvboerguUPsZQv9bz10
2UuzHdzQuGpGe+nclgqUrKq9XyeM/2h3pGvc9qYFTGqsn8MI02+ckkObE2aBh80XN2FOvC/MCYFm
kqWquPakFM0Z56Y34nsFVYNp2nv5h83+aw/+5xmGeM1DocMlmf//9QwjqRj1p12J62STWaU74UMQ
O3emS2HTcFK5K0nOZMfPSixXZjcWdUCYO4+196Z7ugEjKHqXQV4deokpq049Ks1hujXLjPZBSPXk
15sr/sOvbApECq6jkxrCqvCvm9vhN4spsQrwI7K810cYZ+O8SkkuYUs3TMoMsXkmTzKzLmLK4osI
1HMUy+b46w35JHlbfjdTINWwEJJI1/4sIiHLoWFoYi/hFqeIJ6xL9ZKEygEwPzeftfZL2lG5ZbEa
TfFNYAzeukE6dLf8lGPd7KKxT26rrKEYNzI1p1KkjCMmDGp1tQC0qLQLO4cJYpYduiF1j0bUPXRU
wG+zkmqdL0BK+YDuK7cEw6Vl40lTyauK8Rn8+qsuCpxPVzLThMdl2sK1zb9dyVhY5V6p+/oVze93
q+3VuZ95O1NluptE2QQKxe9OLq+aVqptga7hm3LMGzF2zhYu5bQrFID2EcbUMXRZqDUpJYNJG/YT
delNqQEZ+/UGO38fyF2XyQVjBv/B7fmk0hMF0b+a2RnXqm7kxiALec9Fej+57feCddydtC0TGgpK
+NaN7S3e1/ycVsqCP2Fs2ti+FyzhtlY+fLdlJy+CKDLa6vk3NDQdtFR2iinN+Aht/a5HjE2kQ2ce
pfXiNOgP9dCk5pwDLcr4hENbm6AMYBWmWDZ2lW5i0hZuemnTMb1QmDUhX55dY3jA9iAvDQXfrVSV
oBXmpvg0dhn15dtSYqzUOpooAxlSembcZ3Vgv2uqXbOWF1etdU+moiiZK/EovMB8TgetIukmt06Y
v7Dhp8MNeCvtlIakhc5fypiNnr/+3a35WvHpQCGGyp2lRLZJZNUnGZFKgPPK0RNXzytm6uvUPYwQ
Ic6TW1UHR3OGB83reowneXIZxwk9Wz8eMb54SDXTCrMZxva2tk6TFHsr027blgqqbaGlUXrQHVUJ
j0zmVNOC55Y2NNEc3q4o22LjUKclO4y5YTZaj0HmeLsOBRv9PudJSvyowIEnszVuZF6QezH6/Q3y
i93Ux4dC5skjAEJz7TXWLoWzsxsYB1e9cottinLgaOQoE379SwlUvn/7pVA8SXS5/F72ooz6k8xF
G4y2c/BpXIcie7FKstDI9XqN4R2e61JYG2BKaNj7iiClKE3PNr78sMV+RrpLcR79BNFBMd5kpjv+
g2pyUUX+eR86Ol1JycIB2bKODPnTPiSG0aBJO9bUeMz8rPq4vkdqTFc0fvZLTV4ql/BUbWYkF1FF
NTbJ9iysIXs6OJ6Ww7cwY8gVIzBnytLmTSUR8kVtp19G37uZ3drrwHeSPf5JMrdhMu6ICsHq1oYE
HphoSSz9oTdfeodxUevxm0wFoNvYbd60jPxV4a8yKD77NLFpNFqQCwdk/WM5eQDACvRikBjsej74
TSdb66Qsr1OCFQa68wjsvXAnXGpoGQoF/A8zTDjVh01PzgLOrvE2jt9UPLaXCElCwqWZuQeOx9yg
Rw++Hl0REXYFYgMv6CtSymZuQoAixSbXgQpkHmzcLEr+6fqLYO3T4cJySeeEMrmqIehx5KcL2iRj
D33AGFy1uAdjqpHMA0IO30UW4jLULrhwf4/8odm5E8HRjYpOnpmFT82kVUdSYEBbub9JzOi39giO
F9PZNG1ovDBtFPrRdbFsQfcdm52Nb3ytnN+SOmBtQ0tkO3q9fpvX0Q56Znyvi69NU4oHLGXPDRTY
mza/V158p3eYY/jB9H2oqu9RSzYRAKcBb44dPvSd4TymjXaK6dqsDGUQpmpthy4adpJTemXmUXuT
jXylzsIokqsZRknVihFHnVtF/NiQPJDklYDiZ5bUOd4BedtawTdBhEu4piPHbK9XhY632zKgR7n9
xcTXcfl5z2ivQ2qBux8whke+fxERyMx4iO9s6sZpDpXT1Cp37ybZpghaokLJutzCJxJIf40HUI/A
mtcYri+Z0880E/Uierc6KCM/0fLNcYtjSaymkSMtmeo9amvUaG50B8MVbYIqur2rahc1CKqZoFak
XPU+i7EWuHdsD2qj5zAjaTsLPKuvKOjFsUWGv55qHYbYYNBy1cYLJpp0W9Xb2mM+UM0NBroIcwZo
SzANSs3V4HvO1hzS71Mbo8quQr6nbd0OVnvRbLYG0EMbVHdmFM4huDWRhWZv0nV1slWqNzlR1iB2
7O6HMvrkrMMGS7uEqpT0h02FJMOZtPYKFAt3bcvZW6Tu70JpPqwDIB5TD1XR17tb1Xnmfdeob6jh
3jKZhTu8L851zMBeslY6dtK5tyr/Fd7fdB/l/Y4mMtQ5wQGhLA3LNsEt+LySnZ3Xv1uJYaC6mvDN
djgAqFbS9dAnKPbU2jWZQ14cxcG0zWBN6sstkZjTVhXIl/Q4gWIzOvcE1UyHofCam2LD+sffe1l4
QTX1QwrKYdh21E2CXp0B3Kx3oV9Twhyj+jbBDTiliNqkkOnZQNJBOQNpoM94Sy42PNS6T2/8or5p
I5fitiWHq1vjyC8MbU0uX79zoma8kwnkP5RYBYyxkJBk3G+Y9lKIvCNBx53PKiyYjmT4xrd98p4n
nGBDgpxOkExLSNaNz5QrD+rhZjT9YNPalrOJDGo6q5IZOBdkmpua6Zwbp2v3feUROxtX1R2E+frO
SmheTKbBz0rR+1wlBNTkJO0haXQ41PThi8WrLpoO76iYNPkyaHx/ol4KVC+reLL0+6Rp9PtxGvt7
dbQzuvlRw49UK4rebYqKKfWIJYrDKLgtOloJuWVf0tB5a8lO2trudIiawbkTSUfFNq/p/9iajddz
QkfomrDeK+/7iE866UyyzKW2JzmL8PqhIYPN5cjfDnO335wCrrVh88Nt1HDrzTduQSZQKSkKsbZz
z36Ifqcbkt/HNAjup6Zvjprh3+eY9LVysp7yrL6pKj+4iRxTrFqv6g4irL6kZWw8OoFxDvG53kb6
3qX2sOpMA00oh+1v0TT9jrDFBTNMR0Y0XneZCqh3E1dKISpwe/ZzWLAWipGArFPap5Y3uffLXCZQ
0V09aNGt71bQOH0cBEXq72eKEKZ+k/ldV1prLgTONkTxcurJV0dp6d63+fCtJJgjwaf8aMUEdttO
ve3M6dUOx5IAVVy1oi1B3HZu/tRb0HBcyJgkNXGdCjfkgxxqA5qbG9b+zo27jenQAWgch5eRj3pA
/fkD05l5bCv/3sxRBdVea9HXNZ61cBq2g6TnPEbELCJzyHGhftxl9c7jPYqR7MRqtoSc1NJjnkUa
y0OjHvCsLHel8u64Kk87y4uKk53JSd9C3ylOPx/rKKrBjkBSnRNnSoP4muUmHDRwX7W7G2apSTtL
TT5uKgiRUWEf3YyoHfR2U711pfG7ryPvsEzmRY7rE5Rlu+Mpmm9cYn6xn7vIz4zuUIpoXc46g7Dv
iF030qMKtHGbjt3bzz9TKKdxE++LWXRALASyFJMAzZYGExUTvBdJmdan1ALkxJIeHQC9Bkr1bX1a
bkJh1idN56aBNu+kPdK+BDOj79U0IHLyanpwiIEVPFcOugfZUav3sjTZKmlmp2RMGICQLGxMkJdn
N+NkmSoaqsU0PhohF+rUQMOq9aesHWy0nE3Ol4z/uPn0cOqRLU8k+GJZr9W2t4phBfXyi6HNeYST
n5+Wm8ntip/3lofVqFmHrkZTo9C/avMNY3FxWh4u94KeJETYgjyj6ETRM6rXppvdVYN4VHPYGKEY
wSzw1fY9F/uNEdI1DA1v02K73ZPl8yRmolMXtPWmi0c8UahqNdnQY8m1rSt+6IVz0/foLE0d0W/l
Ak6KJYCvBgIXjNsSYKlFyndT9hDvkW/LXuW3ifdEaEi0C8iX2GpG8tZ79R6OoI2Jfva2dHAd/L7Y
ueiYV2GBEDq0SW0f85nXGkHALFN+KOoVp77S38HGvnlo7SPN5fQMWeHGiBMqBcKhCQ40l61N0PXE
7KrqgtApO9rwhmTJ2J9YojxE2VumoQiWgF9hXoMAtYN2reXdxRiSZa2O4jjRHh07AtTmkwpaBYVN
spYLj8usz5SGDiifOCCWnKNoVtvE8w3D19ELoHwtf0KaPXPj+HfLveVvH//252v/26c/3sEOKQ42
Hbqwz5+ZLhFGHx9TlHq0nwmjf3rvePk3RtklNBvdUzHO3JGPN8dNj+U2LH9UdWFMhJLzLXIuTxjk
OoJR0bkdfn7K8szH65ZNWR7GQWEw5w82IhiRtFcKCX827BSipzOmxrlRxgJJ5s3vSpHmO5i417AB
4FRY8oCWUKP5ZjIMIlaVvqDsueCPYmeMHZnjQmIf94SBuBnRv8KredadWAIQJmyBWjnFsML4HqrI
OUZ6aGMOKe0TEHVEFBl+s53WhI+9lJzJy9PLTcs66CTJj14bZTGLiMzIWi/PMAraJ9R750oRVrj8
u+VPy83yMLUz66Ch5K3nN1n+Dp/oj3tFgoaS3ijY8PmNlhcwkwfcymp5nRajPNgIHpXUmiOk8+lk
VwyeCK1qA8U8KqN0sg/qNegRyaS23FJ+IuwrsNEJL3exHNXTui7kYirhueWvvaMX+lYFTHOB+qhV
W5reZlFaLTdeTmLFx8NFh+XaFj7mjz+SaPTnf/Pxug/V1sfbDEFNC7ieJfi9jiiRyGuKCMZ8qMe0
Xad5zv6E4CraGfQA/kiOWzKRlpushBLwM05uebzku308/enh8sSS1PbxT4IlMe7j8X96CdMBpC2C
vm/YUuv4mfiWpsh+f96dzIGt+HhlHYGBsxlybKvlKm8A6JWAAn9u58c/+/hQLULP9vFwuffp3y3d
sI+//emLL898eknvgVebzBvPLKCqeRQcf374gKdfFD8D8gofytTjkjnlp+QYHZZfpoghGR8mHWlU
6tqHZZ997NHlodeQdr1K84Tbn/eXP3/80+Xest+jHBwcRZb5BV0ntDmzOZ32pooOnW4w7+8nr9jW
LSJiFuKLzrACGU3g3nwEDJOh6tdFgugtFx+67MFWoK4hlmpW/GSghWsmT5kx/HFT1XJWX/3XYx/a
3VqroaIVguwrd7JZYcxvPV+ecFbmJ8xqAXUJnwRm6AM2XMhIl/16+VWX/VIx8d0ZZf5UsKr7mW4K
EL8BMfecRA18i39nIH7sneVvf9pFxXKYLs//6e7PuMCobb/JNvjughU/2XaUn8d8GkCpSkKdSze7
toN/HoBqIU4i9T2P4/j/sXcey3krW5Z+lX4B3IA30997R88JgpQoJHzCJoCnrw86VRW3ogYdPe+J
4kiHMiRhdu611reiheTEBXbdh1+0IU7ibd2Qiqxh1jDtVM39lJ1YS7gX2x6G97JklFwk5lSfkSDO
Q2VWb85Nc0Pr5Bf30HCiPSb0PX1E3hJ4HuQHYXxPRmNfqlJ/dhTtHGZ76VJ9ri2075VfmzsWLd/x
Jm6c8WJ7abYGfgJRI0Mlaqqaku/KBYEqnqdamzNA9nOiKnzMVB+VPKwWFPDiL8R+vdZi3vX0Pn3i
HzEALUCzGGwr3OujdsxCyWrM1T8D4bub3kymXesbH04aTZiZ40VnwvcrozkAMFWbuoPVGuohDFzF
gZ5Shq94Gj4LrS+J3LCB0nUOTyhMtHi5gbupm5QTfuqZi8Eqhz0g6V8TAvBGAYuaq2Gjm96sBY0K
hY1XOxpfoQt6+7HwfhdhPtL33QW7EHcrANvgQTVo/PCaqdrKPnnpcxuXE9TFlTHKCLZI6a+TXDlf
Zs/CzDKmaNtE8V5xMwAPY1sViwxDcVyeaXJ6c0YbjmMRBrhjBxDUeg2y26cNpC5+abSXnHs54Nwq
kh17UEo9kDrtCZ9rFhP8Tdx+T9rxbgd6/txRrsJYZH8P5qi/1tmOfGx5BOPibQIKUVa+OW47zOXM
Lj3gEj9aqzHlVZiA4m0sdgZ8P35NnkUbhHSOMdBDSufTDerQn7xkT5nqpH30pjCWDg0Wi0OODnTK
O794JeC+1CxixLX/lUUxlTom5jijjLKtV8FAGbpT6vJQIMlT3cxmJJ7UGNusMYJTRfjZb7WBOTuc
gCX3134kH+UZw/iIRb1zyCJqntPdzRaKx2CNaJS5nx6jNm641BIOerzoNN+7THYY7YsEETMp6KSk
Hrtr74T8yO73tn8CdP4a9Z6xp4V1X8Hx23QjO0TdwSFZh/QH+/C3j4PSPrtdltp3vOjBKRNkKPRc
9MfY+NY0jWa2HjlhbCIadac2IAZeOXvLpWLvRmpsMn16wGN5CVhiU3DpN7/zIIovSWC8ot8wwXJC
3xiGgn/nlJeh4sIacXtbeQ1ApvaehLTMU/41ITm/tsG3KcfHGBfh3YjtT6uyh1s0hGS/x/GMhJdf
nLkenVml39cl3syxbF5rCKdPZgUyABzxqdGHX/QBgGrqhHsetRykgkJHCnRaLxHXnwEZr5WeDOsi
T3EVNuWrsny553y6xxShb2NrOOFGRr+Ie+qGHc6/RX3sDWIYppnwr+MLjHnQ1iB5Ti+JzOrndFgk
oTncUgsicdTc8eVTdOUeiLhnrIpRRY3MY0TKaBOfxmFbQyTfItoMS4bNaCHAWZ98ClW31MrBcJwR
XkHsLgsHr57Je7VOW/jdWE+OJP/fht6EE9OAYu9N6m3BzOmrkYT5ygpt68gcNSyL3Ex2JAGXeBqX
oUFTlpMn7xChSYFMPrbqun3XSioDzB6Cn+YVP2NbvAvpbfiQYmPB3ka66+SxogvmgfXgyaxN9gn8
lIKamV/EVIYW/z3nFS6F9C+dSJv96GkfZMBgpUs45iMJQGm58SHNJphKuf/L1MtnImTPbTT6m0h6
u9KZzkku36EVX1ynHrY6/QtaMHzoVBiuSqw06ySow9UsPxrWj57sFeGHL4P232I6awLAQL2XXmc8
x+Nn7FnWvuztT2V27q5L+kfrJH8coo67IUM3cUq2ublY9Zxln+ntoQbIG+t9Pj58WFBrKFWAFt1i
elKgZQcLMF9huc3W49Sa0XrwYpj6zsNynSXms7DwkCMHnJzKJHLkBx5RRfBZo9/rxzHS9yVFgL0z
vk121axl1LQXpy8wnpVVQOXBk67s+hSBySL3OWAO7X2iwJwAR82Ltgn7KGKxBGVi2Oh6pp0dauva
Tj6Zjc9Ky5JX0VHn48cGXYvTd6nG+u6zrutM9cQo564V6sGQqfHdalIixdkJIK94IlH5N+NVHaqm
lrj+lXjRrLC/eyAH4ynA/jO53b0ff5HZqL+1BsaZrMCktikXLdvIgmM0aSPPG8ZlTTUPO6BU3seW
d5qfNXIJCTJAYmCb0E33viUJ8/dXQiuqj9ZQ/KQJ3U4uzOV8LGF8D8UJbIwGtpIZypxisWpCbhhZ
JttY8vfYSS/PBBu6jXIU9wXhZlbDafIykkyro1IsKV5MroBVay7rHMUDcNlKDcV1IPIPtj6bu7Gt
ZeOax67hxeC5ko7JdvztOi3oeINowRh/Ed3w9lExP7bBwa2JpXJ/M1QyetUBBX8Dq/sR00NHfwkz
1M1z2y3EidLZDz5cT72fKfC6rT1lcKx82/5TjJ16lU5ySHWSVnaYxY8G1iMJywiuYDLdRJB+zbG2
c9MX+qJBpz60d+gc49EFdZbwoN8iu3CUt71tNRYR+24yCy1bUdPd96WrXlitcPlqoOpqPK2lFZGs
cd15VlJfLOf1bZZwhPcrFZztJMA8NJmEN9PhUqt7JD/4K6e94quwGY3pXbh0vYy6IO9L1QDKvUVY
0WZlSv0tfODCwz6dMl5oUP3yOvQWRpq+QTMMUfTMaSmU2Wxqd2Q1p6PtylBg/20EgTEze7ft7KVX
NhMsK1YYAe1qjBVUQjE8p05hYi4jf6lUdB1qtp+khuUy0SwP1Fu2o6Pe37IWZrlCGEd3vxDvjIsO
gIsvJGww9WEVMCtcgHYRiZEZ0Grfh4GYatXijA9uQ9SDCymypzLiUu7navDG4PHPCMNVMU5XY7KS
Q8BZWbVec4VD3qypnXuNOTWzQZ7i59DtzhEMvWXljNN2GgPiEfbOSoLfcTVkW73ndm0xEK0Tr7lo
KUXxFEesk8b23nT7D1MdyUBTeavCKbhcOvmDmPNwOlP/TaEti+TAfePtJefw68oAnnGXmfcipnz6
EpEbLroETH5jVcyMfeof7dTFy2pW2jbwiDJojgr2TXTgFaq/6lXx7UlIznGjDmFMJGa0J401W9id
pkgEJ+nmVwo4mOtxj6zjrIt3TcpJo2aWppuANTKtO1ozT15htuvCDjyG4d+nqqh37bwu0acYlc2Q
5SbLKnLcg7sSEUjGBuLYQuQKA0RC2UmYJu4H/XufvpgDV5lLocbc/Qk470hVJJzGVOm7FhoD2Rnr
5he5f3MKtQXdz9pGxUckwR2rbPYq9vRRBTn8Cx4G9ERUK6NjDVdiToYn14aHqrMe9Hr6y8xx212l
kT0q3TTbI1bxuwcEu4xhX2SE+GAfnTAlsC+2ybMkL9KDZ9nqbbZuPR0jUuDf5BCMh9TUP0jXy1Vm
8ELxEFWLoT8xKrT8CyTxe2/4XTnGdRg3UgHESXIvPFZpcMMFejUNli1GVezTiRaGNm9WJNK8W5WU
H9JIj3EHvFc3TCLDE/jlBPVt25AwWTBWJXgi2n4vjPyRjFq/D2ZS6qD5fxh4rKNWAzGoA3vaD4ba
u7zbrsC79nWlmCrI/bDCHb7cBgHG1rr4xdHTa06ScxhCxia3mTZxTRw+pTHLL2kjITBJkXEG2Q4s
Li1jn5ReeD8FoGO7/IgtfXi4iX6ldO8DCm9w9QL5VgQpHm7TpthTNiPzpoIDkjjOTjO6I4UEci1i
rH6iMECWVJyAebFgt+zzC16sg5j/zNxpQQot3SownvtM7qixy1HaJv/QCgfpS/cfIG7X2QgfJCtb
MiEj3jnMhflWl725NaCfrnHb/mE3/hCi4ItVenz7YIu40h13U2R8lCo8Mx41B99yt3USTRc9xm1Q
D7c+PXlR/lHZyriZIiB5U1USAkA5XclmuAtp1eHah10ZWnQWGq21Dcf2NrakqFMnPJT2k1tl9tlo
WyIVkVGezblnBud/WrrxOQjx0UtcUxsgn4B4DbH0fF+Qn8CeGRESWduayDY8X8GomA0ih1OjBhHz
KEUvV/U8jKfacPnuLfSbbk4+eLxGcwH/HsLLhUzYL8MvAe/17qn31U73m2nfubSZ8FUYkYCpFLBE
vPp7jWOTXaVRLvcqVn+wIW7pheP3Ap/GQYIhfzCRq+OBmVK3jxURyypqpxU2HJ3hqEwPLu5RN8yN
B4jqV+FrJ1Sakh61T01i1PRpX7hhiAbOCjcCZBA/pJhdz1U+vsF7IaQgzPw05c4u9yvOZzNmy05w
ImV+uxT2mO843jxTmslg8d7UNlbJwCBJ5spwY+MbWSsgl5SeY6Epzf6QqNA6J2H1+p+rgUyz9lGq
HUt+cUhPfFy/GbGbTo4MTgXnkUXCwXmV8rLZpYH/G8V/x8OgO5InuFdpahyjxCUCnIzH0fL4huuO
drYDNZHQBy9lDNrDVuMP5+tmp43OtzkU2SrR6L5VoqRjU+Pg7jjvCHyUGKYiwJCr/y4nCuq8qdA2
OsilY9eR7Oa+2cm+TFHENJoItS5c6SZMblon1lZhsxcq2cHbdQYXR1XpAgZ9tWcFbO6rlp8KOdj4
CEb9ANeMgKINIrkpqLBMED62nIjhTHNzwdyW2bEoSZkAcrm5Wa7R5UpBZI12U8QU2BnBgBmJnNXg
rRtSEQgR1ptT/taJZntUkp5aTmPkPOUb10xzbKxHy1bjnqbBRZNsaUjl01Yq9OE2kjBuW+EuuUyB
nUa2fXcCej8thhs7Kc5Za20I/lg7V4e+zZFQbCZJClaEM5WbzesByGy37LOGeR5b1yaiVo3IV/xG
2is9E3YM6V9sqT+n52mdCS/YilEHJeqTEtI85kyJ6/fIHzbaIbfYWI07t3Fxu9U0ZWjzgmTu75Zx
H54HGd3MqL+KOAzgKRtYlAuwp7x3AepKQqn081H7ZZmHwjYYSSmI2QUYBdeWl+GTczqymoAn8oxC
qzYl4q6NEgyvlYBnAZ4NP/MBjv6nVGisUVMM2zR0ulOQp8GORmKquVvjj9bo0OwaqgW6uroqugVW
bhwfJq7S5VD7BFRc5PN0FrdFmBkXLd+lgA1OEskLIySBPvSh4VB6gbqJKTm47Gc0oa6qcV+k1M4u
QaSN7RnU+wb6HnPHeG6TwF60edRB0cuuWgWD3p0PJBFEuks+dW9TJzZen9JoBjojzwNa3OzOfFE8
EiE+xM8g1xF+e4/yYrP6DKDE1nb2ywSYynncfKocLd5B99O3kL4on7K6/N65TCQkpolBEwsrgZIz
mcuAZUVxw35p7cMZ455JsWYYIyPZusnaY/ewxK2TrPBSzkcG1QFNdb2GzkPl9WdzgCdVlObao5Ng
R82OzS4L4VzVxcQVOXJan4eSxDCSQyQ5IyBforTLelcJzJdTjNmRhsFnywF4EiLzIxiEJEsTshht
eggHQQlw6K9sswu3SWd0KBhEGBoq6tHv9K+ACcqpar7GqXzvySgdOsdMHoaFGCKB39Tj8m8kwfc5
vOg2RH0ho2LVR9G37aQ9MuMj4nFxoX38Tz7CVrI4kvvpgJVH0DUx9hgumw6IIj2owEQ46i3RUcCR
Z/EhAhu/pDcxOfmkiEdB9LIcwwUp4mnrNy90xvHE9WN6s/PQws00eYs2NNvD38hzk9veIW1HxjTy
mhvScAaCk73hji4wSnKj1mh58PPMYkC6IpAbJXp31FO6mQXupuwWtYMg1s1jVo02LfSekNuyr57S
zPMxgZ/poHJ3+LxzBF97889+TW8eScBEXQMDuY4Tx4Vay5LNVIRvo6zlOjJ9KnYy2VwtdeNtFJ+0
xnv/u4LJPDWT9U1jl35YZWag4WIIKpctt9tkD4iIvb5qorTbavVPXNMlNcTKvhV9/9vJ3WOQhWrd
JDpOfbL3S29wnpym0Ja0kGGbqEhLu2Vw7ykm3aey5sxqDSFbUvmHT/tuVfELRcHmqmFluoRUzklS
0lHY9mxR1GzhEKH+CUoHVGGU6thuYbnk1sC1Aynxanb6IR7tzTDVMeh1BBR6raaNJsJqZ8K0h0nE
ZA2WOHtALXzx+/gRDJG9j6J4WNs9A4ir9/lGDygcLXPnMjRed5SICPrFLimAcKT102GxOBk5lRMG
aJ0gwD0R6zWXW+DSnpprxDlT3nAxkwoEBA9yd2fQWebPA0aPx7GRzlmkfX5M0vCqCh2CMf1sSp5N
MJonK2ePlCekT5xkgto1V8HrgFXbeqr2XRyHzNzlz18zfDj434V0m7cFu6oEbCOkAfhNvN7mFgJX
wVMyX5xhUH+ohF2OnJgwx9n9rje+GbhiqNOgQK16yM6WX956N2bZWGbA0ErsqSl385Jt8zJXRGFL
5Z/o4S0e7G1p/45db8U09dImVQy9UsM9EDv+CcPRhy1lfawiMhKdZ8frOgth6DQZMJCqwfHgD0gf
tXtyQ4oa9RxPEji9sO90lO0AbT+IxPOIJIFVd46607ieVDQe4Crudo1unKZM2ucQW/RAUsUen8ZM
yL0j6mjDWgnA2Lx6hD0LerS9menAlh4cxQayz3vFYRgWt/baUwq29fF8HqNUXpt4Ni8G2sq0ED0L
ZUQHFTykl3jHvz9kms011+SPDLI6zk37R3BGxTiMe26htOJrTC5MyeWJVvjhLY1paYDpXxiCeEOR
Bs/SDp4yboRj1NBM0wTzXZ2yjBsyVlxQwa844ZqrKf1tEOoZz/i17rN21QjZAE/9UwW9Tnx54kXW
AKNLc/2IyNLux6lmIAECcXDw/FMxdKImPHuJhyS9199mU20LyoZfeDsbJwpe4kVN44NmJk86znry
9COSjWGP58Cgv2GaK8Uaerz6BpD2392CQWFHXWk7XcmYZmcchgL9Q/freKf/HoQmjlXP0z61tKei
5Wdm5xBeNoLzmKd7rYw9LPd1dSAA9xlXQNmNvOaO8gmAK58tbzyYC8VQ69nFsCPjwA5LUHeQgvdn
YRPvxiSnyIiyvB0OEexCY85uKfdJxbpUUXAYcQEMVE96Yw1bZYhNKyzvUXjj1mrx6pW+ccmL9LOd
ZgdNL5tHAeyrUAquD2e1oywdf58ULAqNuGyPlSa25WDqV1GUr3wJiJdPjOCjZdwswadfoFAuMbfn
m8pPaBsvPHtlMRFv8ejWB8AsUgyQNirXPI2Z9k3/jLstfDlRPloXGxm/Ej0ediJU46It3J7FanwO
i1SQlO7bU+YTJA6HLr/U6XdAc0nsm/kXQMIe6m+9IvETnWXaqjXFRMnGAYa7LNwY7NNAiENThvXu
UJrMquMtLbPwkDXasyVb8F4Rzy0P8NyWKvWVGILpXg898NbhT4Eov+4FpwtWPuPNFWFyHVJIOl7x
XuuyOZRExrDm6dho4qnHI1u0tFlKc93DblwAxDJU75wJHQG8D9JfeUTbZOmP2hWx/ynIkD5Y19WX
YS5tDCmLqusn3jkBgKLcOzbmOmwEBcqkNHd98GDvnT5p2p9sbMstmmFPDTRHHSXT08Bm5Jzp9Oz6
UczVBrru5KbWNQFYewWdnF+y5uWfn5g91wWWbLAwGPZcu/COmoVhVSuUvf4nrc3h7Dk2FReJEVEz
2kIX6jvqbVRNWv1v4MJUTFBmw4kSqajc+jr2xsT1T1WPZGVGWnmCjvTWKTZ5uqHfSgSrRnQuBM9K
W3rSqNlEmbu/J0U+BVy/CZ20Tcv3N+F57zstBlvX25rx1C29uZxaxCzvhmS4OREnzii818IYrvwL
mNDpssiUma3TsBzWeH63Jd+sJTONQX89vW7uVH1NedJvhg4LBxxGd2PX6Uc0P088L6QcqNXuUQMz
H2LwsMPHSKdo73m7fqygF3b3rLAUNZKttq0UtPtqlh1lw2tfzR31tlwgYjGxFozFWGJgo3W8HFh2
+QuN/MWiaClV75vyqGsuyyfew3A98GR5xToJm2PldMG6kdjm+p68GZ8TnsS23/odC7loMF77GS5S
qV8sMNPdaI9iE6rcXxqypucixs5vma11kso4Sn1KrpyTJUeBGCCKgNADS6MkLBqxcG0d45mFfs+m
mx3rzvHU+GwndnKPeGTNmP5e98Yn1Th8hE7zPN7nZS/n8YxOB2L7VAThNJ0SDYmkHP1VWHf4cojQ
jIYwnz2LzxQLb25DNMot1rzKlz+uldp7jbn4Uii5ZBFHtU/sflpkFD0XEFhntTyYOv9ozA/P3NO7
nc73TavMZS1Hl+HPSFc1tQQ7s/TY3+XHHjcfKVrh4JGe45MxK0JErEMZVcmtZ5+xdAdWvU2btAeJ
3QJN06ULqY1XEweuU+2ab6H7OURu+8o36yVWvkKvqNXCsTrcBe7AuVMX9kbY5ktvld+2WalL6G/N
PGg4P3MAkmHA/OHmj0kQSB4ooXA6+WF62lrl8VNuKlqyO7e9TWW+tyta1B1Bt9SszNEPqPA7KH/X
GlS52WYMzqYyjYtJvbw3Pnc2BvSxzAIekNl4LcWAQctVHw7UmVMShCuztHYaJ6VTZn9r2HG3EbUX
iBIVr83Oo7sjipZj5tL5UkLXoJ02fM1n5KUgPVIY1EwX1aTWcU0Tjx/hYM4mO4INZcltAS0kaNWx
G3t1e44wKx0dCuzy5JXRqVphZqaVKq0BAdF774cWUonmWnuzyF+wSg/HAIbNcUQpGhrHOnQqrc41
hpVt4E/fHsiZo25a+fHvfwGILI4qNV6jCtToP+gHqiX/gUAME/VKM9KhS7Lm7FHU4boEbVsHnwDk
h3FpmtjG/DjCOd2VD0V8CCWZb3PRC2yJSTAzYAvyCulkPI91VC8rjxh7HYHZGwoxnGmAWv6NlxXI
q09T8gsjFkUtofvRcF4RgfEhB697WBlATE8BZ2yVXEhX845WOocKYpaBTTmdzb5Vdyv5xJboPMHF
3tpjALNH7wDvHEvZdCujNKEEtX/KOH8XTP5b5Ae2urjXeSlP3obZ9oBkxvyVx4c4Gt5tnb52wKfD
CrQ/h8g8+frrjxgiapRCFVfnyVb0Q0fQOAMFML3yYRf5on8WQWKeNMGTkjXUV8c/JMGrt8BN8cdo
Yfo4DrdxrbuzX6U99rb9mhvDA3seRTsUJifxlAO101ajSSsPPLmzDc501bSkdwO7A3g8cjD0+yNd
NdoRnN9JdlG6UnPdsF0ydVttR1wjKA9oxi8RufcDY5K7alG52Z7ydmi9afHXJwtF5hID3tzEs3EZ
uqVEDpwxPF0OiJ0c3Rp/t79p6DpbxopulbEQaMnyucv8ah35PCUKPSR4jjoF7Wlsl2mXR4tmYGFe
BwZrRUUlUF+nybrJoQt3aenc49jN8Kc6+4TaajN8sRr4ng5P+2Xg4kgBJsxutBi/sIZXO905RJrm
nlllMfab2jpudPPFz7yfvMIXxXtzO6OJ866pcL37MalLdrqT4/AeGMsdxiq1U1gQCsHiuep3ltL1
nZZ/E3Qpt30ZXwUL2QXJkmbX0GzfuGqbdon3S+2asl6rSXWP0qyvvlD1qna0bKU69p+AJaBapj0t
UmlgMGmbxrXq23NiE1vOy3caNUEJ2DbtYYaUC1N67UaFnPI8TBNjUFTrXZC15F5cELBDFAw4+vLs
PBTdryEx2EuG6d4avZfKQCKpgHOClU5IiwO/WrfSYaH6tweyNFeuHxhnDij3mqZqmCj1R2TpF5N6
tVtLOZUVq+jc+MZt7MTEopbCXR6E40FEBOr1QkcPQ3/i/Dd7HtVFsz14zFPz+JsnaG3jGYNnuW9b
5iLbTp4SKvt2U+G+tvbMv5LeSEpF++0o3hS5SCs6iIKAuI0ipofqtHQzwzoVbfsV1VV7jPtxNpA6
/wSf/z8R5f9GRHGhlP1buPJ/1bS8/TTt/3mN64iqpa//AUX553f+V1mL9y/PpKLFD6ih/Usg+W8o
im/+y3UsG7Yr2A+TDyDW+l9kFP1ftJkYuodr17XAahA3/08yiuX9ywh8F0XBDXTbDNzg/4WMwkMN
Ksu/RUIdG5kF9AqtMJ6BfElzN///3yKh0WgrfFyR2NNTlmx8s/zJ+4r6eUWaxGvro8KcsM4kxV9V
1321IIVYcJ5SRpkLS31yPXvV9ZhWIsp8AToURRpS3JkDbFLRhtmWB3t47QaibUwc4aKJomCZVjJE
/8asr6LwHLssVCYXh8zBtNBv64jpsDPrlNKL6U19EYWQrGdBPne8kDug8V4kd4iZTE7EUGADsztv
rdVUVfvaH8q9bWv5qh+1dmEW6suLRH6yAVwkLqlNIxyOfZRNJzWRp/JSXguiugL011jCk7WihV7Q
waAy09gHohHbIizOWmlUK7wO7townzpBdMxKux4doecsYk23wSVNkI+uva5I1swTGTnQEZg+x65g
PVhBvcShk29tv6wgL0BapJgbnr45PKWd42+A0tQ9A/dYVPHS7L7qMbOZeMly8ZbnsWviSJeQ57pB
rd1RnoF2giCJGd/dinOsoSEJo/bTkFlVPd8n4gBxl0AQBp5rymgjsDQ9W73/yP2GV3oGVNxhOjed
5oyxdmHscmk+y7ZXJ11oz4ZprMe2eXWFujtALnrlguhAb6pHwLAVVp+36S8SelxXunZUMri6jAl9
F7yAE/uyeV33EjtdatUbfCkELlp/P/9fK8Mx0QoP9knzqRIWiE7BGNfmQb/QDfvSzsOp7rYN6+YS
O8pAn5xRAPEWLB5b96CilteJ1R+i0smOvs4KuqfRumzS0zSanMcGo8R7AyinQumOTQ2kYSlb8mm2
sU36ieYvH59OaGAPgQS4KXuBibhBaQMqjtQFnmOpV55z7OKseieaTSbn2CIxc8FF+IM5/a2kMSlA
KMBQRzPa0lIXL/3hF9v8Z93M5caYV7ew7c5mDQwt1K2HNMwTusMdBPa1TAV0e/VpR5m3poD+vZKi
vtYZIK94AuNmQWNMGTKcGB21m60uWhOgDBuMgDSDnDiwzKB8QbDH2BLcn/hKVoeml9PCVsHWGqm7
IcYo1pGF/tRF4TrvujeTw8Q+IuC67iiI5knAbTZIzCJAHmUdnkKKKHrTqVZeRYyPE2DY1FujoSOo
tC08G3kJRM1jYxOLp7SxsfRNjF1tYyzo8bu0dl6dMeJt+rZVL+KZfDWLooefm9qWnDRdxHL6nbQA
iJAKfjt+daFzADSwzr1oNzmWu5rMbw+Pjw2WWpcAsd+Vcwsz/ALBMFtLpga8TOiRI6PgOX1PkgfY
YKy3Sq56ug7W8HsuXp3QcRCJZT2+Fcbwg0DvbUXvXCp32HdGjeHWwEvqcISeUoDRYuhv4yigD3OG
Xva+2S44483w7h2Wjwozc3SvW7EJ9PDe9NfQbKZ1Hcw04+ziFSW6bOpaS1NC7fVsfEk9xuhVVFr5
MuCUC11N3+nNF+t2Z2k0XwPLnJWneytkni8do+w6iiYSfaa98cJu68E7R1poop3mF9A5o/oX/hMw
grltb7N62lcm3ohMQXPUrfAxVEH4InKgSdlTLqpy3ZIBYgax8V2I6NAUwG7qUvxIYhRGoCz69aBe
Z5Z3taKwPwxCvXqBlR8ApoduUuFjyxY9leJxKvx7j6ExlX2OnWVC+QjqaBasqREWnEOVbE8AC3/c
5E+sua+EPZGXxqCF5mn+qA47VI5mMrqcsDVHf/byvFmr5lcUW+qC7TddlhnQOgRs/IuusQpIhxcu
62wgwauAXZZAA7IIWK98Mq5+VU7bgSETq7Yd3Sl29Ng7txqoZxnjNxd1nG9DOgLctm4WPTGqhQ2S
JPU45abWcZCYFFhqL2thv+QS/xyru2rVJGxKEXBCsOcgGMw1Fi3sAIYGxNLQNwIGmG55HUp59FLp
u8ZHFOzVdpDQlFB1olXPWzKsQ/OeBzr+FzxTFSuNQwMnY2XA3J2zNBqSHVWn60ixJQJ5D/aSPS3Q
fzqKx+KpzpCmsiBKtlMafLqB1+/yP8ys74lvoyplkCdHCTtzN0z4ncl8XTPUhszFKTXMypDsyNOi
ptYtHkeUBniYEcRAV9IAFQCriDMgh+SibxkLl8TBvZvFMMFhcoWpnm49LTIuvbD2fc1rDffGzaJl
5wbCC4ckbR82S7+BTvejO5/6Jy/ed22B3YYg9Cl25bkBS+pqV5u67kSwvfTsjjckrkpbD57iRrPo
gdLSm9bp/JCpfK8l7k5QX+kkHmee7mnyqhcSO89pyIUSpW+iLHzSwcD6DS5LY6g2SnbjvsTMSkLV
2uaRRqk17RoV1SQEBvc8VzmRaCCBsPT4oKnuWK8k9ab4sOpLoNATywlZ3Pf4uHoKNiMFLhBTxnvY
VUQ3R4rEoVlQVVP5G261T1SnR9eOGl4trv+g6kk3cWEyc6gd5O52iePuAPvfLDv2pHl5dSgYL8tU
rroCLnCpOIjY8gcjdbephvKn6kYXGw2rI4Myjrq3iXQ4wMJQTQ54/otD34iPfLCe687/D/bOZLlx
LNuy/1JzpKFvBjUBQBLsJJJqXROY5JKj73t8/VuAR4Yi4qVl/UANBCNBSmID4N57zt5rJ1tWqbeA
CUiUkgfSWVa3CaGfWl0BwCsT96hcTg1AdkdhOIrIJ3Z7lowMCv3Z6F8jOfJ8CFNuBrpUzwJPG7Ps
Hp8BpUQ5eKsMo9lGkpB4qCBDPpbwqS9Qy02Z/Bb6cL1AvvcDFkyrGV/0OsEiXWWPUmK8aGQr84cd
/QDay/eUEhBsRWHe0622287BkkcqSRQbo3dNmAfqxMHPAoryrjaTnSIrR70aWPiZfGILRJLinfXU
Y1I0IlM/yboqLzQLidgVi2FMk5+zlHmXrqfvcUuVFRaxbVSAGzRwnY4g9Ldsap/Trp/dooKHX6Bt
NGiATYHVnoIR2yvm0qfKUmgsx1y5mkFIzkWMeMow5vJcjJB/kQHL5QdATuWOmFc6f3rrjjRIDvOE
gS0Kr5GExyAptfeyj+qNVM/XSIDpqQVgCIJXkse5IlZvei2QCQWlQwl9IqAxqlGtFxoP4t65UWHs
hul8TSOyNCsl1uAlSL+yjCoh1neWrDNJXkyfCKcw4n3ZhJvUXPQK/gv4LWtby/HW4HveM1tJT6Y0
MkXiWgcOt95mDcKbtkHIRVBZ4bBEnrbVRNurrs+BD2ptNj7ipARpv4iLB9DJiUzbaOxRoSN9IaHv
A2rImyoX+r5B20gTKjpKmUURcy5xq9yTJ5U4+TCXLDXzm19V95IBxUfr4ls8Y8QJr76aZBskCEwp
U8rBOVxuR5prQkuK7NGgYlM0KtSFWnbFDlptJSp4XMRbQZvhrmXuA/p+X1sm49gAl1mTl4t7DFwV
YpbvImMXB8kZi/pKIetkZqAIQAKAZR5xPwgAIwafdpEqNA2j7Ezi7tgLHlekbjM3c/0jU6sXprzM
7ZDQOEpPq5DQ3AuCxCWUQUDCg3G2VJXqMWlb0877uDsDCuiRbwomZzeft4FZuOR3qBrQluyh2xuA
ZnlD+C3N0d/ObTbRiYwjV1UUOxkVIJLzSIpVLBN6KNBWJQtBRwb9pvV7owIronTPtdhshdhgkqrK
d31gKkitYHAMJKySPFSTq03IONDr0W602sd4gpVespibCTPloYlQqVYwkvsYMC0T6656q8pRs3Ol
7BZEHuOaEIQbPcPc3/vDsxoZEKfyM1kt0HgparzCbf3Zm8xG42S8b8L+q1MaUptVHUp0pl1EFhsn
reOKQrz8mAVQ7n2dOsnyEMdf4avNnsLkR6P0R9HkGEXiKrhhKn+E6UnAQIqFo4gI26leJm36wuZx
o9dfLjNWjKKjfGrOqqDt8io/E+zMawKr7Gox3cqGxoEhhh8IB2YA5dUbeLy9iU5wnC9Uwg9NV76z
irrq/fQ84IoTBehuMujItHprhaHd0fmgpjVbt6wPdppPtiGarlCMYZvRSXPmm15aN20M3pGA8AkT
f6yhMcLj4NbBuy90e6vGN0TNKWB5Y6gLnSlFiiJ1rgUgAXfhQUyNfZTRLZVp4VEmdtEyeboffljS
0zjPm5nVWw/2ssTFDiL+STXGyF5iiaxHf7J+Mvv8YfRcQ2AROgKlc+lsqZT5dSKHGVpMEZ6xn8OP
4PJn+JcZZWEels+RQGNCABxoNhfVCnqCuo0b3X83DWdiA6Sc3n4MP2aMHZNcySboD8ufitPsWqqt
2+vKAaL3tDDnF9jueK/pKJaG+hLP8mteF16MkUHrMSz6XKEFf5MivYcHfVdogO2lEX4I14WRT5PD
Ua+oosnXQpSelar2MJ2nDNraB6AHvyjOUDzw0VXJo6WiASzreywmF+LUKPf96MpiA+r3FIDFMBrB
LZGyzGUZnV7rKI+3kiI+hrmIEYSrsrT3C1nn4q0iNFffqqJ8pDR/xoKP7W8jEzlvlgZtIqSwFtED
faV9dJl1Yv5L6Tkc6UCqFPgqfYsaDaFX6JDiR6zdyFDARABbfsXUTo+hjMrdBhv4T0sbr6k/UhGI
WfbJxkWjjquU/WMUkYuVUTRYvpqcKC7NyrZZ7VnkdhR0rwS5eogLqsLSAD98hI4h49YshewwFvKB
qHoP/wcGb/nFnGm0xFzbyeZwls9cGMzHulB3i6jBL8/9UL4b+JlyGepWrxPmp5FrNVkXbCL4wsCn
Nv3G8vGaTLlDGeSJacUz1QsSg1pWz4hYLonebyF/5DTeVO3hVuphfcxR/G7GNgGamSWXBCbIXoF4
VlBxOQuJKJ4ircHmMDf7tueiUZKLNcysowq4EyZfUyrq+wDnWKw3JQtloXIUs98x9neHQGnPUSDe
jx0VAAYuwOElcuJBeIgKGVUN7SvBR/nTNhgRZA78AncG2nn/mAfjaU5g+Odoq+qi+ip0XoA/Ibfl
HJpHI71vKuMFNVvvFawiSM0hM6Jrloar1QHum+9wTNiJ4HtyB1mWPId3gsavERkuflpkG1GiVxWU
OypXTOMC5U4LCd8z7nTzXFdMC+JQZjEfnpk7fiCvpCu/b2qmcfHAaKGj7yYcTr8jaLwDq41efkwj
by6LD6SK5j5Ty96hwDc4UjZsQ6u5lEEVOq1QvOh6fBypPdt+I37UAq1GMbqvTNKrLD8vHL/VHtXA
JJGluvRKTLi5CPNpEh71noBUZXiWG0owRUO1SiytrRDJ94aG5awr5jf83os2iR5da06cbZ3HcQlT
W1yMMMT0DHlyxips3kWBdEx8OdyaKPhqfDoHIUm3PfZepwBdsUk57vA5druwlN9AsDCJLn+qPf2D
sdbduEjxC4rGJpbJ6i2S4p18MXKjWrpmximxFgRqELWPeZTsfSsm56RujykVT1cTw0Mw78QhNO2o
12fbaJbgySRw6c3Sh/OtHWIq1u3S8JnF+I8gdRCeCIgB1z+JH5Q6N1kCNmvopc24UBo1lhzF+BCH
PV2WzHeyvH2DH03wFBObIQWvqgrTHgZ+4aBZOE4hBba281/p8dloAcnmSMRtbjWYZGoQ+VI93CGv
i1iPUpyM5qJkRfEr6zlBO6NiJan1r3qbsF4YHlKsQw7KhI7gVSyMDXnR/EdDIWd91rdg467YA3OX
ZyOoWswyOAd2o9Imniz7rO5mzWNMJRLRRLTS0we/ZyoOvITBdlhCSRJN86ZRP9RhCkspMzaq6sOu
ayhvIL/pb2P3WSgD9ii6I4zcA9Uq5Vx1qrmXAFW7ltogtu6YF5DQ3pYUKtHqoZaqL8YIfJ9SrD2M
/biphG0iVT81n1JgrMef86gbWC1k1WEm+tPwta/MkPLtkAIn6UwjPval+FBbjSeCwXLVLri0YnBV
IoFecM9RbRlowzFvl6xymAuOnSOBdLWTIL6QRvIzahCImjFZwEVwJvVxm8j1cooqmVsbS0+4pJ+J
GHyfy4/+nG9mdKs+XjRCQ+lUiYsMJ26vaaE8doRT2ZRt8UvLikuH/ND29NqR0SCMEQVEXsxMBKhW
IlAsPWLeJirJTst60TF2td8+F01APTbQSRiKs42aoBuRlQarJZVRFISHDjM1wKpPgS6XPlOR0uMA
ipLWzzsKqp7fZx4Wl8wWonSyjXrMD4vPq6RvyIQsqzZ4pTfYhk0n7C3YufvKJ+mVFJy6+lkLBGPD
MBiWJdPVSqHkG8smoAtHVlCqbXWpuSiInL0olhDnxMwtCt04DGHzxy06uDO6epSxli8IB04UVoSs
dVzNpPa5brIw1Q+TKusHeao4ANedrRXRK1Y41RuumcRIRt1WoWC1jxW5OgSddEdBRtsWFSyhMhdD
l9IMfKElQkldNkoQoL1BGwx/Ix+5qQRo2anCsNiIJU+domlHObk6lHPvDVmGWibPCclaSD3rraFl
UmNO+7RkAKMlv++KayZVEX3JpD76g8VSZP3v4RKLVYIz0vPCSl1q8iYyTv7vd54TJfE/kp2+9zEL
pd1dyh5kG6h09CbtwTJQiNaz6aBbFGzK0GjEdfmPTZizbKWz8qIsHJBxoSOEKypjvWmsIIyqiXLk
HkAvopbxJ5e1UxWJOHkbVTvSu4x3nHnloQVbh3ur9xGGdaoj5XyI66bjrNkMsvj+vUvWzAOz3HKH
4ZSS2vcDNIH/+K11XzxlEtI4Lu3fDwyEqrtKxWSuKLm8LdgdlpLF4Xtj1Qr+9vV+BPOhqmW0axZn
gbmg0zK5E3ZGJxwAtLYuMM3ENbPqwUj97FwEzId7gdF0oIBdZf4xQzcAODayU7GfN1InSS4iV8Wt
sfTQnjbpvAK8Br1C69eBJQy5wRIELjwJ7qggumY5Az80OfGW+jVNbuZIMWMprpVZZjwdopOBscfO
Zoq8AK5QNfX61ywLBBXm/Z41gXbqpmhXt2a2KalKCeODHODRzJjdUoVErQ8vnf4z8AIcA7DBsqcp
bnBUTKAOOCiPsaosDliShzUqEMkUP0p+Wp6EMqFAb4REIcqHKRiXQQAXhEbu2qbwu4uaomwR53Aj
FVO9LfN8OwNSYrxRYo+mL6OqERxmxULSh+TCmfsOT2Ynjk6WiF4uTt2hIBWUCLYncUS0FlMPAiaG
0ffKOlFxQq009qnfsVzClclFUqEftIOWy6ZgEicHH6x900spSNFW91OLpg3iQZX48bz8rOTivhHv
AlX2KoWlijLtUoO6Z6Y9J1Lb20mtfGWC/lCzqMbdd0Q3k9LIJlZeUH1HTWNsxPITpr0JEYSdJeYe
H29N8wQuVdCPj81kHOLkkUxT6i3KcO936s2qcSBZMRasCR9x8UwxnvV+jlyg9/OnCVyxgp3L6bv+
Lcysy/JvSxPCB8Y5whJxtYdR/JkXRIhSwacRN736iFiRvGN9FLMHWvkvKno7Hh7sNBRf844razHX
n0OtvLa8Qy2mMLLA96DkNj/CiRp2IT/U7anoIp30Vgnt0NS8LO/OUSk3nBNdn3fW3L4bfXCxBCbn
BVgmSrvAewDmgYIMTFZuKnBJ7bH0mf/MnB5pufBiS/GpasddLwMpDKPusxlaplesc6mAM1aCwV5E
H037KMdL0NySuMYacC8jaY5ktNohjRq9WkCKUfaV4JulY9KjOZvsOALuGgYkP7OqIJqyRq4lTY+l
bP3UA20+NiU1KAkZjgPitsUwAGLMGkhCKVpwtUJYU3HYaR1levzKpGcnZo9JItIvqEZZFCxsSXoZ
aZETVVGTRZQvIVE5nb3lo6NRpLwT5AuyT3i7ywpWqVhKLdvoNLLdBjdo9Qepi3d0KdWzTAsu7lvB
8WVq3r5EwddHwKQjc1y+j7qI8m0d1nj8iwaWtvnS1+I710oiCgvlR1/UJmtZ3nNV93aKD52kLUSn
Ke6BGp/tkCKT8etHXU0oIEw6ExvlPshLvKhDVW+p18DrijUQ6dS8daMQyY2JP6YckZ/ckMLb/DIS
CqEzYVlTVvTUBaFbRNaMDo5GhMi36CpjYGOKfJtRutmFZYLYswj4qW5+p3wOWY99AnYxE2pCklrg
ceoCgeShKDLgnibNp0zGUmGqz3rESepHPadj8Vwb0r2FIGyLMQTwGgrvtHpmkYXjgN49ulwV8sBQ
x3vLh72bsKTMMu2RjrrKQUrx14Km6M4wuQ2j2ig44O2o6Zk6R5Fb/RC7uXI14qs5TvhKzPqoGcUL
Zu07NcrAy4IPDeeXpq/2sjrct1KwjdrF6yCbqpNEHapCTfJ6PXyMQ63amnq9TFOXhDZB3QUB9olW
qLhwxsvcndWWJe+IaKcwgm/GNj2q2a9CqGD9MRnMjwn677rW3yqmYI2WK4ylieuX5q2y9A/ToHPD
YZMr3ZdczNeyuhhysZlUyoC46aj48UCsJTSCK/91OeBxh266yNoIwPgUVTiMDRLbsFPxphmuMMXv
TR94lk6WCoAwt9OpxYH2vUw+lRgmC7KrTeMTEQR4SRPhliXpqew/hMCvbZMkwFkT91MVq45eB4oN
7u7OhyOmLGnLWhdgdDVTGzyl6yuCl+jTHXWqq27oFyVtrwQz23muuxgY7tf/O7Wkl5KVFrLaS7e1
UdzCRixsQiVtaWbKrZIVaWNkIHFNhOBE63rb4Y03UErTdQ0a1AR4Dq12V5hyyMizrBE1imyaXG3i
7tYYnEsIS/GD1vnZyv2bjqJTmYZ6l6nvZChAjNC0nyXXrWGia1tXTzFAoqYOjxrQccXqD1HIVXG0
LibVJAWlHacubnu6sO8NcZnCZLy1pvnLTD/EAvAdvbNHkOM4a2D55oaEz5Wuey16XFwHisJUWEeR
2Kf6jTLuIlKNWUa2u5wLrZBX73GQ3RBT3NeW5uChAGyE0gx3Kd4e5iCnUAwOBNY8aqL6Qu64Q7wc
QeMcjdFkpC5y47cpQM2AfHMhRtolbRhboHzKnHxD9/UQa0AuMtqdHSXjLi2f4n4E33kTtfanGDDH
kfFfDw3QChinfbdLCeAQGQykkJaNOu1L5ON8L9QlTRDEToVFI63hd8QTPbEylnc15kjoMsDVo2gz
ieprNYtL98o/FkA5c+i5nUHaeqDRSxFxHVXlj7jrX5qEOFOCTO6VsMY4GUfXoc0/YXPQele7VzOt
Nk3bfFST+paR4JqnTAswbFd6/wPKFAyxHARyWuZb1o8GA0A0OumQvIf4Ki26E1j1aDTk9YfG9+mb
uBpCGvpjIW3MVEo8c3oIYqG9xoV4KkdXFqvKoden3Ke+hPW6IkiPddvsaJxKheJGBt9o2Y2gcIaI
I0GrIftGuN3kkuThSKTh1dKXlJL3tkIR4DNQ0BZTtnpbncWMfrHKB4OcIIaBOdC/lYMfDdpscaqO
ecvMRzUZKZGQHKm8XrQl2MwI9/Govg99ovJRP5qT9E7RDITk0O8EIqoZL/Ofy/ntI0PGi6c7lNgI
SJeB+o2q/gh3ft+HPVcfnS7coEwnbUkDNWs9s3XZmLiUdl5gtNp90yUsQGXhZ1HxVzThOV8MB02F
rxgGMgAc9QVpgKfmer2ktUz7kJLxOt032k9Zpz7VBrCSLEFahub7vPeXEGgumWDVJKJcBdxblJil
jwbH1Ay8bLaQT8b5RkfI48i1ZiHrkPY4s2ZPOABrfUqAD22DIoHjaV5EvAXEoZPNQLRpMc90ZEho
zQr/0Yr0VzGkLxAQrDshPG7F/qg3JqHGFdlEXYh/Mi+/pirnkiHP1xz2ohElkDmz5FiwHKKqQCuk
NSvbUGJUTca70kTEcRuaayBRpJAUb+CIezmOAZUOvwO0SsdFbso23YNhVwjaC9CXAdAZwSexRH/S
iF4qeb7vmETufFOGviAnV6ZAaBQm4xXhjVeT5OIw3aoBlIF4KBR63N1CmEYwmXZ3E8XVvqtGLhlo
xilX4OPnusKXq5LMHt6qKqg2kl/4JBRsYeQj2W5e5TkmMHtUZldAmNRYixME3IakgOmne3IAAdEe
6N5gA54/aQYdy4ZVRdFod5KPPkMxxycOBQx9ALg0wiyR/QBZiZ8GEcYk8p3AiXIGMvJ/NvE4FC7y
MPx7IN6YNfPOuUTtc7RD/kTdp2lSThXOFTwlCZM8Q0AwpVuQaeK88spgP0NoJf4yP4gV4v4ePTXz
RXWgTqBfrAlhSIELJ6VutaPnLO56Kblh7vsogwQTsra3kruaRfa1k+bjGAbKnpZZKwJtCdqMmQ0D
Fs4L7ISwpvdqSS55KWr2XMZopajmlV3GPDIUbXjZTy1loUHGOoexu4JSj5a6fm4bwjMV7dUqf+oQ
E1yhiXxblKNbFs23XKFMV9OzBPI13PzkahbBcaYmYgiUxSB8H/UuHbZAN3/VM4EnC8GFyzJGMOz5
e03rfslWhgjen3ZqLD6pwhsknC9RnZ0hl/OjkqOcUXqCEiW4dlYgkzEoKptoyO/kOX1e7PJ+Tj6l
QLEtnhsXrFy+FfRQ33Zl4A1Ne9dLo+iqk0xxsG23fihFG+rRpi0nOO9mReSaOOVuqDCG8K0xt4n3
DXR3iqLYuFIf5p+100dQtCTi7szxmfIMNUK06FscIh+5TFsmK/2HYTReJRn8S1c9dTlWd7Qw9U7I
9DvkvdSip0+ppiKbQubwa7o2AemxTtb5FZeJ/VyK3S4xuwGzUqCBv2cgEdLmAmoAOgrOLFLM+20L
BqayqNUHZvyOudCWu+x1SJE/+d0bxuBt3tb05Uu/YkI1nGmIEztF50CsAv1Kb9ZQ8i89700nIefZ
6Tp8DgPLz2DOvGYmAyYCOZfNcIbB+Ekecb/3pB8w0aLUqSnbsIl2/QAOnFTlD5DGiL5TvJRB7DH2
BbtCeuosNXNoEyM+STNAYEKIITi7xFpI/LbSX61cfuiNzybOcKKCDWe2/lG23aseO35ZZ+dUi5nb
8DMjWbKJ2k13vj+fFLFjmSvDtMxl9UC720sifdNaM7X0RiSuRCIhygRbFZ/rcaMX2VMUEaSSKbNd
qrXiWuI8um3o+F3+q8rhIFhdICF41z/UacRAn4Ed7yPpFqpiux+HnEvzpL92H2Yhh15S0U2ixNgZ
cGOINKbc07Lkykvg8Cxpk+HJ1KpzKOvRzjR1u51hzGjVU+TjarSy+UGXheQQcf4y4UvjTSuXYFwX
+3iddvIGlQzJpi2dtdyTlHZw6G89zAE2VC2412oq66Tcv+umHO17ub9vBI3u/Nj1bjpmsRNG4+Qu
wmor742boBFJoIsnCEgDZEaOXDKcna6oYSOOUHel1KOZg8N+GggjETy57LtrEvDK5LhHodfTww1w
LYnj56o+/v9C7f+nUNuSkTT/l+jKiSiHPPi7RHv9nX/nVorqvxgIFw00iCHDWCK3hq+m/b//R5Ak
iYcMPCiKRY6YQZzOvxXa2r9ESVGxlVi6qIJ9+lZoq+K/LAu6kyiaCjJtkyyxf2RV/rfsyr+nK2qi
KWpIXxVLQwzI/1GWRJ+/yLOhglFEtTBmKdUrAe9AJ20K/PkIU/MCfOIvn8zld9zOX6Molb8nKf3v
//YPMXiFv6Ech8UGdp5+jb2tPxdoU0DKX7GpI4LQXgool2dlh2+SpvYr2a1fCL/3JBix8mDl44Sn
4Vk6ja6xR9RaOCwKZoFwwE1x/O8vVdLFv6fT8GJJDOV7kxVFtTS+vH9EBk1SIyFhUaWzQWIJsclz
Q/mVDZJHyq+qYDSHPiCopoT9SxTVI2zUcS+A36dksnD+W2moD+utGBGRHdB2dkMU9G6lUiKTuyjB
xMwGsCSSP1VEd5GPhyVh+QA/FR98TBNq3Zf7DLcSymy3ii3LTaIGpBFSbMqLGWuMBZ2+bswVIZxD
OiWIGrWCsnCAI7Gg6L5ahtb7/Z+k/VLsKQBVwzZBY3TAJDw7hVRGjlIL1eF78zs0wYj1bTAXd2sY
wroBBCftSPL1vnfVUkRjb8ZqyNR8tFxpJCBBTMXy0BklK7muK4nfHI3AjpZ/iXFS9vKqBJsDwp+8
3oTm3rpdd4hLH2BW+wiuqTSBgKl9rnD9tlhCD+hHl/9k+q+I/6Y+Fa0k77WGVTD2SYIKm9BgQbxs
qmUD34fcFDFieBLE+rDGLfyOYPi+X1DLxWXrv1Rp5UEmkJcJW3ugOtYeqBqcxaj1t+uudhZwCJqy
om9gYP8wxaqhr5P8Mvu42ujLvXXXuvm+K1XxqzYwTApLUX59u9ryIcRtMEITWd75+q3QJjmBj4lQ
C/F+v5ML/H5JLlh3imZSbkmOfvh+h3Ii4Ixa7xvtsAg4le6zDPEA+lWDg3wsOUi/3+x6S1LT1ON0
YHVNAgTzs+Z3DAT8oH7XAx4zxyrYWob2vD6WRpBnm1Kxe7lR+dYwQo9LFyfMU/61JbfB1uyK5993
6TTmh2knL0eCtqRrrLfWo0OmGOIN5DOt+9ddfOM0biyO+cBK+IiqpWlT+WlHJHjYCnQkenB4gWAg
hiASQtXaxBXCiqqcgoPhMAwGN4Mc0zFMLOLHrWg8RKSbHAaVTiVWc8/4M+FjDfxYD+B+7q6Z5rfb
vxyvJJFw1K4vqimI1mn8+ry+mmJ9SX9utKXR9Z384S9d6qigYdtPHDS+yaUiK5a1ynJ33Yx/3vpP
T0H8BvO1ISNALfi+xInGVgCBLqV4TqSTbtGQtTh010fn5dY/7uY+q2M0lwjJ4h7FcMqSSaFrx4Jv
+YM6BVLMy93r959fby18dK9L+9/PqkPCFIZxip1a5TsbGnyG07JZb637qC1w+c7B2QKSCZEML0+c
pS6wtcpKN78f/sszW/FLgLSxj5dr1hoDsd7CIVfWr+vNCdEVBcvl8XVTmdo72i8AL4HA1Pb7gfW3
q++d339tfY5gZhK8JzN2108++fPj1+G/cdrJty6sWOIyzs4UirhOBdpyiaIRa3kDssBhfWtGwDG9
vt91Iyt9grpGxJWyvHFVR0Zph9Ny1fv9eCibuIKVl2Ial0qAciJRc0NiBhes9bnrs9b7hUT79Pvu
emvd9/vP/eV3cqHLdsRqQkuWWdWKwnaMl5PsP/2Z732gBUygqnX7icgSa4qFxX85TE1QqguN+H29
Fy+7xOV4RfsFznG5O0icb+ut780/92VLJxf/GcG6fBoL+ZZPYPm9fA5/Tcub/4+/u/7a9yPF+nvf
99db//xXf39JQaeGosXHMMm9U4vyr4Kr2Qa5Vn1QQmljjGXqgRB/Vf1IQ5xOj3PdsIjkGsKy2UgF
eSxp0rASAHoHequA2T9H9BvEdmrQf9QdFwo2pibelJjF9+9+9NqUXjYivajfnenvB6CsfTUR8M01
YkIEYOvkTTw6a8xEPpANummBEtP77mq3Ww7udbNmAHzf/cu+ZdSrkZdxvVpCCGLDF4mX40POB6Jz
uglbf6PNCO2qbCtbxPCmXbFN6vaNj6PfCxJLCD1Md5SbR4wxB5pNPdf0/kG9V8Hr//7v/dKjNtYz
qFILYJMJrmlzJOQk0vh4ahxyk1YZXr40hOUWBzfZGzUd8oaO+3pz7bivG8wsGpqqYHZNuFPjMPle
2f9cPyBNEXLcvHnJWk++S5eBf/2U9GW8S4wGE9oc74Km0TbZoP3qYqVaHFI2y973qgmD7WBQ4k+a
ybNyt6NWdSByKIw5eZtlhjXC9DxYRpeJSM38G3kMi6CQfcvhQFRY6tVjzAtuhNnaD/JpkBhCkII1
pNUkV12ynlvmutMUsMQbjkUtJajnM9SYeBarRREgoS7/vZlhnVqannh9O3m0z01wCLkdyvMjXe9+
S+P90A/YkyQmOIWEr4v2EqDw3LjGal060NxphC9ygXWzhlFY2fjH3d8P4A9n4Z2Db4rRDqyb30fA
ejPSEybByYA9HiUqqw3hzggN2RHRJ7sYUU4DcgjHkAnzIKtnDyYyuG9HTbI1ZEu0z5m36p1xr8/p
uKN+RCFYyqRfzSgC9VymautGWkfpJeVqvcuin4xZ3dzlhfpJ2eCSp1jkEsie5PVwq4qzkao61q+Q
+vEh4x0QmUVb4PCX+2QqE7H0e3eC7/H3YyaXjl6r0933rvUXf/8NTOd0HxukcyhQC81plrGlWjZp
aiozjTludmrcAXcjfwebCDMicbDgOK1PLRNmG+uT1lvwhtCYLPu+H1if9/tX5jH6hOtNEuHyZ42q
Io8bgpBeoko0l4045yof33KTg12id5BnLnO29rDuMwQatvjdThiltf26a30wDIYOEABPK4QkoILM
y0u7Gg22KW5qAGP7vNMuow+PkiOFIV0m5oAgxB1s2QQs3Lqvrb8CM6hpSDEzX3dpmSQQ42nRnFue
8f3A993hnpQsUIBSuumJyxpgmxI5iXHUNnYS6bvpLqBjoxxJZKfpNbzkxAdmZ8TmBaPjDk7hY3rH
suMmbHyLUhitmxvdtXDctQtn0iZPpNKZnrtTfWuGUx0h4qNx4sbBYeqfO/m9x6oaJjtKW4m8CZNn
Nb6X4h0eyAxyZ3xvxLtW5pzZGdLR7CHi+pzfpzy+q8ZTh5YTQbmFwvjYCnvTcnTtGoj0El1CJRIy
UaaCGsrW531t9QMUcUedGbGd9ueM6nyT/aLuV7e7DkKk8LZoDnj/D62xp5/miODpqKYmL3JtK7Ed
uOGTHtjVB/1qNcbL8EiwSAh3kSowCmh8Jcgwt6TfqMrOELd6tu+A2RHv2tqVem+ST/RUxxe0melZ
3Jb2STuU76Yd3430h20CLhzy/g6aE79Np8aNf01bum2IKjaFK9ASsWkfj2/IGB2EAJ/SNd8M++RV
dMvnygUw72FeCe8Vr/fox9vRxdjoKDwvLDpJcdhjyjlLXvkBDCZs7wCogqGmr5JGYBj3DfFxJ5T/
ZbeVmGG3bkE/3v0gYveejK/tTMK8o26Sq3AXfE2f4XP5qzhVp5GVv1NvsleclTrL7Kc2d7U7+bF5
Vd0v8OfHfffm73lVQLp2mDOunHOEM1wOClgtEg1gTm9IsCkKhiyX/FwFHspGr17b2IvC20BPtXJr
guQqz99ai8Yw22UjXRbD0R8IMIBKLH6qxTWkbPsjKLZYmXWc1xPGARuX89B5tOchcY6GHVMcGA+L
SYxMUUiPEgLX+q0+nowrbMRrvofe/6CPBxOJ8ybaSwOskBdl9ooAiveGKyQOSeMJp5F/Cj3rKrv5
OdiOb+Rb0MM/BTHOXWKzvCByaaRNoN1d4pfb0YMqNPh7iA6FfoMZlL+jRBXn7Q8Mz7F8zYleLu6G
rfizFDblvEHJKTJCIGFHZ/RhfBKWSFR0gQ3IwJtw9JkKD45yL1l28lxNzlF77AVbOErb0i1etM+Q
cZBmLSpl6+TfSI81foAGm3wnfcMWKSjLg+pRJebubXq0ypOseuKJudc1fSN8DtKsaYsfVu6kh/5d
5KisToA9mP2AGHNLxwr2KXMUej8juE47klgy2vJLvmt7F0aY8ax/9NfsYr5W+/GMwZBeQJmfOP3B
U5sI5B563c5glH8GTv21+COlDZkJyDdGaZsWW9ylvEL+fAr5AiH8WTkoV4hStButzAM8Hn2J5+Fd
+Jle1E3hsEh7lF+Dz+QRpggivA7ZtN06/l3yUr3gH7hSHcAYtOmOQJP1u8LDpDu/pnv17nm6aQ+C
p1ziLwq/RkDb0qYA/4tup34Yt8WmAviK+OSp3fVX2VOP4j4BUPdMumT/zur4f7g726a2kSSOfxVq
36OSNCNpdFW7VYdtDCQhySab7OYNpYDXFn7Cko1tPv39ZkbGloBc9oYXqtNuuQwmbU2rp6cf/t09
Pi+7mxPZO/7Tn3eSU4bhnqy6q885yG96GHXwCm7p6TSh3ZQOQYN8Quipaf42PadbZEiKLKaa/sR/
Cyy5P/zKtN/xyfDTnJkscWfem9KO6gS4WH99QoHfKdPwPqZ/jbt0pO3F3Yez8TfaVvaO7+h3/15Q
fEFxRwel2R0CteusuzGw2pP5W7YbjbAvmSNNCugrcviW0lg6EfcISZBvGBL+7T9c3o4oFj+N+puP
11dnw7d4nmezM5rW9ydkuT8sz/zzNZqnYITlyQMaUNAT/STsLj7B0/PlGwpzx/RF6syQ1OEZWIUh
IWq/e8u2/pD+SXPG7YbmAp2FOL2K6UpMIP9kcZkwIKhDCVHZJwu76g97486if/vX+t28+APf6xZs
LhTT0+grM+bpVU0NKSOZusPzxdur0+lF/EVyz32aI5xtxp33QIGTN7RNoTU4ZwptWrt0NyQcSaLj
tjfYvh+/TTP5YfzH8N2wP/quh/JcbpjfR6H07lxUswUBH3NECtQGw36XZwSPLnyZFP2RuLoMFIbN
UnsqVxpcB/KEIsv1WgCoiVe9PFRkMhS2NVjrdcg4cophBRGwCzJQYFn1u6F2SMw75msvZ2f2LY0U
mCo3uX8zliXTK/TfTIx38/K/FiSvOosy1KBDpnHOVzFNjuhRppK/KVlNcKhGKQM0Hl9uC391cSwm
gB/0O/NBWd59A9cMlm1BvjddFxLA/MPpaDwOz0siV2p9HHQeHiSa0rylUcYDdWBUKiexLGWvHGFw
rhdXwN0VAIrRXTKZnkxnIzLEghgEg7f4+Srho0RMutvxmHbLhUbc+hqqSo/68sK8W460U7D/mQJx
vI+R/ya+B8dGe98tgwN0clS/JBoXa97tfxek9+v+tFh9YN5yl7YMZSfe8oBxT/B0F7Pgrru9DY6Z
WvV+GPs+LXgn2CC0KT8n5Vz2V9qVMS/LMUX52+PgdK3nn+1fhtoV3P8Yrkdw6d5/b6JsG+0dmneF
mRa4/6WMy5xWGIVuXIzvF4erDmlNyVwqIsFLHRI078gklhc5owNopUN3zDj4ROOOq1OVEpq6Y3ID
IAyOiavV3YLOT4xclwJ9vPrCMKS1btF+ekxTzf4+gOQrBvZsx7HejPlqSv0T0w+nD0RixLJAq6cL
3HUaUcWr+5wpNCthf/TXuW7OHn1M768+J+TVwCVv1rogIvh8V6jFKTmAzQV5gM1FGmxEX+TqbPig
n3Aho6/T7Z3q3U82ADJvdbxOjgUzAUFldZWeiZjqJ7d/2f/u/t7fnodXb2llSnX1vZ5hKFfzbXcr
F5RYlZcJXo+ghzOtFzmwTYhOZ0EoEKMCyTSvkqUOptjg8T6YTIv6b1GUoFiP58DgQNFe0KWKvmpg
1m/jxfftcpyyR1a0UZiX4us9rZLw3Hjxmeo889erXlnEQc+EVc0DNi/7Hylty1kkjqGPTW4eb6Bd
e3BQAY7RAtzS3Xat6AWqCO8sdNDZvugYcnRX8MshOchpCqoInAwtMR8CInQmwnob3hYX9memUk97
/1/JuCqrqJsa9WZL+sh8XA2K7e+DckXv9V2ySn/6Abjn8vP8f/ujHxM6Gphvtum9axoIL/UdDPP5
7DBVh8Af5IUeb8nc748oTDKWtboZ/PqLSL3IF3RxjkhmgZClUMn8/jhNSeEpGjD5Efk6nbI7fMiP
X/XM6n+8MMvGH/9N7dazGxKU3bxkZPD18nDxhDbFz62+QeJg9aGXxNTSkz3zzQXBQyao2FPSBxju
h5YJJNnIpR4IyEsi8OMFvh4TklhnKWv5XXNLT0XgZSYoMrIqAqkYWiYEdSYgAR5QdDphWXa3aPWB
L0lrOq0+lh4w5ChAyu3qSVUfikAQhV6oc9x+2r7lp5KEt9PyhfQYcxCGiu5m5mKb15ZPjp8dEqVx
hF3ChXC0awdEPDlXJiReGMmYAtVKBpo7IEi9OEjCJJCB5VLbmBCAgHBlgvQUesCnH5RdI1iLQ0lI
Qw+gRUCHHmU3ihW9FmmDhG3qyAQZeFGCMhACwIS+GpKQcGAIxW4JW7d6pYSzCHDm+yqJQ1GJABvr
UASSyJOxiqVu2Giu1jEhkEqhwN1UYuqhCNIk9e0itXo55AJGAQJAfVpayYi1wVq0EYLAF65cCJVH
pwhwVaK5fPQAnaFkqPFb+mrdsShQ065mgRBeSv5BhvByt8qaEPhoSwnIiiJ8c1krrE1CINWTHq3/
1DQErAewLpAYh3aVjTNBpRhPKqYFxV5htMs6YKat/5M+0ssGMq1oJUpfJZUX0LCRlPAIOogEcXiU
lXZxIfTZsq5qETchCmkt1dAHSewlfoARmVYWZOv0QSAwXh1XbyxAzkZfu1uHigCDyIMt2neS5unb
Q7hViiB1fvgy9PxExlEi7SK10j/kQioII/jUGVVM8FuoDqkxdxQCKT1BJ+oElfisOgwCSdNqZuzh
SpuvapEUhEGi2LlOlpFMPIIhUZCi6szVkILAx0/Clw5jjRJvlwokaB0628cK00dyCiSJXX/DO0gV
8kHUjICalY/WxcwwZ1JXVcguUHTtTcHuP7sLVISPBIYt1Va0vtqnCzjOnQ3ERKt9AFhx0yaKcA8Q
EEn5g7latxVC7GNX90DGHnUFuvSisnmaW4Gwmg6aEVpqnSZIcV0cNaGgikXpGpaooQLTAL+AUtNQ
VRZz+54+XZ1chR+/QGL4IAGVImxwgeENCfHSSIWVCrAnT4uOQ4TTOXQsI/aADo4eqPtDoyhOvZBj
h5ruyjJunSwQ5ar25/XmX8PB/DGt8w/SBxwHfhKF/NcQAmJlcRxSAcZQKnO1LloUyih2tQkkgQJm
kOAEV+q+4R7hgHqETIOgis61aA+EAaaaqyLE5ImpN/EJuZgLgod7QEeNKRrUIQIrBK0zBkI/kq7H
Ae4R6QEiABg+5mqchglJFCoVhagcsRYJAQ16nMNEQmH2h5Eu5rQPuRkgYWBPwOTxlKE95rL8bhEX
2Aq+81bg0IOXyWMsrKEJCJYRhyAUE1Z51vZthVAxMMnRRySDQqJMMLbRPuumQkg9DCcdSWtrGklE
IrYn9f9+KDKHCt1Kj1dixDuJP1SLCTsGL5LZvJUstO5sFETR7U05cCEgXySU5PSzXGioRTAmAnAF
jKj0hk3ftUkvMEPM9XAQBAgB0hA9s0xo5hRTZMUWw+Mym6ttHhMOg66sd4odATQSUUyNPm3LzdWQ
hSCIUY8RpfyRFRZrmLVJFkQc2Jty2BHIgiBAGBEgMVfjpExIqCha6icEkcxlD6VWcYHQjqMsYDPH
CtMbD9Gusuk56Cw8aWgysC3lgk4xOmMNJIAK3EOW+qwssA08dh47pjqOWiUFgR6V6KQRdHIRkzCl
ScXjU66dkQTTMaZCfxdDaJ37HArce1cuhPiPachAlMoSaO6FyMNmBJ65A2i1z2oUgTPaABgaqXYB
wKqyGhtcYBayF3BIYlG171zAqHe1EdgLKgWAVmn9p7ijxFNCKZ14sLqifZYSjqSr1Ux+CTNJ8Iyr
iFHDg9Iakag6MeWdSjCbr016UcOJXTUCwYJQhekuYqJBbTW9yOlIbx9fozLNZYWvRVwQwq/wcU6W
ksL4ZsPvLaFDLoDCElIA22yvjcDcYqusHbiA1UxcCRbsM4qHXNAtuDgkwzCMW3cuiDhWznsBGwBd
gEde6b2GRiCmQg4OnyFtLRgtUtLZRkAvEkAmwPaCpWhizDqpWUVhW3dGEhx/0ofuH4PRsJRIJofx
CwBlokpE2jWY36+E5edPh59Qno+VP/SZmdyYmp98UD5XGvTSH+xqQp5+XhW8nN/8+osu6an9oS4B
st+9Lwn6rYZVM/UoBx/u6lPM91T/vFrg06+ufdduVbtfnuWDIiuuR1vzwba6zctsSuXQvyfZ92ya
Pa3I2d/Jr7/U7vPgXPwvhMtxg67O1TnTLRhgNKsTNgUU7oTH2azMyt0t6sdoAfmulDvZJP+b1qp5
7a5txYMzbQaZF9nN/PCubTWRO+XZbHC9zK9XyxpxA893Jd4dTLJ1VgwOKVvouzPlqsbsaP73EaOW
V9PvdbbryNXuW59tu/noDf9IuukcUOQ3tedZwbVd778/mDOupU4Zz5Ej2JXyGRzP8x0dI94WUulK
+PwmG9UEMJAGpedMdzLJmatS35EWD+1MenaTZw0tYosOnCnP1/WHJw1u05Xsm6e6yULhnAlDYHU9
3tbkwiKrXEnr+TXlEzZb3I4r7XdZPqtpjwoK4k632E6y2c0hOyrctTvpsswYG1AOlsuaTFe5a2f6
+fUoH2b10mKLFHQnzVlQzpc1ya4AaO60yzLnf0ai1phuc7mvQX2+KpqkNWLCmfR8tmzokAqe60r5
cvC9yBrWE1g0ndV1J32f1c+tKi3kTnh9dJZNGead14916OtUw2vQvxgU5aCmqYjd6gj2axB/N9jk
17VjDOI6JPoaxP+aF+MdJeMf2JizM2laVIyOOlkx56Ssb06b5nqdL+hmdCZtktdxQlfy70d5neMW
1ehMdjzBIql7NaHNATuTpslds3uDgZ+5Ev4wmM3K7eQ+a7gJoY1Lu5L/fTS/GRydl0/ONhvqdCX/
aU6Hk2cFsSrje50veCqIVQrPlfxnuD8oy0HNpKgCoO60N3WvsgJluNL9Y5mNdltQ6xRQrDpS6Ur2
y6CYcrLtCBnKFmDqTDnHs2mIdwXTcSX9NePcmQ2X9a0JXFFH7ZyJMyjh6MtzN29Rd8708/J6PqM5
1O5WDc9t3NWZ9suTIQ5a0zwN8DwXaXpsmfI0/rRrhfLcP6sH1/RfXE8GWfHbfwAAAP//</cx:binary>
              </cx:geoCache>
            </cx:geography>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152400</xdr:colOff>
      <xdr:row>4</xdr:row>
      <xdr:rowOff>159674</xdr:rowOff>
    </xdr:from>
    <xdr:to>
      <xdr:col>25</xdr:col>
      <xdr:colOff>581025</xdr:colOff>
      <xdr:row>6</xdr:row>
      <xdr:rowOff>50295</xdr:rowOff>
    </xdr:to>
    <xdr:sp macro="" textlink="">
      <xdr:nvSpPr>
        <xdr:cNvPr id="260" name="Rectangle 259">
          <a:extLst>
            <a:ext uri="{FF2B5EF4-FFF2-40B4-BE49-F238E27FC236}">
              <a16:creationId xmlns:a16="http://schemas.microsoft.com/office/drawing/2014/main" id="{CD12B8E9-530A-EFF8-82D8-2ED026E6357A}"/>
            </a:ext>
          </a:extLst>
        </xdr:cNvPr>
        <xdr:cNvSpPr/>
      </xdr:nvSpPr>
      <xdr:spPr>
        <a:xfrm>
          <a:off x="152400" y="778799"/>
          <a:ext cx="15154275" cy="252571"/>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3174</xdr:colOff>
      <xdr:row>1</xdr:row>
      <xdr:rowOff>27702</xdr:rowOff>
    </xdr:from>
    <xdr:to>
      <xdr:col>17</xdr:col>
      <xdr:colOff>19050</xdr:colOff>
      <xdr:row>4</xdr:row>
      <xdr:rowOff>58336</xdr:rowOff>
    </xdr:to>
    <xdr:sp macro="" textlink="">
      <xdr:nvSpPr>
        <xdr:cNvPr id="261" name="Title 1">
          <a:extLst>
            <a:ext uri="{FF2B5EF4-FFF2-40B4-BE49-F238E27FC236}">
              <a16:creationId xmlns:a16="http://schemas.microsoft.com/office/drawing/2014/main" id="{FFC9E0D9-6AB0-69B0-2A60-9399CE6BFF94}"/>
            </a:ext>
          </a:extLst>
        </xdr:cNvPr>
        <xdr:cNvSpPr>
          <a:spLocks noGrp="1"/>
        </xdr:cNvSpPr>
      </xdr:nvSpPr>
      <xdr:spPr>
        <a:xfrm>
          <a:off x="241299" y="103902"/>
          <a:ext cx="9769476" cy="573559"/>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US" b="1">
              <a:solidFill>
                <a:schemeClr val="bg1"/>
              </a:solidFill>
              <a:latin typeface="ADLaM Display" panose="020F0502020204030204" pitchFamily="2" charset="0"/>
              <a:ea typeface="ADLaM Display" panose="020F0502020204030204" pitchFamily="2" charset="0"/>
              <a:cs typeface="ADLaM Display" panose="020F0502020204030204" pitchFamily="2" charset="0"/>
            </a:rPr>
            <a:t>U.S. Adidas Sales Distribution (2020-21)</a:t>
          </a:r>
        </a:p>
      </xdr:txBody>
    </xdr:sp>
    <xdr:clientData/>
  </xdr:twoCellAnchor>
  <xdr:twoCellAnchor>
    <xdr:from>
      <xdr:col>8</xdr:col>
      <xdr:colOff>114301</xdr:colOff>
      <xdr:row>6</xdr:row>
      <xdr:rowOff>114300</xdr:rowOff>
    </xdr:from>
    <xdr:to>
      <xdr:col>11</xdr:col>
      <xdr:colOff>533401</xdr:colOff>
      <xdr:row>13</xdr:row>
      <xdr:rowOff>57150</xdr:rowOff>
    </xdr:to>
    <xdr:sp macro="" textlink="">
      <xdr:nvSpPr>
        <xdr:cNvPr id="262" name="Rectangle 261">
          <a:extLst>
            <a:ext uri="{FF2B5EF4-FFF2-40B4-BE49-F238E27FC236}">
              <a16:creationId xmlns:a16="http://schemas.microsoft.com/office/drawing/2014/main" id="{C11A0130-6D24-D725-B2B6-89D79ABF5814}"/>
            </a:ext>
          </a:extLst>
        </xdr:cNvPr>
        <xdr:cNvSpPr/>
      </xdr:nvSpPr>
      <xdr:spPr>
        <a:xfrm>
          <a:off x="4619626" y="1095375"/>
          <a:ext cx="2247900" cy="12096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25401</xdr:colOff>
      <xdr:row>6</xdr:row>
      <xdr:rowOff>114300</xdr:rowOff>
    </xdr:from>
    <xdr:to>
      <xdr:col>15</xdr:col>
      <xdr:colOff>114301</xdr:colOff>
      <xdr:row>23</xdr:row>
      <xdr:rowOff>142876</xdr:rowOff>
    </xdr:to>
    <xdr:sp macro="" textlink="">
      <xdr:nvSpPr>
        <xdr:cNvPr id="263" name="Rectangle 262">
          <a:extLst>
            <a:ext uri="{FF2B5EF4-FFF2-40B4-BE49-F238E27FC236}">
              <a16:creationId xmlns:a16="http://schemas.microsoft.com/office/drawing/2014/main" id="{5F37743F-FD1D-57EF-4377-D999F8425F48}"/>
            </a:ext>
          </a:extLst>
        </xdr:cNvPr>
        <xdr:cNvSpPr/>
      </xdr:nvSpPr>
      <xdr:spPr>
        <a:xfrm>
          <a:off x="6969126" y="1095375"/>
          <a:ext cx="1917700" cy="310515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16041</xdr:colOff>
      <xdr:row>24</xdr:row>
      <xdr:rowOff>38101</xdr:rowOff>
    </xdr:from>
    <xdr:to>
      <xdr:col>17</xdr:col>
      <xdr:colOff>34925</xdr:colOff>
      <xdr:row>38</xdr:row>
      <xdr:rowOff>104777</xdr:rowOff>
    </xdr:to>
    <xdr:sp macro="" textlink="">
      <xdr:nvSpPr>
        <xdr:cNvPr id="264" name="Rectangle 263">
          <a:extLst>
            <a:ext uri="{FF2B5EF4-FFF2-40B4-BE49-F238E27FC236}">
              <a16:creationId xmlns:a16="http://schemas.microsoft.com/office/drawing/2014/main" id="{13A4AF79-ED1E-AE7A-7014-7EC2EB0E2DA5}"/>
            </a:ext>
          </a:extLst>
        </xdr:cNvPr>
        <xdr:cNvSpPr/>
      </xdr:nvSpPr>
      <xdr:spPr>
        <a:xfrm>
          <a:off x="6959766" y="4276726"/>
          <a:ext cx="3066884" cy="26003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152400</xdr:colOff>
      <xdr:row>13</xdr:row>
      <xdr:rowOff>126999</xdr:rowOff>
    </xdr:from>
    <xdr:to>
      <xdr:col>11</xdr:col>
      <xdr:colOff>522688</xdr:colOff>
      <xdr:row>27</xdr:row>
      <xdr:rowOff>38097</xdr:rowOff>
    </xdr:to>
    <xdr:sp macro="" textlink="">
      <xdr:nvSpPr>
        <xdr:cNvPr id="266" name="Rectangle 265">
          <a:extLst>
            <a:ext uri="{FF2B5EF4-FFF2-40B4-BE49-F238E27FC236}">
              <a16:creationId xmlns:a16="http://schemas.microsoft.com/office/drawing/2014/main" id="{328F9A9F-E379-C618-985D-E6C8E8F7E860}"/>
            </a:ext>
          </a:extLst>
        </xdr:cNvPr>
        <xdr:cNvSpPr/>
      </xdr:nvSpPr>
      <xdr:spPr>
        <a:xfrm>
          <a:off x="152400" y="2374899"/>
          <a:ext cx="6704413" cy="244474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161925</xdr:colOff>
      <xdr:row>27</xdr:row>
      <xdr:rowOff>92075</xdr:rowOff>
    </xdr:from>
    <xdr:to>
      <xdr:col>11</xdr:col>
      <xdr:colOff>532213</xdr:colOff>
      <xdr:row>38</xdr:row>
      <xdr:rowOff>101600</xdr:rowOff>
    </xdr:to>
    <xdr:sp macro="" textlink="">
      <xdr:nvSpPr>
        <xdr:cNvPr id="267" name="Rectangle 266">
          <a:extLst>
            <a:ext uri="{FF2B5EF4-FFF2-40B4-BE49-F238E27FC236}">
              <a16:creationId xmlns:a16="http://schemas.microsoft.com/office/drawing/2014/main" id="{DEAF6A4B-9495-E443-D6B2-AB4782413240}"/>
            </a:ext>
          </a:extLst>
        </xdr:cNvPr>
        <xdr:cNvSpPr/>
      </xdr:nvSpPr>
      <xdr:spPr>
        <a:xfrm>
          <a:off x="161925" y="4873625"/>
          <a:ext cx="6704413" cy="20002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234950</xdr:colOff>
      <xdr:row>6</xdr:row>
      <xdr:rowOff>104775</xdr:rowOff>
    </xdr:from>
    <xdr:to>
      <xdr:col>25</xdr:col>
      <xdr:colOff>590550</xdr:colOff>
      <xdr:row>23</xdr:row>
      <xdr:rowOff>142875</xdr:rowOff>
    </xdr:to>
    <xdr:sp macro="" textlink="">
      <xdr:nvSpPr>
        <xdr:cNvPr id="268" name="Rectangle 267">
          <a:extLst>
            <a:ext uri="{FF2B5EF4-FFF2-40B4-BE49-F238E27FC236}">
              <a16:creationId xmlns:a16="http://schemas.microsoft.com/office/drawing/2014/main" id="{985B2FB1-7372-4517-6503-83BC459BFF36}"/>
            </a:ext>
          </a:extLst>
        </xdr:cNvPr>
        <xdr:cNvSpPr/>
      </xdr:nvSpPr>
      <xdr:spPr>
        <a:xfrm>
          <a:off x="9007475" y="1085850"/>
          <a:ext cx="6308725" cy="31146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158750</xdr:colOff>
      <xdr:row>6</xdr:row>
      <xdr:rowOff>134031</xdr:rowOff>
    </xdr:from>
    <xdr:to>
      <xdr:col>7</xdr:col>
      <xdr:colOff>590550</xdr:colOff>
      <xdr:row>13</xdr:row>
      <xdr:rowOff>57149</xdr:rowOff>
    </xdr:to>
    <xdr:sp macro="" textlink="">
      <xdr:nvSpPr>
        <xdr:cNvPr id="269" name="Rectangle 268">
          <a:extLst>
            <a:ext uri="{FF2B5EF4-FFF2-40B4-BE49-F238E27FC236}">
              <a16:creationId xmlns:a16="http://schemas.microsoft.com/office/drawing/2014/main" id="{1BBFED12-1173-B4BE-26F2-AE71F20853C3}"/>
            </a:ext>
          </a:extLst>
        </xdr:cNvPr>
        <xdr:cNvSpPr/>
      </xdr:nvSpPr>
      <xdr:spPr>
        <a:xfrm>
          <a:off x="158750" y="1115106"/>
          <a:ext cx="4327525" cy="118994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228600</xdr:colOff>
      <xdr:row>14</xdr:row>
      <xdr:rowOff>512</xdr:rowOff>
    </xdr:from>
    <xdr:to>
      <xdr:col>11</xdr:col>
      <xdr:colOff>454025</xdr:colOff>
      <xdr:row>15</xdr:row>
      <xdr:rowOff>65213</xdr:rowOff>
    </xdr:to>
    <xdr:sp macro="" textlink="">
      <xdr:nvSpPr>
        <xdr:cNvPr id="270" name="TextBox 29">
          <a:extLst>
            <a:ext uri="{FF2B5EF4-FFF2-40B4-BE49-F238E27FC236}">
              <a16:creationId xmlns:a16="http://schemas.microsoft.com/office/drawing/2014/main" id="{7310D9BE-6679-B17F-9EB6-D1B2F338D9D3}"/>
            </a:ext>
          </a:extLst>
        </xdr:cNvPr>
        <xdr:cNvSpPr txBox="1"/>
      </xdr:nvSpPr>
      <xdr:spPr>
        <a:xfrm>
          <a:off x="228600" y="2429387"/>
          <a:ext cx="6559550" cy="24567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MONTHLY SALES</a:t>
          </a:r>
          <a:endParaRPr lang="en-US" sz="1100">
            <a:solidFill>
              <a:schemeClr val="accent4">
                <a:lumMod val="60000"/>
                <a:lumOff val="40000"/>
              </a:schemeClr>
            </a:solidFill>
          </a:endParaRPr>
        </a:p>
      </xdr:txBody>
    </xdr:sp>
    <xdr:clientData/>
  </xdr:twoCellAnchor>
  <xdr:twoCellAnchor>
    <xdr:from>
      <xdr:col>8</xdr:col>
      <xdr:colOff>161599</xdr:colOff>
      <xdr:row>6</xdr:row>
      <xdr:rowOff>169749</xdr:rowOff>
    </xdr:from>
    <xdr:to>
      <xdr:col>11</xdr:col>
      <xdr:colOff>485775</xdr:colOff>
      <xdr:row>8</xdr:row>
      <xdr:rowOff>59825</xdr:rowOff>
    </xdr:to>
    <xdr:sp macro="" textlink="">
      <xdr:nvSpPr>
        <xdr:cNvPr id="271" name="TextBox 30">
          <a:extLst>
            <a:ext uri="{FF2B5EF4-FFF2-40B4-BE49-F238E27FC236}">
              <a16:creationId xmlns:a16="http://schemas.microsoft.com/office/drawing/2014/main" id="{5E455250-5518-E06C-F965-1D3EB6A7DFCD}"/>
            </a:ext>
          </a:extLst>
        </xdr:cNvPr>
        <xdr:cNvSpPr txBox="1"/>
      </xdr:nvSpPr>
      <xdr:spPr>
        <a:xfrm>
          <a:off x="4666924" y="1150824"/>
          <a:ext cx="2152976"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TOTAL SALES</a:t>
          </a:r>
        </a:p>
      </xdr:txBody>
    </xdr:sp>
    <xdr:clientData/>
  </xdr:twoCellAnchor>
  <xdr:twoCellAnchor>
    <xdr:from>
      <xdr:col>12</xdr:col>
      <xdr:colOff>87254</xdr:colOff>
      <xdr:row>6</xdr:row>
      <xdr:rowOff>164624</xdr:rowOff>
    </xdr:from>
    <xdr:to>
      <xdr:col>15</xdr:col>
      <xdr:colOff>85725</xdr:colOff>
      <xdr:row>8</xdr:row>
      <xdr:rowOff>54700</xdr:rowOff>
    </xdr:to>
    <xdr:sp macro="" textlink="">
      <xdr:nvSpPr>
        <xdr:cNvPr id="272" name="TextBox 33">
          <a:extLst>
            <a:ext uri="{FF2B5EF4-FFF2-40B4-BE49-F238E27FC236}">
              <a16:creationId xmlns:a16="http://schemas.microsoft.com/office/drawing/2014/main" id="{A693D8B4-0D2F-29AF-CCA6-969B3AEA8DE2}"/>
            </a:ext>
          </a:extLst>
        </xdr:cNvPr>
        <xdr:cNvSpPr txBox="1"/>
      </xdr:nvSpPr>
      <xdr:spPr>
        <a:xfrm>
          <a:off x="7030979" y="1145699"/>
          <a:ext cx="1827271"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TOP 3</a:t>
          </a:r>
          <a:r>
            <a:rPr lang="en-US" sz="1000" baseline="0">
              <a:solidFill>
                <a:schemeClr val="accent4">
                  <a:lumMod val="60000"/>
                  <a:lumOff val="40000"/>
                </a:schemeClr>
              </a:solidFill>
            </a:rPr>
            <a:t> RETAILERS</a:t>
          </a:r>
          <a:endParaRPr lang="en-US" sz="1000">
            <a:solidFill>
              <a:schemeClr val="accent4">
                <a:lumMod val="60000"/>
                <a:lumOff val="40000"/>
              </a:schemeClr>
            </a:solidFill>
          </a:endParaRPr>
        </a:p>
      </xdr:txBody>
    </xdr:sp>
    <xdr:clientData/>
  </xdr:twoCellAnchor>
  <xdr:twoCellAnchor>
    <xdr:from>
      <xdr:col>12</xdr:col>
      <xdr:colOff>77443</xdr:colOff>
      <xdr:row>25</xdr:row>
      <xdr:rowOff>78899</xdr:rowOff>
    </xdr:from>
    <xdr:to>
      <xdr:col>16</xdr:col>
      <xdr:colOff>517524</xdr:colOff>
      <xdr:row>26</xdr:row>
      <xdr:rowOff>149950</xdr:rowOff>
    </xdr:to>
    <xdr:sp macro="" textlink="">
      <xdr:nvSpPr>
        <xdr:cNvPr id="273" name="TextBox 34">
          <a:extLst>
            <a:ext uri="{FF2B5EF4-FFF2-40B4-BE49-F238E27FC236}">
              <a16:creationId xmlns:a16="http://schemas.microsoft.com/office/drawing/2014/main" id="{7B91048B-427D-C0BD-E4FC-29A6F26356C9}"/>
            </a:ext>
          </a:extLst>
        </xdr:cNvPr>
        <xdr:cNvSpPr txBox="1"/>
      </xdr:nvSpPr>
      <xdr:spPr>
        <a:xfrm>
          <a:off x="7021168" y="4498499"/>
          <a:ext cx="2878481"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REGION</a:t>
          </a:r>
        </a:p>
      </xdr:txBody>
    </xdr:sp>
    <xdr:clientData/>
  </xdr:twoCellAnchor>
  <xdr:twoCellAnchor>
    <xdr:from>
      <xdr:col>15</xdr:col>
      <xdr:colOff>298332</xdr:colOff>
      <xdr:row>6</xdr:row>
      <xdr:rowOff>162699</xdr:rowOff>
    </xdr:from>
    <xdr:to>
      <xdr:col>25</xdr:col>
      <xdr:colOff>485775</xdr:colOff>
      <xdr:row>8</xdr:row>
      <xdr:rowOff>49600</xdr:rowOff>
    </xdr:to>
    <xdr:sp macro="" textlink="">
      <xdr:nvSpPr>
        <xdr:cNvPr id="274" name="TextBox 36">
          <a:extLst>
            <a:ext uri="{FF2B5EF4-FFF2-40B4-BE49-F238E27FC236}">
              <a16:creationId xmlns:a16="http://schemas.microsoft.com/office/drawing/2014/main" id="{F05FFDDF-41A9-FABD-C0F5-48BD8E5FA141}"/>
            </a:ext>
          </a:extLst>
        </xdr:cNvPr>
        <xdr:cNvSpPr txBox="1"/>
      </xdr:nvSpPr>
      <xdr:spPr>
        <a:xfrm>
          <a:off x="9070857" y="1143774"/>
          <a:ext cx="6140568" cy="24885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SALES</a:t>
          </a:r>
          <a:r>
            <a:rPr lang="en-US" sz="1000" baseline="0">
              <a:solidFill>
                <a:schemeClr val="accent4">
                  <a:lumMod val="60000"/>
                  <a:lumOff val="40000"/>
                </a:schemeClr>
              </a:solidFill>
            </a:rPr>
            <a:t> BY PRODUCT</a:t>
          </a:r>
          <a:endParaRPr lang="en-US" sz="1000">
            <a:solidFill>
              <a:schemeClr val="accent4">
                <a:lumMod val="60000"/>
                <a:lumOff val="40000"/>
              </a:schemeClr>
            </a:solidFill>
          </a:endParaRPr>
        </a:p>
      </xdr:txBody>
    </xdr:sp>
    <xdr:clientData/>
  </xdr:twoCellAnchor>
  <xdr:twoCellAnchor>
    <xdr:from>
      <xdr:col>0</xdr:col>
      <xdr:colOff>217174</xdr:colOff>
      <xdr:row>27</xdr:row>
      <xdr:rowOff>161058</xdr:rowOff>
    </xdr:from>
    <xdr:to>
      <xdr:col>11</xdr:col>
      <xdr:colOff>466725</xdr:colOff>
      <xdr:row>29</xdr:row>
      <xdr:rowOff>58029</xdr:rowOff>
    </xdr:to>
    <xdr:sp macro="" textlink="">
      <xdr:nvSpPr>
        <xdr:cNvPr id="275" name="TextBox 37">
          <a:extLst>
            <a:ext uri="{FF2B5EF4-FFF2-40B4-BE49-F238E27FC236}">
              <a16:creationId xmlns:a16="http://schemas.microsoft.com/office/drawing/2014/main" id="{111B4BC0-A3E2-16ED-D01F-180773732CAC}"/>
            </a:ext>
          </a:extLst>
        </xdr:cNvPr>
        <xdr:cNvSpPr txBox="1"/>
      </xdr:nvSpPr>
      <xdr:spPr>
        <a:xfrm>
          <a:off x="217174" y="4942608"/>
          <a:ext cx="6583676" cy="25892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WEEKLY</a:t>
          </a:r>
        </a:p>
      </xdr:txBody>
    </xdr:sp>
    <xdr:clientData/>
  </xdr:twoCellAnchor>
  <xdr:twoCellAnchor editAs="oneCell">
    <xdr:from>
      <xdr:col>24</xdr:col>
      <xdr:colOff>215954</xdr:colOff>
      <xdr:row>1</xdr:row>
      <xdr:rowOff>47625</xdr:rowOff>
    </xdr:from>
    <xdr:to>
      <xdr:col>25</xdr:col>
      <xdr:colOff>457200</xdr:colOff>
      <xdr:row>4</xdr:row>
      <xdr:rowOff>171026</xdr:rowOff>
    </xdr:to>
    <xdr:pic>
      <xdr:nvPicPr>
        <xdr:cNvPr id="276" name="Picture 275" descr="Adidas Symbol Logo White With Name Clothes Design Icon ...">
          <a:extLst>
            <a:ext uri="{FF2B5EF4-FFF2-40B4-BE49-F238E27FC236}">
              <a16:creationId xmlns:a16="http://schemas.microsoft.com/office/drawing/2014/main" id="{D9EE4894-D6DA-D7B2-5877-10B3541E39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4879" y="123825"/>
          <a:ext cx="707971" cy="666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152401</xdr:colOff>
      <xdr:row>8</xdr:row>
      <xdr:rowOff>114300</xdr:rowOff>
    </xdr:from>
    <xdr:to>
      <xdr:col>11</xdr:col>
      <xdr:colOff>444500</xdr:colOff>
      <xdr:row>11</xdr:row>
      <xdr:rowOff>152400</xdr:rowOff>
    </xdr:to>
    <xdr:sp macro="" textlink="Analysis!A4">
      <xdr:nvSpPr>
        <xdr:cNvPr id="2" name="TextBox 1">
          <a:extLst>
            <a:ext uri="{FF2B5EF4-FFF2-40B4-BE49-F238E27FC236}">
              <a16:creationId xmlns:a16="http://schemas.microsoft.com/office/drawing/2014/main" id="{7B5C8D42-B040-1591-DBAC-DE1FC9719E41}"/>
            </a:ext>
          </a:extLst>
        </xdr:cNvPr>
        <xdr:cNvSpPr txBox="1"/>
      </xdr:nvSpPr>
      <xdr:spPr>
        <a:xfrm>
          <a:off x="4657726" y="1457325"/>
          <a:ext cx="2120899" cy="58102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20F6DA-01D1-48CE-AD59-14448CFB3891}" type="TxLink">
            <a:rPr lang="en-US" sz="1600" b="0" i="0" u="none" strike="noStrike">
              <a:solidFill>
                <a:schemeClr val="bg1"/>
              </a:solidFill>
              <a:latin typeface="Arial Black" panose="020B0A04020102020204" pitchFamily="34" charset="0"/>
              <a:cs typeface="Calibri"/>
            </a:rPr>
            <a:pPr algn="ctr"/>
            <a:t> $899,902,125.00 </a:t>
          </a:fld>
          <a:endParaRPr lang="en-US" sz="1600">
            <a:solidFill>
              <a:schemeClr val="bg1"/>
            </a:solidFill>
            <a:latin typeface="Arial Black" panose="020B0A04020102020204" pitchFamily="34" charset="0"/>
          </a:endParaRPr>
        </a:p>
      </xdr:txBody>
    </xdr:sp>
    <xdr:clientData/>
  </xdr:twoCellAnchor>
  <xdr:twoCellAnchor>
    <xdr:from>
      <xdr:col>1</xdr:col>
      <xdr:colOff>101600</xdr:colOff>
      <xdr:row>29</xdr:row>
      <xdr:rowOff>139700</xdr:rowOff>
    </xdr:from>
    <xdr:to>
      <xdr:col>11</xdr:col>
      <xdr:colOff>533400</xdr:colOff>
      <xdr:row>38</xdr:row>
      <xdr:rowOff>57150</xdr:rowOff>
    </xdr:to>
    <xdr:graphicFrame macro="">
      <xdr:nvGraphicFramePr>
        <xdr:cNvPr id="10" name="Chart 9">
          <a:extLst>
            <a:ext uri="{FF2B5EF4-FFF2-40B4-BE49-F238E27FC236}">
              <a16:creationId xmlns:a16="http://schemas.microsoft.com/office/drawing/2014/main" id="{212B74E6-A015-435C-AB10-4D5A59476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142757</xdr:colOff>
      <xdr:row>10</xdr:row>
      <xdr:rowOff>111608</xdr:rowOff>
    </xdr:from>
    <xdr:to>
      <xdr:col>12</xdr:col>
      <xdr:colOff>466607</xdr:colOff>
      <xdr:row>12</xdr:row>
      <xdr:rowOff>35408</xdr:rowOff>
    </xdr:to>
    <xdr:sp macro="" textlink="">
      <xdr:nvSpPr>
        <xdr:cNvPr id="23" name="Oval 22">
          <a:extLst>
            <a:ext uri="{FF2B5EF4-FFF2-40B4-BE49-F238E27FC236}">
              <a16:creationId xmlns:a16="http://schemas.microsoft.com/office/drawing/2014/main" id="{443A261B-40D5-0BE8-B327-4093D32ADE60}"/>
            </a:ext>
          </a:extLst>
        </xdr:cNvPr>
        <xdr:cNvSpPr/>
      </xdr:nvSpPr>
      <xdr:spPr>
        <a:xfrm>
          <a:off x="7086482" y="1816583"/>
          <a:ext cx="323850" cy="2857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1</a:t>
          </a:r>
        </a:p>
      </xdr:txBody>
    </xdr:sp>
    <xdr:clientData/>
  </xdr:twoCellAnchor>
  <xdr:twoCellAnchor>
    <xdr:from>
      <xdr:col>12</xdr:col>
      <xdr:colOff>142757</xdr:colOff>
      <xdr:row>15</xdr:row>
      <xdr:rowOff>112954</xdr:rowOff>
    </xdr:from>
    <xdr:to>
      <xdr:col>12</xdr:col>
      <xdr:colOff>469782</xdr:colOff>
      <xdr:row>17</xdr:row>
      <xdr:rowOff>27229</xdr:rowOff>
    </xdr:to>
    <xdr:sp macro="" textlink="">
      <xdr:nvSpPr>
        <xdr:cNvPr id="30" name="Oval 29">
          <a:extLst>
            <a:ext uri="{FF2B5EF4-FFF2-40B4-BE49-F238E27FC236}">
              <a16:creationId xmlns:a16="http://schemas.microsoft.com/office/drawing/2014/main" id="{FA429C08-8E9C-4939-8BEB-CEFF943A2BFE}"/>
            </a:ext>
          </a:extLst>
        </xdr:cNvPr>
        <xdr:cNvSpPr/>
      </xdr:nvSpPr>
      <xdr:spPr>
        <a:xfrm>
          <a:off x="7086482" y="2722804"/>
          <a:ext cx="327025" cy="27622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2</a:t>
          </a:r>
        </a:p>
      </xdr:txBody>
    </xdr:sp>
    <xdr:clientData/>
  </xdr:twoCellAnchor>
  <xdr:twoCellAnchor>
    <xdr:from>
      <xdr:col>12</xdr:col>
      <xdr:colOff>142757</xdr:colOff>
      <xdr:row>20</xdr:row>
      <xdr:rowOff>111125</xdr:rowOff>
    </xdr:from>
    <xdr:to>
      <xdr:col>12</xdr:col>
      <xdr:colOff>469782</xdr:colOff>
      <xdr:row>22</xdr:row>
      <xdr:rowOff>34925</xdr:rowOff>
    </xdr:to>
    <xdr:sp macro="" textlink="">
      <xdr:nvSpPr>
        <xdr:cNvPr id="31" name="Oval 30">
          <a:extLst>
            <a:ext uri="{FF2B5EF4-FFF2-40B4-BE49-F238E27FC236}">
              <a16:creationId xmlns:a16="http://schemas.microsoft.com/office/drawing/2014/main" id="{A75FD4EE-10AF-4AA8-825A-CDF43A588795}"/>
            </a:ext>
          </a:extLst>
        </xdr:cNvPr>
        <xdr:cNvSpPr/>
      </xdr:nvSpPr>
      <xdr:spPr>
        <a:xfrm>
          <a:off x="7086482" y="3625850"/>
          <a:ext cx="327025" cy="2857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3</a:t>
          </a:r>
        </a:p>
      </xdr:txBody>
    </xdr:sp>
    <xdr:clientData/>
  </xdr:twoCellAnchor>
  <xdr:twoCellAnchor>
    <xdr:from>
      <xdr:col>13</xdr:col>
      <xdr:colOff>25400</xdr:colOff>
      <xdr:row>10</xdr:row>
      <xdr:rowOff>38100</xdr:rowOff>
    </xdr:from>
    <xdr:to>
      <xdr:col>14</xdr:col>
      <xdr:colOff>297656</xdr:colOff>
      <xdr:row>11</xdr:row>
      <xdr:rowOff>96501</xdr:rowOff>
    </xdr:to>
    <xdr:sp macro="" textlink="Analysis!J6">
      <xdr:nvSpPr>
        <xdr:cNvPr id="32" name="TextBox 31">
          <a:extLst>
            <a:ext uri="{FF2B5EF4-FFF2-40B4-BE49-F238E27FC236}">
              <a16:creationId xmlns:a16="http://schemas.microsoft.com/office/drawing/2014/main" id="{F1D43B1A-B92E-D0FA-19D5-49747B805C49}"/>
            </a:ext>
          </a:extLst>
        </xdr:cNvPr>
        <xdr:cNvSpPr txBox="1"/>
      </xdr:nvSpPr>
      <xdr:spPr>
        <a:xfrm>
          <a:off x="7578725" y="1743075"/>
          <a:ext cx="881856" cy="2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3BFB4E-524F-4936-A1CC-B9C5E326B35F}" type="TxLink">
            <a:rPr lang="en-US" sz="1100" b="1" i="0" u="none" strike="noStrike">
              <a:solidFill>
                <a:schemeClr val="bg1"/>
              </a:solidFill>
              <a:latin typeface="Calibri"/>
              <a:cs typeface="Calibri"/>
            </a:rPr>
            <a:pPr/>
            <a:t>West Gear</a:t>
          </a:fld>
          <a:endParaRPr lang="en-US" sz="1100" b="1">
            <a:solidFill>
              <a:schemeClr val="bg1"/>
            </a:solidFill>
          </a:endParaRPr>
        </a:p>
      </xdr:txBody>
    </xdr:sp>
    <xdr:clientData/>
  </xdr:twoCellAnchor>
  <xdr:twoCellAnchor>
    <xdr:from>
      <xdr:col>12</xdr:col>
      <xdr:colOff>513958</xdr:colOff>
      <xdr:row>11</xdr:row>
      <xdr:rowOff>57149</xdr:rowOff>
    </xdr:from>
    <xdr:to>
      <xdr:col>14</xdr:col>
      <xdr:colOff>583808</xdr:colOff>
      <xdr:row>12</xdr:row>
      <xdr:rowOff>73495</xdr:rowOff>
    </xdr:to>
    <xdr:sp macro="" textlink="Analysis!K6">
      <xdr:nvSpPr>
        <xdr:cNvPr id="33" name="TextBox 32">
          <a:extLst>
            <a:ext uri="{FF2B5EF4-FFF2-40B4-BE49-F238E27FC236}">
              <a16:creationId xmlns:a16="http://schemas.microsoft.com/office/drawing/2014/main" id="{A630410C-3DE7-4599-91F2-7D7C0219EC80}"/>
            </a:ext>
          </a:extLst>
        </xdr:cNvPr>
        <xdr:cNvSpPr txBox="1"/>
      </xdr:nvSpPr>
      <xdr:spPr>
        <a:xfrm>
          <a:off x="7457683" y="1943099"/>
          <a:ext cx="1289050" cy="19732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155142-1AB5-4E7E-B44C-E5BFC4427243}" type="TxLink">
            <a:rPr lang="en-US" sz="1200" b="1" i="0" u="none" strike="noStrike">
              <a:solidFill>
                <a:schemeClr val="accent4">
                  <a:lumMod val="60000"/>
                  <a:lumOff val="40000"/>
                </a:schemeClr>
              </a:solidFill>
              <a:latin typeface="Calibri"/>
              <a:cs typeface="Calibri"/>
            </a:rPr>
            <a:pPr/>
            <a:t> $242,964,333.00 </a:t>
          </a:fld>
          <a:endParaRPr lang="en-US" sz="1200" b="1">
            <a:solidFill>
              <a:schemeClr val="accent4">
                <a:lumMod val="60000"/>
                <a:lumOff val="40000"/>
              </a:schemeClr>
            </a:solidFill>
          </a:endParaRPr>
        </a:p>
      </xdr:txBody>
    </xdr:sp>
    <xdr:clientData/>
  </xdr:twoCellAnchor>
  <xdr:twoCellAnchor>
    <xdr:from>
      <xdr:col>13</xdr:col>
      <xdr:colOff>25400</xdr:colOff>
      <xdr:row>15</xdr:row>
      <xdr:rowOff>67065</xdr:rowOff>
    </xdr:from>
    <xdr:to>
      <xdr:col>14</xdr:col>
      <xdr:colOff>304800</xdr:colOff>
      <xdr:row>16</xdr:row>
      <xdr:rowOff>121510</xdr:rowOff>
    </xdr:to>
    <xdr:sp macro="" textlink="Analysis!J7">
      <xdr:nvSpPr>
        <xdr:cNvPr id="34" name="TextBox 33">
          <a:extLst>
            <a:ext uri="{FF2B5EF4-FFF2-40B4-BE49-F238E27FC236}">
              <a16:creationId xmlns:a16="http://schemas.microsoft.com/office/drawing/2014/main" id="{664CBD94-2040-4634-86D2-FF3DD801F06B}"/>
            </a:ext>
          </a:extLst>
        </xdr:cNvPr>
        <xdr:cNvSpPr txBox="1"/>
      </xdr:nvSpPr>
      <xdr:spPr>
        <a:xfrm>
          <a:off x="7578725" y="2676915"/>
          <a:ext cx="889000" cy="2354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4E0555-D469-476F-96BE-6F4C64C22753}" type="TxLink">
            <a:rPr lang="en-US" sz="1100" b="1" i="0" u="none" strike="noStrike">
              <a:solidFill>
                <a:schemeClr val="bg1"/>
              </a:solidFill>
              <a:latin typeface="Calibri"/>
              <a:cs typeface="Calibri"/>
            </a:rPr>
            <a:pPr/>
            <a:t>Foot Locker</a:t>
          </a:fld>
          <a:endParaRPr lang="en-US" sz="1100" b="1">
            <a:solidFill>
              <a:schemeClr val="bg1"/>
            </a:solidFill>
          </a:endParaRPr>
        </a:p>
      </xdr:txBody>
    </xdr:sp>
    <xdr:clientData/>
  </xdr:twoCellAnchor>
  <xdr:twoCellAnchor>
    <xdr:from>
      <xdr:col>12</xdr:col>
      <xdr:colOff>488168</xdr:colOff>
      <xdr:row>16</xdr:row>
      <xdr:rowOff>77787</xdr:rowOff>
    </xdr:from>
    <xdr:to>
      <xdr:col>14</xdr:col>
      <xdr:colOff>571499</xdr:colOff>
      <xdr:row>17</xdr:row>
      <xdr:rowOff>141757</xdr:rowOff>
    </xdr:to>
    <xdr:sp macro="" textlink="Analysis!K7">
      <xdr:nvSpPr>
        <xdr:cNvPr id="35" name="TextBox 34">
          <a:extLst>
            <a:ext uri="{FF2B5EF4-FFF2-40B4-BE49-F238E27FC236}">
              <a16:creationId xmlns:a16="http://schemas.microsoft.com/office/drawing/2014/main" id="{49AB71B0-16D8-4402-9633-50A033EABDF0}"/>
            </a:ext>
          </a:extLst>
        </xdr:cNvPr>
        <xdr:cNvSpPr txBox="1"/>
      </xdr:nvSpPr>
      <xdr:spPr>
        <a:xfrm>
          <a:off x="7431893" y="2868612"/>
          <a:ext cx="1302531" cy="24494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4B7CEF-5517-4F56-A377-EA0805027E12}" type="TxLink">
            <a:rPr lang="en-US" sz="1200" b="1" i="0" u="none" strike="noStrike">
              <a:solidFill>
                <a:schemeClr val="accent4">
                  <a:lumMod val="60000"/>
                  <a:lumOff val="40000"/>
                </a:schemeClr>
              </a:solidFill>
              <a:latin typeface="Calibri"/>
              <a:cs typeface="Calibri"/>
            </a:rPr>
            <a:pPr/>
            <a:t> $220,094,720.00 </a:t>
          </a:fld>
          <a:endParaRPr lang="en-US" sz="1200" b="1">
            <a:solidFill>
              <a:schemeClr val="accent4">
                <a:lumMod val="60000"/>
                <a:lumOff val="40000"/>
              </a:schemeClr>
            </a:solidFill>
          </a:endParaRPr>
        </a:p>
      </xdr:txBody>
    </xdr:sp>
    <xdr:clientData/>
  </xdr:twoCellAnchor>
  <xdr:twoCellAnchor>
    <xdr:from>
      <xdr:col>12</xdr:col>
      <xdr:colOff>542351</xdr:colOff>
      <xdr:row>21</xdr:row>
      <xdr:rowOff>142874</xdr:rowOff>
    </xdr:from>
    <xdr:to>
      <xdr:col>14</xdr:col>
      <xdr:colOff>517316</xdr:colOff>
      <xdr:row>23</xdr:row>
      <xdr:rowOff>19050</xdr:rowOff>
    </xdr:to>
    <xdr:sp macro="" textlink="Analysis!K8">
      <xdr:nvSpPr>
        <xdr:cNvPr id="37" name="TextBox 36">
          <a:extLst>
            <a:ext uri="{FF2B5EF4-FFF2-40B4-BE49-F238E27FC236}">
              <a16:creationId xmlns:a16="http://schemas.microsoft.com/office/drawing/2014/main" id="{18757033-13C4-4042-B90B-B3795FAB4CEC}"/>
            </a:ext>
          </a:extLst>
        </xdr:cNvPr>
        <xdr:cNvSpPr txBox="1"/>
      </xdr:nvSpPr>
      <xdr:spPr>
        <a:xfrm>
          <a:off x="7486076" y="3838574"/>
          <a:ext cx="1194165" cy="23812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8FB3A6-3559-4333-80D6-A045B51C95E2}" type="TxLink">
            <a:rPr lang="en-US" sz="1100" b="1" i="0" u="none" strike="noStrike">
              <a:solidFill>
                <a:schemeClr val="accent4">
                  <a:lumMod val="60000"/>
                  <a:lumOff val="40000"/>
                </a:schemeClr>
              </a:solidFill>
              <a:latin typeface="Calibri"/>
              <a:cs typeface="Calibri"/>
            </a:rPr>
            <a:pPr/>
            <a:t> $182,470,997.00 </a:t>
          </a:fld>
          <a:endParaRPr lang="en-US" sz="1100" b="1">
            <a:solidFill>
              <a:schemeClr val="accent4">
                <a:lumMod val="60000"/>
                <a:lumOff val="40000"/>
              </a:schemeClr>
            </a:solidFill>
          </a:endParaRPr>
        </a:p>
      </xdr:txBody>
    </xdr:sp>
    <xdr:clientData/>
  </xdr:twoCellAnchor>
  <xdr:twoCellAnchor>
    <xdr:from>
      <xdr:col>13</xdr:col>
      <xdr:colOff>25400</xdr:colOff>
      <xdr:row>20</xdr:row>
      <xdr:rowOff>85725</xdr:rowOff>
    </xdr:from>
    <xdr:to>
      <xdr:col>14</xdr:col>
      <xdr:colOff>368300</xdr:colOff>
      <xdr:row>21</xdr:row>
      <xdr:rowOff>144126</xdr:rowOff>
    </xdr:to>
    <xdr:sp macro="" textlink="Analysis!J8">
      <xdr:nvSpPr>
        <xdr:cNvPr id="38" name="TextBox 37">
          <a:extLst>
            <a:ext uri="{FF2B5EF4-FFF2-40B4-BE49-F238E27FC236}">
              <a16:creationId xmlns:a16="http://schemas.microsoft.com/office/drawing/2014/main" id="{4FFE2CB5-72A1-4E2C-A534-979B914D5575}"/>
            </a:ext>
          </a:extLst>
        </xdr:cNvPr>
        <xdr:cNvSpPr txBox="1"/>
      </xdr:nvSpPr>
      <xdr:spPr>
        <a:xfrm>
          <a:off x="7578725" y="3600450"/>
          <a:ext cx="952500" cy="2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8B1177-BD8D-47F8-B390-F1B6A811014E}" type="TxLink">
            <a:rPr lang="en-US" sz="1100" b="1" i="0" u="none" strike="noStrike">
              <a:solidFill>
                <a:schemeClr val="bg1"/>
              </a:solidFill>
              <a:latin typeface="Calibri"/>
              <a:cs typeface="Calibri"/>
            </a:rPr>
            <a:pPr/>
            <a:t>Sports Direct</a:t>
          </a:fld>
          <a:endParaRPr lang="en-US" sz="1100" b="1">
            <a:solidFill>
              <a:schemeClr val="bg1"/>
            </a:solidFill>
          </a:endParaRPr>
        </a:p>
      </xdr:txBody>
    </xdr:sp>
    <xdr:clientData/>
  </xdr:twoCellAnchor>
  <xdr:twoCellAnchor>
    <xdr:from>
      <xdr:col>15</xdr:col>
      <xdr:colOff>266700</xdr:colOff>
      <xdr:row>9</xdr:row>
      <xdr:rowOff>19050</xdr:rowOff>
    </xdr:from>
    <xdr:to>
      <xdr:col>26</xdr:col>
      <xdr:colOff>0</xdr:colOff>
      <xdr:row>23</xdr:row>
      <xdr:rowOff>19050</xdr:rowOff>
    </xdr:to>
    <xdr:graphicFrame macro="">
      <xdr:nvGraphicFramePr>
        <xdr:cNvPr id="40" name="Chart 39">
          <a:extLst>
            <a:ext uri="{FF2B5EF4-FFF2-40B4-BE49-F238E27FC236}">
              <a16:creationId xmlns:a16="http://schemas.microsoft.com/office/drawing/2014/main" id="{1AD832A1-5FD4-42D3-B3DE-DC30D1449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428627</xdr:colOff>
      <xdr:row>26</xdr:row>
      <xdr:rowOff>28575</xdr:rowOff>
    </xdr:from>
    <xdr:to>
      <xdr:col>16</xdr:col>
      <xdr:colOff>590551</xdr:colOff>
      <xdr:row>38</xdr:row>
      <xdr:rowOff>66675</xdr:rowOff>
    </xdr:to>
    <xdr:graphicFrame macro="">
      <xdr:nvGraphicFramePr>
        <xdr:cNvPr id="43" name="Chart 42">
          <a:extLst>
            <a:ext uri="{FF2B5EF4-FFF2-40B4-BE49-F238E27FC236}">
              <a16:creationId xmlns:a16="http://schemas.microsoft.com/office/drawing/2014/main" id="{E65A90E7-BFB7-4921-929F-39BAD9C2A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254000</xdr:colOff>
      <xdr:row>25</xdr:row>
      <xdr:rowOff>28574</xdr:rowOff>
    </xdr:from>
    <xdr:to>
      <xdr:col>25</xdr:col>
      <xdr:colOff>523875</xdr:colOff>
      <xdr:row>38</xdr:row>
      <xdr:rowOff>50799</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C4A9CCDC-8BA1-4DBA-8CA8-A118F7DF0A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245725" y="4448174"/>
              <a:ext cx="5003800" cy="2374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215899</xdr:colOff>
      <xdr:row>24</xdr:row>
      <xdr:rowOff>38100</xdr:rowOff>
    </xdr:from>
    <xdr:to>
      <xdr:col>25</xdr:col>
      <xdr:colOff>590549</xdr:colOff>
      <xdr:row>38</xdr:row>
      <xdr:rowOff>101600</xdr:rowOff>
    </xdr:to>
    <xdr:sp macro="" textlink="">
      <xdr:nvSpPr>
        <xdr:cNvPr id="45" name="Rectangle 44">
          <a:extLst>
            <a:ext uri="{FF2B5EF4-FFF2-40B4-BE49-F238E27FC236}">
              <a16:creationId xmlns:a16="http://schemas.microsoft.com/office/drawing/2014/main" id="{E0DF2459-61FE-A26B-73C1-E581C47413B1}"/>
            </a:ext>
          </a:extLst>
        </xdr:cNvPr>
        <xdr:cNvSpPr/>
      </xdr:nvSpPr>
      <xdr:spPr>
        <a:xfrm>
          <a:off x="10207624" y="4276725"/>
          <a:ext cx="5108575" cy="25971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152401</xdr:colOff>
      <xdr:row>6</xdr:row>
      <xdr:rowOff>133348</xdr:rowOff>
    </xdr:from>
    <xdr:to>
      <xdr:col>8</xdr:col>
      <xdr:colOff>19050</xdr:colOff>
      <xdr:row>13</xdr:row>
      <xdr:rowOff>63500</xdr:rowOff>
    </xdr:to>
    <mc:AlternateContent xmlns:mc="http://schemas.openxmlformats.org/markup-compatibility/2006">
      <mc:Choice xmlns:a14="http://schemas.microsoft.com/office/drawing/2010/main" Requires="a14">
        <xdr:graphicFrame macro="">
          <xdr:nvGraphicFramePr>
            <xdr:cNvPr id="6" name="Month 2">
              <a:extLst>
                <a:ext uri="{FF2B5EF4-FFF2-40B4-BE49-F238E27FC236}">
                  <a16:creationId xmlns:a16="http://schemas.microsoft.com/office/drawing/2014/main" id="{D17B0E63-2859-3C07-04C0-1C5554277BA7}"/>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152401" y="1114423"/>
              <a:ext cx="4371974" cy="1200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28575</xdr:colOff>
      <xdr:row>15</xdr:row>
      <xdr:rowOff>133351</xdr:rowOff>
    </xdr:from>
    <xdr:to>
      <xdr:col>11</xdr:col>
      <xdr:colOff>444500</xdr:colOff>
      <xdr:row>26</xdr:row>
      <xdr:rowOff>171450</xdr:rowOff>
    </xdr:to>
    <xdr:graphicFrame macro="">
      <xdr:nvGraphicFramePr>
        <xdr:cNvPr id="11" name="Chart 10">
          <a:extLst>
            <a:ext uri="{FF2B5EF4-FFF2-40B4-BE49-F238E27FC236}">
              <a16:creationId xmlns:a16="http://schemas.microsoft.com/office/drawing/2014/main" id="{69FCD748-24AA-4299-B7E6-2BD797D53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ter" refreshedDate="45315.408728703704" createdVersion="8" refreshedVersion="8" minRefreshableVersion="3" recordCount="9648" xr:uid="{C2EF8BAE-F3A5-48CF-95C6-D03B632532CC}">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Year" numFmtId="0">
      <sharedItems/>
    </cacheField>
    <cacheField name="Month" numFmtId="0">
      <sharedItems count="12">
        <s v="Jan"/>
        <s v="Feb"/>
        <s v="Mar"/>
        <s v="Apr"/>
        <s v="May"/>
        <s v="Jul"/>
        <s v="Aug"/>
        <s v="Sep"/>
        <s v="Oct"/>
        <s v="Nov"/>
        <s v="Dec"/>
        <s v="Jun"/>
      </sharedItems>
    </cacheField>
    <cacheField name="Week" numFmtId="0">
      <sharedItems containsSemiMixedTypes="0" containsString="0" containsNumber="1" containsInteger="1" minValue="1" maxValue="53" count="53">
        <n v="1"/>
        <n v="2"/>
        <n v="4"/>
        <n v="5"/>
        <n v="6"/>
        <n v="7"/>
        <n v="10"/>
        <n v="11"/>
        <n v="12"/>
        <n v="14"/>
        <n v="16"/>
        <n v="17"/>
        <n v="18"/>
        <n v="19"/>
        <n v="29"/>
        <n v="30"/>
        <n v="31"/>
        <n v="32"/>
        <n v="33"/>
        <n v="34"/>
        <n v="35"/>
        <n v="36"/>
        <n v="37"/>
        <n v="38"/>
        <n v="43"/>
        <n v="44"/>
        <n v="45"/>
        <n v="46"/>
        <n v="47"/>
        <n v="52"/>
        <n v="53"/>
        <n v="3"/>
        <n v="8"/>
        <n v="13"/>
        <n v="15"/>
        <n v="20"/>
        <n v="21"/>
        <n v="22"/>
        <n v="23"/>
        <n v="24"/>
        <n v="25"/>
        <n v="26"/>
        <n v="27"/>
        <n v="28"/>
        <n v="39"/>
        <n v="40"/>
        <n v="41"/>
        <n v="42"/>
        <n v="48"/>
        <n v="49"/>
        <n v="50"/>
        <n v="51"/>
        <n v="9"/>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09391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s v="In-store"/>
    <s v="2020"/>
    <x v="0"/>
    <x v="0"/>
  </r>
  <r>
    <x v="0"/>
    <n v="1185732"/>
    <x v="1"/>
    <x v="0"/>
    <x v="0"/>
    <s v="New York"/>
    <x v="1"/>
    <n v="50"/>
    <n v="1000"/>
    <n v="500000"/>
    <n v="150000"/>
    <n v="0.3"/>
    <s v="In-store"/>
    <s v="2020"/>
    <x v="0"/>
    <x v="0"/>
  </r>
  <r>
    <x v="0"/>
    <n v="1185732"/>
    <x v="2"/>
    <x v="0"/>
    <x v="0"/>
    <s v="New York"/>
    <x v="2"/>
    <n v="40"/>
    <n v="1000"/>
    <n v="400000"/>
    <n v="140000"/>
    <n v="0.35"/>
    <s v="In-store"/>
    <s v="2020"/>
    <x v="0"/>
    <x v="0"/>
  </r>
  <r>
    <x v="0"/>
    <n v="1185732"/>
    <x v="3"/>
    <x v="0"/>
    <x v="0"/>
    <s v="New York"/>
    <x v="3"/>
    <n v="45"/>
    <n v="850"/>
    <n v="382500"/>
    <n v="133875"/>
    <n v="0.35"/>
    <s v="In-store"/>
    <s v="2020"/>
    <x v="0"/>
    <x v="0"/>
  </r>
  <r>
    <x v="0"/>
    <n v="1185732"/>
    <x v="4"/>
    <x v="0"/>
    <x v="0"/>
    <s v="New York"/>
    <x v="4"/>
    <n v="60"/>
    <n v="900"/>
    <n v="540000"/>
    <n v="162000"/>
    <n v="0.3"/>
    <s v="In-store"/>
    <s v="2020"/>
    <x v="0"/>
    <x v="1"/>
  </r>
  <r>
    <x v="0"/>
    <n v="1185732"/>
    <x v="5"/>
    <x v="0"/>
    <x v="0"/>
    <s v="New York"/>
    <x v="5"/>
    <n v="50"/>
    <n v="1000"/>
    <n v="500000"/>
    <n v="125000"/>
    <n v="0.25"/>
    <s v="In-store"/>
    <s v="2020"/>
    <x v="0"/>
    <x v="1"/>
  </r>
  <r>
    <x v="0"/>
    <n v="1185732"/>
    <x v="6"/>
    <x v="0"/>
    <x v="0"/>
    <s v="New York"/>
    <x v="0"/>
    <n v="50"/>
    <n v="1250"/>
    <n v="625000"/>
    <n v="312500"/>
    <n v="0.5"/>
    <s v="In-store"/>
    <s v="2020"/>
    <x v="0"/>
    <x v="1"/>
  </r>
  <r>
    <x v="0"/>
    <n v="1185732"/>
    <x v="7"/>
    <x v="0"/>
    <x v="0"/>
    <s v="New York"/>
    <x v="1"/>
    <n v="50"/>
    <n v="900"/>
    <n v="450000"/>
    <n v="135000"/>
    <n v="0.3"/>
    <s v="Outlet"/>
    <s v="2020"/>
    <x v="0"/>
    <x v="1"/>
  </r>
  <r>
    <x v="0"/>
    <n v="1185732"/>
    <x v="8"/>
    <x v="0"/>
    <x v="0"/>
    <s v="New York"/>
    <x v="2"/>
    <n v="40"/>
    <n v="950"/>
    <n v="380000"/>
    <n v="133000"/>
    <n v="0.35"/>
    <s v="Outlet"/>
    <s v="2020"/>
    <x v="0"/>
    <x v="2"/>
  </r>
  <r>
    <x v="0"/>
    <n v="1185732"/>
    <x v="9"/>
    <x v="0"/>
    <x v="0"/>
    <s v="New York"/>
    <x v="3"/>
    <n v="45"/>
    <n v="825"/>
    <n v="371250"/>
    <n v="129937.49999999999"/>
    <n v="0.35"/>
    <s v="Outlet"/>
    <s v="2020"/>
    <x v="0"/>
    <x v="2"/>
  </r>
  <r>
    <x v="0"/>
    <n v="1185732"/>
    <x v="10"/>
    <x v="0"/>
    <x v="0"/>
    <s v="New York"/>
    <x v="4"/>
    <n v="60"/>
    <n v="900"/>
    <n v="540000"/>
    <n v="162000"/>
    <n v="0.3"/>
    <s v="Outlet"/>
    <s v="2020"/>
    <x v="0"/>
    <x v="2"/>
  </r>
  <r>
    <x v="0"/>
    <n v="1185732"/>
    <x v="11"/>
    <x v="0"/>
    <x v="0"/>
    <s v="New York"/>
    <x v="5"/>
    <n v="50"/>
    <n v="1000"/>
    <n v="500000"/>
    <n v="125000"/>
    <n v="0.25"/>
    <s v="Outlet"/>
    <s v="2020"/>
    <x v="0"/>
    <x v="2"/>
  </r>
  <r>
    <x v="0"/>
    <n v="1185732"/>
    <x v="12"/>
    <x v="0"/>
    <x v="0"/>
    <s v="New York"/>
    <x v="0"/>
    <n v="50"/>
    <n v="1220"/>
    <n v="610000"/>
    <n v="305000"/>
    <n v="0.5"/>
    <s v="Outlet"/>
    <s v="2020"/>
    <x v="0"/>
    <x v="2"/>
  </r>
  <r>
    <x v="0"/>
    <n v="1185732"/>
    <x v="13"/>
    <x v="0"/>
    <x v="0"/>
    <s v="New York"/>
    <x v="1"/>
    <n v="50"/>
    <n v="925"/>
    <n v="462500"/>
    <n v="138750"/>
    <n v="0.3"/>
    <s v="Outlet"/>
    <s v="2020"/>
    <x v="0"/>
    <x v="3"/>
  </r>
  <r>
    <x v="0"/>
    <n v="1185732"/>
    <x v="14"/>
    <x v="0"/>
    <x v="0"/>
    <s v="New York"/>
    <x v="2"/>
    <n v="40"/>
    <n v="950"/>
    <n v="380000"/>
    <n v="133000"/>
    <n v="0.35"/>
    <s v="Outlet"/>
    <s v="2020"/>
    <x v="0"/>
    <x v="3"/>
  </r>
  <r>
    <x v="0"/>
    <n v="1185732"/>
    <x v="15"/>
    <x v="0"/>
    <x v="0"/>
    <s v="New York"/>
    <x v="3"/>
    <n v="45"/>
    <n v="800"/>
    <n v="360000"/>
    <n v="125999.99999999999"/>
    <n v="0.35"/>
    <s v="Outlet"/>
    <s v="2020"/>
    <x v="0"/>
    <x v="3"/>
  </r>
  <r>
    <x v="0"/>
    <n v="1185732"/>
    <x v="16"/>
    <x v="0"/>
    <x v="0"/>
    <s v="New York"/>
    <x v="4"/>
    <n v="60"/>
    <n v="850"/>
    <n v="510000"/>
    <n v="153000"/>
    <n v="0.3"/>
    <s v="Outlet"/>
    <s v="2020"/>
    <x v="0"/>
    <x v="3"/>
  </r>
  <r>
    <x v="0"/>
    <n v="1185732"/>
    <x v="17"/>
    <x v="0"/>
    <x v="0"/>
    <s v="New York"/>
    <x v="5"/>
    <n v="50"/>
    <n v="950"/>
    <n v="475000"/>
    <n v="118750"/>
    <n v="0.25"/>
    <s v="Outlet"/>
    <s v="2020"/>
    <x v="0"/>
    <x v="3"/>
  </r>
  <r>
    <x v="0"/>
    <n v="1185732"/>
    <x v="18"/>
    <x v="0"/>
    <x v="0"/>
    <s v="New York"/>
    <x v="0"/>
    <n v="50"/>
    <n v="1200"/>
    <n v="600000"/>
    <n v="300000"/>
    <n v="0.5"/>
    <s v="Outlet"/>
    <s v="2020"/>
    <x v="0"/>
    <x v="3"/>
  </r>
  <r>
    <x v="0"/>
    <n v="1185732"/>
    <x v="19"/>
    <x v="0"/>
    <x v="0"/>
    <s v="New York"/>
    <x v="1"/>
    <n v="50"/>
    <n v="900"/>
    <n v="450000"/>
    <n v="135000"/>
    <n v="0.3"/>
    <s v="Outlet"/>
    <s v="2020"/>
    <x v="1"/>
    <x v="3"/>
  </r>
  <r>
    <x v="0"/>
    <n v="1185732"/>
    <x v="20"/>
    <x v="0"/>
    <x v="0"/>
    <s v="New York"/>
    <x v="2"/>
    <n v="40"/>
    <n v="900"/>
    <n v="360000"/>
    <n v="125999.99999999999"/>
    <n v="0.35"/>
    <s v="Outlet"/>
    <s v="2020"/>
    <x v="1"/>
    <x v="4"/>
  </r>
  <r>
    <x v="0"/>
    <n v="1185732"/>
    <x v="21"/>
    <x v="0"/>
    <x v="0"/>
    <s v="New York"/>
    <x v="3"/>
    <n v="45"/>
    <n v="825"/>
    <n v="371250"/>
    <n v="129937.49999999999"/>
    <n v="0.35"/>
    <s v="Outlet"/>
    <s v="2020"/>
    <x v="1"/>
    <x v="4"/>
  </r>
  <r>
    <x v="0"/>
    <n v="1185732"/>
    <x v="22"/>
    <x v="0"/>
    <x v="0"/>
    <s v="New York"/>
    <x v="4"/>
    <n v="60"/>
    <n v="825"/>
    <n v="495000"/>
    <n v="148500"/>
    <n v="0.3"/>
    <s v="Outlet"/>
    <s v="2020"/>
    <x v="1"/>
    <x v="4"/>
  </r>
  <r>
    <x v="0"/>
    <n v="1185732"/>
    <x v="23"/>
    <x v="0"/>
    <x v="0"/>
    <s v="New York"/>
    <x v="5"/>
    <n v="50"/>
    <n v="950"/>
    <n v="475000"/>
    <n v="118750"/>
    <n v="0.25"/>
    <s v="Outlet"/>
    <s v="2020"/>
    <x v="1"/>
    <x v="4"/>
  </r>
  <r>
    <x v="0"/>
    <n v="1185732"/>
    <x v="24"/>
    <x v="0"/>
    <x v="0"/>
    <s v="New York"/>
    <x v="0"/>
    <n v="60"/>
    <n v="1220"/>
    <n v="732000"/>
    <n v="366000"/>
    <n v="0.5"/>
    <s v="Outlet"/>
    <s v="2020"/>
    <x v="1"/>
    <x v="4"/>
  </r>
  <r>
    <x v="0"/>
    <n v="1185732"/>
    <x v="25"/>
    <x v="0"/>
    <x v="0"/>
    <s v="New York"/>
    <x v="1"/>
    <n v="55.000000000000007"/>
    <n v="925"/>
    <n v="508750.00000000006"/>
    <n v="152625"/>
    <n v="0.3"/>
    <s v="Outlet"/>
    <s v="2020"/>
    <x v="1"/>
    <x v="4"/>
  </r>
  <r>
    <x v="0"/>
    <n v="1185732"/>
    <x v="26"/>
    <x v="0"/>
    <x v="0"/>
    <s v="New York"/>
    <x v="2"/>
    <n v="50"/>
    <n v="900"/>
    <n v="450000"/>
    <n v="157500"/>
    <n v="0.35"/>
    <s v="Outlet"/>
    <s v="2020"/>
    <x v="1"/>
    <x v="4"/>
  </r>
  <r>
    <x v="0"/>
    <n v="1185732"/>
    <x v="27"/>
    <x v="0"/>
    <x v="0"/>
    <s v="New York"/>
    <x v="3"/>
    <n v="50"/>
    <n v="850"/>
    <n v="425000"/>
    <n v="148750"/>
    <n v="0.35"/>
    <s v="Outlet"/>
    <s v="2020"/>
    <x v="1"/>
    <x v="5"/>
  </r>
  <r>
    <x v="0"/>
    <n v="1185732"/>
    <x v="28"/>
    <x v="0"/>
    <x v="0"/>
    <s v="New York"/>
    <x v="4"/>
    <n v="60"/>
    <n v="875"/>
    <n v="525000"/>
    <n v="157500"/>
    <n v="0.3"/>
    <s v="Outlet"/>
    <s v="2020"/>
    <x v="1"/>
    <x v="5"/>
  </r>
  <r>
    <x v="0"/>
    <n v="1185732"/>
    <x v="29"/>
    <x v="0"/>
    <x v="0"/>
    <s v="New York"/>
    <x v="5"/>
    <n v="65"/>
    <n v="1000"/>
    <n v="650000"/>
    <n v="162500"/>
    <n v="0.25"/>
    <s v="Outlet"/>
    <s v="2020"/>
    <x v="2"/>
    <x v="6"/>
  </r>
  <r>
    <x v="0"/>
    <n v="1185732"/>
    <x v="30"/>
    <x v="0"/>
    <x v="0"/>
    <s v="New York"/>
    <x v="0"/>
    <n v="60"/>
    <n v="1250"/>
    <n v="750000"/>
    <n v="375000"/>
    <n v="0.5"/>
    <s v="Outlet"/>
    <s v="2020"/>
    <x v="2"/>
    <x v="6"/>
  </r>
  <r>
    <x v="0"/>
    <n v="1185732"/>
    <x v="31"/>
    <x v="0"/>
    <x v="0"/>
    <s v="New York"/>
    <x v="1"/>
    <n v="55.000000000000007"/>
    <n v="1000"/>
    <n v="550000.00000000012"/>
    <n v="165000.00000000003"/>
    <n v="0.3"/>
    <s v="Outlet"/>
    <s v="2020"/>
    <x v="2"/>
    <x v="6"/>
  </r>
  <r>
    <x v="0"/>
    <n v="1185732"/>
    <x v="32"/>
    <x v="0"/>
    <x v="0"/>
    <s v="New York"/>
    <x v="2"/>
    <n v="50"/>
    <n v="925"/>
    <n v="462500"/>
    <n v="161875"/>
    <n v="0.35"/>
    <s v="Outlet"/>
    <s v="2020"/>
    <x v="2"/>
    <x v="6"/>
  </r>
  <r>
    <x v="0"/>
    <n v="1185732"/>
    <x v="33"/>
    <x v="0"/>
    <x v="0"/>
    <s v="New York"/>
    <x v="3"/>
    <n v="50"/>
    <n v="900"/>
    <n v="450000"/>
    <n v="157500"/>
    <n v="0.35"/>
    <s v="Outlet"/>
    <s v="2020"/>
    <x v="2"/>
    <x v="6"/>
  </r>
  <r>
    <x v="0"/>
    <n v="1185732"/>
    <x v="34"/>
    <x v="0"/>
    <x v="0"/>
    <s v="New York"/>
    <x v="4"/>
    <n v="60"/>
    <n v="900"/>
    <n v="540000"/>
    <n v="162000"/>
    <n v="0.3"/>
    <s v="Outlet"/>
    <s v="2020"/>
    <x v="2"/>
    <x v="7"/>
  </r>
  <r>
    <x v="0"/>
    <n v="1185732"/>
    <x v="35"/>
    <x v="0"/>
    <x v="0"/>
    <s v="New York"/>
    <x v="5"/>
    <n v="65"/>
    <n v="1050"/>
    <n v="682500"/>
    <n v="170625"/>
    <n v="0.25"/>
    <s v="Outlet"/>
    <s v="2020"/>
    <x v="2"/>
    <x v="7"/>
  </r>
  <r>
    <x v="0"/>
    <n v="1185732"/>
    <x v="36"/>
    <x v="0"/>
    <x v="0"/>
    <s v="New York"/>
    <x v="0"/>
    <n v="60"/>
    <n v="1275"/>
    <n v="765000"/>
    <n v="382500"/>
    <n v="0.5"/>
    <s v="Outlet"/>
    <s v="2020"/>
    <x v="2"/>
    <x v="7"/>
  </r>
  <r>
    <x v="0"/>
    <n v="1185732"/>
    <x v="37"/>
    <x v="0"/>
    <x v="0"/>
    <s v="New York"/>
    <x v="1"/>
    <n v="55.000000000000007"/>
    <n v="1025"/>
    <n v="563750.00000000012"/>
    <n v="169125.00000000003"/>
    <n v="0.3"/>
    <s v="Outlet"/>
    <s v="2020"/>
    <x v="2"/>
    <x v="7"/>
  </r>
  <r>
    <x v="0"/>
    <n v="1185732"/>
    <x v="38"/>
    <x v="0"/>
    <x v="0"/>
    <s v="New York"/>
    <x v="2"/>
    <n v="50"/>
    <n v="950"/>
    <n v="475000"/>
    <n v="166250"/>
    <n v="0.35"/>
    <s v="Outlet"/>
    <s v="2020"/>
    <x v="2"/>
    <x v="7"/>
  </r>
  <r>
    <x v="0"/>
    <n v="1185732"/>
    <x v="39"/>
    <x v="0"/>
    <x v="0"/>
    <s v="New York"/>
    <x v="3"/>
    <n v="50"/>
    <n v="900"/>
    <n v="450000"/>
    <n v="157500"/>
    <n v="0.35"/>
    <s v="Outlet"/>
    <s v="2020"/>
    <x v="2"/>
    <x v="7"/>
  </r>
  <r>
    <x v="0"/>
    <n v="1185732"/>
    <x v="40"/>
    <x v="0"/>
    <x v="0"/>
    <s v="New York"/>
    <x v="4"/>
    <n v="60"/>
    <n v="925"/>
    <n v="555000"/>
    <n v="166500"/>
    <n v="0.3"/>
    <s v="Outlet"/>
    <s v="2020"/>
    <x v="2"/>
    <x v="7"/>
  </r>
  <r>
    <x v="0"/>
    <n v="1185732"/>
    <x v="41"/>
    <x v="0"/>
    <x v="0"/>
    <s v="New York"/>
    <x v="5"/>
    <n v="65"/>
    <n v="1100"/>
    <n v="715000"/>
    <n v="178750"/>
    <n v="0.25"/>
    <s v="Outlet"/>
    <s v="2020"/>
    <x v="2"/>
    <x v="8"/>
  </r>
  <r>
    <x v="0"/>
    <n v="1185732"/>
    <x v="42"/>
    <x v="0"/>
    <x v="0"/>
    <s v="New York"/>
    <x v="0"/>
    <n v="60"/>
    <n v="1250"/>
    <n v="750000"/>
    <n v="375000"/>
    <n v="0.5"/>
    <s v="Outlet"/>
    <s v="2020"/>
    <x v="2"/>
    <x v="8"/>
  </r>
  <r>
    <x v="0"/>
    <n v="1185732"/>
    <x v="43"/>
    <x v="0"/>
    <x v="0"/>
    <s v="New York"/>
    <x v="1"/>
    <n v="55.000000000000007"/>
    <n v="1025"/>
    <n v="563750.00000000012"/>
    <n v="169125.00000000003"/>
    <n v="0.3"/>
    <s v="Outlet"/>
    <s v="2020"/>
    <x v="2"/>
    <x v="8"/>
  </r>
  <r>
    <x v="0"/>
    <n v="1185732"/>
    <x v="44"/>
    <x v="0"/>
    <x v="0"/>
    <s v="New York"/>
    <x v="2"/>
    <n v="50"/>
    <n v="950"/>
    <n v="475000"/>
    <n v="166250"/>
    <n v="0.35"/>
    <s v="Outlet"/>
    <s v="2020"/>
    <x v="2"/>
    <x v="8"/>
  </r>
  <r>
    <x v="0"/>
    <n v="1185732"/>
    <x v="45"/>
    <x v="0"/>
    <x v="0"/>
    <s v="New York"/>
    <x v="3"/>
    <n v="50"/>
    <n v="925"/>
    <n v="462500"/>
    <n v="161875"/>
    <n v="0.35"/>
    <s v="Outlet"/>
    <s v="2020"/>
    <x v="2"/>
    <x v="9"/>
  </r>
  <r>
    <x v="1"/>
    <n v="1185732"/>
    <x v="46"/>
    <x v="0"/>
    <x v="0"/>
    <s v="New York"/>
    <x v="4"/>
    <n v="60"/>
    <n v="900"/>
    <n v="540000"/>
    <n v="162000"/>
    <n v="0.3"/>
    <s v="Outlet"/>
    <s v="2020"/>
    <x v="3"/>
    <x v="10"/>
  </r>
  <r>
    <x v="1"/>
    <n v="1185732"/>
    <x v="47"/>
    <x v="0"/>
    <x v="0"/>
    <s v="New York"/>
    <x v="5"/>
    <n v="65"/>
    <n v="1075"/>
    <n v="698750"/>
    <n v="174687.5"/>
    <n v="0.25"/>
    <s v="Outlet"/>
    <s v="2020"/>
    <x v="3"/>
    <x v="10"/>
  </r>
  <r>
    <x v="1"/>
    <n v="1185732"/>
    <x v="48"/>
    <x v="0"/>
    <x v="0"/>
    <s v="New York"/>
    <x v="0"/>
    <n v="60"/>
    <n v="1200"/>
    <n v="720000"/>
    <n v="360000"/>
    <n v="0.5"/>
    <s v="Outlet"/>
    <s v="2020"/>
    <x v="3"/>
    <x v="11"/>
  </r>
  <r>
    <x v="1"/>
    <n v="1185732"/>
    <x v="49"/>
    <x v="0"/>
    <x v="0"/>
    <s v="New York"/>
    <x v="1"/>
    <n v="55.000000000000007"/>
    <n v="1000"/>
    <n v="550000.00000000012"/>
    <n v="165000.00000000003"/>
    <n v="0.3"/>
    <s v="Outlet"/>
    <s v="2020"/>
    <x v="3"/>
    <x v="11"/>
  </r>
  <r>
    <x v="1"/>
    <n v="1185732"/>
    <x v="50"/>
    <x v="0"/>
    <x v="0"/>
    <s v="New York"/>
    <x v="2"/>
    <n v="50"/>
    <n v="925"/>
    <n v="462500"/>
    <n v="161875"/>
    <n v="0.35"/>
    <s v="Outlet"/>
    <s v="2020"/>
    <x v="3"/>
    <x v="11"/>
  </r>
  <r>
    <x v="1"/>
    <n v="1185732"/>
    <x v="51"/>
    <x v="0"/>
    <x v="0"/>
    <s v="New York"/>
    <x v="3"/>
    <n v="50"/>
    <n v="900"/>
    <n v="450000"/>
    <n v="157500"/>
    <n v="0.35"/>
    <s v="Outlet"/>
    <s v="2020"/>
    <x v="3"/>
    <x v="11"/>
  </r>
  <r>
    <x v="1"/>
    <n v="1185732"/>
    <x v="52"/>
    <x v="0"/>
    <x v="0"/>
    <s v="New York"/>
    <x v="4"/>
    <n v="60"/>
    <n v="900"/>
    <n v="540000"/>
    <n v="162000"/>
    <n v="0.3"/>
    <s v="Outlet"/>
    <s v="2020"/>
    <x v="3"/>
    <x v="11"/>
  </r>
  <r>
    <x v="1"/>
    <n v="1185732"/>
    <x v="53"/>
    <x v="0"/>
    <x v="0"/>
    <s v="New York"/>
    <x v="5"/>
    <n v="65"/>
    <n v="1000"/>
    <n v="650000"/>
    <n v="162500"/>
    <n v="0.25"/>
    <s v="Outlet"/>
    <s v="2020"/>
    <x v="3"/>
    <x v="11"/>
  </r>
  <r>
    <x v="1"/>
    <n v="1185732"/>
    <x v="54"/>
    <x v="0"/>
    <x v="0"/>
    <s v="New York"/>
    <x v="4"/>
    <n v="65"/>
    <n v="875"/>
    <n v="568750"/>
    <n v="170625"/>
    <n v="0.3"/>
    <s v="Outlet"/>
    <s v="2020"/>
    <x v="3"/>
    <x v="11"/>
  </r>
  <r>
    <x v="1"/>
    <n v="1185732"/>
    <x v="55"/>
    <x v="0"/>
    <x v="0"/>
    <s v="New York"/>
    <x v="5"/>
    <n v="70"/>
    <n v="1000"/>
    <n v="700000"/>
    <n v="175000"/>
    <n v="0.25"/>
    <s v="Outlet"/>
    <s v="2020"/>
    <x v="3"/>
    <x v="12"/>
  </r>
  <r>
    <x v="1"/>
    <n v="1185732"/>
    <x v="56"/>
    <x v="0"/>
    <x v="0"/>
    <s v="New York"/>
    <x v="0"/>
    <n v="65"/>
    <n v="1150"/>
    <n v="747500"/>
    <n v="373750"/>
    <n v="0.5"/>
    <s v="Outlet"/>
    <s v="2020"/>
    <x v="3"/>
    <x v="12"/>
  </r>
  <r>
    <x v="1"/>
    <n v="1185732"/>
    <x v="57"/>
    <x v="0"/>
    <x v="0"/>
    <s v="New York"/>
    <x v="1"/>
    <n v="55.000000000000007"/>
    <n v="975"/>
    <n v="536250.00000000012"/>
    <n v="160875.00000000003"/>
    <n v="0.3"/>
    <s v="Outlet"/>
    <s v="2020"/>
    <x v="3"/>
    <x v="12"/>
  </r>
  <r>
    <x v="1"/>
    <n v="1185732"/>
    <x v="58"/>
    <x v="0"/>
    <x v="0"/>
    <s v="New York"/>
    <x v="2"/>
    <n v="55.000000000000007"/>
    <n v="920"/>
    <n v="506000.00000000006"/>
    <n v="177100"/>
    <n v="0.35"/>
    <s v="Outlet"/>
    <s v="2020"/>
    <x v="3"/>
    <x v="12"/>
  </r>
  <r>
    <x v="1"/>
    <n v="1185732"/>
    <x v="59"/>
    <x v="0"/>
    <x v="0"/>
    <s v="New York"/>
    <x v="3"/>
    <n v="55.000000000000007"/>
    <n v="900"/>
    <n v="495000.00000000006"/>
    <n v="173250"/>
    <n v="0.35"/>
    <s v="Outlet"/>
    <s v="2020"/>
    <x v="3"/>
    <x v="12"/>
  </r>
  <r>
    <x v="1"/>
    <n v="1185732"/>
    <x v="60"/>
    <x v="0"/>
    <x v="0"/>
    <s v="New York"/>
    <x v="4"/>
    <n v="65"/>
    <n v="875"/>
    <n v="568750"/>
    <n v="170625"/>
    <n v="0.3"/>
    <s v="Outlet"/>
    <s v="2020"/>
    <x v="4"/>
    <x v="12"/>
  </r>
  <r>
    <x v="1"/>
    <n v="1185732"/>
    <x v="61"/>
    <x v="0"/>
    <x v="0"/>
    <s v="New York"/>
    <x v="5"/>
    <n v="70"/>
    <n v="975"/>
    <n v="682500"/>
    <n v="170625"/>
    <n v="0.25"/>
    <s v="Outlet"/>
    <s v="2020"/>
    <x v="4"/>
    <x v="12"/>
  </r>
  <r>
    <x v="1"/>
    <n v="1185732"/>
    <x v="62"/>
    <x v="0"/>
    <x v="0"/>
    <s v="New York"/>
    <x v="0"/>
    <n v="65"/>
    <n v="1200"/>
    <n v="780000"/>
    <n v="390000"/>
    <n v="0.5"/>
    <s v="Outlet"/>
    <s v="2020"/>
    <x v="4"/>
    <x v="13"/>
  </r>
  <r>
    <x v="1"/>
    <n v="1185732"/>
    <x v="63"/>
    <x v="0"/>
    <x v="0"/>
    <s v="New York"/>
    <x v="1"/>
    <n v="55.000000000000007"/>
    <n v="1000"/>
    <n v="550000.00000000012"/>
    <n v="165000.00000000003"/>
    <n v="0.3"/>
    <s v="Outlet"/>
    <s v="2020"/>
    <x v="4"/>
    <x v="13"/>
  </r>
  <r>
    <x v="1"/>
    <n v="1185732"/>
    <x v="64"/>
    <x v="0"/>
    <x v="0"/>
    <s v="New York"/>
    <x v="2"/>
    <n v="55.000000000000007"/>
    <n v="950"/>
    <n v="522500.00000000006"/>
    <n v="182875"/>
    <n v="0.35"/>
    <s v="Outlet"/>
    <s v="2020"/>
    <x v="4"/>
    <x v="13"/>
  </r>
  <r>
    <x v="1"/>
    <n v="1185732"/>
    <x v="65"/>
    <x v="0"/>
    <x v="0"/>
    <s v="New York"/>
    <x v="3"/>
    <n v="55.000000000000007"/>
    <n v="900"/>
    <n v="495000.00000000006"/>
    <n v="173250"/>
    <n v="0.35"/>
    <s v="Outlet"/>
    <s v="2020"/>
    <x v="4"/>
    <x v="13"/>
  </r>
  <r>
    <x v="1"/>
    <n v="1185732"/>
    <x v="66"/>
    <x v="0"/>
    <x v="0"/>
    <s v="New York"/>
    <x v="4"/>
    <n v="65"/>
    <n v="900"/>
    <n v="585000"/>
    <n v="175500"/>
    <n v="0.3"/>
    <s v="Outlet"/>
    <s v="2020"/>
    <x v="4"/>
    <x v="13"/>
  </r>
  <r>
    <x v="1"/>
    <n v="1185732"/>
    <x v="67"/>
    <x v="0"/>
    <x v="0"/>
    <s v="New York"/>
    <x v="5"/>
    <n v="70"/>
    <n v="1000"/>
    <n v="700000"/>
    <n v="175000"/>
    <n v="0.25"/>
    <s v="Outlet"/>
    <s v="2020"/>
    <x v="5"/>
    <x v="14"/>
  </r>
  <r>
    <x v="2"/>
    <n v="1197831"/>
    <x v="68"/>
    <x v="0"/>
    <x v="0"/>
    <s v="New York"/>
    <x v="0"/>
    <n v="25"/>
    <n v="900"/>
    <n v="225000"/>
    <n v="78750"/>
    <n v="0.35"/>
    <s v="Outlet"/>
    <s v="2020"/>
    <x v="5"/>
    <x v="15"/>
  </r>
  <r>
    <x v="2"/>
    <n v="1197831"/>
    <x v="69"/>
    <x v="0"/>
    <x v="0"/>
    <s v="New York"/>
    <x v="1"/>
    <n v="35"/>
    <n v="900"/>
    <n v="315000"/>
    <n v="110250"/>
    <n v="0.35"/>
    <s v="Outlet"/>
    <s v="2020"/>
    <x v="5"/>
    <x v="15"/>
  </r>
  <r>
    <x v="2"/>
    <n v="1197831"/>
    <x v="70"/>
    <x v="0"/>
    <x v="0"/>
    <s v="New York"/>
    <x v="2"/>
    <n v="35"/>
    <n v="700"/>
    <n v="245000"/>
    <n v="85750"/>
    <n v="0.35"/>
    <s v="Outlet"/>
    <s v="2020"/>
    <x v="5"/>
    <x v="15"/>
  </r>
  <r>
    <x v="2"/>
    <n v="1197831"/>
    <x v="71"/>
    <x v="0"/>
    <x v="0"/>
    <s v="New York"/>
    <x v="3"/>
    <n v="35"/>
    <n v="700"/>
    <n v="245000"/>
    <n v="110250"/>
    <n v="0.45"/>
    <s v="Outlet"/>
    <s v="2020"/>
    <x v="5"/>
    <x v="15"/>
  </r>
  <r>
    <x v="2"/>
    <n v="1197831"/>
    <x v="72"/>
    <x v="1"/>
    <x v="1"/>
    <s v="Houston"/>
    <x v="4"/>
    <n v="40"/>
    <n v="550"/>
    <n v="220000"/>
    <n v="66000"/>
    <n v="0.3"/>
    <s v="Outlet"/>
    <s v="2020"/>
    <x v="5"/>
    <x v="15"/>
  </r>
  <r>
    <x v="2"/>
    <n v="1197831"/>
    <x v="73"/>
    <x v="1"/>
    <x v="1"/>
    <s v="Houston"/>
    <x v="5"/>
    <n v="35"/>
    <n v="700"/>
    <n v="245000"/>
    <n v="122500"/>
    <n v="0.5"/>
    <s v="Outlet"/>
    <s v="2020"/>
    <x v="5"/>
    <x v="15"/>
  </r>
  <r>
    <x v="2"/>
    <n v="1197831"/>
    <x v="74"/>
    <x v="1"/>
    <x v="1"/>
    <s v="Houston"/>
    <x v="0"/>
    <n v="25"/>
    <n v="850"/>
    <n v="212500"/>
    <n v="74375"/>
    <n v="0.35"/>
    <s v="Outlet"/>
    <s v="2020"/>
    <x v="5"/>
    <x v="15"/>
  </r>
  <r>
    <x v="2"/>
    <n v="1197831"/>
    <x v="75"/>
    <x v="1"/>
    <x v="1"/>
    <s v="Houston"/>
    <x v="1"/>
    <n v="35"/>
    <n v="850"/>
    <n v="297500"/>
    <n v="104125"/>
    <n v="0.35"/>
    <s v="Outlet"/>
    <s v="2020"/>
    <x v="5"/>
    <x v="16"/>
  </r>
  <r>
    <x v="2"/>
    <n v="1197831"/>
    <x v="76"/>
    <x v="1"/>
    <x v="1"/>
    <s v="Houston"/>
    <x v="2"/>
    <n v="35"/>
    <n v="675"/>
    <n v="236250"/>
    <n v="82687.5"/>
    <n v="0.35"/>
    <s v="Outlet"/>
    <s v="2020"/>
    <x v="5"/>
    <x v="16"/>
  </r>
  <r>
    <x v="2"/>
    <n v="1197831"/>
    <x v="77"/>
    <x v="1"/>
    <x v="1"/>
    <s v="Houston"/>
    <x v="3"/>
    <n v="35"/>
    <n v="625"/>
    <n v="218750"/>
    <n v="98437.5"/>
    <n v="0.45"/>
    <s v="Outlet"/>
    <s v="2020"/>
    <x v="5"/>
    <x v="16"/>
  </r>
  <r>
    <x v="2"/>
    <n v="1197831"/>
    <x v="78"/>
    <x v="1"/>
    <x v="1"/>
    <s v="Houston"/>
    <x v="4"/>
    <n v="40"/>
    <n v="500"/>
    <n v="200000"/>
    <n v="60000"/>
    <n v="0.3"/>
    <s v="Outlet"/>
    <s v="2020"/>
    <x v="5"/>
    <x v="16"/>
  </r>
  <r>
    <x v="2"/>
    <n v="1197831"/>
    <x v="79"/>
    <x v="1"/>
    <x v="1"/>
    <s v="Houston"/>
    <x v="5"/>
    <n v="35"/>
    <n v="700"/>
    <n v="245000"/>
    <n v="122500"/>
    <n v="0.5"/>
    <s v="Outlet"/>
    <s v="2020"/>
    <x v="5"/>
    <x v="16"/>
  </r>
  <r>
    <x v="2"/>
    <n v="1197831"/>
    <x v="80"/>
    <x v="1"/>
    <x v="1"/>
    <s v="Houston"/>
    <x v="0"/>
    <n v="30"/>
    <n v="875"/>
    <n v="262500"/>
    <n v="91875"/>
    <n v="0.35"/>
    <s v="Outlet"/>
    <s v="2020"/>
    <x v="5"/>
    <x v="16"/>
  </r>
  <r>
    <x v="2"/>
    <n v="1197831"/>
    <x v="81"/>
    <x v="1"/>
    <x v="1"/>
    <s v="Houston"/>
    <x v="1"/>
    <n v="40"/>
    <n v="875"/>
    <n v="350000"/>
    <n v="122499.99999999999"/>
    <n v="0.35"/>
    <s v="Outlet"/>
    <s v="2020"/>
    <x v="6"/>
    <x v="16"/>
  </r>
  <r>
    <x v="2"/>
    <n v="1197831"/>
    <x v="82"/>
    <x v="1"/>
    <x v="1"/>
    <s v="Houston"/>
    <x v="2"/>
    <n v="35"/>
    <n v="700"/>
    <n v="245000"/>
    <n v="85750"/>
    <n v="0.35"/>
    <s v="Outlet"/>
    <s v="2020"/>
    <x v="6"/>
    <x v="17"/>
  </r>
  <r>
    <x v="2"/>
    <n v="1197831"/>
    <x v="83"/>
    <x v="1"/>
    <x v="1"/>
    <s v="Houston"/>
    <x v="3"/>
    <n v="40"/>
    <n v="600"/>
    <n v="240000"/>
    <n v="108000"/>
    <n v="0.45"/>
    <s v="Outlet"/>
    <s v="2020"/>
    <x v="6"/>
    <x v="17"/>
  </r>
  <r>
    <x v="2"/>
    <n v="1197831"/>
    <x v="84"/>
    <x v="1"/>
    <x v="1"/>
    <s v="Houston"/>
    <x v="4"/>
    <n v="45"/>
    <n v="500"/>
    <n v="225000"/>
    <n v="67500"/>
    <n v="0.3"/>
    <s v="Outlet"/>
    <s v="2020"/>
    <x v="6"/>
    <x v="17"/>
  </r>
  <r>
    <x v="2"/>
    <n v="1197831"/>
    <x v="85"/>
    <x v="1"/>
    <x v="1"/>
    <s v="Houston"/>
    <x v="5"/>
    <n v="40"/>
    <n v="650"/>
    <n v="260000"/>
    <n v="130000"/>
    <n v="0.5"/>
    <s v="Outlet"/>
    <s v="2020"/>
    <x v="6"/>
    <x v="17"/>
  </r>
  <r>
    <x v="2"/>
    <n v="1197831"/>
    <x v="86"/>
    <x v="1"/>
    <x v="1"/>
    <s v="Houston"/>
    <x v="0"/>
    <n v="30"/>
    <n v="900"/>
    <n v="270000"/>
    <n v="94500"/>
    <n v="0.35"/>
    <s v="Outlet"/>
    <s v="2020"/>
    <x v="6"/>
    <x v="17"/>
  </r>
  <r>
    <x v="2"/>
    <n v="1197831"/>
    <x v="87"/>
    <x v="1"/>
    <x v="1"/>
    <s v="Houston"/>
    <x v="1"/>
    <n v="40"/>
    <n v="900"/>
    <n v="360000"/>
    <n v="125999.99999999999"/>
    <n v="0.35"/>
    <s v="Outlet"/>
    <s v="2020"/>
    <x v="6"/>
    <x v="17"/>
  </r>
  <r>
    <x v="2"/>
    <n v="1197831"/>
    <x v="88"/>
    <x v="1"/>
    <x v="1"/>
    <s v="Houston"/>
    <x v="2"/>
    <n v="35"/>
    <n v="725"/>
    <n v="253750"/>
    <n v="88812.5"/>
    <n v="0.35"/>
    <s v="Outlet"/>
    <s v="2020"/>
    <x v="6"/>
    <x v="17"/>
  </r>
  <r>
    <x v="2"/>
    <n v="1197831"/>
    <x v="89"/>
    <x v="1"/>
    <x v="1"/>
    <s v="Houston"/>
    <x v="3"/>
    <n v="40"/>
    <n v="625"/>
    <n v="250000"/>
    <n v="112500"/>
    <n v="0.45"/>
    <s v="Outlet"/>
    <s v="2020"/>
    <x v="6"/>
    <x v="18"/>
  </r>
  <r>
    <x v="1"/>
    <n v="1197831"/>
    <x v="90"/>
    <x v="1"/>
    <x v="1"/>
    <s v="Houston"/>
    <x v="4"/>
    <n v="45"/>
    <n v="525"/>
    <n v="236250"/>
    <n v="70875"/>
    <n v="0.3"/>
    <s v="Outlet"/>
    <s v="2020"/>
    <x v="6"/>
    <x v="18"/>
  </r>
  <r>
    <x v="1"/>
    <n v="1197831"/>
    <x v="91"/>
    <x v="1"/>
    <x v="1"/>
    <s v="Houston"/>
    <x v="5"/>
    <n v="40"/>
    <n v="800"/>
    <n v="320000"/>
    <n v="160000"/>
    <n v="0.5"/>
    <s v="Outlet"/>
    <s v="2020"/>
    <x v="6"/>
    <x v="18"/>
  </r>
  <r>
    <x v="1"/>
    <n v="1197831"/>
    <x v="92"/>
    <x v="1"/>
    <x v="1"/>
    <s v="Houston"/>
    <x v="0"/>
    <n v="30"/>
    <n v="925"/>
    <n v="277500"/>
    <n v="97125"/>
    <n v="0.35"/>
    <s v="Outlet"/>
    <s v="2020"/>
    <x v="6"/>
    <x v="18"/>
  </r>
  <r>
    <x v="1"/>
    <n v="1197831"/>
    <x v="93"/>
    <x v="1"/>
    <x v="1"/>
    <s v="Houston"/>
    <x v="1"/>
    <n v="40"/>
    <n v="925"/>
    <n v="370000"/>
    <n v="129499.99999999999"/>
    <n v="0.35"/>
    <s v="Outlet"/>
    <s v="2020"/>
    <x v="6"/>
    <x v="18"/>
  </r>
  <r>
    <x v="1"/>
    <n v="1197831"/>
    <x v="94"/>
    <x v="1"/>
    <x v="1"/>
    <s v="Houston"/>
    <x v="2"/>
    <n v="35"/>
    <n v="775"/>
    <n v="271250"/>
    <n v="94937.5"/>
    <n v="0.35"/>
    <s v="Outlet"/>
    <s v="2020"/>
    <x v="6"/>
    <x v="18"/>
  </r>
  <r>
    <x v="1"/>
    <n v="1197831"/>
    <x v="95"/>
    <x v="1"/>
    <x v="1"/>
    <s v="Houston"/>
    <x v="3"/>
    <n v="40"/>
    <n v="700"/>
    <n v="280000"/>
    <n v="126000"/>
    <n v="0.45"/>
    <s v="Outlet"/>
    <s v="2020"/>
    <x v="6"/>
    <x v="18"/>
  </r>
  <r>
    <x v="1"/>
    <n v="1197831"/>
    <x v="96"/>
    <x v="1"/>
    <x v="1"/>
    <s v="Houston"/>
    <x v="4"/>
    <n v="45"/>
    <n v="600"/>
    <n v="270000"/>
    <n v="81000"/>
    <n v="0.3"/>
    <s v="Outlet"/>
    <s v="2020"/>
    <x v="6"/>
    <x v="19"/>
  </r>
  <r>
    <x v="1"/>
    <n v="1197831"/>
    <x v="97"/>
    <x v="1"/>
    <x v="1"/>
    <s v="Houston"/>
    <x v="5"/>
    <n v="40"/>
    <n v="950"/>
    <n v="380000"/>
    <n v="190000"/>
    <n v="0.5"/>
    <s v="Outlet"/>
    <s v="2020"/>
    <x v="6"/>
    <x v="19"/>
  </r>
  <r>
    <x v="1"/>
    <n v="1197831"/>
    <x v="98"/>
    <x v="1"/>
    <x v="1"/>
    <s v="Houston"/>
    <x v="0"/>
    <n v="40"/>
    <n v="950"/>
    <n v="380000"/>
    <n v="133000"/>
    <n v="0.35"/>
    <s v="Outlet"/>
    <s v="2020"/>
    <x v="6"/>
    <x v="19"/>
  </r>
  <r>
    <x v="1"/>
    <n v="1197831"/>
    <x v="99"/>
    <x v="1"/>
    <x v="1"/>
    <s v="Houston"/>
    <x v="1"/>
    <n v="45"/>
    <n v="950"/>
    <n v="427500"/>
    <n v="149625"/>
    <n v="0.35"/>
    <s v="Outlet"/>
    <s v="2020"/>
    <x v="6"/>
    <x v="19"/>
  </r>
  <r>
    <x v="1"/>
    <n v="1197831"/>
    <x v="100"/>
    <x v="1"/>
    <x v="1"/>
    <s v="Houston"/>
    <x v="2"/>
    <n v="40"/>
    <n v="800"/>
    <n v="320000"/>
    <n v="112000"/>
    <n v="0.35"/>
    <s v="Outlet"/>
    <s v="2020"/>
    <x v="6"/>
    <x v="19"/>
  </r>
  <r>
    <x v="1"/>
    <n v="1197831"/>
    <x v="101"/>
    <x v="1"/>
    <x v="1"/>
    <s v="Houston"/>
    <x v="3"/>
    <n v="40"/>
    <n v="750"/>
    <n v="300000"/>
    <n v="135000"/>
    <n v="0.45"/>
    <s v="Outlet"/>
    <s v="2020"/>
    <x v="6"/>
    <x v="19"/>
  </r>
  <r>
    <x v="1"/>
    <n v="1197831"/>
    <x v="102"/>
    <x v="1"/>
    <x v="1"/>
    <s v="Houston"/>
    <x v="4"/>
    <n v="45"/>
    <n v="650"/>
    <n v="292500"/>
    <n v="87750"/>
    <n v="0.3"/>
    <s v="Outlet"/>
    <s v="2020"/>
    <x v="6"/>
    <x v="19"/>
  </r>
  <r>
    <x v="1"/>
    <n v="1197831"/>
    <x v="103"/>
    <x v="1"/>
    <x v="1"/>
    <s v="Houston"/>
    <x v="5"/>
    <n v="50"/>
    <n v="1000"/>
    <n v="500000"/>
    <n v="250000"/>
    <n v="0.5"/>
    <s v="Outlet"/>
    <s v="2020"/>
    <x v="6"/>
    <x v="20"/>
  </r>
  <r>
    <x v="1"/>
    <n v="1197831"/>
    <x v="104"/>
    <x v="1"/>
    <x v="1"/>
    <s v="Houston"/>
    <x v="0"/>
    <n v="40"/>
    <n v="950"/>
    <n v="380000"/>
    <n v="133000"/>
    <n v="0.35"/>
    <s v="Outlet"/>
    <s v="2020"/>
    <x v="6"/>
    <x v="20"/>
  </r>
  <r>
    <x v="1"/>
    <n v="1197831"/>
    <x v="105"/>
    <x v="1"/>
    <x v="1"/>
    <s v="Houston"/>
    <x v="1"/>
    <n v="45"/>
    <n v="950"/>
    <n v="427500"/>
    <n v="149625"/>
    <n v="0.35"/>
    <s v="Outlet"/>
    <s v="2020"/>
    <x v="6"/>
    <x v="20"/>
  </r>
  <r>
    <x v="1"/>
    <n v="1197831"/>
    <x v="106"/>
    <x v="1"/>
    <x v="1"/>
    <s v="Houston"/>
    <x v="2"/>
    <n v="40"/>
    <n v="1100"/>
    <n v="440000"/>
    <n v="154000"/>
    <n v="0.35"/>
    <s v="Outlet"/>
    <s v="2020"/>
    <x v="6"/>
    <x v="20"/>
  </r>
  <r>
    <x v="1"/>
    <n v="1197831"/>
    <x v="107"/>
    <x v="1"/>
    <x v="1"/>
    <s v="Houston"/>
    <x v="3"/>
    <n v="40"/>
    <n v="700"/>
    <n v="280000"/>
    <n v="126000"/>
    <n v="0.45"/>
    <s v="Outlet"/>
    <s v="2020"/>
    <x v="6"/>
    <x v="20"/>
  </r>
  <r>
    <x v="1"/>
    <n v="1197831"/>
    <x v="108"/>
    <x v="1"/>
    <x v="1"/>
    <s v="Houston"/>
    <x v="4"/>
    <n v="45"/>
    <n v="700"/>
    <n v="315000"/>
    <n v="94500"/>
    <n v="0.3"/>
    <s v="Outlet"/>
    <s v="2020"/>
    <x v="6"/>
    <x v="20"/>
  </r>
  <r>
    <x v="1"/>
    <n v="1197831"/>
    <x v="109"/>
    <x v="1"/>
    <x v="1"/>
    <s v="Houston"/>
    <x v="5"/>
    <n v="50"/>
    <n v="975"/>
    <n v="487500"/>
    <n v="243750"/>
    <n v="0.5"/>
    <s v="Outlet"/>
    <s v="2020"/>
    <x v="6"/>
    <x v="20"/>
  </r>
  <r>
    <x v="1"/>
    <n v="1197831"/>
    <x v="110"/>
    <x v="1"/>
    <x v="1"/>
    <s v="Houston"/>
    <x v="0"/>
    <n v="40"/>
    <n v="925"/>
    <n v="370000"/>
    <n v="129499.99999999999"/>
    <n v="0.35"/>
    <s v="Outlet"/>
    <s v="2020"/>
    <x v="6"/>
    <x v="21"/>
  </r>
  <r>
    <x v="1"/>
    <n v="1197831"/>
    <x v="111"/>
    <x v="1"/>
    <x v="1"/>
    <s v="Houston"/>
    <x v="1"/>
    <n v="45"/>
    <n v="925"/>
    <n v="416250"/>
    <n v="145687.5"/>
    <n v="0.35"/>
    <s v="Outlet"/>
    <s v="2020"/>
    <x v="6"/>
    <x v="21"/>
  </r>
  <r>
    <x v="1"/>
    <n v="1197831"/>
    <x v="112"/>
    <x v="1"/>
    <x v="1"/>
    <s v="Houston"/>
    <x v="2"/>
    <n v="40"/>
    <n v="1100"/>
    <n v="440000"/>
    <n v="154000"/>
    <n v="0.35"/>
    <s v="Outlet"/>
    <s v="2020"/>
    <x v="7"/>
    <x v="21"/>
  </r>
  <r>
    <x v="1"/>
    <n v="1197831"/>
    <x v="113"/>
    <x v="1"/>
    <x v="1"/>
    <s v="Houston"/>
    <x v="3"/>
    <n v="40"/>
    <n v="650"/>
    <n v="260000"/>
    <n v="117000"/>
    <n v="0.45"/>
    <s v="Outlet"/>
    <s v="2020"/>
    <x v="7"/>
    <x v="21"/>
  </r>
  <r>
    <x v="1"/>
    <n v="1197831"/>
    <x v="114"/>
    <x v="1"/>
    <x v="1"/>
    <s v="Houston"/>
    <x v="4"/>
    <n v="45"/>
    <n v="650"/>
    <n v="292500"/>
    <n v="87750"/>
    <n v="0.3"/>
    <s v="Outlet"/>
    <s v="2020"/>
    <x v="7"/>
    <x v="21"/>
  </r>
  <r>
    <x v="1"/>
    <n v="1197831"/>
    <x v="115"/>
    <x v="1"/>
    <x v="1"/>
    <s v="Houston"/>
    <x v="5"/>
    <n v="50"/>
    <n v="900"/>
    <n v="450000"/>
    <n v="225000"/>
    <n v="0.5"/>
    <s v="Outlet"/>
    <s v="2020"/>
    <x v="7"/>
    <x v="21"/>
  </r>
  <r>
    <x v="1"/>
    <n v="1197831"/>
    <x v="116"/>
    <x v="1"/>
    <x v="1"/>
    <s v="Houston"/>
    <x v="0"/>
    <n v="45"/>
    <n v="850"/>
    <n v="382500"/>
    <n v="133875"/>
    <n v="0.35"/>
    <s v="Outlet"/>
    <s v="2020"/>
    <x v="7"/>
    <x v="21"/>
  </r>
  <r>
    <x v="1"/>
    <n v="1197831"/>
    <x v="117"/>
    <x v="1"/>
    <x v="1"/>
    <s v="Houston"/>
    <x v="1"/>
    <n v="45"/>
    <n v="850"/>
    <n v="382500"/>
    <n v="133875"/>
    <n v="0.35"/>
    <s v="Outlet"/>
    <s v="2020"/>
    <x v="7"/>
    <x v="22"/>
  </r>
  <r>
    <x v="1"/>
    <n v="1197831"/>
    <x v="118"/>
    <x v="1"/>
    <x v="1"/>
    <s v="Houston"/>
    <x v="2"/>
    <n v="50"/>
    <n v="900"/>
    <n v="450000"/>
    <n v="157500"/>
    <n v="0.35"/>
    <s v="Outlet"/>
    <s v="2020"/>
    <x v="7"/>
    <x v="22"/>
  </r>
  <r>
    <x v="1"/>
    <n v="1197831"/>
    <x v="119"/>
    <x v="1"/>
    <x v="1"/>
    <s v="Houston"/>
    <x v="3"/>
    <n v="50"/>
    <n v="625"/>
    <n v="312500"/>
    <n v="140625"/>
    <n v="0.45"/>
    <s v="Outlet"/>
    <s v="2020"/>
    <x v="7"/>
    <x v="22"/>
  </r>
  <r>
    <x v="1"/>
    <n v="1197831"/>
    <x v="120"/>
    <x v="1"/>
    <x v="1"/>
    <s v="Houston"/>
    <x v="4"/>
    <n v="45"/>
    <n v="625"/>
    <n v="281250"/>
    <n v="84375"/>
    <n v="0.3"/>
    <s v="Outlet"/>
    <s v="2020"/>
    <x v="7"/>
    <x v="22"/>
  </r>
  <r>
    <x v="1"/>
    <n v="1197831"/>
    <x v="121"/>
    <x v="1"/>
    <x v="1"/>
    <s v="Houston"/>
    <x v="5"/>
    <n v="55.000000000000007"/>
    <n v="850"/>
    <n v="467500.00000000006"/>
    <n v="233750.00000000003"/>
    <n v="0.5"/>
    <s v="Outlet"/>
    <s v="2020"/>
    <x v="7"/>
    <x v="22"/>
  </r>
  <r>
    <x v="1"/>
    <n v="1197831"/>
    <x v="122"/>
    <x v="1"/>
    <x v="1"/>
    <s v="Houston"/>
    <x v="0"/>
    <n v="45"/>
    <n v="800"/>
    <n v="360000"/>
    <n v="125999.99999999999"/>
    <n v="0.35"/>
    <s v="Outlet"/>
    <s v="2020"/>
    <x v="7"/>
    <x v="22"/>
  </r>
  <r>
    <x v="1"/>
    <n v="1197831"/>
    <x v="123"/>
    <x v="1"/>
    <x v="1"/>
    <s v="Houston"/>
    <x v="1"/>
    <n v="45"/>
    <n v="800"/>
    <n v="360000"/>
    <n v="125999.99999999999"/>
    <n v="0.35"/>
    <s v="Outlet"/>
    <s v="2020"/>
    <x v="7"/>
    <x v="22"/>
  </r>
  <r>
    <x v="1"/>
    <n v="1197831"/>
    <x v="124"/>
    <x v="1"/>
    <x v="1"/>
    <s v="Houston"/>
    <x v="2"/>
    <n v="50"/>
    <n v="750"/>
    <n v="375000"/>
    <n v="131250"/>
    <n v="0.35"/>
    <s v="Outlet"/>
    <s v="2020"/>
    <x v="7"/>
    <x v="23"/>
  </r>
  <r>
    <x v="1"/>
    <n v="1197831"/>
    <x v="125"/>
    <x v="1"/>
    <x v="1"/>
    <s v="Houston"/>
    <x v="3"/>
    <n v="50"/>
    <n v="600"/>
    <n v="300000"/>
    <n v="135000"/>
    <n v="0.45"/>
    <s v="Outlet"/>
    <s v="2020"/>
    <x v="7"/>
    <x v="23"/>
  </r>
  <r>
    <x v="1"/>
    <n v="1197831"/>
    <x v="126"/>
    <x v="1"/>
    <x v="1"/>
    <s v="Houston"/>
    <x v="4"/>
    <n v="45"/>
    <n v="575"/>
    <n v="258750"/>
    <n v="77625"/>
    <n v="0.3"/>
    <s v="Outlet"/>
    <s v="2020"/>
    <x v="7"/>
    <x v="23"/>
  </r>
  <r>
    <x v="1"/>
    <n v="1197831"/>
    <x v="127"/>
    <x v="1"/>
    <x v="1"/>
    <s v="Houston"/>
    <x v="5"/>
    <n v="55.000000000000007"/>
    <n v="750"/>
    <n v="412500.00000000006"/>
    <n v="206250.00000000003"/>
    <n v="0.5"/>
    <s v="Outlet"/>
    <s v="2020"/>
    <x v="7"/>
    <x v="23"/>
  </r>
  <r>
    <x v="1"/>
    <n v="1197831"/>
    <x v="128"/>
    <x v="1"/>
    <x v="1"/>
    <s v="Houston"/>
    <x v="0"/>
    <n v="45"/>
    <n v="900"/>
    <n v="405000"/>
    <n v="141750"/>
    <n v="0.35"/>
    <s v="Outlet"/>
    <s v="2020"/>
    <x v="8"/>
    <x v="24"/>
  </r>
  <r>
    <x v="1"/>
    <n v="1197831"/>
    <x v="129"/>
    <x v="1"/>
    <x v="1"/>
    <s v="Houston"/>
    <x v="1"/>
    <n v="45"/>
    <n v="900"/>
    <n v="405000"/>
    <n v="141750"/>
    <n v="0.35"/>
    <s v="Outlet"/>
    <s v="2020"/>
    <x v="8"/>
    <x v="24"/>
  </r>
  <r>
    <x v="1"/>
    <n v="1197831"/>
    <x v="130"/>
    <x v="1"/>
    <x v="1"/>
    <s v="Houston"/>
    <x v="2"/>
    <n v="50"/>
    <n v="825"/>
    <n v="412500"/>
    <n v="144375"/>
    <n v="0.35"/>
    <s v="Outlet"/>
    <s v="2020"/>
    <x v="8"/>
    <x v="24"/>
  </r>
  <r>
    <x v="1"/>
    <n v="1197831"/>
    <x v="131"/>
    <x v="1"/>
    <x v="1"/>
    <s v="Houston"/>
    <x v="3"/>
    <n v="50"/>
    <n v="675"/>
    <n v="337500"/>
    <n v="151875"/>
    <n v="0.45"/>
    <s v="Outlet"/>
    <s v="2020"/>
    <x v="8"/>
    <x v="24"/>
  </r>
  <r>
    <x v="1"/>
    <n v="1197831"/>
    <x v="132"/>
    <x v="1"/>
    <x v="1"/>
    <s v="Houston"/>
    <x v="4"/>
    <n v="45"/>
    <n v="650"/>
    <n v="292500"/>
    <n v="87750"/>
    <n v="0.3"/>
    <s v="Outlet"/>
    <s v="2020"/>
    <x v="8"/>
    <x v="24"/>
  </r>
  <r>
    <x v="1"/>
    <n v="1197831"/>
    <x v="133"/>
    <x v="1"/>
    <x v="1"/>
    <s v="Houston"/>
    <x v="5"/>
    <n v="55.000000000000007"/>
    <n v="850"/>
    <n v="467500.00000000006"/>
    <n v="233750.00000000003"/>
    <n v="0.5"/>
    <s v="Outlet"/>
    <s v="2020"/>
    <x v="8"/>
    <x v="25"/>
  </r>
  <r>
    <x v="1"/>
    <n v="1197831"/>
    <x v="134"/>
    <x v="1"/>
    <x v="1"/>
    <s v="Houston"/>
    <x v="0"/>
    <n v="45"/>
    <n v="950"/>
    <n v="427500"/>
    <n v="149625"/>
    <n v="0.35"/>
    <s v="Outlet"/>
    <s v="2020"/>
    <x v="8"/>
    <x v="25"/>
  </r>
  <r>
    <x v="1"/>
    <n v="1197831"/>
    <x v="135"/>
    <x v="1"/>
    <x v="1"/>
    <s v="Houston"/>
    <x v="1"/>
    <n v="45"/>
    <n v="950"/>
    <n v="427500"/>
    <n v="149625"/>
    <n v="0.35"/>
    <s v="Outlet"/>
    <s v="2020"/>
    <x v="8"/>
    <x v="25"/>
  </r>
  <r>
    <x v="1"/>
    <n v="1197831"/>
    <x v="136"/>
    <x v="1"/>
    <x v="1"/>
    <s v="Houston"/>
    <x v="2"/>
    <n v="50"/>
    <n v="850"/>
    <n v="425000"/>
    <n v="148750"/>
    <n v="0.35"/>
    <s v="Outlet"/>
    <s v="2020"/>
    <x v="8"/>
    <x v="25"/>
  </r>
  <r>
    <x v="1"/>
    <n v="1197831"/>
    <x v="137"/>
    <x v="1"/>
    <x v="1"/>
    <s v="Houston"/>
    <x v="3"/>
    <n v="50"/>
    <n v="700"/>
    <n v="350000"/>
    <n v="157500"/>
    <n v="0.45"/>
    <s v="Outlet"/>
    <s v="2020"/>
    <x v="8"/>
    <x v="25"/>
  </r>
  <r>
    <x v="1"/>
    <n v="1197831"/>
    <x v="138"/>
    <x v="1"/>
    <x v="1"/>
    <s v="Houston"/>
    <x v="4"/>
    <n v="45"/>
    <n v="650"/>
    <n v="292500"/>
    <n v="87750"/>
    <n v="0.3"/>
    <s v="Outlet"/>
    <s v="2020"/>
    <x v="8"/>
    <x v="25"/>
  </r>
  <r>
    <x v="1"/>
    <n v="1197831"/>
    <x v="139"/>
    <x v="1"/>
    <x v="1"/>
    <s v="Houston"/>
    <x v="5"/>
    <n v="55.000000000000007"/>
    <n v="900"/>
    <n v="495000.00000000006"/>
    <n v="247500.00000000003"/>
    <n v="0.5"/>
    <s v="Outlet"/>
    <s v="2020"/>
    <x v="8"/>
    <x v="25"/>
  </r>
  <r>
    <x v="3"/>
    <n v="1128299"/>
    <x v="140"/>
    <x v="1"/>
    <x v="1"/>
    <s v="Houston"/>
    <x v="0"/>
    <n v="40"/>
    <n v="775"/>
    <n v="310000"/>
    <n v="108500.00000000001"/>
    <n v="0.35000000000000003"/>
    <s v="Outlet"/>
    <s v="2020"/>
    <x v="9"/>
    <x v="26"/>
  </r>
  <r>
    <x v="3"/>
    <n v="1128299"/>
    <x v="141"/>
    <x v="1"/>
    <x v="1"/>
    <s v="Houston"/>
    <x v="1"/>
    <n v="50"/>
    <n v="775"/>
    <n v="387500"/>
    <n v="77500"/>
    <n v="0.2"/>
    <s v="Outlet"/>
    <s v="2020"/>
    <x v="9"/>
    <x v="26"/>
  </r>
  <r>
    <x v="3"/>
    <n v="1128299"/>
    <x v="142"/>
    <x v="1"/>
    <x v="1"/>
    <s v="Houston"/>
    <x v="2"/>
    <n v="50"/>
    <n v="775"/>
    <n v="387500"/>
    <n v="135625"/>
    <n v="0.35000000000000003"/>
    <s v="Outlet"/>
    <s v="2020"/>
    <x v="9"/>
    <x v="26"/>
  </r>
  <r>
    <x v="3"/>
    <n v="1128299"/>
    <x v="143"/>
    <x v="1"/>
    <x v="1"/>
    <s v="Houston"/>
    <x v="3"/>
    <n v="50"/>
    <n v="625"/>
    <n v="312500"/>
    <n v="93750"/>
    <n v="0.3"/>
    <s v="Outlet"/>
    <s v="2020"/>
    <x v="9"/>
    <x v="26"/>
  </r>
  <r>
    <x v="3"/>
    <n v="1128299"/>
    <x v="144"/>
    <x v="2"/>
    <x v="2"/>
    <s v="San Francisco"/>
    <x v="4"/>
    <n v="55.000000000000007"/>
    <n v="575"/>
    <n v="316250.00000000006"/>
    <n v="158125.00000000003"/>
    <n v="0.5"/>
    <s v="Outlet"/>
    <s v="2020"/>
    <x v="9"/>
    <x v="26"/>
  </r>
  <r>
    <x v="3"/>
    <n v="1128299"/>
    <x v="145"/>
    <x v="2"/>
    <x v="2"/>
    <s v="San Francisco"/>
    <x v="5"/>
    <n v="50"/>
    <n v="775"/>
    <n v="387500"/>
    <n v="58125.000000000007"/>
    <n v="0.15000000000000002"/>
    <s v="Outlet"/>
    <s v="2020"/>
    <x v="9"/>
    <x v="26"/>
  </r>
  <r>
    <x v="3"/>
    <n v="1128299"/>
    <x v="146"/>
    <x v="2"/>
    <x v="2"/>
    <s v="San Francisco"/>
    <x v="0"/>
    <n v="40"/>
    <n v="825"/>
    <n v="330000"/>
    <n v="115500.00000000001"/>
    <n v="0.35000000000000003"/>
    <s v="Outlet"/>
    <s v="2020"/>
    <x v="9"/>
    <x v="26"/>
  </r>
  <r>
    <x v="3"/>
    <n v="1128299"/>
    <x v="147"/>
    <x v="2"/>
    <x v="2"/>
    <s v="San Francisco"/>
    <x v="1"/>
    <n v="50"/>
    <n v="725"/>
    <n v="362500"/>
    <n v="72500"/>
    <n v="0.2"/>
    <s v="Outlet"/>
    <s v="2020"/>
    <x v="9"/>
    <x v="27"/>
  </r>
  <r>
    <x v="3"/>
    <n v="1128299"/>
    <x v="148"/>
    <x v="2"/>
    <x v="2"/>
    <s v="San Francisco"/>
    <x v="2"/>
    <n v="50"/>
    <n v="725"/>
    <n v="362500"/>
    <n v="126875.00000000001"/>
    <n v="0.35000000000000003"/>
    <s v="Outlet"/>
    <s v="2020"/>
    <x v="9"/>
    <x v="27"/>
  </r>
  <r>
    <x v="3"/>
    <n v="1128299"/>
    <x v="149"/>
    <x v="2"/>
    <x v="2"/>
    <s v="San Francisco"/>
    <x v="3"/>
    <n v="50"/>
    <n v="575"/>
    <n v="287500"/>
    <n v="86250"/>
    <n v="0.3"/>
    <s v="Outlet"/>
    <s v="2020"/>
    <x v="9"/>
    <x v="27"/>
  </r>
  <r>
    <x v="3"/>
    <n v="1128299"/>
    <x v="150"/>
    <x v="2"/>
    <x v="2"/>
    <s v="San Francisco"/>
    <x v="4"/>
    <n v="55.000000000000007"/>
    <n v="500"/>
    <n v="275000.00000000006"/>
    <n v="137500.00000000003"/>
    <n v="0.5"/>
    <s v="Outlet"/>
    <s v="2020"/>
    <x v="9"/>
    <x v="27"/>
  </r>
  <r>
    <x v="3"/>
    <n v="1128299"/>
    <x v="151"/>
    <x v="2"/>
    <x v="2"/>
    <s v="San Francisco"/>
    <x v="5"/>
    <n v="50"/>
    <n v="700"/>
    <n v="350000"/>
    <n v="52500.000000000007"/>
    <n v="0.15000000000000002"/>
    <s v="Outlet"/>
    <s v="2020"/>
    <x v="9"/>
    <x v="27"/>
  </r>
  <r>
    <x v="3"/>
    <n v="1128299"/>
    <x v="152"/>
    <x v="2"/>
    <x v="2"/>
    <s v="San Francisco"/>
    <x v="0"/>
    <n v="50"/>
    <n v="850"/>
    <n v="425000"/>
    <n v="148750"/>
    <n v="0.35000000000000003"/>
    <s v="Outlet"/>
    <s v="2020"/>
    <x v="9"/>
    <x v="27"/>
  </r>
  <r>
    <x v="3"/>
    <n v="1128299"/>
    <x v="153"/>
    <x v="2"/>
    <x v="2"/>
    <s v="San Francisco"/>
    <x v="1"/>
    <n v="60"/>
    <n v="700"/>
    <n v="420000"/>
    <n v="84000"/>
    <n v="0.2"/>
    <s v="Outlet"/>
    <s v="2020"/>
    <x v="9"/>
    <x v="27"/>
  </r>
  <r>
    <x v="3"/>
    <n v="1128299"/>
    <x v="154"/>
    <x v="2"/>
    <x v="2"/>
    <s v="San Francisco"/>
    <x v="2"/>
    <n v="60"/>
    <n v="700"/>
    <n v="420000"/>
    <n v="147000"/>
    <n v="0.35000000000000003"/>
    <s v="Outlet"/>
    <s v="2020"/>
    <x v="9"/>
    <x v="28"/>
  </r>
  <r>
    <x v="3"/>
    <n v="1128299"/>
    <x v="155"/>
    <x v="2"/>
    <x v="2"/>
    <s v="San Francisco"/>
    <x v="3"/>
    <n v="60"/>
    <n v="600"/>
    <n v="360000"/>
    <n v="108000"/>
    <n v="0.3"/>
    <s v="Outlet"/>
    <s v="2020"/>
    <x v="10"/>
    <x v="29"/>
  </r>
  <r>
    <x v="3"/>
    <n v="1128299"/>
    <x v="156"/>
    <x v="2"/>
    <x v="2"/>
    <s v="San Francisco"/>
    <x v="4"/>
    <n v="65"/>
    <n v="500"/>
    <n v="325000"/>
    <n v="162500"/>
    <n v="0.5"/>
    <s v="Outlet"/>
    <s v="2020"/>
    <x v="10"/>
    <x v="29"/>
  </r>
  <r>
    <x v="3"/>
    <n v="1128299"/>
    <x v="157"/>
    <x v="2"/>
    <x v="2"/>
    <s v="San Francisco"/>
    <x v="5"/>
    <n v="60"/>
    <n v="700"/>
    <n v="420000"/>
    <n v="63000.000000000007"/>
    <n v="0.15000000000000002"/>
    <s v="Outlet"/>
    <s v="2020"/>
    <x v="10"/>
    <x v="29"/>
  </r>
  <r>
    <x v="3"/>
    <n v="1128299"/>
    <x v="158"/>
    <x v="2"/>
    <x v="2"/>
    <s v="San Francisco"/>
    <x v="0"/>
    <n v="60"/>
    <n v="875"/>
    <n v="525000"/>
    <n v="183750.00000000003"/>
    <n v="0.35000000000000003"/>
    <s v="Outlet"/>
    <s v="2020"/>
    <x v="10"/>
    <x v="29"/>
  </r>
  <r>
    <x v="3"/>
    <n v="1128299"/>
    <x v="159"/>
    <x v="2"/>
    <x v="2"/>
    <s v="San Francisco"/>
    <x v="1"/>
    <n v="65"/>
    <n v="675"/>
    <n v="438750"/>
    <n v="87750"/>
    <n v="0.2"/>
    <s v="Outlet"/>
    <s v="2020"/>
    <x v="10"/>
    <x v="29"/>
  </r>
  <r>
    <x v="3"/>
    <n v="1128299"/>
    <x v="160"/>
    <x v="2"/>
    <x v="2"/>
    <s v="San Francisco"/>
    <x v="2"/>
    <n v="65"/>
    <n v="725"/>
    <n v="471250"/>
    <n v="164937.50000000003"/>
    <n v="0.35000000000000003"/>
    <s v="Outlet"/>
    <s v="2020"/>
    <x v="10"/>
    <x v="30"/>
  </r>
  <r>
    <x v="3"/>
    <n v="1128299"/>
    <x v="161"/>
    <x v="2"/>
    <x v="2"/>
    <s v="San Francisco"/>
    <x v="3"/>
    <n v="60"/>
    <n v="625"/>
    <n v="375000"/>
    <n v="112500"/>
    <n v="0.3"/>
    <s v="Outlet"/>
    <s v="2020"/>
    <x v="10"/>
    <x v="30"/>
  </r>
  <r>
    <x v="3"/>
    <n v="1128299"/>
    <x v="162"/>
    <x v="2"/>
    <x v="2"/>
    <s v="San Francisco"/>
    <x v="4"/>
    <n v="65"/>
    <n v="525"/>
    <n v="341250"/>
    <n v="170625"/>
    <n v="0.5"/>
    <s v="Outlet"/>
    <s v="2020"/>
    <x v="10"/>
    <x v="30"/>
  </r>
  <r>
    <x v="3"/>
    <n v="1128299"/>
    <x v="163"/>
    <x v="2"/>
    <x v="2"/>
    <s v="San Francisco"/>
    <x v="5"/>
    <n v="80"/>
    <n v="700"/>
    <n v="560000"/>
    <n v="84000.000000000015"/>
    <n v="0.15000000000000002"/>
    <s v="Outlet"/>
    <s v="2020"/>
    <x v="10"/>
    <x v="30"/>
  </r>
  <r>
    <x v="3"/>
    <n v="1128299"/>
    <x v="164"/>
    <x v="2"/>
    <x v="2"/>
    <s v="San Francisco"/>
    <x v="0"/>
    <n v="60"/>
    <n v="900"/>
    <n v="540000"/>
    <n v="216000"/>
    <n v="0.4"/>
    <s v="Outlet"/>
    <s v="2020"/>
    <x v="10"/>
    <x v="30"/>
  </r>
  <r>
    <x v="3"/>
    <n v="1128299"/>
    <x v="165"/>
    <x v="2"/>
    <x v="2"/>
    <s v="San Francisco"/>
    <x v="1"/>
    <n v="65"/>
    <n v="750"/>
    <n v="487500"/>
    <n v="121875"/>
    <n v="0.25"/>
    <s v="Outlet"/>
    <s v="2021"/>
    <x v="0"/>
    <x v="0"/>
  </r>
  <r>
    <x v="3"/>
    <n v="1128299"/>
    <x v="166"/>
    <x v="2"/>
    <x v="2"/>
    <s v="San Francisco"/>
    <x v="2"/>
    <n v="65"/>
    <n v="750"/>
    <n v="487500"/>
    <n v="195000"/>
    <n v="0.4"/>
    <s v="Outlet"/>
    <s v="2021"/>
    <x v="0"/>
    <x v="0"/>
  </r>
  <r>
    <x v="3"/>
    <n v="1128299"/>
    <x v="167"/>
    <x v="2"/>
    <x v="2"/>
    <s v="San Francisco"/>
    <x v="3"/>
    <n v="60"/>
    <n v="650"/>
    <n v="390000"/>
    <n v="136500"/>
    <n v="0.35"/>
    <s v="Outlet"/>
    <s v="2021"/>
    <x v="0"/>
    <x v="1"/>
  </r>
  <r>
    <x v="3"/>
    <n v="1128299"/>
    <x v="168"/>
    <x v="2"/>
    <x v="2"/>
    <s v="San Francisco"/>
    <x v="4"/>
    <n v="65"/>
    <n v="550"/>
    <n v="357500"/>
    <n v="196625.00000000003"/>
    <n v="0.55000000000000004"/>
    <s v="Outlet"/>
    <s v="2021"/>
    <x v="0"/>
    <x v="1"/>
  </r>
  <r>
    <x v="3"/>
    <n v="1128299"/>
    <x v="169"/>
    <x v="2"/>
    <x v="2"/>
    <s v="San Francisco"/>
    <x v="5"/>
    <n v="80"/>
    <n v="725"/>
    <n v="580000"/>
    <n v="116000"/>
    <n v="0.2"/>
    <s v="Outlet"/>
    <s v="2021"/>
    <x v="0"/>
    <x v="1"/>
  </r>
  <r>
    <x v="3"/>
    <n v="1128299"/>
    <x v="170"/>
    <x v="2"/>
    <x v="2"/>
    <s v="San Francisco"/>
    <x v="0"/>
    <n v="60"/>
    <n v="975"/>
    <n v="585000"/>
    <n v="234000"/>
    <n v="0.4"/>
    <s v="Outlet"/>
    <s v="2021"/>
    <x v="0"/>
    <x v="1"/>
  </r>
  <r>
    <x v="3"/>
    <n v="1128299"/>
    <x v="171"/>
    <x v="2"/>
    <x v="2"/>
    <s v="San Francisco"/>
    <x v="1"/>
    <n v="65"/>
    <n v="825"/>
    <n v="536250"/>
    <n v="134062.5"/>
    <n v="0.25"/>
    <s v="Outlet"/>
    <s v="2021"/>
    <x v="0"/>
    <x v="1"/>
  </r>
  <r>
    <x v="3"/>
    <n v="1128299"/>
    <x v="172"/>
    <x v="2"/>
    <x v="2"/>
    <s v="San Francisco"/>
    <x v="2"/>
    <n v="65"/>
    <n v="825"/>
    <n v="536250"/>
    <n v="214500"/>
    <n v="0.4"/>
    <s v="Outlet"/>
    <s v="2021"/>
    <x v="0"/>
    <x v="1"/>
  </r>
  <r>
    <x v="3"/>
    <n v="1128299"/>
    <x v="173"/>
    <x v="2"/>
    <x v="2"/>
    <s v="San Francisco"/>
    <x v="3"/>
    <n v="60"/>
    <n v="700"/>
    <n v="420000"/>
    <n v="147000"/>
    <n v="0.35"/>
    <s v="Outlet"/>
    <s v="2021"/>
    <x v="0"/>
    <x v="1"/>
  </r>
  <r>
    <x v="3"/>
    <n v="1128299"/>
    <x v="174"/>
    <x v="2"/>
    <x v="2"/>
    <s v="San Francisco"/>
    <x v="4"/>
    <n v="65"/>
    <n v="575"/>
    <n v="373750"/>
    <n v="205562.50000000003"/>
    <n v="0.55000000000000004"/>
    <s v="Outlet"/>
    <s v="2021"/>
    <x v="0"/>
    <x v="31"/>
  </r>
  <r>
    <x v="3"/>
    <n v="1128299"/>
    <x v="175"/>
    <x v="2"/>
    <x v="2"/>
    <s v="San Francisco"/>
    <x v="5"/>
    <n v="80"/>
    <n v="875"/>
    <n v="700000"/>
    <n v="140000"/>
    <n v="0.2"/>
    <s v="Outlet"/>
    <s v="2021"/>
    <x v="0"/>
    <x v="31"/>
  </r>
  <r>
    <x v="3"/>
    <n v="1128299"/>
    <x v="176"/>
    <x v="2"/>
    <x v="2"/>
    <s v="San Francisco"/>
    <x v="0"/>
    <n v="60"/>
    <n v="1025"/>
    <n v="615000"/>
    <n v="215250.00000000003"/>
    <n v="0.35000000000000003"/>
    <s v="Outlet"/>
    <s v="2021"/>
    <x v="0"/>
    <x v="31"/>
  </r>
  <r>
    <x v="3"/>
    <n v="1128299"/>
    <x v="177"/>
    <x v="2"/>
    <x v="2"/>
    <s v="San Francisco"/>
    <x v="1"/>
    <n v="65"/>
    <n v="875"/>
    <n v="568750"/>
    <n v="113750"/>
    <n v="0.2"/>
    <s v="Outlet"/>
    <s v="2021"/>
    <x v="0"/>
    <x v="31"/>
  </r>
  <r>
    <x v="3"/>
    <n v="1128299"/>
    <x v="178"/>
    <x v="2"/>
    <x v="2"/>
    <s v="San Francisco"/>
    <x v="2"/>
    <n v="65"/>
    <n v="825"/>
    <n v="536250"/>
    <n v="187687.50000000003"/>
    <n v="0.35000000000000003"/>
    <s v="Outlet"/>
    <s v="2021"/>
    <x v="0"/>
    <x v="31"/>
  </r>
  <r>
    <x v="3"/>
    <n v="1128299"/>
    <x v="179"/>
    <x v="2"/>
    <x v="2"/>
    <s v="San Francisco"/>
    <x v="3"/>
    <n v="60"/>
    <n v="725"/>
    <n v="435000"/>
    <n v="130500"/>
    <n v="0.3"/>
    <s v="Outlet"/>
    <s v="2021"/>
    <x v="0"/>
    <x v="31"/>
  </r>
  <r>
    <x v="3"/>
    <n v="1128299"/>
    <x v="180"/>
    <x v="2"/>
    <x v="2"/>
    <s v="San Francisco"/>
    <x v="4"/>
    <n v="65"/>
    <n v="775"/>
    <n v="503750"/>
    <n v="251875"/>
    <n v="0.5"/>
    <s v="Outlet"/>
    <s v="2021"/>
    <x v="0"/>
    <x v="31"/>
  </r>
  <r>
    <x v="3"/>
    <n v="1128299"/>
    <x v="181"/>
    <x v="2"/>
    <x v="2"/>
    <s v="San Francisco"/>
    <x v="5"/>
    <n v="80"/>
    <n v="775"/>
    <n v="620000"/>
    <n v="93000.000000000015"/>
    <n v="0.15000000000000002"/>
    <s v="Outlet"/>
    <s v="2021"/>
    <x v="0"/>
    <x v="2"/>
  </r>
  <r>
    <x v="3"/>
    <n v="1128299"/>
    <x v="182"/>
    <x v="2"/>
    <x v="2"/>
    <s v="San Francisco"/>
    <x v="0"/>
    <n v="65"/>
    <n v="975"/>
    <n v="633750"/>
    <n v="221812.50000000003"/>
    <n v="0.35000000000000003"/>
    <s v="Outlet"/>
    <s v="2021"/>
    <x v="0"/>
    <x v="2"/>
  </r>
  <r>
    <x v="3"/>
    <n v="1128299"/>
    <x v="183"/>
    <x v="2"/>
    <x v="2"/>
    <s v="San Francisco"/>
    <x v="1"/>
    <n v="70"/>
    <n v="925"/>
    <n v="647500"/>
    <n v="129500"/>
    <n v="0.2"/>
    <s v="Outlet"/>
    <s v="2021"/>
    <x v="0"/>
    <x v="2"/>
  </r>
  <r>
    <x v="3"/>
    <n v="1128299"/>
    <x v="184"/>
    <x v="2"/>
    <x v="2"/>
    <s v="San Francisco"/>
    <x v="2"/>
    <n v="65"/>
    <n v="800"/>
    <n v="520000"/>
    <n v="182000.00000000003"/>
    <n v="0.35000000000000003"/>
    <s v="Outlet"/>
    <s v="2021"/>
    <x v="0"/>
    <x v="2"/>
  </r>
  <r>
    <x v="3"/>
    <n v="1128299"/>
    <x v="185"/>
    <x v="2"/>
    <x v="2"/>
    <s v="San Francisco"/>
    <x v="3"/>
    <n v="65"/>
    <n v="750"/>
    <n v="487500"/>
    <n v="146250"/>
    <n v="0.3"/>
    <s v="Outlet"/>
    <s v="2021"/>
    <x v="0"/>
    <x v="2"/>
  </r>
  <r>
    <x v="3"/>
    <n v="1128299"/>
    <x v="186"/>
    <x v="2"/>
    <x v="2"/>
    <s v="San Francisco"/>
    <x v="4"/>
    <n v="75"/>
    <n v="750"/>
    <n v="562500"/>
    <n v="281250"/>
    <n v="0.5"/>
    <s v="Outlet"/>
    <s v="2021"/>
    <x v="0"/>
    <x v="2"/>
  </r>
  <r>
    <x v="3"/>
    <n v="1128299"/>
    <x v="187"/>
    <x v="2"/>
    <x v="2"/>
    <s v="San Francisco"/>
    <x v="5"/>
    <n v="80"/>
    <n v="725"/>
    <n v="580000"/>
    <n v="87000.000000000015"/>
    <n v="0.15000000000000002"/>
    <s v="Outlet"/>
    <s v="2021"/>
    <x v="0"/>
    <x v="2"/>
  </r>
  <r>
    <x v="3"/>
    <n v="1128299"/>
    <x v="188"/>
    <x v="2"/>
    <x v="2"/>
    <s v="San Francisco"/>
    <x v="0"/>
    <n v="55.000000000000007"/>
    <n v="925"/>
    <n v="508750.00000000006"/>
    <n v="152625.00000000003"/>
    <n v="0.30000000000000004"/>
    <s v="Outlet"/>
    <s v="2021"/>
    <x v="0"/>
    <x v="3"/>
  </r>
  <r>
    <x v="3"/>
    <n v="1128299"/>
    <x v="189"/>
    <x v="2"/>
    <x v="2"/>
    <s v="San Francisco"/>
    <x v="1"/>
    <n v="60.000000000000007"/>
    <n v="925"/>
    <n v="555000.00000000012"/>
    <n v="83250.000000000015"/>
    <n v="0.15"/>
    <s v="Outlet"/>
    <s v="2021"/>
    <x v="0"/>
    <x v="3"/>
  </r>
  <r>
    <x v="3"/>
    <n v="1128299"/>
    <x v="190"/>
    <x v="2"/>
    <x v="2"/>
    <s v="San Francisco"/>
    <x v="2"/>
    <n v="55.000000000000007"/>
    <n v="775"/>
    <n v="426250.00000000006"/>
    <n v="127875.00000000004"/>
    <n v="0.30000000000000004"/>
    <s v="Outlet"/>
    <s v="2021"/>
    <x v="0"/>
    <x v="3"/>
  </r>
  <r>
    <x v="3"/>
    <n v="1128299"/>
    <x v="191"/>
    <x v="2"/>
    <x v="2"/>
    <s v="San Francisco"/>
    <x v="3"/>
    <n v="55.000000000000007"/>
    <n v="725"/>
    <n v="398750.00000000006"/>
    <n v="99687.5"/>
    <n v="0.24999999999999997"/>
    <s v="Outlet"/>
    <s v="2021"/>
    <x v="0"/>
    <x v="3"/>
  </r>
  <r>
    <x v="3"/>
    <n v="1128299"/>
    <x v="192"/>
    <x v="2"/>
    <x v="2"/>
    <s v="San Francisco"/>
    <x v="4"/>
    <n v="65"/>
    <n v="725"/>
    <n v="471250"/>
    <n v="212062.50000000003"/>
    <n v="0.45000000000000007"/>
    <s v="Outlet"/>
    <s v="2021"/>
    <x v="0"/>
    <x v="3"/>
  </r>
  <r>
    <x v="3"/>
    <n v="1128299"/>
    <x v="193"/>
    <x v="2"/>
    <x v="2"/>
    <s v="San Francisco"/>
    <x v="5"/>
    <n v="70"/>
    <n v="775"/>
    <n v="542500"/>
    <n v="54250"/>
    <n v="0.1"/>
    <s v="Outlet"/>
    <s v="2021"/>
    <x v="0"/>
    <x v="3"/>
  </r>
  <r>
    <x v="3"/>
    <n v="1128299"/>
    <x v="194"/>
    <x v="2"/>
    <x v="2"/>
    <s v="San Francisco"/>
    <x v="0"/>
    <n v="55.000000000000007"/>
    <n v="875"/>
    <n v="481250.00000000006"/>
    <n v="144375.00000000003"/>
    <n v="0.30000000000000004"/>
    <s v="Outlet"/>
    <s v="2021"/>
    <x v="0"/>
    <x v="3"/>
  </r>
  <r>
    <x v="3"/>
    <n v="1128299"/>
    <x v="195"/>
    <x v="2"/>
    <x v="2"/>
    <s v="San Francisco"/>
    <x v="1"/>
    <n v="60.000000000000007"/>
    <n v="875"/>
    <n v="525000.00000000012"/>
    <n v="78750.000000000015"/>
    <n v="0.15"/>
    <s v="Outlet"/>
    <s v="2021"/>
    <x v="0"/>
    <x v="4"/>
  </r>
  <r>
    <x v="3"/>
    <n v="1128299"/>
    <x v="196"/>
    <x v="2"/>
    <x v="2"/>
    <s v="San Francisco"/>
    <x v="2"/>
    <n v="55.000000000000007"/>
    <n v="700"/>
    <n v="385000.00000000006"/>
    <n v="115500.00000000003"/>
    <n v="0.30000000000000004"/>
    <s v="Outlet"/>
    <s v="2021"/>
    <x v="1"/>
    <x v="4"/>
  </r>
  <r>
    <x v="3"/>
    <n v="1128299"/>
    <x v="197"/>
    <x v="2"/>
    <x v="2"/>
    <s v="San Francisco"/>
    <x v="3"/>
    <n v="55.000000000000007"/>
    <n v="675"/>
    <n v="371250.00000000006"/>
    <n v="92812.5"/>
    <n v="0.24999999999999997"/>
    <s v="Outlet"/>
    <s v="2021"/>
    <x v="1"/>
    <x v="4"/>
  </r>
  <r>
    <x v="3"/>
    <n v="1128299"/>
    <x v="198"/>
    <x v="2"/>
    <x v="2"/>
    <s v="San Francisco"/>
    <x v="4"/>
    <n v="65"/>
    <n v="650"/>
    <n v="422500"/>
    <n v="190125.00000000003"/>
    <n v="0.45000000000000007"/>
    <s v="Outlet"/>
    <s v="2021"/>
    <x v="1"/>
    <x v="4"/>
  </r>
  <r>
    <x v="3"/>
    <n v="1128299"/>
    <x v="199"/>
    <x v="2"/>
    <x v="2"/>
    <s v="San Francisco"/>
    <x v="5"/>
    <n v="70"/>
    <n v="700"/>
    <n v="490000"/>
    <n v="49000"/>
    <n v="0.1"/>
    <s v="Outlet"/>
    <s v="2021"/>
    <x v="1"/>
    <x v="4"/>
  </r>
  <r>
    <x v="3"/>
    <n v="1128299"/>
    <x v="200"/>
    <x v="2"/>
    <x v="2"/>
    <s v="San Francisco"/>
    <x v="0"/>
    <n v="55.000000000000007"/>
    <n v="875"/>
    <n v="481250.00000000006"/>
    <n v="144375.00000000003"/>
    <n v="0.30000000000000004"/>
    <s v="Outlet"/>
    <s v="2021"/>
    <x v="1"/>
    <x v="4"/>
  </r>
  <r>
    <x v="3"/>
    <n v="1128299"/>
    <x v="201"/>
    <x v="2"/>
    <x v="2"/>
    <s v="San Francisco"/>
    <x v="1"/>
    <n v="60.000000000000007"/>
    <n v="875"/>
    <n v="525000.00000000012"/>
    <n v="78750.000000000015"/>
    <n v="0.15"/>
    <s v="Outlet"/>
    <s v="2021"/>
    <x v="1"/>
    <x v="4"/>
  </r>
  <r>
    <x v="3"/>
    <n v="1128299"/>
    <x v="202"/>
    <x v="2"/>
    <x v="2"/>
    <s v="San Francisco"/>
    <x v="2"/>
    <n v="55.000000000000007"/>
    <n v="725"/>
    <n v="398750.00000000006"/>
    <n v="119625.00000000003"/>
    <n v="0.30000000000000004"/>
    <s v="Outlet"/>
    <s v="2021"/>
    <x v="1"/>
    <x v="5"/>
  </r>
  <r>
    <x v="3"/>
    <n v="1128299"/>
    <x v="203"/>
    <x v="2"/>
    <x v="2"/>
    <s v="San Francisco"/>
    <x v="3"/>
    <n v="55.000000000000007"/>
    <n v="700"/>
    <n v="385000.00000000006"/>
    <n v="96250"/>
    <n v="0.24999999999999997"/>
    <s v="Outlet"/>
    <s v="2021"/>
    <x v="1"/>
    <x v="5"/>
  </r>
  <r>
    <x v="3"/>
    <n v="1128299"/>
    <x v="204"/>
    <x v="2"/>
    <x v="2"/>
    <s v="San Francisco"/>
    <x v="4"/>
    <n v="65"/>
    <n v="650"/>
    <n v="422500"/>
    <n v="190125.00000000003"/>
    <n v="0.45000000000000007"/>
    <s v="Outlet"/>
    <s v="2021"/>
    <x v="1"/>
    <x v="5"/>
  </r>
  <r>
    <x v="3"/>
    <n v="1128299"/>
    <x v="205"/>
    <x v="2"/>
    <x v="2"/>
    <s v="San Francisco"/>
    <x v="5"/>
    <n v="70"/>
    <n v="775"/>
    <n v="542500"/>
    <n v="54250"/>
    <n v="0.1"/>
    <s v="Outlet"/>
    <s v="2021"/>
    <x v="1"/>
    <x v="5"/>
  </r>
  <r>
    <x v="3"/>
    <n v="1128299"/>
    <x v="206"/>
    <x v="2"/>
    <x v="2"/>
    <s v="San Francisco"/>
    <x v="0"/>
    <n v="55.000000000000007"/>
    <n v="975"/>
    <n v="536250.00000000012"/>
    <n v="160875.00000000006"/>
    <n v="0.30000000000000004"/>
    <s v="Outlet"/>
    <s v="2021"/>
    <x v="1"/>
    <x v="5"/>
  </r>
  <r>
    <x v="3"/>
    <n v="1128299"/>
    <x v="207"/>
    <x v="2"/>
    <x v="2"/>
    <s v="San Francisco"/>
    <x v="1"/>
    <n v="60.000000000000007"/>
    <n v="975"/>
    <n v="585000.00000000012"/>
    <n v="87750.000000000015"/>
    <n v="0.15"/>
    <s v="Outlet"/>
    <s v="2021"/>
    <x v="1"/>
    <x v="5"/>
  </r>
  <r>
    <x v="3"/>
    <n v="1128299"/>
    <x v="208"/>
    <x v="2"/>
    <x v="2"/>
    <s v="San Francisco"/>
    <x v="2"/>
    <n v="55.000000000000007"/>
    <n v="775"/>
    <n v="426250.00000000006"/>
    <n v="127875.00000000004"/>
    <n v="0.30000000000000004"/>
    <s v="Outlet"/>
    <s v="2021"/>
    <x v="1"/>
    <x v="5"/>
  </r>
  <r>
    <x v="3"/>
    <n v="1128299"/>
    <x v="209"/>
    <x v="2"/>
    <x v="2"/>
    <s v="San Francisco"/>
    <x v="3"/>
    <n v="55.000000000000007"/>
    <n v="775"/>
    <n v="426250.00000000006"/>
    <n v="106562.5"/>
    <n v="0.24999999999999997"/>
    <s v="Outlet"/>
    <s v="2021"/>
    <x v="1"/>
    <x v="32"/>
  </r>
  <r>
    <x v="3"/>
    <n v="1128299"/>
    <x v="210"/>
    <x v="2"/>
    <x v="2"/>
    <s v="San Francisco"/>
    <x v="4"/>
    <n v="65"/>
    <n v="700"/>
    <n v="455000"/>
    <n v="204750.00000000003"/>
    <n v="0.45000000000000007"/>
    <s v="Outlet"/>
    <s v="2021"/>
    <x v="1"/>
    <x v="32"/>
  </r>
  <r>
    <x v="3"/>
    <n v="1128299"/>
    <x v="211"/>
    <x v="2"/>
    <x v="2"/>
    <s v="San Francisco"/>
    <x v="5"/>
    <n v="70"/>
    <n v="800"/>
    <n v="560000"/>
    <n v="56000"/>
    <n v="0.1"/>
    <s v="Outlet"/>
    <s v="2021"/>
    <x v="1"/>
    <x v="32"/>
  </r>
  <r>
    <x v="4"/>
    <n v="1189833"/>
    <x v="212"/>
    <x v="2"/>
    <x v="2"/>
    <s v="San Francisco"/>
    <x v="0"/>
    <n v="35"/>
    <n v="700"/>
    <n v="245000"/>
    <n v="98000"/>
    <n v="0.4"/>
    <s v="Outlet"/>
    <s v="2021"/>
    <x v="1"/>
    <x v="32"/>
  </r>
  <r>
    <x v="4"/>
    <n v="1189833"/>
    <x v="213"/>
    <x v="2"/>
    <x v="2"/>
    <s v="San Francisco"/>
    <x v="1"/>
    <n v="45"/>
    <n v="700"/>
    <n v="315000"/>
    <n v="78750"/>
    <n v="0.25"/>
    <s v="Outlet"/>
    <s v="2021"/>
    <x v="1"/>
    <x v="32"/>
  </r>
  <r>
    <x v="4"/>
    <n v="1189833"/>
    <x v="214"/>
    <x v="2"/>
    <x v="2"/>
    <s v="San Francisco"/>
    <x v="2"/>
    <n v="45"/>
    <n v="700"/>
    <n v="315000"/>
    <n v="126000"/>
    <n v="0.4"/>
    <s v="Outlet"/>
    <s v="2021"/>
    <x v="2"/>
    <x v="7"/>
  </r>
  <r>
    <x v="4"/>
    <n v="1189833"/>
    <x v="215"/>
    <x v="2"/>
    <x v="2"/>
    <s v="San Francisco"/>
    <x v="3"/>
    <n v="45"/>
    <n v="550"/>
    <n v="247500"/>
    <n v="86625"/>
    <n v="0.35"/>
    <s v="Outlet"/>
    <s v="2021"/>
    <x v="2"/>
    <x v="7"/>
  </r>
  <r>
    <x v="4"/>
    <n v="1189833"/>
    <x v="216"/>
    <x v="2"/>
    <x v="2"/>
    <s v="Los Angeles"/>
    <x v="4"/>
    <n v="50"/>
    <n v="500"/>
    <n v="250000"/>
    <n v="137500"/>
    <n v="0.55000000000000004"/>
    <s v="Outlet"/>
    <s v="2021"/>
    <x v="2"/>
    <x v="7"/>
  </r>
  <r>
    <x v="4"/>
    <n v="1189833"/>
    <x v="217"/>
    <x v="2"/>
    <x v="2"/>
    <s v="Los Angeles"/>
    <x v="5"/>
    <n v="45"/>
    <n v="700"/>
    <n v="315000"/>
    <n v="63000"/>
    <n v="0.2"/>
    <s v="Outlet"/>
    <s v="2021"/>
    <x v="2"/>
    <x v="7"/>
  </r>
  <r>
    <x v="4"/>
    <n v="1189833"/>
    <x v="218"/>
    <x v="2"/>
    <x v="2"/>
    <s v="Los Angeles"/>
    <x v="0"/>
    <n v="35"/>
    <n v="750"/>
    <n v="262500"/>
    <n v="105000"/>
    <n v="0.4"/>
    <s v="Outlet"/>
    <s v="2021"/>
    <x v="2"/>
    <x v="7"/>
  </r>
  <r>
    <x v="4"/>
    <n v="1189833"/>
    <x v="219"/>
    <x v="2"/>
    <x v="2"/>
    <s v="Los Angeles"/>
    <x v="1"/>
    <n v="45"/>
    <n v="650"/>
    <n v="292500"/>
    <n v="73125"/>
    <n v="0.25"/>
    <s v="Outlet"/>
    <s v="2021"/>
    <x v="2"/>
    <x v="8"/>
  </r>
  <r>
    <x v="4"/>
    <n v="1189833"/>
    <x v="220"/>
    <x v="2"/>
    <x v="2"/>
    <s v="Los Angeles"/>
    <x v="2"/>
    <n v="45"/>
    <n v="675"/>
    <n v="303750"/>
    <n v="121500"/>
    <n v="0.4"/>
    <s v="Outlet"/>
    <s v="2021"/>
    <x v="2"/>
    <x v="8"/>
  </r>
  <r>
    <x v="4"/>
    <n v="1189833"/>
    <x v="221"/>
    <x v="2"/>
    <x v="2"/>
    <s v="Los Angeles"/>
    <x v="3"/>
    <n v="45"/>
    <n v="525"/>
    <n v="236250"/>
    <n v="82687.5"/>
    <n v="0.35"/>
    <s v="Outlet"/>
    <s v="2021"/>
    <x v="2"/>
    <x v="8"/>
  </r>
  <r>
    <x v="4"/>
    <n v="1189833"/>
    <x v="222"/>
    <x v="2"/>
    <x v="2"/>
    <s v="Los Angeles"/>
    <x v="4"/>
    <n v="50"/>
    <n v="450"/>
    <n v="225000"/>
    <n v="123750.00000000001"/>
    <n v="0.55000000000000004"/>
    <s v="Outlet"/>
    <s v="2021"/>
    <x v="2"/>
    <x v="8"/>
  </r>
  <r>
    <x v="4"/>
    <n v="1189833"/>
    <x v="223"/>
    <x v="2"/>
    <x v="2"/>
    <s v="Los Angeles"/>
    <x v="5"/>
    <n v="45"/>
    <n v="650"/>
    <n v="292500"/>
    <n v="58500"/>
    <n v="0.2"/>
    <s v="Outlet"/>
    <s v="2021"/>
    <x v="2"/>
    <x v="8"/>
  </r>
  <r>
    <x v="4"/>
    <n v="1189833"/>
    <x v="224"/>
    <x v="2"/>
    <x v="2"/>
    <s v="Los Angeles"/>
    <x v="0"/>
    <n v="35"/>
    <n v="800"/>
    <n v="280000"/>
    <n v="112000"/>
    <n v="0.4"/>
    <s v="Outlet"/>
    <s v="2021"/>
    <x v="2"/>
    <x v="8"/>
  </r>
  <r>
    <x v="4"/>
    <n v="1189833"/>
    <x v="225"/>
    <x v="2"/>
    <x v="2"/>
    <s v="Los Angeles"/>
    <x v="1"/>
    <n v="45"/>
    <n v="650"/>
    <n v="292500"/>
    <n v="73125"/>
    <n v="0.25"/>
    <s v="Outlet"/>
    <s v="2021"/>
    <x v="2"/>
    <x v="8"/>
  </r>
  <r>
    <x v="4"/>
    <n v="1189833"/>
    <x v="226"/>
    <x v="2"/>
    <x v="2"/>
    <s v="Los Angeles"/>
    <x v="2"/>
    <n v="45"/>
    <n v="650"/>
    <n v="292500"/>
    <n v="117000"/>
    <n v="0.4"/>
    <s v="Outlet"/>
    <s v="2021"/>
    <x v="2"/>
    <x v="33"/>
  </r>
  <r>
    <x v="4"/>
    <n v="1189833"/>
    <x v="227"/>
    <x v="2"/>
    <x v="2"/>
    <s v="Los Angeles"/>
    <x v="3"/>
    <n v="45"/>
    <n v="550"/>
    <n v="247500"/>
    <n v="86625"/>
    <n v="0.35"/>
    <s v="Outlet"/>
    <s v="2021"/>
    <x v="2"/>
    <x v="33"/>
  </r>
  <r>
    <x v="4"/>
    <n v="1189833"/>
    <x v="228"/>
    <x v="2"/>
    <x v="2"/>
    <s v="Los Angeles"/>
    <x v="4"/>
    <n v="50"/>
    <n v="425"/>
    <n v="212500"/>
    <n v="116875.00000000001"/>
    <n v="0.55000000000000004"/>
    <s v="Outlet"/>
    <s v="2021"/>
    <x v="2"/>
    <x v="33"/>
  </r>
  <r>
    <x v="4"/>
    <n v="1189833"/>
    <x v="229"/>
    <x v="2"/>
    <x v="2"/>
    <s v="Los Angeles"/>
    <x v="5"/>
    <n v="45"/>
    <n v="625"/>
    <n v="281250"/>
    <n v="56250"/>
    <n v="0.2"/>
    <s v="Outlet"/>
    <s v="2021"/>
    <x v="3"/>
    <x v="34"/>
  </r>
  <r>
    <x v="4"/>
    <n v="1189833"/>
    <x v="230"/>
    <x v="2"/>
    <x v="2"/>
    <s v="Los Angeles"/>
    <x v="0"/>
    <n v="45"/>
    <n v="800"/>
    <n v="360000"/>
    <n v="144000"/>
    <n v="0.4"/>
    <s v="Outlet"/>
    <s v="2021"/>
    <x v="3"/>
    <x v="34"/>
  </r>
  <r>
    <x v="4"/>
    <n v="1189833"/>
    <x v="231"/>
    <x v="2"/>
    <x v="2"/>
    <s v="Los Angeles"/>
    <x v="1"/>
    <n v="50"/>
    <n v="600"/>
    <n v="300000"/>
    <n v="75000"/>
    <n v="0.25"/>
    <s v="Outlet"/>
    <s v="2021"/>
    <x v="3"/>
    <x v="34"/>
  </r>
  <r>
    <x v="4"/>
    <n v="1189833"/>
    <x v="232"/>
    <x v="2"/>
    <x v="2"/>
    <s v="Los Angeles"/>
    <x v="2"/>
    <n v="50"/>
    <n v="625"/>
    <n v="312500"/>
    <n v="125000"/>
    <n v="0.4"/>
    <s v="Outlet"/>
    <s v="2021"/>
    <x v="3"/>
    <x v="34"/>
  </r>
  <r>
    <x v="4"/>
    <n v="1189833"/>
    <x v="233"/>
    <x v="2"/>
    <x v="2"/>
    <s v="Los Angeles"/>
    <x v="3"/>
    <n v="45"/>
    <n v="525"/>
    <n v="236250"/>
    <n v="82687.5"/>
    <n v="0.35"/>
    <s v="Outlet"/>
    <s v="2021"/>
    <x v="3"/>
    <x v="34"/>
  </r>
  <r>
    <x v="4"/>
    <n v="1189833"/>
    <x v="234"/>
    <x v="2"/>
    <x v="2"/>
    <s v="Los Angeles"/>
    <x v="4"/>
    <n v="50"/>
    <n v="425"/>
    <n v="212500"/>
    <n v="116875.00000000001"/>
    <n v="0.55000000000000004"/>
    <s v="Outlet"/>
    <s v="2021"/>
    <x v="3"/>
    <x v="10"/>
  </r>
  <r>
    <x v="4"/>
    <n v="1189833"/>
    <x v="235"/>
    <x v="2"/>
    <x v="2"/>
    <s v="Los Angeles"/>
    <x v="5"/>
    <n v="65"/>
    <n v="600"/>
    <n v="390000"/>
    <n v="78000"/>
    <n v="0.2"/>
    <s v="Outlet"/>
    <s v="2021"/>
    <x v="3"/>
    <x v="10"/>
  </r>
  <r>
    <x v="4"/>
    <n v="1189833"/>
    <x v="236"/>
    <x v="2"/>
    <x v="2"/>
    <s v="Los Angeles"/>
    <x v="0"/>
    <n v="45"/>
    <n v="800"/>
    <n v="360000"/>
    <n v="144000"/>
    <n v="0.4"/>
    <s v="Outlet"/>
    <s v="2021"/>
    <x v="3"/>
    <x v="10"/>
  </r>
  <r>
    <x v="4"/>
    <n v="1189833"/>
    <x v="237"/>
    <x v="2"/>
    <x v="2"/>
    <s v="Los Angeles"/>
    <x v="1"/>
    <n v="50"/>
    <n v="650"/>
    <n v="325000"/>
    <n v="81250"/>
    <n v="0.25"/>
    <s v="Outlet"/>
    <s v="2021"/>
    <x v="3"/>
    <x v="10"/>
  </r>
  <r>
    <x v="4"/>
    <n v="1189833"/>
    <x v="238"/>
    <x v="2"/>
    <x v="2"/>
    <s v="Los Angeles"/>
    <x v="2"/>
    <n v="50"/>
    <n v="650"/>
    <n v="325000"/>
    <n v="130000"/>
    <n v="0.4"/>
    <s v="Outlet"/>
    <s v="2021"/>
    <x v="3"/>
    <x v="10"/>
  </r>
  <r>
    <x v="4"/>
    <n v="1189833"/>
    <x v="239"/>
    <x v="2"/>
    <x v="2"/>
    <s v="Los Angeles"/>
    <x v="3"/>
    <n v="45"/>
    <n v="550"/>
    <n v="247500"/>
    <n v="86625"/>
    <n v="0.35"/>
    <s v="Outlet"/>
    <s v="2021"/>
    <x v="3"/>
    <x v="10"/>
  </r>
  <r>
    <x v="4"/>
    <n v="1189833"/>
    <x v="240"/>
    <x v="2"/>
    <x v="2"/>
    <s v="Los Angeles"/>
    <x v="4"/>
    <n v="50"/>
    <n v="450"/>
    <n v="225000"/>
    <n v="123750.00000000001"/>
    <n v="0.55000000000000004"/>
    <s v="Outlet"/>
    <s v="2021"/>
    <x v="3"/>
    <x v="10"/>
  </r>
  <r>
    <x v="4"/>
    <n v="1189833"/>
    <x v="241"/>
    <x v="2"/>
    <x v="2"/>
    <s v="Los Angeles"/>
    <x v="5"/>
    <n v="65"/>
    <n v="625"/>
    <n v="406250"/>
    <n v="81250"/>
    <n v="0.2"/>
    <s v="Outlet"/>
    <s v="2021"/>
    <x v="3"/>
    <x v="11"/>
  </r>
  <r>
    <x v="4"/>
    <n v="1189833"/>
    <x v="242"/>
    <x v="2"/>
    <x v="2"/>
    <s v="Los Angeles"/>
    <x v="0"/>
    <n v="45"/>
    <n v="900"/>
    <n v="405000"/>
    <n v="162000"/>
    <n v="0.4"/>
    <s v="Outlet"/>
    <s v="2021"/>
    <x v="3"/>
    <x v="11"/>
  </r>
  <r>
    <x v="4"/>
    <n v="1189833"/>
    <x v="243"/>
    <x v="2"/>
    <x v="2"/>
    <s v="Los Angeles"/>
    <x v="1"/>
    <n v="50"/>
    <n v="750"/>
    <n v="375000"/>
    <n v="93750"/>
    <n v="0.25"/>
    <s v="Outlet"/>
    <s v="2021"/>
    <x v="3"/>
    <x v="11"/>
  </r>
  <r>
    <x v="4"/>
    <n v="1189833"/>
    <x v="244"/>
    <x v="2"/>
    <x v="2"/>
    <s v="Los Angeles"/>
    <x v="2"/>
    <n v="50"/>
    <n v="750"/>
    <n v="375000"/>
    <n v="150000"/>
    <n v="0.4"/>
    <s v="Outlet"/>
    <s v="2021"/>
    <x v="3"/>
    <x v="11"/>
  </r>
  <r>
    <x v="4"/>
    <n v="1189833"/>
    <x v="245"/>
    <x v="2"/>
    <x v="2"/>
    <s v="Los Angeles"/>
    <x v="3"/>
    <n v="45"/>
    <n v="625"/>
    <n v="281250"/>
    <n v="98437.5"/>
    <n v="0.35"/>
    <s v="Outlet"/>
    <s v="2021"/>
    <x v="3"/>
    <x v="11"/>
  </r>
  <r>
    <x v="4"/>
    <n v="1189833"/>
    <x v="246"/>
    <x v="2"/>
    <x v="2"/>
    <s v="Los Angeles"/>
    <x v="4"/>
    <n v="50"/>
    <n v="500"/>
    <n v="250000"/>
    <n v="137500"/>
    <n v="0.55000000000000004"/>
    <s v="Outlet"/>
    <s v="2021"/>
    <x v="3"/>
    <x v="11"/>
  </r>
  <r>
    <x v="4"/>
    <n v="1189833"/>
    <x v="247"/>
    <x v="2"/>
    <x v="2"/>
    <s v="Los Angeles"/>
    <x v="5"/>
    <n v="65"/>
    <n v="800"/>
    <n v="520000"/>
    <n v="104000"/>
    <n v="0.2"/>
    <s v="Outlet"/>
    <s v="2021"/>
    <x v="3"/>
    <x v="11"/>
  </r>
  <r>
    <x v="4"/>
    <n v="1189833"/>
    <x v="248"/>
    <x v="2"/>
    <x v="2"/>
    <s v="Los Angeles"/>
    <x v="0"/>
    <n v="45"/>
    <n v="950"/>
    <n v="427500"/>
    <n v="171000"/>
    <n v="0.4"/>
    <s v="Outlet"/>
    <s v="2021"/>
    <x v="3"/>
    <x v="12"/>
  </r>
  <r>
    <x v="4"/>
    <n v="1189833"/>
    <x v="249"/>
    <x v="2"/>
    <x v="2"/>
    <s v="Los Angeles"/>
    <x v="1"/>
    <n v="50"/>
    <n v="800"/>
    <n v="400000"/>
    <n v="100000"/>
    <n v="0.25"/>
    <s v="Outlet"/>
    <s v="2021"/>
    <x v="3"/>
    <x v="12"/>
  </r>
  <r>
    <x v="4"/>
    <n v="1189833"/>
    <x v="250"/>
    <x v="2"/>
    <x v="2"/>
    <s v="Los Angeles"/>
    <x v="2"/>
    <n v="50"/>
    <n v="750"/>
    <n v="375000"/>
    <n v="150000"/>
    <n v="0.4"/>
    <s v="Outlet"/>
    <s v="2021"/>
    <x v="3"/>
    <x v="12"/>
  </r>
  <r>
    <x v="4"/>
    <n v="1189833"/>
    <x v="251"/>
    <x v="2"/>
    <x v="2"/>
    <s v="Los Angeles"/>
    <x v="3"/>
    <n v="45"/>
    <n v="650"/>
    <n v="292500"/>
    <n v="102375"/>
    <n v="0.35"/>
    <s v="Outlet"/>
    <s v="2021"/>
    <x v="3"/>
    <x v="12"/>
  </r>
  <r>
    <x v="4"/>
    <n v="1189833"/>
    <x v="252"/>
    <x v="2"/>
    <x v="2"/>
    <s v="Los Angeles"/>
    <x v="4"/>
    <n v="50"/>
    <n v="700"/>
    <n v="350000"/>
    <n v="192500.00000000003"/>
    <n v="0.55000000000000004"/>
    <s v="Outlet"/>
    <s v="2021"/>
    <x v="3"/>
    <x v="12"/>
  </r>
  <r>
    <x v="4"/>
    <n v="1189833"/>
    <x v="253"/>
    <x v="2"/>
    <x v="2"/>
    <s v="Los Angeles"/>
    <x v="5"/>
    <n v="65"/>
    <n v="700"/>
    <n v="455000"/>
    <n v="91000"/>
    <n v="0.2"/>
    <s v="Outlet"/>
    <s v="2021"/>
    <x v="3"/>
    <x v="12"/>
  </r>
  <r>
    <x v="4"/>
    <n v="1189833"/>
    <x v="254"/>
    <x v="2"/>
    <x v="2"/>
    <s v="Los Angeles"/>
    <x v="0"/>
    <n v="50"/>
    <n v="900"/>
    <n v="450000"/>
    <n v="180000"/>
    <n v="0.4"/>
    <s v="Outlet"/>
    <s v="2021"/>
    <x v="4"/>
    <x v="12"/>
  </r>
  <r>
    <x v="4"/>
    <n v="1189833"/>
    <x v="255"/>
    <x v="2"/>
    <x v="2"/>
    <s v="Los Angeles"/>
    <x v="1"/>
    <n v="55.000000000000007"/>
    <n v="850"/>
    <n v="467500.00000000006"/>
    <n v="116875.00000000001"/>
    <n v="0.25"/>
    <s v="Outlet"/>
    <s v="2021"/>
    <x v="4"/>
    <x v="13"/>
  </r>
  <r>
    <x v="4"/>
    <n v="1189833"/>
    <x v="256"/>
    <x v="2"/>
    <x v="2"/>
    <s v="Los Angeles"/>
    <x v="2"/>
    <n v="50"/>
    <n v="725"/>
    <n v="362500"/>
    <n v="145000"/>
    <n v="0.4"/>
    <s v="Outlet"/>
    <s v="2021"/>
    <x v="4"/>
    <x v="13"/>
  </r>
  <r>
    <x v="4"/>
    <n v="1189833"/>
    <x v="257"/>
    <x v="2"/>
    <x v="2"/>
    <s v="Los Angeles"/>
    <x v="3"/>
    <n v="50"/>
    <n v="675"/>
    <n v="337500"/>
    <n v="118124.99999999999"/>
    <n v="0.35"/>
    <s v="Outlet"/>
    <s v="2021"/>
    <x v="4"/>
    <x v="13"/>
  </r>
  <r>
    <x v="4"/>
    <n v="1189833"/>
    <x v="258"/>
    <x v="2"/>
    <x v="2"/>
    <s v="Los Angeles"/>
    <x v="4"/>
    <n v="60"/>
    <n v="675"/>
    <n v="405000"/>
    <n v="222750.00000000003"/>
    <n v="0.55000000000000004"/>
    <s v="Outlet"/>
    <s v="2021"/>
    <x v="4"/>
    <x v="13"/>
  </r>
  <r>
    <x v="4"/>
    <n v="1189833"/>
    <x v="259"/>
    <x v="2"/>
    <x v="2"/>
    <s v="Los Angeles"/>
    <x v="5"/>
    <n v="65"/>
    <n v="650"/>
    <n v="422500"/>
    <n v="84500"/>
    <n v="0.2"/>
    <s v="Outlet"/>
    <s v="2021"/>
    <x v="4"/>
    <x v="13"/>
  </r>
  <r>
    <x v="4"/>
    <n v="1189833"/>
    <x v="260"/>
    <x v="2"/>
    <x v="2"/>
    <s v="Los Angeles"/>
    <x v="0"/>
    <n v="50"/>
    <n v="850"/>
    <n v="425000"/>
    <n v="170000"/>
    <n v="0.4"/>
    <s v="Outlet"/>
    <s v="2021"/>
    <x v="4"/>
    <x v="13"/>
  </r>
  <r>
    <x v="4"/>
    <n v="1189833"/>
    <x v="261"/>
    <x v="2"/>
    <x v="2"/>
    <s v="Los Angeles"/>
    <x v="1"/>
    <n v="55.000000000000007"/>
    <n v="850"/>
    <n v="467500.00000000006"/>
    <n v="116875.00000000001"/>
    <n v="0.25"/>
    <s v="Outlet"/>
    <s v="2021"/>
    <x v="4"/>
    <x v="13"/>
  </r>
  <r>
    <x v="4"/>
    <n v="1189833"/>
    <x v="262"/>
    <x v="2"/>
    <x v="2"/>
    <s v="Los Angeles"/>
    <x v="2"/>
    <n v="50"/>
    <n v="700"/>
    <n v="350000"/>
    <n v="140000"/>
    <n v="0.4"/>
    <s v="Outlet"/>
    <s v="2021"/>
    <x v="4"/>
    <x v="35"/>
  </r>
  <r>
    <x v="4"/>
    <n v="1189833"/>
    <x v="263"/>
    <x v="2"/>
    <x v="2"/>
    <s v="Los Angeles"/>
    <x v="3"/>
    <n v="50"/>
    <n v="650"/>
    <n v="325000"/>
    <n v="113750"/>
    <n v="0.35"/>
    <s v="Outlet"/>
    <s v="2021"/>
    <x v="4"/>
    <x v="35"/>
  </r>
  <r>
    <x v="4"/>
    <n v="1189833"/>
    <x v="264"/>
    <x v="2"/>
    <x v="2"/>
    <s v="Los Angeles"/>
    <x v="4"/>
    <n v="60"/>
    <n v="650"/>
    <n v="390000"/>
    <n v="214500.00000000003"/>
    <n v="0.55000000000000004"/>
    <s v="Outlet"/>
    <s v="2021"/>
    <x v="4"/>
    <x v="35"/>
  </r>
  <r>
    <x v="4"/>
    <n v="1189833"/>
    <x v="265"/>
    <x v="2"/>
    <x v="2"/>
    <s v="Los Angeles"/>
    <x v="5"/>
    <n v="65"/>
    <n v="700"/>
    <n v="455000"/>
    <n v="91000"/>
    <n v="0.2"/>
    <s v="Outlet"/>
    <s v="2021"/>
    <x v="4"/>
    <x v="35"/>
  </r>
  <r>
    <x v="4"/>
    <n v="1189833"/>
    <x v="266"/>
    <x v="2"/>
    <x v="2"/>
    <s v="Los Angeles"/>
    <x v="0"/>
    <n v="50"/>
    <n v="800"/>
    <n v="400000"/>
    <n v="160000"/>
    <n v="0.4"/>
    <s v="Outlet"/>
    <s v="2021"/>
    <x v="4"/>
    <x v="35"/>
  </r>
  <r>
    <x v="4"/>
    <n v="1189833"/>
    <x v="267"/>
    <x v="2"/>
    <x v="2"/>
    <s v="Los Angeles"/>
    <x v="1"/>
    <n v="55.000000000000007"/>
    <n v="800"/>
    <n v="440000.00000000006"/>
    <n v="110000.00000000001"/>
    <n v="0.25"/>
    <s v="Outlet"/>
    <s v="2021"/>
    <x v="4"/>
    <x v="35"/>
  </r>
  <r>
    <x v="4"/>
    <n v="1189833"/>
    <x v="268"/>
    <x v="2"/>
    <x v="2"/>
    <s v="Los Angeles"/>
    <x v="2"/>
    <n v="50"/>
    <n v="650"/>
    <n v="325000"/>
    <n v="130000"/>
    <n v="0.4"/>
    <s v="Outlet"/>
    <s v="2021"/>
    <x v="4"/>
    <x v="35"/>
  </r>
  <r>
    <x v="4"/>
    <n v="1189833"/>
    <x v="269"/>
    <x v="2"/>
    <x v="2"/>
    <s v="Los Angeles"/>
    <x v="3"/>
    <n v="50"/>
    <n v="625"/>
    <n v="312500"/>
    <n v="109375"/>
    <n v="0.35"/>
    <s v="Outlet"/>
    <s v="2021"/>
    <x v="4"/>
    <x v="36"/>
  </r>
  <r>
    <x v="4"/>
    <n v="1189833"/>
    <x v="270"/>
    <x v="2"/>
    <x v="2"/>
    <s v="Los Angeles"/>
    <x v="4"/>
    <n v="60"/>
    <n v="600"/>
    <n v="360000"/>
    <n v="198000.00000000003"/>
    <n v="0.55000000000000004"/>
    <s v="Outlet"/>
    <s v="2021"/>
    <x v="4"/>
    <x v="36"/>
  </r>
  <r>
    <x v="4"/>
    <n v="1189833"/>
    <x v="271"/>
    <x v="2"/>
    <x v="2"/>
    <s v="Los Angeles"/>
    <x v="5"/>
    <n v="65"/>
    <n v="650"/>
    <n v="422500"/>
    <n v="84500"/>
    <n v="0.2"/>
    <s v="Outlet"/>
    <s v="2021"/>
    <x v="4"/>
    <x v="36"/>
  </r>
  <r>
    <x v="4"/>
    <n v="1189833"/>
    <x v="272"/>
    <x v="2"/>
    <x v="2"/>
    <s v="Los Angeles"/>
    <x v="0"/>
    <n v="50"/>
    <n v="825"/>
    <n v="412500"/>
    <n v="165000"/>
    <n v="0.4"/>
    <s v="Outlet"/>
    <s v="2021"/>
    <x v="4"/>
    <x v="36"/>
  </r>
  <r>
    <x v="4"/>
    <n v="1189833"/>
    <x v="273"/>
    <x v="2"/>
    <x v="2"/>
    <s v="Los Angeles"/>
    <x v="1"/>
    <n v="55.000000000000007"/>
    <n v="825"/>
    <n v="453750.00000000006"/>
    <n v="113437.50000000001"/>
    <n v="0.25"/>
    <s v="Outlet"/>
    <s v="2021"/>
    <x v="4"/>
    <x v="36"/>
  </r>
  <r>
    <x v="4"/>
    <n v="1189833"/>
    <x v="274"/>
    <x v="2"/>
    <x v="2"/>
    <s v="Los Angeles"/>
    <x v="2"/>
    <n v="50"/>
    <n v="675"/>
    <n v="337500"/>
    <n v="135000"/>
    <n v="0.4"/>
    <s v="Outlet"/>
    <s v="2021"/>
    <x v="4"/>
    <x v="36"/>
  </r>
  <r>
    <x v="4"/>
    <n v="1189833"/>
    <x v="275"/>
    <x v="2"/>
    <x v="2"/>
    <s v="Los Angeles"/>
    <x v="3"/>
    <n v="50"/>
    <n v="650"/>
    <n v="325000"/>
    <n v="113750"/>
    <n v="0.35"/>
    <s v="Outlet"/>
    <s v="2021"/>
    <x v="4"/>
    <x v="36"/>
  </r>
  <r>
    <x v="4"/>
    <n v="1189833"/>
    <x v="276"/>
    <x v="2"/>
    <x v="2"/>
    <s v="Los Angeles"/>
    <x v="4"/>
    <n v="60"/>
    <n v="600"/>
    <n v="360000"/>
    <n v="198000.00000000003"/>
    <n v="0.55000000000000004"/>
    <s v="Outlet"/>
    <s v="2021"/>
    <x v="4"/>
    <x v="37"/>
  </r>
  <r>
    <x v="4"/>
    <n v="1189833"/>
    <x v="277"/>
    <x v="2"/>
    <x v="2"/>
    <s v="Los Angeles"/>
    <x v="5"/>
    <n v="65"/>
    <n v="700"/>
    <n v="455000"/>
    <n v="91000"/>
    <n v="0.2"/>
    <s v="Outlet"/>
    <s v="2021"/>
    <x v="4"/>
    <x v="37"/>
  </r>
  <r>
    <x v="4"/>
    <n v="1189833"/>
    <x v="278"/>
    <x v="2"/>
    <x v="2"/>
    <s v="Los Angeles"/>
    <x v="0"/>
    <n v="50"/>
    <n v="900"/>
    <n v="450000"/>
    <n v="180000"/>
    <n v="0.4"/>
    <s v="Outlet"/>
    <s v="2021"/>
    <x v="4"/>
    <x v="37"/>
  </r>
  <r>
    <x v="4"/>
    <n v="1189833"/>
    <x v="279"/>
    <x v="2"/>
    <x v="2"/>
    <s v="Los Angeles"/>
    <x v="1"/>
    <n v="55.000000000000007"/>
    <n v="900"/>
    <n v="495000.00000000006"/>
    <n v="123750.00000000001"/>
    <n v="0.25"/>
    <s v="Outlet"/>
    <s v="2021"/>
    <x v="4"/>
    <x v="37"/>
  </r>
  <r>
    <x v="4"/>
    <n v="1189833"/>
    <x v="280"/>
    <x v="2"/>
    <x v="2"/>
    <s v="Los Angeles"/>
    <x v="2"/>
    <n v="50"/>
    <n v="700"/>
    <n v="350000"/>
    <n v="140000"/>
    <n v="0.4"/>
    <s v="Outlet"/>
    <s v="2021"/>
    <x v="4"/>
    <x v="37"/>
  </r>
  <r>
    <x v="4"/>
    <n v="1189833"/>
    <x v="281"/>
    <x v="2"/>
    <x v="2"/>
    <s v="Los Angeles"/>
    <x v="3"/>
    <n v="50"/>
    <n v="700"/>
    <n v="350000"/>
    <n v="122499.99999999999"/>
    <n v="0.35"/>
    <s v="Outlet"/>
    <s v="2021"/>
    <x v="4"/>
    <x v="37"/>
  </r>
  <r>
    <x v="4"/>
    <n v="1189833"/>
    <x v="282"/>
    <x v="2"/>
    <x v="2"/>
    <s v="Los Angeles"/>
    <x v="4"/>
    <n v="60"/>
    <n v="625"/>
    <n v="375000"/>
    <n v="206250.00000000003"/>
    <n v="0.55000000000000004"/>
    <s v="Outlet"/>
    <s v="2021"/>
    <x v="4"/>
    <x v="37"/>
  </r>
  <r>
    <x v="4"/>
    <n v="1189833"/>
    <x v="283"/>
    <x v="2"/>
    <x v="2"/>
    <s v="Los Angeles"/>
    <x v="5"/>
    <n v="65"/>
    <n v="725"/>
    <n v="471250"/>
    <n v="94250"/>
    <n v="0.2"/>
    <s v="Outlet"/>
    <s v="2021"/>
    <x v="4"/>
    <x v="38"/>
  </r>
  <r>
    <x v="0"/>
    <n v="1185732"/>
    <x v="284"/>
    <x v="2"/>
    <x v="2"/>
    <s v="Los Angeles"/>
    <x v="0"/>
    <n v="45"/>
    <n v="475"/>
    <n v="213750"/>
    <n v="85500"/>
    <n v="0.4"/>
    <s v="Outlet"/>
    <s v="2021"/>
    <x v="4"/>
    <x v="38"/>
  </r>
  <r>
    <x v="0"/>
    <n v="1185732"/>
    <x v="285"/>
    <x v="2"/>
    <x v="2"/>
    <s v="Los Angeles"/>
    <x v="1"/>
    <n v="45"/>
    <n v="275"/>
    <n v="123750"/>
    <n v="43312.5"/>
    <n v="0.35"/>
    <s v="Outlet"/>
    <s v="2021"/>
    <x v="11"/>
    <x v="38"/>
  </r>
  <r>
    <x v="0"/>
    <n v="1185732"/>
    <x v="286"/>
    <x v="2"/>
    <x v="2"/>
    <s v="Los Angeles"/>
    <x v="2"/>
    <n v="35"/>
    <n v="275"/>
    <n v="96250"/>
    <n v="33687.5"/>
    <n v="0.35"/>
    <s v="Outlet"/>
    <s v="2021"/>
    <x v="11"/>
    <x v="38"/>
  </r>
  <r>
    <x v="0"/>
    <n v="1185732"/>
    <x v="287"/>
    <x v="2"/>
    <x v="2"/>
    <s v="Los Angeles"/>
    <x v="3"/>
    <n v="40"/>
    <n v="125"/>
    <n v="50000"/>
    <n v="20000"/>
    <n v="0.4"/>
    <s v="Outlet"/>
    <s v="2021"/>
    <x v="11"/>
    <x v="38"/>
  </r>
  <r>
    <x v="0"/>
    <n v="1185732"/>
    <x v="288"/>
    <x v="3"/>
    <x v="3"/>
    <s v="Chicago"/>
    <x v="4"/>
    <n v="54.999999999999993"/>
    <n v="175"/>
    <n v="96249.999999999985"/>
    <n v="33687.499999999993"/>
    <n v="0.35"/>
    <s v="Outlet"/>
    <s v="2021"/>
    <x v="11"/>
    <x v="38"/>
  </r>
  <r>
    <x v="0"/>
    <n v="1185732"/>
    <x v="289"/>
    <x v="3"/>
    <x v="3"/>
    <s v="Chicago"/>
    <x v="5"/>
    <n v="45"/>
    <n v="275"/>
    <n v="123750"/>
    <n v="61875"/>
    <n v="0.5"/>
    <s v="Outlet"/>
    <s v="2021"/>
    <x v="11"/>
    <x v="38"/>
  </r>
  <r>
    <x v="0"/>
    <n v="1185732"/>
    <x v="290"/>
    <x v="3"/>
    <x v="3"/>
    <s v="Chicago"/>
    <x v="0"/>
    <n v="45"/>
    <n v="525"/>
    <n v="236250"/>
    <n v="94500"/>
    <n v="0.4"/>
    <s v="Outlet"/>
    <s v="2021"/>
    <x v="11"/>
    <x v="39"/>
  </r>
  <r>
    <x v="0"/>
    <n v="1185732"/>
    <x v="291"/>
    <x v="3"/>
    <x v="3"/>
    <s v="Chicago"/>
    <x v="1"/>
    <n v="45"/>
    <n v="175"/>
    <n v="78750"/>
    <n v="27562.5"/>
    <n v="0.35"/>
    <s v="Outlet"/>
    <s v="2021"/>
    <x v="11"/>
    <x v="39"/>
  </r>
  <r>
    <x v="0"/>
    <n v="1185732"/>
    <x v="292"/>
    <x v="3"/>
    <x v="3"/>
    <s v="Chicago"/>
    <x v="2"/>
    <n v="35"/>
    <n v="225"/>
    <n v="78750"/>
    <n v="27562.5"/>
    <n v="0.35"/>
    <s v="Outlet"/>
    <s v="2021"/>
    <x v="11"/>
    <x v="39"/>
  </r>
  <r>
    <x v="0"/>
    <n v="1185732"/>
    <x v="293"/>
    <x v="3"/>
    <x v="3"/>
    <s v="Chicago"/>
    <x v="3"/>
    <n v="40"/>
    <n v="100"/>
    <n v="40000"/>
    <n v="16000"/>
    <n v="0.4"/>
    <s v="Outlet"/>
    <s v="2021"/>
    <x v="11"/>
    <x v="39"/>
  </r>
  <r>
    <x v="0"/>
    <n v="1185732"/>
    <x v="294"/>
    <x v="3"/>
    <x v="3"/>
    <s v="Chicago"/>
    <x v="4"/>
    <n v="54.999999999999993"/>
    <n v="175"/>
    <n v="96249.999999999985"/>
    <n v="33687.499999999993"/>
    <n v="0.35"/>
    <s v="Outlet"/>
    <s v="2021"/>
    <x v="11"/>
    <x v="39"/>
  </r>
  <r>
    <x v="0"/>
    <n v="1185732"/>
    <x v="295"/>
    <x v="3"/>
    <x v="3"/>
    <s v="Chicago"/>
    <x v="5"/>
    <n v="45"/>
    <n v="275"/>
    <n v="123750"/>
    <n v="61875"/>
    <n v="0.5"/>
    <s v="Outlet"/>
    <s v="2021"/>
    <x v="11"/>
    <x v="39"/>
  </r>
  <r>
    <x v="0"/>
    <n v="1185732"/>
    <x v="296"/>
    <x v="3"/>
    <x v="3"/>
    <s v="Chicago"/>
    <x v="0"/>
    <n v="50"/>
    <n v="495"/>
    <n v="247500"/>
    <n v="99000"/>
    <n v="0.4"/>
    <s v="Outlet"/>
    <s v="2021"/>
    <x v="11"/>
    <x v="39"/>
  </r>
  <r>
    <x v="0"/>
    <n v="1185732"/>
    <x v="297"/>
    <x v="3"/>
    <x v="3"/>
    <s v="Chicago"/>
    <x v="1"/>
    <n v="50"/>
    <n v="200"/>
    <n v="100000"/>
    <n v="35000"/>
    <n v="0.35"/>
    <s v="Outlet"/>
    <s v="2021"/>
    <x v="11"/>
    <x v="40"/>
  </r>
  <r>
    <x v="0"/>
    <n v="1185732"/>
    <x v="298"/>
    <x v="3"/>
    <x v="3"/>
    <s v="Chicago"/>
    <x v="2"/>
    <n v="40"/>
    <n v="225"/>
    <n v="90000"/>
    <n v="31499.999999999996"/>
    <n v="0.35"/>
    <s v="Outlet"/>
    <s v="2021"/>
    <x v="11"/>
    <x v="40"/>
  </r>
  <r>
    <x v="0"/>
    <n v="1185732"/>
    <x v="299"/>
    <x v="3"/>
    <x v="3"/>
    <s v="Chicago"/>
    <x v="3"/>
    <n v="45"/>
    <n v="75"/>
    <n v="33750"/>
    <n v="13500"/>
    <n v="0.4"/>
    <s v="Outlet"/>
    <s v="2021"/>
    <x v="11"/>
    <x v="40"/>
  </r>
  <r>
    <x v="0"/>
    <n v="1185732"/>
    <x v="300"/>
    <x v="3"/>
    <x v="3"/>
    <s v="Chicago"/>
    <x v="4"/>
    <n v="60"/>
    <n v="125"/>
    <n v="75000"/>
    <n v="26250"/>
    <n v="0.35"/>
    <s v="Outlet"/>
    <s v="2021"/>
    <x v="11"/>
    <x v="40"/>
  </r>
  <r>
    <x v="0"/>
    <n v="1185732"/>
    <x v="301"/>
    <x v="3"/>
    <x v="3"/>
    <s v="Chicago"/>
    <x v="5"/>
    <n v="50"/>
    <n v="225"/>
    <n v="112500"/>
    <n v="56250"/>
    <n v="0.5"/>
    <s v="Outlet"/>
    <s v="2021"/>
    <x v="11"/>
    <x v="40"/>
  </r>
  <r>
    <x v="0"/>
    <n v="1185732"/>
    <x v="302"/>
    <x v="3"/>
    <x v="3"/>
    <s v="Chicago"/>
    <x v="0"/>
    <n v="50"/>
    <n v="450"/>
    <n v="225000"/>
    <n v="90000"/>
    <n v="0.4"/>
    <s v="Outlet"/>
    <s v="2021"/>
    <x v="11"/>
    <x v="40"/>
  </r>
  <r>
    <x v="0"/>
    <n v="1185732"/>
    <x v="303"/>
    <x v="3"/>
    <x v="3"/>
    <s v="Chicago"/>
    <x v="1"/>
    <n v="50"/>
    <n v="150"/>
    <n v="75000"/>
    <n v="26250"/>
    <n v="0.35"/>
    <s v="Outlet"/>
    <s v="2021"/>
    <x v="11"/>
    <x v="40"/>
  </r>
  <r>
    <x v="0"/>
    <n v="1185732"/>
    <x v="304"/>
    <x v="3"/>
    <x v="3"/>
    <s v="Chicago"/>
    <x v="2"/>
    <n v="40"/>
    <n v="150"/>
    <n v="60000"/>
    <n v="21000"/>
    <n v="0.35"/>
    <s v="Outlet"/>
    <s v="2021"/>
    <x v="11"/>
    <x v="41"/>
  </r>
  <r>
    <x v="0"/>
    <n v="1185732"/>
    <x v="305"/>
    <x v="3"/>
    <x v="3"/>
    <s v="Chicago"/>
    <x v="3"/>
    <n v="45"/>
    <n v="75"/>
    <n v="33750"/>
    <n v="13500"/>
    <n v="0.4"/>
    <s v="Outlet"/>
    <s v="2021"/>
    <x v="11"/>
    <x v="41"/>
  </r>
  <r>
    <x v="0"/>
    <n v="1185732"/>
    <x v="306"/>
    <x v="3"/>
    <x v="3"/>
    <s v="Chicago"/>
    <x v="4"/>
    <n v="60"/>
    <n v="100"/>
    <n v="60000"/>
    <n v="21000"/>
    <n v="0.35"/>
    <s v="Outlet"/>
    <s v="2021"/>
    <x v="11"/>
    <x v="41"/>
  </r>
  <r>
    <x v="0"/>
    <n v="1185732"/>
    <x v="307"/>
    <x v="3"/>
    <x v="3"/>
    <s v="Chicago"/>
    <x v="5"/>
    <n v="50"/>
    <n v="225"/>
    <n v="112500"/>
    <n v="56250"/>
    <n v="0.5"/>
    <s v="Outlet"/>
    <s v="2021"/>
    <x v="11"/>
    <x v="41"/>
  </r>
  <r>
    <x v="0"/>
    <n v="1185732"/>
    <x v="308"/>
    <x v="3"/>
    <x v="3"/>
    <s v="Chicago"/>
    <x v="0"/>
    <n v="60"/>
    <n v="495"/>
    <n v="297000"/>
    <n v="118800"/>
    <n v="0.4"/>
    <s v="Outlet"/>
    <s v="2021"/>
    <x v="11"/>
    <x v="41"/>
  </r>
  <r>
    <x v="0"/>
    <n v="1185732"/>
    <x v="309"/>
    <x v="3"/>
    <x v="3"/>
    <s v="Chicago"/>
    <x v="1"/>
    <n v="55.000000000000007"/>
    <n v="200"/>
    <n v="110000.00000000001"/>
    <n v="38500"/>
    <n v="0.35"/>
    <s v="Outlet"/>
    <s v="2021"/>
    <x v="11"/>
    <x v="41"/>
  </r>
  <r>
    <x v="0"/>
    <n v="1185732"/>
    <x v="310"/>
    <x v="3"/>
    <x v="3"/>
    <s v="Chicago"/>
    <x v="2"/>
    <n v="50"/>
    <n v="175"/>
    <n v="87500"/>
    <n v="30624.999999999996"/>
    <n v="0.35"/>
    <s v="Outlet"/>
    <s v="2021"/>
    <x v="11"/>
    <x v="41"/>
  </r>
  <r>
    <x v="0"/>
    <n v="1185732"/>
    <x v="311"/>
    <x v="3"/>
    <x v="3"/>
    <s v="Chicago"/>
    <x v="3"/>
    <n v="50"/>
    <n v="100"/>
    <n v="50000"/>
    <n v="20000"/>
    <n v="0.4"/>
    <s v="Outlet"/>
    <s v="2021"/>
    <x v="11"/>
    <x v="42"/>
  </r>
  <r>
    <x v="0"/>
    <n v="1185732"/>
    <x v="312"/>
    <x v="3"/>
    <x v="3"/>
    <s v="Chicago"/>
    <x v="4"/>
    <n v="60"/>
    <n v="125"/>
    <n v="75000"/>
    <n v="26250"/>
    <n v="0.35"/>
    <s v="Outlet"/>
    <s v="2021"/>
    <x v="11"/>
    <x v="42"/>
  </r>
  <r>
    <x v="0"/>
    <n v="1185732"/>
    <x v="313"/>
    <x v="3"/>
    <x v="3"/>
    <s v="Chicago"/>
    <x v="5"/>
    <n v="65"/>
    <n v="250"/>
    <n v="162500"/>
    <n v="81250"/>
    <n v="0.5"/>
    <s v="Outlet"/>
    <s v="2021"/>
    <x v="11"/>
    <x v="42"/>
  </r>
  <r>
    <x v="0"/>
    <n v="1185732"/>
    <x v="314"/>
    <x v="3"/>
    <x v="3"/>
    <s v="Chicago"/>
    <x v="0"/>
    <n v="50"/>
    <n v="500"/>
    <n v="250000"/>
    <n v="100000"/>
    <n v="0.4"/>
    <s v="Outlet"/>
    <s v="2021"/>
    <x v="11"/>
    <x v="42"/>
  </r>
  <r>
    <x v="0"/>
    <n v="1185732"/>
    <x v="315"/>
    <x v="3"/>
    <x v="3"/>
    <s v="Chicago"/>
    <x v="1"/>
    <n v="45.000000000000007"/>
    <n v="250"/>
    <n v="112500.00000000001"/>
    <n v="39375"/>
    <n v="0.35"/>
    <s v="Outlet"/>
    <s v="2021"/>
    <x v="5"/>
    <x v="42"/>
  </r>
  <r>
    <x v="0"/>
    <n v="1185732"/>
    <x v="316"/>
    <x v="3"/>
    <x v="3"/>
    <s v="Chicago"/>
    <x v="2"/>
    <n v="40"/>
    <n v="200"/>
    <n v="80000"/>
    <n v="28000"/>
    <n v="0.35"/>
    <s v="Outlet"/>
    <s v="2021"/>
    <x v="5"/>
    <x v="42"/>
  </r>
  <r>
    <x v="0"/>
    <n v="1185732"/>
    <x v="317"/>
    <x v="3"/>
    <x v="3"/>
    <s v="Chicago"/>
    <x v="3"/>
    <n v="40"/>
    <n v="175"/>
    <n v="70000"/>
    <n v="28000"/>
    <n v="0.4"/>
    <s v="Outlet"/>
    <s v="2021"/>
    <x v="5"/>
    <x v="42"/>
  </r>
  <r>
    <x v="0"/>
    <n v="1185732"/>
    <x v="318"/>
    <x v="3"/>
    <x v="3"/>
    <s v="Chicago"/>
    <x v="4"/>
    <n v="50"/>
    <n v="175"/>
    <n v="87500"/>
    <n v="30624.999999999996"/>
    <n v="0.35"/>
    <s v="Outlet"/>
    <s v="2021"/>
    <x v="5"/>
    <x v="43"/>
  </r>
  <r>
    <x v="0"/>
    <n v="1185732"/>
    <x v="319"/>
    <x v="3"/>
    <x v="3"/>
    <s v="Chicago"/>
    <x v="5"/>
    <n v="55.000000000000007"/>
    <n v="350"/>
    <n v="192500.00000000003"/>
    <n v="96250.000000000015"/>
    <n v="0.5"/>
    <s v="Outlet"/>
    <s v="2021"/>
    <x v="5"/>
    <x v="43"/>
  </r>
  <r>
    <x v="0"/>
    <n v="1185732"/>
    <x v="320"/>
    <x v="3"/>
    <x v="3"/>
    <s v="Chicago"/>
    <x v="0"/>
    <n v="50"/>
    <n v="575"/>
    <n v="287500"/>
    <n v="115000"/>
    <n v="0.4"/>
    <s v="Outlet"/>
    <s v="2021"/>
    <x v="5"/>
    <x v="43"/>
  </r>
  <r>
    <x v="0"/>
    <n v="1185732"/>
    <x v="321"/>
    <x v="3"/>
    <x v="3"/>
    <s v="Chicago"/>
    <x v="1"/>
    <n v="45.000000000000007"/>
    <n v="325"/>
    <n v="146250.00000000003"/>
    <n v="51187.500000000007"/>
    <n v="0.35"/>
    <s v="Outlet"/>
    <s v="2021"/>
    <x v="5"/>
    <x v="43"/>
  </r>
  <r>
    <x v="0"/>
    <n v="1185732"/>
    <x v="322"/>
    <x v="3"/>
    <x v="3"/>
    <s v="Chicago"/>
    <x v="2"/>
    <n v="40"/>
    <n v="250"/>
    <n v="100000"/>
    <n v="35000"/>
    <n v="0.35"/>
    <s v="Outlet"/>
    <s v="2021"/>
    <x v="5"/>
    <x v="43"/>
  </r>
  <r>
    <x v="0"/>
    <n v="1185732"/>
    <x v="323"/>
    <x v="3"/>
    <x v="3"/>
    <s v="Chicago"/>
    <x v="3"/>
    <n v="40"/>
    <n v="200"/>
    <n v="80000"/>
    <n v="32000"/>
    <n v="0.4"/>
    <s v="Outlet"/>
    <s v="2021"/>
    <x v="5"/>
    <x v="43"/>
  </r>
  <r>
    <x v="0"/>
    <n v="1185732"/>
    <x v="324"/>
    <x v="3"/>
    <x v="3"/>
    <s v="Chicago"/>
    <x v="4"/>
    <n v="50"/>
    <n v="225"/>
    <n v="112500"/>
    <n v="39375"/>
    <n v="0.35"/>
    <s v="Outlet"/>
    <s v="2021"/>
    <x v="5"/>
    <x v="43"/>
  </r>
  <r>
    <x v="0"/>
    <n v="1185732"/>
    <x v="325"/>
    <x v="3"/>
    <x v="3"/>
    <s v="Chicago"/>
    <x v="5"/>
    <n v="55.000000000000007"/>
    <n v="400"/>
    <n v="220000.00000000003"/>
    <n v="110000.00000000001"/>
    <n v="0.5"/>
    <s v="Outlet"/>
    <s v="2021"/>
    <x v="5"/>
    <x v="14"/>
  </r>
  <r>
    <x v="0"/>
    <n v="1185732"/>
    <x v="326"/>
    <x v="3"/>
    <x v="3"/>
    <s v="Chicago"/>
    <x v="0"/>
    <n v="50"/>
    <n v="550"/>
    <n v="275000"/>
    <n v="110000"/>
    <n v="0.4"/>
    <s v="Outlet"/>
    <s v="2021"/>
    <x v="5"/>
    <x v="14"/>
  </r>
  <r>
    <x v="0"/>
    <n v="1185732"/>
    <x v="327"/>
    <x v="3"/>
    <x v="3"/>
    <s v="Chicago"/>
    <x v="1"/>
    <n v="45.000000000000007"/>
    <n v="325"/>
    <n v="146250.00000000003"/>
    <n v="51187.500000000007"/>
    <n v="0.35"/>
    <s v="Outlet"/>
    <s v="2021"/>
    <x v="5"/>
    <x v="14"/>
  </r>
  <r>
    <x v="0"/>
    <n v="1185732"/>
    <x v="328"/>
    <x v="3"/>
    <x v="3"/>
    <s v="Chicago"/>
    <x v="2"/>
    <n v="40"/>
    <n v="250"/>
    <n v="100000"/>
    <n v="35000"/>
    <n v="0.35"/>
    <s v="Outlet"/>
    <s v="2021"/>
    <x v="5"/>
    <x v="14"/>
  </r>
  <r>
    <x v="0"/>
    <n v="1185732"/>
    <x v="329"/>
    <x v="3"/>
    <x v="3"/>
    <s v="Chicago"/>
    <x v="3"/>
    <n v="40"/>
    <n v="225"/>
    <n v="90000"/>
    <n v="36000"/>
    <n v="0.4"/>
    <s v="Outlet"/>
    <s v="2021"/>
    <x v="5"/>
    <x v="14"/>
  </r>
  <r>
    <x v="0"/>
    <n v="1185732"/>
    <x v="330"/>
    <x v="3"/>
    <x v="3"/>
    <s v="Chicago"/>
    <x v="4"/>
    <n v="50"/>
    <n v="200"/>
    <n v="100000"/>
    <n v="35000"/>
    <n v="0.35"/>
    <s v="Outlet"/>
    <s v="2021"/>
    <x v="5"/>
    <x v="14"/>
  </r>
  <r>
    <x v="0"/>
    <n v="1185732"/>
    <x v="331"/>
    <x v="3"/>
    <x v="3"/>
    <s v="Chicago"/>
    <x v="5"/>
    <n v="55.000000000000007"/>
    <n v="375"/>
    <n v="206250.00000000003"/>
    <n v="103125.00000000001"/>
    <n v="0.5"/>
    <s v="Outlet"/>
    <s v="2021"/>
    <x v="5"/>
    <x v="14"/>
  </r>
  <r>
    <x v="0"/>
    <n v="1185732"/>
    <x v="332"/>
    <x v="3"/>
    <x v="3"/>
    <s v="Chicago"/>
    <x v="0"/>
    <n v="50"/>
    <n v="500"/>
    <n v="250000"/>
    <n v="100000"/>
    <n v="0.4"/>
    <s v="Outlet"/>
    <s v="2021"/>
    <x v="5"/>
    <x v="15"/>
  </r>
  <r>
    <x v="0"/>
    <n v="1185732"/>
    <x v="333"/>
    <x v="3"/>
    <x v="3"/>
    <s v="Chicago"/>
    <x v="1"/>
    <n v="45.000000000000007"/>
    <n v="300"/>
    <n v="135000.00000000003"/>
    <n v="47250.000000000007"/>
    <n v="0.35"/>
    <s v="Outlet"/>
    <s v="2021"/>
    <x v="5"/>
    <x v="15"/>
  </r>
  <r>
    <x v="0"/>
    <n v="1185732"/>
    <x v="334"/>
    <x v="3"/>
    <x v="3"/>
    <s v="Chicago"/>
    <x v="2"/>
    <n v="40"/>
    <n v="200"/>
    <n v="80000"/>
    <n v="28000"/>
    <n v="0.35"/>
    <s v="Outlet"/>
    <s v="2021"/>
    <x v="5"/>
    <x v="15"/>
  </r>
  <r>
    <x v="0"/>
    <n v="1185732"/>
    <x v="335"/>
    <x v="3"/>
    <x v="3"/>
    <s v="Chicago"/>
    <x v="3"/>
    <n v="40"/>
    <n v="175"/>
    <n v="70000"/>
    <n v="28000"/>
    <n v="0.4"/>
    <s v="Outlet"/>
    <s v="2021"/>
    <x v="5"/>
    <x v="15"/>
  </r>
  <r>
    <x v="0"/>
    <n v="1185732"/>
    <x v="336"/>
    <x v="3"/>
    <x v="3"/>
    <s v="Chicago"/>
    <x v="4"/>
    <n v="50"/>
    <n v="175"/>
    <n v="87500"/>
    <n v="30624.999999999996"/>
    <n v="0.35"/>
    <s v="Outlet"/>
    <s v="2021"/>
    <x v="5"/>
    <x v="15"/>
  </r>
  <r>
    <x v="0"/>
    <n v="1185732"/>
    <x v="337"/>
    <x v="3"/>
    <x v="3"/>
    <s v="Chicago"/>
    <x v="5"/>
    <n v="55.000000000000007"/>
    <n v="250"/>
    <n v="137500.00000000003"/>
    <n v="68750.000000000015"/>
    <n v="0.5"/>
    <s v="Outlet"/>
    <s v="2021"/>
    <x v="5"/>
    <x v="15"/>
  </r>
  <r>
    <x v="0"/>
    <n v="1185732"/>
    <x v="338"/>
    <x v="3"/>
    <x v="3"/>
    <s v="Chicago"/>
    <x v="0"/>
    <n v="60"/>
    <n v="425"/>
    <n v="255000"/>
    <n v="102000"/>
    <n v="0.4"/>
    <s v="Outlet"/>
    <s v="2021"/>
    <x v="5"/>
    <x v="15"/>
  </r>
  <r>
    <x v="0"/>
    <n v="1185732"/>
    <x v="339"/>
    <x v="3"/>
    <x v="3"/>
    <s v="Chicago"/>
    <x v="1"/>
    <n v="50"/>
    <n v="250"/>
    <n v="125000"/>
    <n v="43750"/>
    <n v="0.35"/>
    <s v="Outlet"/>
    <s v="2021"/>
    <x v="5"/>
    <x v="16"/>
  </r>
  <r>
    <x v="0"/>
    <n v="1185732"/>
    <x v="340"/>
    <x v="3"/>
    <x v="3"/>
    <s v="Chicago"/>
    <x v="2"/>
    <n v="50"/>
    <n v="150"/>
    <n v="75000"/>
    <n v="26250"/>
    <n v="0.35"/>
    <s v="Outlet"/>
    <s v="2021"/>
    <x v="5"/>
    <x v="16"/>
  </r>
  <r>
    <x v="0"/>
    <n v="1185732"/>
    <x v="341"/>
    <x v="3"/>
    <x v="3"/>
    <s v="Chicago"/>
    <x v="3"/>
    <n v="50"/>
    <n v="125"/>
    <n v="62500"/>
    <n v="25000"/>
    <n v="0.4"/>
    <s v="Outlet"/>
    <s v="2021"/>
    <x v="5"/>
    <x v="16"/>
  </r>
  <r>
    <x v="0"/>
    <n v="1185732"/>
    <x v="342"/>
    <x v="3"/>
    <x v="3"/>
    <s v="Chicago"/>
    <x v="4"/>
    <n v="60"/>
    <n v="125"/>
    <n v="75000"/>
    <n v="26250"/>
    <n v="0.35"/>
    <s v="Outlet"/>
    <s v="2021"/>
    <x v="5"/>
    <x v="16"/>
  </r>
  <r>
    <x v="0"/>
    <n v="1185732"/>
    <x v="343"/>
    <x v="3"/>
    <x v="3"/>
    <s v="Chicago"/>
    <x v="5"/>
    <n v="64.999999999999986"/>
    <n v="250"/>
    <n v="162499.99999999997"/>
    <n v="81249.999999999985"/>
    <n v="0.5"/>
    <s v="Outlet"/>
    <s v="2021"/>
    <x v="5"/>
    <x v="16"/>
  </r>
  <r>
    <x v="0"/>
    <n v="1185732"/>
    <x v="344"/>
    <x v="3"/>
    <x v="3"/>
    <s v="Chicago"/>
    <x v="0"/>
    <n v="60"/>
    <n v="400"/>
    <n v="240000"/>
    <n v="96000"/>
    <n v="0.4"/>
    <s v="Outlet"/>
    <s v="2021"/>
    <x v="5"/>
    <x v="16"/>
  </r>
  <r>
    <x v="0"/>
    <n v="1185732"/>
    <x v="345"/>
    <x v="3"/>
    <x v="3"/>
    <s v="Chicago"/>
    <x v="1"/>
    <n v="50"/>
    <n v="250"/>
    <n v="125000"/>
    <n v="43750"/>
    <n v="0.35"/>
    <s v="Outlet"/>
    <s v="2021"/>
    <x v="5"/>
    <x v="16"/>
  </r>
  <r>
    <x v="0"/>
    <n v="1185732"/>
    <x v="346"/>
    <x v="3"/>
    <x v="3"/>
    <s v="Chicago"/>
    <x v="2"/>
    <n v="50"/>
    <n v="195"/>
    <n v="97500"/>
    <n v="34125"/>
    <n v="0.35"/>
    <s v="Outlet"/>
    <s v="2021"/>
    <x v="6"/>
    <x v="17"/>
  </r>
  <r>
    <x v="0"/>
    <n v="1185732"/>
    <x v="347"/>
    <x v="3"/>
    <x v="3"/>
    <s v="Chicago"/>
    <x v="3"/>
    <n v="50"/>
    <n v="175"/>
    <n v="87500"/>
    <n v="35000"/>
    <n v="0.4"/>
    <s v="Outlet"/>
    <s v="2021"/>
    <x v="6"/>
    <x v="17"/>
  </r>
  <r>
    <x v="0"/>
    <n v="1185732"/>
    <x v="348"/>
    <x v="3"/>
    <x v="3"/>
    <s v="Chicago"/>
    <x v="4"/>
    <n v="60"/>
    <n v="150"/>
    <n v="90000"/>
    <n v="31499.999999999996"/>
    <n v="0.35"/>
    <s v="Outlet"/>
    <s v="2021"/>
    <x v="6"/>
    <x v="17"/>
  </r>
  <r>
    <x v="0"/>
    <n v="1185732"/>
    <x v="349"/>
    <x v="3"/>
    <x v="3"/>
    <s v="Chicago"/>
    <x v="5"/>
    <n v="64.999999999999986"/>
    <n v="250"/>
    <n v="162499.99999999997"/>
    <n v="81249.999999999985"/>
    <n v="0.5"/>
    <s v="Outlet"/>
    <s v="2021"/>
    <x v="6"/>
    <x v="17"/>
  </r>
  <r>
    <x v="0"/>
    <n v="1185732"/>
    <x v="350"/>
    <x v="3"/>
    <x v="3"/>
    <s v="Chicago"/>
    <x v="0"/>
    <n v="60"/>
    <n v="500"/>
    <n v="300000"/>
    <n v="120000"/>
    <n v="0.4"/>
    <s v="Outlet"/>
    <s v="2021"/>
    <x v="6"/>
    <x v="17"/>
  </r>
  <r>
    <x v="0"/>
    <n v="1185732"/>
    <x v="351"/>
    <x v="3"/>
    <x v="3"/>
    <s v="Chicago"/>
    <x v="1"/>
    <n v="50"/>
    <n v="300"/>
    <n v="150000"/>
    <n v="52500"/>
    <n v="0.35"/>
    <s v="Outlet"/>
    <s v="2021"/>
    <x v="6"/>
    <x v="17"/>
  </r>
  <r>
    <x v="0"/>
    <n v="1185732"/>
    <x v="352"/>
    <x v="3"/>
    <x v="3"/>
    <s v="Chicago"/>
    <x v="2"/>
    <n v="50"/>
    <n v="250"/>
    <n v="125000"/>
    <n v="43750"/>
    <n v="0.35"/>
    <s v="Outlet"/>
    <s v="2021"/>
    <x v="6"/>
    <x v="17"/>
  </r>
  <r>
    <x v="0"/>
    <n v="1185732"/>
    <x v="353"/>
    <x v="3"/>
    <x v="3"/>
    <s v="Chicago"/>
    <x v="3"/>
    <n v="50"/>
    <n v="200"/>
    <n v="100000"/>
    <n v="40000"/>
    <n v="0.4"/>
    <s v="Outlet"/>
    <s v="2021"/>
    <x v="6"/>
    <x v="18"/>
  </r>
  <r>
    <x v="0"/>
    <n v="1185732"/>
    <x v="354"/>
    <x v="3"/>
    <x v="3"/>
    <s v="Chicago"/>
    <x v="4"/>
    <n v="60"/>
    <n v="200"/>
    <n v="120000"/>
    <n v="42000"/>
    <n v="0.35"/>
    <s v="Outlet"/>
    <s v="2021"/>
    <x v="6"/>
    <x v="18"/>
  </r>
  <r>
    <x v="0"/>
    <n v="1185732"/>
    <x v="355"/>
    <x v="3"/>
    <x v="3"/>
    <s v="Chicago"/>
    <x v="5"/>
    <n v="64.999999999999986"/>
    <n v="300"/>
    <n v="194999.99999999997"/>
    <n v="97499.999999999985"/>
    <n v="0.5"/>
    <s v="Outlet"/>
    <s v="2021"/>
    <x v="6"/>
    <x v="18"/>
  </r>
  <r>
    <x v="2"/>
    <n v="1197831"/>
    <x v="356"/>
    <x v="3"/>
    <x v="3"/>
    <s v="Chicago"/>
    <x v="0"/>
    <n v="20"/>
    <n v="725"/>
    <n v="145000"/>
    <n v="43500"/>
    <n v="0.3"/>
    <s v="Outlet"/>
    <s v="2021"/>
    <x v="6"/>
    <x v="18"/>
  </r>
  <r>
    <x v="2"/>
    <n v="1197831"/>
    <x v="357"/>
    <x v="3"/>
    <x v="3"/>
    <s v="Chicago"/>
    <x v="1"/>
    <n v="30"/>
    <n v="725"/>
    <n v="217500"/>
    <n v="65250"/>
    <n v="0.3"/>
    <s v="Outlet"/>
    <s v="2021"/>
    <x v="6"/>
    <x v="18"/>
  </r>
  <r>
    <x v="2"/>
    <n v="1197831"/>
    <x v="358"/>
    <x v="3"/>
    <x v="3"/>
    <s v="Chicago"/>
    <x v="2"/>
    <n v="30"/>
    <n v="525"/>
    <n v="157500"/>
    <n v="47250"/>
    <n v="0.3"/>
    <s v="Outlet"/>
    <s v="2021"/>
    <x v="6"/>
    <x v="18"/>
  </r>
  <r>
    <x v="2"/>
    <n v="1197831"/>
    <x v="359"/>
    <x v="3"/>
    <x v="3"/>
    <s v="Chicago"/>
    <x v="3"/>
    <n v="35"/>
    <n v="525"/>
    <n v="183750"/>
    <n v="73500"/>
    <n v="0.4"/>
    <s v="Outlet"/>
    <s v="2021"/>
    <x v="6"/>
    <x v="18"/>
  </r>
  <r>
    <x v="2"/>
    <n v="1197831"/>
    <x v="360"/>
    <x v="1"/>
    <x v="1"/>
    <s v="Dallas"/>
    <x v="4"/>
    <n v="40"/>
    <n v="375"/>
    <n v="150000"/>
    <n v="37500"/>
    <n v="0.25"/>
    <s v="Outlet"/>
    <s v="2021"/>
    <x v="6"/>
    <x v="19"/>
  </r>
  <r>
    <x v="2"/>
    <n v="1197831"/>
    <x v="361"/>
    <x v="1"/>
    <x v="1"/>
    <s v="Dallas"/>
    <x v="5"/>
    <n v="35"/>
    <n v="525"/>
    <n v="183750"/>
    <n v="82687.5"/>
    <n v="0.45"/>
    <s v="Outlet"/>
    <s v="2021"/>
    <x v="6"/>
    <x v="19"/>
  </r>
  <r>
    <x v="2"/>
    <n v="1197831"/>
    <x v="362"/>
    <x v="1"/>
    <x v="1"/>
    <s v="Dallas"/>
    <x v="0"/>
    <n v="25"/>
    <n v="675"/>
    <n v="168750"/>
    <n v="50625"/>
    <n v="0.3"/>
    <s v="Outlet"/>
    <s v="2021"/>
    <x v="6"/>
    <x v="19"/>
  </r>
  <r>
    <x v="2"/>
    <n v="1197831"/>
    <x v="363"/>
    <x v="1"/>
    <x v="1"/>
    <s v="Dallas"/>
    <x v="1"/>
    <n v="35"/>
    <n v="650"/>
    <n v="227500"/>
    <n v="68250"/>
    <n v="0.3"/>
    <s v="Outlet"/>
    <s v="2021"/>
    <x v="6"/>
    <x v="19"/>
  </r>
  <r>
    <x v="2"/>
    <n v="1197831"/>
    <x v="364"/>
    <x v="1"/>
    <x v="1"/>
    <s v="Dallas"/>
    <x v="2"/>
    <n v="35"/>
    <n v="475"/>
    <n v="166250"/>
    <n v="49875"/>
    <n v="0.3"/>
    <s v="Outlet"/>
    <s v="2021"/>
    <x v="6"/>
    <x v="19"/>
  </r>
  <r>
    <x v="2"/>
    <n v="1197831"/>
    <x v="365"/>
    <x v="1"/>
    <x v="1"/>
    <s v="Dallas"/>
    <x v="3"/>
    <n v="35"/>
    <n v="425"/>
    <n v="148750"/>
    <n v="59500"/>
    <n v="0.4"/>
    <s v="Outlet"/>
    <s v="2021"/>
    <x v="6"/>
    <x v="19"/>
  </r>
  <r>
    <x v="2"/>
    <n v="1197831"/>
    <x v="366"/>
    <x v="1"/>
    <x v="1"/>
    <s v="Dallas"/>
    <x v="4"/>
    <n v="40"/>
    <n v="300"/>
    <n v="120000"/>
    <n v="30000"/>
    <n v="0.25"/>
    <s v="Outlet"/>
    <s v="2021"/>
    <x v="6"/>
    <x v="19"/>
  </r>
  <r>
    <x v="2"/>
    <n v="1197831"/>
    <x v="367"/>
    <x v="1"/>
    <x v="1"/>
    <s v="Dallas"/>
    <x v="5"/>
    <n v="35"/>
    <n v="500"/>
    <n v="175000"/>
    <n v="78750"/>
    <n v="0.45"/>
    <s v="Outlet"/>
    <s v="2021"/>
    <x v="6"/>
    <x v="20"/>
  </r>
  <r>
    <x v="2"/>
    <n v="1197831"/>
    <x v="368"/>
    <x v="1"/>
    <x v="1"/>
    <s v="Dallas"/>
    <x v="0"/>
    <n v="30"/>
    <n v="675"/>
    <n v="202500"/>
    <n v="70875"/>
    <n v="0.35"/>
    <s v="Outlet"/>
    <s v="2021"/>
    <x v="6"/>
    <x v="20"/>
  </r>
  <r>
    <x v="2"/>
    <n v="1197831"/>
    <x v="369"/>
    <x v="1"/>
    <x v="1"/>
    <s v="Dallas"/>
    <x v="1"/>
    <n v="40"/>
    <n v="675"/>
    <n v="270000"/>
    <n v="94500"/>
    <n v="0.35"/>
    <s v="Outlet"/>
    <s v="2021"/>
    <x v="6"/>
    <x v="20"/>
  </r>
  <r>
    <x v="2"/>
    <n v="1197831"/>
    <x v="370"/>
    <x v="1"/>
    <x v="1"/>
    <s v="Dallas"/>
    <x v="2"/>
    <n v="30"/>
    <n v="500"/>
    <n v="150000"/>
    <n v="52500"/>
    <n v="0.35"/>
    <s v="Outlet"/>
    <s v="2021"/>
    <x v="6"/>
    <x v="20"/>
  </r>
  <r>
    <x v="2"/>
    <n v="1197831"/>
    <x v="371"/>
    <x v="1"/>
    <x v="1"/>
    <s v="Dallas"/>
    <x v="3"/>
    <n v="35"/>
    <n v="400"/>
    <n v="140000"/>
    <n v="63000"/>
    <n v="0.45"/>
    <s v="Outlet"/>
    <s v="2021"/>
    <x v="6"/>
    <x v="20"/>
  </r>
  <r>
    <x v="2"/>
    <n v="1197831"/>
    <x v="372"/>
    <x v="1"/>
    <x v="1"/>
    <s v="Dallas"/>
    <x v="4"/>
    <n v="40"/>
    <n v="300"/>
    <n v="120000"/>
    <n v="36000"/>
    <n v="0.3"/>
    <s v="Outlet"/>
    <s v="2021"/>
    <x v="6"/>
    <x v="20"/>
  </r>
  <r>
    <x v="2"/>
    <n v="1197831"/>
    <x v="373"/>
    <x v="1"/>
    <x v="1"/>
    <s v="Dallas"/>
    <x v="5"/>
    <n v="35"/>
    <n v="450"/>
    <n v="157500"/>
    <n v="78750"/>
    <n v="0.5"/>
    <s v="Outlet"/>
    <s v="2021"/>
    <x v="6"/>
    <x v="20"/>
  </r>
  <r>
    <x v="2"/>
    <n v="1197831"/>
    <x v="374"/>
    <x v="1"/>
    <x v="1"/>
    <s v="Dallas"/>
    <x v="0"/>
    <n v="20"/>
    <n v="700"/>
    <n v="140000"/>
    <n v="49000"/>
    <n v="0.35"/>
    <s v="Outlet"/>
    <s v="2021"/>
    <x v="6"/>
    <x v="21"/>
  </r>
  <r>
    <x v="2"/>
    <n v="1197831"/>
    <x v="375"/>
    <x v="1"/>
    <x v="1"/>
    <s v="Dallas"/>
    <x v="1"/>
    <n v="30.000000000000004"/>
    <n v="700"/>
    <n v="210000.00000000003"/>
    <n v="73500"/>
    <n v="0.35"/>
    <s v="Outlet"/>
    <s v="2021"/>
    <x v="6"/>
    <x v="21"/>
  </r>
  <r>
    <x v="2"/>
    <n v="1197831"/>
    <x v="376"/>
    <x v="1"/>
    <x v="1"/>
    <s v="Dallas"/>
    <x v="2"/>
    <n v="24.999999999999996"/>
    <n v="525"/>
    <n v="131249.99999999997"/>
    <n v="45937.499999999985"/>
    <n v="0.35"/>
    <s v="Outlet"/>
    <s v="2021"/>
    <x v="6"/>
    <x v="21"/>
  </r>
  <r>
    <x v="2"/>
    <n v="1197831"/>
    <x v="377"/>
    <x v="1"/>
    <x v="1"/>
    <s v="Dallas"/>
    <x v="3"/>
    <n v="30.000000000000004"/>
    <n v="425"/>
    <n v="127500.00000000001"/>
    <n v="57375.000000000007"/>
    <n v="0.45"/>
    <s v="Outlet"/>
    <s v="2021"/>
    <x v="7"/>
    <x v="21"/>
  </r>
  <r>
    <x v="2"/>
    <n v="1197831"/>
    <x v="378"/>
    <x v="1"/>
    <x v="1"/>
    <s v="Dallas"/>
    <x v="4"/>
    <n v="35"/>
    <n v="325"/>
    <n v="113750"/>
    <n v="34125"/>
    <n v="0.3"/>
    <s v="Outlet"/>
    <s v="2021"/>
    <x v="7"/>
    <x v="21"/>
  </r>
  <r>
    <x v="2"/>
    <n v="1197831"/>
    <x v="379"/>
    <x v="1"/>
    <x v="1"/>
    <s v="Dallas"/>
    <x v="5"/>
    <n v="30.000000000000004"/>
    <n v="600"/>
    <n v="180000.00000000003"/>
    <n v="90000.000000000015"/>
    <n v="0.5"/>
    <s v="Outlet"/>
    <s v="2021"/>
    <x v="7"/>
    <x v="21"/>
  </r>
  <r>
    <x v="2"/>
    <n v="1197831"/>
    <x v="380"/>
    <x v="1"/>
    <x v="1"/>
    <s v="Dallas"/>
    <x v="0"/>
    <n v="20"/>
    <n v="750"/>
    <n v="150000"/>
    <n v="52500"/>
    <n v="0.35"/>
    <s v="Outlet"/>
    <s v="2021"/>
    <x v="7"/>
    <x v="21"/>
  </r>
  <r>
    <x v="2"/>
    <n v="1197831"/>
    <x v="381"/>
    <x v="1"/>
    <x v="1"/>
    <s v="Dallas"/>
    <x v="1"/>
    <n v="30.000000000000004"/>
    <n v="775"/>
    <n v="232500.00000000003"/>
    <n v="81375"/>
    <n v="0.35"/>
    <s v="Outlet"/>
    <s v="2021"/>
    <x v="7"/>
    <x v="22"/>
  </r>
  <r>
    <x v="2"/>
    <n v="1197831"/>
    <x v="382"/>
    <x v="1"/>
    <x v="1"/>
    <s v="Dallas"/>
    <x v="2"/>
    <n v="24.999999999999996"/>
    <n v="625"/>
    <n v="156249.99999999997"/>
    <n v="54687.499999999985"/>
    <n v="0.35"/>
    <s v="Outlet"/>
    <s v="2021"/>
    <x v="7"/>
    <x v="22"/>
  </r>
  <r>
    <x v="2"/>
    <n v="1197831"/>
    <x v="383"/>
    <x v="1"/>
    <x v="1"/>
    <s v="Dallas"/>
    <x v="3"/>
    <n v="35"/>
    <n v="550"/>
    <n v="192500"/>
    <n v="86625"/>
    <n v="0.45"/>
    <s v="Outlet"/>
    <s v="2021"/>
    <x v="7"/>
    <x v="22"/>
  </r>
  <r>
    <x v="2"/>
    <n v="1197831"/>
    <x v="384"/>
    <x v="1"/>
    <x v="1"/>
    <s v="Dallas"/>
    <x v="4"/>
    <n v="50"/>
    <n v="450"/>
    <n v="225000"/>
    <n v="67500"/>
    <n v="0.3"/>
    <s v="Outlet"/>
    <s v="2021"/>
    <x v="7"/>
    <x v="22"/>
  </r>
  <r>
    <x v="2"/>
    <n v="1197831"/>
    <x v="385"/>
    <x v="1"/>
    <x v="1"/>
    <s v="Dallas"/>
    <x v="5"/>
    <n v="45"/>
    <n v="800"/>
    <n v="360000"/>
    <n v="180000"/>
    <n v="0.5"/>
    <s v="Outlet"/>
    <s v="2021"/>
    <x v="7"/>
    <x v="22"/>
  </r>
  <r>
    <x v="2"/>
    <n v="1197831"/>
    <x v="386"/>
    <x v="1"/>
    <x v="1"/>
    <s v="Dallas"/>
    <x v="0"/>
    <n v="45"/>
    <n v="800"/>
    <n v="360000"/>
    <n v="125999.99999999999"/>
    <n v="0.35"/>
    <s v="Outlet"/>
    <s v="2021"/>
    <x v="7"/>
    <x v="22"/>
  </r>
  <r>
    <x v="2"/>
    <n v="1197831"/>
    <x v="387"/>
    <x v="1"/>
    <x v="1"/>
    <s v="Dallas"/>
    <x v="1"/>
    <n v="50"/>
    <n v="800"/>
    <n v="400000"/>
    <n v="140000"/>
    <n v="0.35"/>
    <s v="Outlet"/>
    <s v="2021"/>
    <x v="7"/>
    <x v="22"/>
  </r>
  <r>
    <x v="2"/>
    <n v="1197831"/>
    <x v="388"/>
    <x v="1"/>
    <x v="1"/>
    <s v="Dallas"/>
    <x v="2"/>
    <n v="45"/>
    <n v="650"/>
    <n v="292500"/>
    <n v="102375"/>
    <n v="0.35"/>
    <s v="Outlet"/>
    <s v="2021"/>
    <x v="7"/>
    <x v="23"/>
  </r>
  <r>
    <x v="2"/>
    <n v="1197831"/>
    <x v="389"/>
    <x v="1"/>
    <x v="1"/>
    <s v="Dallas"/>
    <x v="3"/>
    <n v="45"/>
    <n v="600"/>
    <n v="270000"/>
    <n v="121500"/>
    <n v="0.45"/>
    <s v="Outlet"/>
    <s v="2021"/>
    <x v="7"/>
    <x v="23"/>
  </r>
  <r>
    <x v="2"/>
    <n v="1197831"/>
    <x v="390"/>
    <x v="1"/>
    <x v="1"/>
    <s v="Dallas"/>
    <x v="4"/>
    <n v="50"/>
    <n v="500"/>
    <n v="250000"/>
    <n v="75000"/>
    <n v="0.3"/>
    <s v="Outlet"/>
    <s v="2021"/>
    <x v="7"/>
    <x v="23"/>
  </r>
  <r>
    <x v="2"/>
    <n v="1197831"/>
    <x v="391"/>
    <x v="1"/>
    <x v="1"/>
    <s v="Dallas"/>
    <x v="5"/>
    <n v="55.000000000000007"/>
    <n v="875"/>
    <n v="481250.00000000006"/>
    <n v="240625.00000000003"/>
    <n v="0.5"/>
    <s v="Outlet"/>
    <s v="2021"/>
    <x v="7"/>
    <x v="23"/>
  </r>
  <r>
    <x v="2"/>
    <n v="1197831"/>
    <x v="392"/>
    <x v="1"/>
    <x v="1"/>
    <s v="Dallas"/>
    <x v="0"/>
    <n v="45"/>
    <n v="825"/>
    <n v="371250"/>
    <n v="148500"/>
    <n v="0.39999999999999997"/>
    <s v="Outlet"/>
    <s v="2021"/>
    <x v="7"/>
    <x v="23"/>
  </r>
  <r>
    <x v="2"/>
    <n v="1197831"/>
    <x v="393"/>
    <x v="1"/>
    <x v="1"/>
    <s v="Dallas"/>
    <x v="1"/>
    <n v="50"/>
    <n v="825"/>
    <n v="412500"/>
    <n v="165000"/>
    <n v="0.39999999999999997"/>
    <s v="Outlet"/>
    <s v="2021"/>
    <x v="7"/>
    <x v="23"/>
  </r>
  <r>
    <x v="2"/>
    <n v="1197831"/>
    <x v="394"/>
    <x v="1"/>
    <x v="1"/>
    <s v="Dallas"/>
    <x v="2"/>
    <n v="45"/>
    <n v="975"/>
    <n v="438750"/>
    <n v="175499.99999999997"/>
    <n v="0.39999999999999997"/>
    <s v="Outlet"/>
    <s v="2021"/>
    <x v="7"/>
    <x v="23"/>
  </r>
  <r>
    <x v="2"/>
    <n v="1197831"/>
    <x v="395"/>
    <x v="1"/>
    <x v="1"/>
    <s v="Dallas"/>
    <x v="3"/>
    <n v="45"/>
    <n v="575"/>
    <n v="258750"/>
    <n v="129375"/>
    <n v="0.5"/>
    <s v="Outlet"/>
    <s v="2021"/>
    <x v="7"/>
    <x v="44"/>
  </r>
  <r>
    <x v="2"/>
    <n v="1197831"/>
    <x v="396"/>
    <x v="1"/>
    <x v="1"/>
    <s v="Dallas"/>
    <x v="4"/>
    <n v="50"/>
    <n v="575"/>
    <n v="287500"/>
    <n v="100625"/>
    <n v="0.35"/>
    <s v="Outlet"/>
    <s v="2021"/>
    <x v="7"/>
    <x v="44"/>
  </r>
  <r>
    <x v="2"/>
    <n v="1197831"/>
    <x v="397"/>
    <x v="1"/>
    <x v="1"/>
    <s v="Dallas"/>
    <x v="5"/>
    <n v="60"/>
    <n v="850"/>
    <n v="510000"/>
    <n v="280500"/>
    <n v="0.55000000000000004"/>
    <s v="Outlet"/>
    <s v="2021"/>
    <x v="7"/>
    <x v="44"/>
  </r>
  <r>
    <x v="2"/>
    <n v="1197831"/>
    <x v="398"/>
    <x v="1"/>
    <x v="1"/>
    <s v="Dallas"/>
    <x v="0"/>
    <n v="50"/>
    <n v="800"/>
    <n v="400000"/>
    <n v="160000"/>
    <n v="0.39999999999999997"/>
    <s v="Outlet"/>
    <s v="2021"/>
    <x v="7"/>
    <x v="44"/>
  </r>
  <r>
    <x v="2"/>
    <n v="1197831"/>
    <x v="399"/>
    <x v="1"/>
    <x v="1"/>
    <s v="Dallas"/>
    <x v="1"/>
    <n v="55.000000000000007"/>
    <n v="800"/>
    <n v="440000.00000000006"/>
    <n v="176000"/>
    <n v="0.39999999999999997"/>
    <s v="Outlet"/>
    <s v="2021"/>
    <x v="7"/>
    <x v="44"/>
  </r>
  <r>
    <x v="2"/>
    <n v="1197831"/>
    <x v="400"/>
    <x v="1"/>
    <x v="1"/>
    <s v="Dallas"/>
    <x v="2"/>
    <n v="50"/>
    <n v="975"/>
    <n v="487500"/>
    <n v="194999.99999999997"/>
    <n v="0.39999999999999997"/>
    <s v="Outlet"/>
    <s v="2021"/>
    <x v="7"/>
    <x v="44"/>
  </r>
  <r>
    <x v="2"/>
    <n v="1197831"/>
    <x v="401"/>
    <x v="1"/>
    <x v="1"/>
    <s v="Dallas"/>
    <x v="3"/>
    <n v="50"/>
    <n v="525"/>
    <n v="262500"/>
    <n v="131250"/>
    <n v="0.5"/>
    <s v="Outlet"/>
    <s v="2021"/>
    <x v="7"/>
    <x v="44"/>
  </r>
  <r>
    <x v="2"/>
    <n v="1197831"/>
    <x v="402"/>
    <x v="1"/>
    <x v="1"/>
    <s v="Dallas"/>
    <x v="4"/>
    <n v="55.000000000000007"/>
    <n v="525"/>
    <n v="288750.00000000006"/>
    <n v="101062.50000000001"/>
    <n v="0.35"/>
    <s v="Outlet"/>
    <s v="2021"/>
    <x v="7"/>
    <x v="45"/>
  </r>
  <r>
    <x v="2"/>
    <n v="1197831"/>
    <x v="403"/>
    <x v="1"/>
    <x v="1"/>
    <s v="Dallas"/>
    <x v="5"/>
    <n v="60"/>
    <n v="775"/>
    <n v="465000"/>
    <n v="255750.00000000003"/>
    <n v="0.55000000000000004"/>
    <s v="Outlet"/>
    <s v="2021"/>
    <x v="7"/>
    <x v="45"/>
  </r>
  <r>
    <x v="2"/>
    <n v="1197831"/>
    <x v="404"/>
    <x v="1"/>
    <x v="1"/>
    <s v="Dallas"/>
    <x v="0"/>
    <n v="55.000000000000007"/>
    <n v="725"/>
    <n v="398750.00000000006"/>
    <n v="159500"/>
    <n v="0.39999999999999997"/>
    <s v="Outlet"/>
    <s v="2021"/>
    <x v="7"/>
    <x v="45"/>
  </r>
  <r>
    <x v="2"/>
    <n v="1197831"/>
    <x v="405"/>
    <x v="1"/>
    <x v="1"/>
    <s v="Dallas"/>
    <x v="1"/>
    <n v="55.000000000000007"/>
    <n v="675"/>
    <n v="371250.00000000006"/>
    <n v="148500"/>
    <n v="0.39999999999999997"/>
    <s v="Outlet"/>
    <s v="2021"/>
    <x v="7"/>
    <x v="45"/>
  </r>
  <r>
    <x v="2"/>
    <n v="1197831"/>
    <x v="406"/>
    <x v="1"/>
    <x v="1"/>
    <s v="Dallas"/>
    <x v="2"/>
    <n v="60"/>
    <n v="725"/>
    <n v="435000"/>
    <n v="174000"/>
    <n v="0.39999999999999997"/>
    <s v="Outlet"/>
    <s v="2021"/>
    <x v="7"/>
    <x v="45"/>
  </r>
  <r>
    <x v="2"/>
    <n v="1197831"/>
    <x v="407"/>
    <x v="1"/>
    <x v="1"/>
    <s v="Dallas"/>
    <x v="3"/>
    <n v="60"/>
    <n v="450"/>
    <n v="270000"/>
    <n v="135000"/>
    <n v="0.5"/>
    <s v="Outlet"/>
    <s v="2021"/>
    <x v="8"/>
    <x v="45"/>
  </r>
  <r>
    <x v="2"/>
    <n v="1197831"/>
    <x v="408"/>
    <x v="1"/>
    <x v="1"/>
    <s v="Dallas"/>
    <x v="4"/>
    <n v="55.000000000000007"/>
    <n v="450"/>
    <n v="247500.00000000003"/>
    <n v="86625"/>
    <n v="0.35"/>
    <s v="Outlet"/>
    <s v="2021"/>
    <x v="8"/>
    <x v="45"/>
  </r>
  <r>
    <x v="2"/>
    <n v="1197831"/>
    <x v="409"/>
    <x v="1"/>
    <x v="1"/>
    <s v="Dallas"/>
    <x v="5"/>
    <n v="50"/>
    <n v="675"/>
    <n v="337500"/>
    <n v="185625.00000000003"/>
    <n v="0.55000000000000004"/>
    <s v="Outlet"/>
    <s v="2021"/>
    <x v="8"/>
    <x v="46"/>
  </r>
  <r>
    <x v="2"/>
    <n v="1197831"/>
    <x v="410"/>
    <x v="1"/>
    <x v="1"/>
    <s v="Dallas"/>
    <x v="0"/>
    <n v="40"/>
    <n v="625"/>
    <n v="250000"/>
    <n v="99999.999999999985"/>
    <n v="0.39999999999999997"/>
    <s v="Outlet"/>
    <s v="2021"/>
    <x v="8"/>
    <x v="46"/>
  </r>
  <r>
    <x v="2"/>
    <n v="1197831"/>
    <x v="411"/>
    <x v="1"/>
    <x v="1"/>
    <s v="Dallas"/>
    <x v="1"/>
    <n v="40"/>
    <n v="625"/>
    <n v="250000"/>
    <n v="99999.999999999985"/>
    <n v="0.39999999999999997"/>
    <s v="Outlet"/>
    <s v="2021"/>
    <x v="8"/>
    <x v="46"/>
  </r>
  <r>
    <x v="2"/>
    <n v="1197831"/>
    <x v="412"/>
    <x v="1"/>
    <x v="1"/>
    <s v="Dallas"/>
    <x v="2"/>
    <n v="45"/>
    <n v="575"/>
    <n v="258750"/>
    <n v="103499.99999999999"/>
    <n v="0.39999999999999997"/>
    <s v="Outlet"/>
    <s v="2021"/>
    <x v="8"/>
    <x v="46"/>
  </r>
  <r>
    <x v="2"/>
    <n v="1197831"/>
    <x v="413"/>
    <x v="1"/>
    <x v="1"/>
    <s v="Dallas"/>
    <x v="3"/>
    <n v="45"/>
    <n v="425"/>
    <n v="191250"/>
    <n v="95625"/>
    <n v="0.5"/>
    <s v="Outlet"/>
    <s v="2021"/>
    <x v="8"/>
    <x v="46"/>
  </r>
  <r>
    <x v="2"/>
    <n v="1197831"/>
    <x v="414"/>
    <x v="1"/>
    <x v="1"/>
    <s v="Dallas"/>
    <x v="4"/>
    <n v="40"/>
    <n v="400"/>
    <n v="160000"/>
    <n v="56000"/>
    <n v="0.35"/>
    <s v="Outlet"/>
    <s v="2021"/>
    <x v="8"/>
    <x v="46"/>
  </r>
  <r>
    <x v="2"/>
    <n v="1197831"/>
    <x v="415"/>
    <x v="1"/>
    <x v="1"/>
    <s v="Dallas"/>
    <x v="5"/>
    <n v="50"/>
    <n v="575"/>
    <n v="287500"/>
    <n v="158125"/>
    <n v="0.55000000000000004"/>
    <s v="Outlet"/>
    <s v="2021"/>
    <x v="8"/>
    <x v="46"/>
  </r>
  <r>
    <x v="2"/>
    <n v="1197831"/>
    <x v="416"/>
    <x v="1"/>
    <x v="1"/>
    <s v="Dallas"/>
    <x v="0"/>
    <n v="40"/>
    <n v="725"/>
    <n v="290000"/>
    <n v="115999.99999999999"/>
    <n v="0.39999999999999997"/>
    <s v="Outlet"/>
    <s v="2021"/>
    <x v="8"/>
    <x v="47"/>
  </r>
  <r>
    <x v="2"/>
    <n v="1197831"/>
    <x v="417"/>
    <x v="1"/>
    <x v="1"/>
    <s v="Dallas"/>
    <x v="1"/>
    <n v="40"/>
    <n v="725"/>
    <n v="290000"/>
    <n v="115999.99999999999"/>
    <n v="0.39999999999999997"/>
    <s v="Outlet"/>
    <s v="2021"/>
    <x v="8"/>
    <x v="47"/>
  </r>
  <r>
    <x v="2"/>
    <n v="1197831"/>
    <x v="418"/>
    <x v="1"/>
    <x v="1"/>
    <s v="Dallas"/>
    <x v="2"/>
    <n v="65"/>
    <n v="650"/>
    <n v="422500"/>
    <n v="169000"/>
    <n v="0.39999999999999997"/>
    <s v="Outlet"/>
    <s v="2021"/>
    <x v="8"/>
    <x v="47"/>
  </r>
  <r>
    <x v="2"/>
    <n v="1197831"/>
    <x v="419"/>
    <x v="1"/>
    <x v="1"/>
    <s v="Dallas"/>
    <x v="3"/>
    <n v="65"/>
    <n v="500"/>
    <n v="325000"/>
    <n v="162500"/>
    <n v="0.5"/>
    <s v="Outlet"/>
    <s v="2021"/>
    <x v="8"/>
    <x v="47"/>
  </r>
  <r>
    <x v="2"/>
    <n v="1197831"/>
    <x v="420"/>
    <x v="1"/>
    <x v="1"/>
    <s v="Dallas"/>
    <x v="4"/>
    <n v="60"/>
    <n v="475"/>
    <n v="285000"/>
    <n v="99750"/>
    <n v="0.35"/>
    <s v="Outlet"/>
    <s v="2021"/>
    <x v="8"/>
    <x v="47"/>
  </r>
  <r>
    <x v="2"/>
    <n v="1197831"/>
    <x v="421"/>
    <x v="1"/>
    <x v="1"/>
    <s v="Dallas"/>
    <x v="5"/>
    <n v="70"/>
    <n v="675"/>
    <n v="472500"/>
    <n v="259875.00000000003"/>
    <n v="0.55000000000000004"/>
    <s v="Outlet"/>
    <s v="2021"/>
    <x v="8"/>
    <x v="47"/>
  </r>
  <r>
    <x v="2"/>
    <n v="1197831"/>
    <x v="422"/>
    <x v="1"/>
    <x v="1"/>
    <s v="Dallas"/>
    <x v="0"/>
    <n v="60"/>
    <n v="825"/>
    <n v="495000"/>
    <n v="197999.99999999997"/>
    <n v="0.39999999999999997"/>
    <s v="Outlet"/>
    <s v="2021"/>
    <x v="8"/>
    <x v="47"/>
  </r>
  <r>
    <x v="2"/>
    <n v="1197831"/>
    <x v="423"/>
    <x v="1"/>
    <x v="1"/>
    <s v="Dallas"/>
    <x v="1"/>
    <n v="60"/>
    <n v="825"/>
    <n v="495000"/>
    <n v="197999.99999999997"/>
    <n v="0.39999999999999997"/>
    <s v="Outlet"/>
    <s v="2021"/>
    <x v="8"/>
    <x v="24"/>
  </r>
  <r>
    <x v="2"/>
    <n v="1197831"/>
    <x v="424"/>
    <x v="1"/>
    <x v="1"/>
    <s v="Dallas"/>
    <x v="2"/>
    <n v="65"/>
    <n v="725"/>
    <n v="471250"/>
    <n v="188499.99999999997"/>
    <n v="0.39999999999999997"/>
    <s v="Outlet"/>
    <s v="2021"/>
    <x v="8"/>
    <x v="24"/>
  </r>
  <r>
    <x v="2"/>
    <n v="1197831"/>
    <x v="425"/>
    <x v="1"/>
    <x v="1"/>
    <s v="Dallas"/>
    <x v="3"/>
    <n v="65"/>
    <n v="575"/>
    <n v="373750"/>
    <n v="186875"/>
    <n v="0.5"/>
    <s v="Outlet"/>
    <s v="2021"/>
    <x v="8"/>
    <x v="24"/>
  </r>
  <r>
    <x v="2"/>
    <n v="1197831"/>
    <x v="426"/>
    <x v="1"/>
    <x v="1"/>
    <s v="Dallas"/>
    <x v="4"/>
    <n v="60"/>
    <n v="525"/>
    <n v="315000"/>
    <n v="110250"/>
    <n v="0.35"/>
    <s v="Outlet"/>
    <s v="2021"/>
    <x v="8"/>
    <x v="24"/>
  </r>
  <r>
    <x v="2"/>
    <n v="1197831"/>
    <x v="427"/>
    <x v="1"/>
    <x v="1"/>
    <s v="Dallas"/>
    <x v="5"/>
    <n v="70"/>
    <n v="775"/>
    <n v="542500"/>
    <n v="298375"/>
    <n v="0.55000000000000004"/>
    <s v="Outlet"/>
    <s v="2021"/>
    <x v="8"/>
    <x v="24"/>
  </r>
  <r>
    <x v="0"/>
    <n v="1185732"/>
    <x v="428"/>
    <x v="1"/>
    <x v="1"/>
    <s v="Dallas"/>
    <x v="0"/>
    <n v="45"/>
    <n v="425"/>
    <n v="191250"/>
    <n v="105187.50000000001"/>
    <n v="0.55000000000000004"/>
    <s v="Outlet"/>
    <s v="2021"/>
    <x v="8"/>
    <x v="24"/>
  </r>
  <r>
    <x v="0"/>
    <n v="1185732"/>
    <x v="429"/>
    <x v="1"/>
    <x v="1"/>
    <s v="Dallas"/>
    <x v="1"/>
    <n v="45"/>
    <n v="225"/>
    <n v="101250"/>
    <n v="35437.5"/>
    <n v="0.35"/>
    <s v="Outlet"/>
    <s v="2021"/>
    <x v="8"/>
    <x v="24"/>
  </r>
  <r>
    <x v="0"/>
    <n v="1185732"/>
    <x v="430"/>
    <x v="1"/>
    <x v="1"/>
    <s v="Dallas"/>
    <x v="2"/>
    <n v="35"/>
    <n v="225"/>
    <n v="78750"/>
    <n v="31499.999999999996"/>
    <n v="0.39999999999999997"/>
    <s v="Outlet"/>
    <s v="2021"/>
    <x v="8"/>
    <x v="25"/>
  </r>
  <r>
    <x v="0"/>
    <n v="1185732"/>
    <x v="431"/>
    <x v="1"/>
    <x v="1"/>
    <s v="Dallas"/>
    <x v="3"/>
    <n v="40"/>
    <n v="75"/>
    <n v="30000"/>
    <n v="11999.999999999998"/>
    <n v="0.39999999999999997"/>
    <s v="Outlet"/>
    <s v="2021"/>
    <x v="8"/>
    <x v="25"/>
  </r>
  <r>
    <x v="0"/>
    <n v="1185732"/>
    <x v="432"/>
    <x v="0"/>
    <x v="4"/>
    <s v="Philadelphia"/>
    <x v="4"/>
    <n v="54.999999999999993"/>
    <n v="125"/>
    <n v="68749.999999999985"/>
    <n v="24062.499999999993"/>
    <n v="0.35"/>
    <s v="Outlet"/>
    <s v="2021"/>
    <x v="8"/>
    <x v="25"/>
  </r>
  <r>
    <x v="0"/>
    <n v="1185732"/>
    <x v="433"/>
    <x v="0"/>
    <x v="4"/>
    <s v="Philadelphia"/>
    <x v="5"/>
    <n v="45"/>
    <n v="225"/>
    <n v="101250"/>
    <n v="30375"/>
    <n v="0.3"/>
    <s v="Outlet"/>
    <s v="2021"/>
    <x v="8"/>
    <x v="25"/>
  </r>
  <r>
    <x v="0"/>
    <n v="1185732"/>
    <x v="434"/>
    <x v="0"/>
    <x v="4"/>
    <s v="Philadelphia"/>
    <x v="0"/>
    <n v="45"/>
    <n v="475"/>
    <n v="213750"/>
    <n v="117562.50000000001"/>
    <n v="0.55000000000000004"/>
    <s v="Outlet"/>
    <s v="2021"/>
    <x v="8"/>
    <x v="25"/>
  </r>
  <r>
    <x v="0"/>
    <n v="1185732"/>
    <x v="435"/>
    <x v="0"/>
    <x v="4"/>
    <s v="Philadelphia"/>
    <x v="1"/>
    <n v="45"/>
    <n v="125"/>
    <n v="56250"/>
    <n v="19687.5"/>
    <n v="0.35"/>
    <s v="Outlet"/>
    <s v="2021"/>
    <x v="8"/>
    <x v="25"/>
  </r>
  <r>
    <x v="0"/>
    <n v="1185732"/>
    <x v="436"/>
    <x v="0"/>
    <x v="4"/>
    <s v="Philadelphia"/>
    <x v="2"/>
    <n v="35"/>
    <n v="175"/>
    <n v="61250"/>
    <n v="24499.999999999996"/>
    <n v="0.39999999999999997"/>
    <s v="Outlet"/>
    <s v="2021"/>
    <x v="8"/>
    <x v="25"/>
  </r>
  <r>
    <x v="0"/>
    <n v="1185732"/>
    <x v="437"/>
    <x v="0"/>
    <x v="4"/>
    <s v="Philadelphia"/>
    <x v="3"/>
    <n v="40"/>
    <n v="50"/>
    <n v="20000"/>
    <n v="7999.9999999999991"/>
    <n v="0.39999999999999997"/>
    <s v="Outlet"/>
    <s v="2021"/>
    <x v="8"/>
    <x v="26"/>
  </r>
  <r>
    <x v="0"/>
    <n v="1185732"/>
    <x v="438"/>
    <x v="0"/>
    <x v="4"/>
    <s v="Philadelphia"/>
    <x v="4"/>
    <n v="54.999999999999993"/>
    <n v="125"/>
    <n v="68749.999999999985"/>
    <n v="24062.499999999993"/>
    <n v="0.35"/>
    <s v="Outlet"/>
    <s v="2021"/>
    <x v="9"/>
    <x v="26"/>
  </r>
  <r>
    <x v="0"/>
    <n v="1185732"/>
    <x v="439"/>
    <x v="0"/>
    <x v="4"/>
    <s v="Philadelphia"/>
    <x v="5"/>
    <n v="45"/>
    <n v="225"/>
    <n v="101250"/>
    <n v="30375"/>
    <n v="0.3"/>
    <s v="Outlet"/>
    <s v="2021"/>
    <x v="9"/>
    <x v="26"/>
  </r>
  <r>
    <x v="0"/>
    <n v="1185732"/>
    <x v="440"/>
    <x v="0"/>
    <x v="4"/>
    <s v="Philadelphia"/>
    <x v="0"/>
    <n v="50"/>
    <n v="445"/>
    <n v="222500"/>
    <n v="122375.00000000001"/>
    <n v="0.55000000000000004"/>
    <s v="Outlet"/>
    <s v="2021"/>
    <x v="9"/>
    <x v="26"/>
  </r>
  <r>
    <x v="0"/>
    <n v="1185732"/>
    <x v="441"/>
    <x v="0"/>
    <x v="4"/>
    <s v="Philadelphia"/>
    <x v="1"/>
    <n v="50"/>
    <n v="150"/>
    <n v="75000"/>
    <n v="26250"/>
    <n v="0.35"/>
    <s v="Outlet"/>
    <s v="2021"/>
    <x v="9"/>
    <x v="26"/>
  </r>
  <r>
    <x v="0"/>
    <n v="1185732"/>
    <x v="442"/>
    <x v="0"/>
    <x v="4"/>
    <s v="Philadelphia"/>
    <x v="2"/>
    <n v="40"/>
    <n v="175"/>
    <n v="70000"/>
    <n v="27999.999999999996"/>
    <n v="0.39999999999999997"/>
    <s v="Outlet"/>
    <s v="2021"/>
    <x v="9"/>
    <x v="26"/>
  </r>
  <r>
    <x v="0"/>
    <n v="1185732"/>
    <x v="443"/>
    <x v="0"/>
    <x v="4"/>
    <s v="Philadelphia"/>
    <x v="3"/>
    <n v="45"/>
    <n v="25"/>
    <n v="11250"/>
    <n v="4500"/>
    <n v="0.39999999999999997"/>
    <s v="Outlet"/>
    <s v="2021"/>
    <x v="9"/>
    <x v="26"/>
  </r>
  <r>
    <x v="0"/>
    <n v="1185732"/>
    <x v="444"/>
    <x v="0"/>
    <x v="4"/>
    <s v="Philadelphia"/>
    <x v="4"/>
    <n v="60"/>
    <n v="75"/>
    <n v="45000"/>
    <n v="13500"/>
    <n v="0.3"/>
    <s v="Outlet"/>
    <s v="2021"/>
    <x v="9"/>
    <x v="27"/>
  </r>
  <r>
    <x v="0"/>
    <n v="1185732"/>
    <x v="445"/>
    <x v="0"/>
    <x v="4"/>
    <s v="Philadelphia"/>
    <x v="5"/>
    <n v="50"/>
    <n v="175"/>
    <n v="87500"/>
    <n v="21875"/>
    <n v="0.25"/>
    <s v="Outlet"/>
    <s v="2021"/>
    <x v="9"/>
    <x v="27"/>
  </r>
  <r>
    <x v="0"/>
    <n v="1185732"/>
    <x v="446"/>
    <x v="0"/>
    <x v="4"/>
    <s v="Philadelphia"/>
    <x v="0"/>
    <n v="50"/>
    <n v="450"/>
    <n v="225000"/>
    <n v="112500"/>
    <n v="0.5"/>
    <s v="Outlet"/>
    <s v="2021"/>
    <x v="9"/>
    <x v="27"/>
  </r>
  <r>
    <x v="0"/>
    <n v="1185732"/>
    <x v="447"/>
    <x v="0"/>
    <x v="4"/>
    <s v="Philadelphia"/>
    <x v="1"/>
    <n v="50"/>
    <n v="150"/>
    <n v="75000"/>
    <n v="22500"/>
    <n v="0.3"/>
    <s v="Outlet"/>
    <s v="2021"/>
    <x v="9"/>
    <x v="27"/>
  </r>
  <r>
    <x v="0"/>
    <n v="1185732"/>
    <x v="448"/>
    <x v="0"/>
    <x v="4"/>
    <s v="Philadelphia"/>
    <x v="2"/>
    <n v="40"/>
    <n v="150"/>
    <n v="60000"/>
    <n v="21000"/>
    <n v="0.35"/>
    <s v="Outlet"/>
    <s v="2021"/>
    <x v="9"/>
    <x v="27"/>
  </r>
  <r>
    <x v="0"/>
    <n v="1185732"/>
    <x v="449"/>
    <x v="0"/>
    <x v="4"/>
    <s v="Philadelphia"/>
    <x v="3"/>
    <n v="45"/>
    <n v="75"/>
    <n v="33750"/>
    <n v="11812.5"/>
    <n v="0.35"/>
    <s v="Outlet"/>
    <s v="2021"/>
    <x v="9"/>
    <x v="27"/>
  </r>
  <r>
    <x v="0"/>
    <n v="1185732"/>
    <x v="450"/>
    <x v="0"/>
    <x v="4"/>
    <s v="Philadelphia"/>
    <x v="4"/>
    <n v="60"/>
    <n v="75"/>
    <n v="45000"/>
    <n v="13500"/>
    <n v="0.3"/>
    <s v="Outlet"/>
    <s v="2021"/>
    <x v="9"/>
    <x v="27"/>
  </r>
  <r>
    <x v="0"/>
    <n v="1185732"/>
    <x v="451"/>
    <x v="0"/>
    <x v="4"/>
    <s v="Philadelphia"/>
    <x v="5"/>
    <n v="50"/>
    <n v="200"/>
    <n v="100000"/>
    <n v="25000"/>
    <n v="0.25"/>
    <s v="Outlet"/>
    <s v="2021"/>
    <x v="9"/>
    <x v="28"/>
  </r>
  <r>
    <x v="0"/>
    <n v="1185732"/>
    <x v="452"/>
    <x v="0"/>
    <x v="4"/>
    <s v="Philadelphia"/>
    <x v="0"/>
    <n v="60"/>
    <n v="470"/>
    <n v="282000"/>
    <n v="141000"/>
    <n v="0.5"/>
    <s v="Outlet"/>
    <s v="2021"/>
    <x v="9"/>
    <x v="28"/>
  </r>
  <r>
    <x v="0"/>
    <n v="1185732"/>
    <x v="453"/>
    <x v="0"/>
    <x v="4"/>
    <s v="Philadelphia"/>
    <x v="1"/>
    <n v="60.000000000000007"/>
    <n v="175"/>
    <n v="105000.00000000001"/>
    <n v="31500.000000000004"/>
    <n v="0.3"/>
    <s v="Outlet"/>
    <s v="2021"/>
    <x v="9"/>
    <x v="28"/>
  </r>
  <r>
    <x v="0"/>
    <n v="1185732"/>
    <x v="454"/>
    <x v="0"/>
    <x v="4"/>
    <s v="Philadelphia"/>
    <x v="2"/>
    <n v="55.000000000000007"/>
    <n v="150"/>
    <n v="82500.000000000015"/>
    <n v="28875.000000000004"/>
    <n v="0.35"/>
    <s v="Outlet"/>
    <s v="2021"/>
    <x v="9"/>
    <x v="28"/>
  </r>
  <r>
    <x v="0"/>
    <n v="1185732"/>
    <x v="455"/>
    <x v="0"/>
    <x v="4"/>
    <s v="Philadelphia"/>
    <x v="3"/>
    <n v="55.000000000000007"/>
    <n v="100"/>
    <n v="55000.000000000007"/>
    <n v="19250"/>
    <n v="0.35"/>
    <s v="Outlet"/>
    <s v="2021"/>
    <x v="9"/>
    <x v="28"/>
  </r>
  <r>
    <x v="0"/>
    <n v="1185732"/>
    <x v="456"/>
    <x v="0"/>
    <x v="4"/>
    <s v="Philadelphia"/>
    <x v="4"/>
    <n v="65"/>
    <n v="125"/>
    <n v="81250"/>
    <n v="24375"/>
    <n v="0.3"/>
    <s v="Outlet"/>
    <s v="2021"/>
    <x v="9"/>
    <x v="28"/>
  </r>
  <r>
    <x v="0"/>
    <n v="1185732"/>
    <x v="457"/>
    <x v="0"/>
    <x v="4"/>
    <s v="Philadelphia"/>
    <x v="5"/>
    <n v="70"/>
    <n v="250"/>
    <n v="175000"/>
    <n v="52500"/>
    <n v="0.3"/>
    <s v="Outlet"/>
    <s v="2021"/>
    <x v="9"/>
    <x v="28"/>
  </r>
  <r>
    <x v="0"/>
    <n v="1185732"/>
    <x v="458"/>
    <x v="0"/>
    <x v="4"/>
    <s v="Philadelphia"/>
    <x v="0"/>
    <n v="65"/>
    <n v="500"/>
    <n v="325000"/>
    <n v="178750"/>
    <n v="0.55000000000000004"/>
    <s v="Outlet"/>
    <s v="2021"/>
    <x v="9"/>
    <x v="48"/>
  </r>
  <r>
    <x v="0"/>
    <n v="1185732"/>
    <x v="459"/>
    <x v="0"/>
    <x v="4"/>
    <s v="Philadelphia"/>
    <x v="1"/>
    <n v="60.000000000000007"/>
    <n v="250"/>
    <n v="150000.00000000003"/>
    <n v="52500.000000000007"/>
    <n v="0.35"/>
    <s v="Outlet"/>
    <s v="2021"/>
    <x v="9"/>
    <x v="48"/>
  </r>
  <r>
    <x v="0"/>
    <n v="1185732"/>
    <x v="460"/>
    <x v="0"/>
    <x v="4"/>
    <s v="Philadelphia"/>
    <x v="2"/>
    <n v="55.000000000000007"/>
    <n v="175"/>
    <n v="96250.000000000015"/>
    <n v="38500"/>
    <n v="0.39999999999999997"/>
    <s v="Outlet"/>
    <s v="2021"/>
    <x v="9"/>
    <x v="48"/>
  </r>
  <r>
    <x v="0"/>
    <n v="1185732"/>
    <x v="461"/>
    <x v="0"/>
    <x v="4"/>
    <s v="Philadelphia"/>
    <x v="3"/>
    <n v="55.000000000000007"/>
    <n v="150"/>
    <n v="82500.000000000015"/>
    <n v="33000"/>
    <n v="0.39999999999999997"/>
    <s v="Outlet"/>
    <s v="2021"/>
    <x v="9"/>
    <x v="48"/>
  </r>
  <r>
    <x v="0"/>
    <n v="1185732"/>
    <x v="462"/>
    <x v="0"/>
    <x v="4"/>
    <s v="Philadelphia"/>
    <x v="4"/>
    <n v="65"/>
    <n v="150"/>
    <n v="97500"/>
    <n v="34125"/>
    <n v="0.35"/>
    <s v="Outlet"/>
    <s v="2021"/>
    <x v="9"/>
    <x v="48"/>
  </r>
  <r>
    <x v="0"/>
    <n v="1185732"/>
    <x v="463"/>
    <x v="0"/>
    <x v="4"/>
    <s v="Philadelphia"/>
    <x v="5"/>
    <n v="70"/>
    <n v="300"/>
    <n v="210000"/>
    <n v="63000"/>
    <n v="0.3"/>
    <s v="Outlet"/>
    <s v="2021"/>
    <x v="9"/>
    <x v="48"/>
  </r>
  <r>
    <x v="0"/>
    <n v="1185732"/>
    <x v="464"/>
    <x v="0"/>
    <x v="4"/>
    <s v="Philadelphia"/>
    <x v="0"/>
    <n v="65"/>
    <n v="500"/>
    <n v="325000"/>
    <n v="178750"/>
    <n v="0.55000000000000004"/>
    <s v="Outlet"/>
    <s v="2021"/>
    <x v="9"/>
    <x v="48"/>
  </r>
  <r>
    <x v="0"/>
    <n v="1185732"/>
    <x v="465"/>
    <x v="0"/>
    <x v="4"/>
    <s v="Philadelphia"/>
    <x v="1"/>
    <n v="60.000000000000007"/>
    <n v="300"/>
    <n v="180000.00000000003"/>
    <n v="63000.000000000007"/>
    <n v="0.35"/>
    <s v="Outlet"/>
    <s v="2021"/>
    <x v="9"/>
    <x v="49"/>
  </r>
  <r>
    <x v="0"/>
    <n v="1185732"/>
    <x v="466"/>
    <x v="0"/>
    <x v="4"/>
    <s v="Philadelphia"/>
    <x v="2"/>
    <n v="55.000000000000007"/>
    <n v="225"/>
    <n v="123750.00000000001"/>
    <n v="49500"/>
    <n v="0.39999999999999997"/>
    <s v="Outlet"/>
    <s v="2021"/>
    <x v="9"/>
    <x v="49"/>
  </r>
  <r>
    <x v="0"/>
    <n v="1185732"/>
    <x v="467"/>
    <x v="0"/>
    <x v="4"/>
    <s v="Philadelphia"/>
    <x v="3"/>
    <n v="55.000000000000007"/>
    <n v="175"/>
    <n v="96250.000000000015"/>
    <n v="38500"/>
    <n v="0.39999999999999997"/>
    <s v="Outlet"/>
    <s v="2021"/>
    <x v="9"/>
    <x v="49"/>
  </r>
  <r>
    <x v="0"/>
    <n v="1185732"/>
    <x v="468"/>
    <x v="0"/>
    <x v="4"/>
    <s v="Philadelphia"/>
    <x v="4"/>
    <n v="65"/>
    <n v="200"/>
    <n v="130000"/>
    <n v="45500"/>
    <n v="0.35"/>
    <s v="Outlet"/>
    <s v="2021"/>
    <x v="10"/>
    <x v="49"/>
  </r>
  <r>
    <x v="0"/>
    <n v="1185732"/>
    <x v="469"/>
    <x v="0"/>
    <x v="4"/>
    <s v="Philadelphia"/>
    <x v="5"/>
    <n v="70"/>
    <n v="375"/>
    <n v="262500"/>
    <n v="78750"/>
    <n v="0.3"/>
    <s v="Outlet"/>
    <s v="2021"/>
    <x v="10"/>
    <x v="49"/>
  </r>
  <r>
    <x v="0"/>
    <n v="1185732"/>
    <x v="470"/>
    <x v="0"/>
    <x v="4"/>
    <s v="Philadelphia"/>
    <x v="0"/>
    <n v="65"/>
    <n v="525"/>
    <n v="341250"/>
    <n v="187687.50000000003"/>
    <n v="0.55000000000000004"/>
    <s v="Outlet"/>
    <s v="2021"/>
    <x v="10"/>
    <x v="49"/>
  </r>
  <r>
    <x v="0"/>
    <n v="1185732"/>
    <x v="471"/>
    <x v="0"/>
    <x v="4"/>
    <s v="Philadelphia"/>
    <x v="1"/>
    <n v="60.000000000000007"/>
    <n v="300"/>
    <n v="180000.00000000003"/>
    <n v="63000.000000000007"/>
    <n v="0.35"/>
    <s v="Outlet"/>
    <s v="2021"/>
    <x v="10"/>
    <x v="49"/>
  </r>
  <r>
    <x v="0"/>
    <n v="1185732"/>
    <x v="472"/>
    <x v="0"/>
    <x v="4"/>
    <s v="Philadelphia"/>
    <x v="2"/>
    <n v="55.000000000000007"/>
    <n v="225"/>
    <n v="123750.00000000001"/>
    <n v="49500"/>
    <n v="0.39999999999999997"/>
    <s v="Outlet"/>
    <s v="2021"/>
    <x v="10"/>
    <x v="50"/>
  </r>
  <r>
    <x v="0"/>
    <n v="1185732"/>
    <x v="473"/>
    <x v="0"/>
    <x v="4"/>
    <s v="Philadelphia"/>
    <x v="3"/>
    <n v="55.000000000000007"/>
    <n v="200"/>
    <n v="110000.00000000001"/>
    <n v="44000"/>
    <n v="0.39999999999999997"/>
    <s v="Outlet"/>
    <s v="2021"/>
    <x v="10"/>
    <x v="50"/>
  </r>
  <r>
    <x v="0"/>
    <n v="1185732"/>
    <x v="474"/>
    <x v="0"/>
    <x v="4"/>
    <s v="Philadelphia"/>
    <x v="4"/>
    <n v="65"/>
    <n v="175"/>
    <n v="113750"/>
    <n v="39812.5"/>
    <n v="0.35"/>
    <s v="Outlet"/>
    <s v="2021"/>
    <x v="10"/>
    <x v="50"/>
  </r>
  <r>
    <x v="0"/>
    <n v="1185732"/>
    <x v="475"/>
    <x v="0"/>
    <x v="4"/>
    <s v="Philadelphia"/>
    <x v="5"/>
    <n v="70"/>
    <n v="350"/>
    <n v="245000"/>
    <n v="73500"/>
    <n v="0.3"/>
    <s v="Outlet"/>
    <s v="2021"/>
    <x v="10"/>
    <x v="50"/>
  </r>
  <r>
    <x v="0"/>
    <n v="1185732"/>
    <x v="476"/>
    <x v="0"/>
    <x v="4"/>
    <s v="Philadelphia"/>
    <x v="0"/>
    <n v="65"/>
    <n v="475"/>
    <n v="308750"/>
    <n v="154375"/>
    <n v="0.5"/>
    <s v="Outlet"/>
    <s v="2021"/>
    <x v="10"/>
    <x v="50"/>
  </r>
  <r>
    <x v="0"/>
    <n v="1185732"/>
    <x v="477"/>
    <x v="0"/>
    <x v="4"/>
    <s v="Philadelphia"/>
    <x v="1"/>
    <n v="50"/>
    <n v="275"/>
    <n v="137500"/>
    <n v="41250"/>
    <n v="0.3"/>
    <s v="Outlet"/>
    <s v="2021"/>
    <x v="10"/>
    <x v="50"/>
  </r>
  <r>
    <x v="0"/>
    <n v="1185732"/>
    <x v="478"/>
    <x v="0"/>
    <x v="4"/>
    <s v="Philadelphia"/>
    <x v="2"/>
    <n v="45"/>
    <n v="200"/>
    <n v="90000"/>
    <n v="31499.999999999996"/>
    <n v="0.35"/>
    <s v="Outlet"/>
    <s v="2021"/>
    <x v="10"/>
    <x v="50"/>
  </r>
  <r>
    <x v="0"/>
    <n v="1185732"/>
    <x v="479"/>
    <x v="0"/>
    <x v="4"/>
    <s v="Philadelphia"/>
    <x v="3"/>
    <n v="45"/>
    <n v="175"/>
    <n v="78750"/>
    <n v="27562.5"/>
    <n v="0.35"/>
    <s v="Outlet"/>
    <s v="2021"/>
    <x v="10"/>
    <x v="51"/>
  </r>
  <r>
    <x v="0"/>
    <n v="1185732"/>
    <x v="480"/>
    <x v="0"/>
    <x v="4"/>
    <s v="Philadelphia"/>
    <x v="4"/>
    <n v="54.999999999999993"/>
    <n v="125"/>
    <n v="68749.999999999985"/>
    <n v="20624.999999999996"/>
    <n v="0.3"/>
    <s v="Outlet"/>
    <s v="2021"/>
    <x v="10"/>
    <x v="51"/>
  </r>
  <r>
    <x v="0"/>
    <n v="1185732"/>
    <x v="481"/>
    <x v="0"/>
    <x v="4"/>
    <s v="Philadelphia"/>
    <x v="5"/>
    <n v="60"/>
    <n v="225"/>
    <n v="135000"/>
    <n v="33750"/>
    <n v="0.25"/>
    <s v="Outlet"/>
    <s v="2021"/>
    <x v="10"/>
    <x v="51"/>
  </r>
  <r>
    <x v="0"/>
    <n v="1185732"/>
    <x v="482"/>
    <x v="0"/>
    <x v="4"/>
    <s v="Philadelphia"/>
    <x v="0"/>
    <n v="60"/>
    <n v="400"/>
    <n v="240000"/>
    <n v="120000"/>
    <n v="0.5"/>
    <s v="Outlet"/>
    <s v="2021"/>
    <x v="10"/>
    <x v="51"/>
  </r>
  <r>
    <x v="0"/>
    <n v="1185732"/>
    <x v="483"/>
    <x v="0"/>
    <x v="4"/>
    <s v="Philadelphia"/>
    <x v="1"/>
    <n v="50"/>
    <n v="225"/>
    <n v="112500"/>
    <n v="33750"/>
    <n v="0.3"/>
    <s v="Outlet"/>
    <s v="2021"/>
    <x v="10"/>
    <x v="51"/>
  </r>
  <r>
    <x v="0"/>
    <n v="1185732"/>
    <x v="484"/>
    <x v="0"/>
    <x v="4"/>
    <s v="Philadelphia"/>
    <x v="2"/>
    <n v="50"/>
    <n v="125"/>
    <n v="62500"/>
    <n v="21875"/>
    <n v="0.35"/>
    <s v="Outlet"/>
    <s v="2021"/>
    <x v="10"/>
    <x v="51"/>
  </r>
  <r>
    <x v="0"/>
    <n v="1185732"/>
    <x v="485"/>
    <x v="0"/>
    <x v="4"/>
    <s v="Philadelphia"/>
    <x v="3"/>
    <n v="50"/>
    <n v="100"/>
    <n v="50000"/>
    <n v="17500"/>
    <n v="0.35"/>
    <s v="Outlet"/>
    <s v="2021"/>
    <x v="10"/>
    <x v="51"/>
  </r>
  <r>
    <x v="0"/>
    <n v="1185732"/>
    <x v="486"/>
    <x v="0"/>
    <x v="4"/>
    <s v="Philadelphia"/>
    <x v="4"/>
    <n v="60"/>
    <n v="100"/>
    <n v="60000"/>
    <n v="18000"/>
    <n v="0.3"/>
    <s v="Outlet"/>
    <s v="2021"/>
    <x v="10"/>
    <x v="29"/>
  </r>
  <r>
    <x v="0"/>
    <n v="1185732"/>
    <x v="487"/>
    <x v="0"/>
    <x v="4"/>
    <s v="Philadelphia"/>
    <x v="5"/>
    <n v="64.999999999999986"/>
    <n v="225"/>
    <n v="146249.99999999997"/>
    <n v="36562.499999999993"/>
    <n v="0.25"/>
    <s v="Outlet"/>
    <s v="2021"/>
    <x v="10"/>
    <x v="29"/>
  </r>
  <r>
    <x v="0"/>
    <n v="1185732"/>
    <x v="488"/>
    <x v="0"/>
    <x v="4"/>
    <s v="Philadelphia"/>
    <x v="0"/>
    <n v="70"/>
    <n v="375"/>
    <n v="262500"/>
    <n v="144375"/>
    <n v="0.55000000000000004"/>
    <s v="Outlet"/>
    <s v="2021"/>
    <x v="10"/>
    <x v="29"/>
  </r>
  <r>
    <x v="0"/>
    <n v="1185732"/>
    <x v="489"/>
    <x v="0"/>
    <x v="4"/>
    <s v="Philadelphia"/>
    <x v="1"/>
    <n v="60.000000000000007"/>
    <n v="200"/>
    <n v="120000.00000000001"/>
    <n v="42000"/>
    <n v="0.35"/>
    <s v="Outlet"/>
    <s v="2021"/>
    <x v="10"/>
    <x v="29"/>
  </r>
  <r>
    <x v="0"/>
    <n v="1185732"/>
    <x v="490"/>
    <x v="0"/>
    <x v="4"/>
    <s v="Philadelphia"/>
    <x v="2"/>
    <n v="60.000000000000007"/>
    <n v="195"/>
    <n v="117000.00000000001"/>
    <n v="46800"/>
    <n v="0.39999999999999997"/>
    <s v="Outlet"/>
    <s v="2021"/>
    <x v="10"/>
    <x v="29"/>
  </r>
  <r>
    <x v="0"/>
    <n v="1185732"/>
    <x v="491"/>
    <x v="0"/>
    <x v="4"/>
    <s v="Philadelphia"/>
    <x v="3"/>
    <n v="60.000000000000007"/>
    <n v="175"/>
    <n v="105000.00000000001"/>
    <n v="42000"/>
    <n v="0.39999999999999997"/>
    <s v="Outlet"/>
    <s v="2021"/>
    <x v="10"/>
    <x v="29"/>
  </r>
  <r>
    <x v="0"/>
    <n v="1185732"/>
    <x v="492"/>
    <x v="0"/>
    <x v="4"/>
    <s v="Philadelphia"/>
    <x v="4"/>
    <n v="70"/>
    <n v="150"/>
    <n v="105000"/>
    <n v="36750"/>
    <n v="0.35"/>
    <s v="Outlet"/>
    <s v="2021"/>
    <x v="10"/>
    <x v="29"/>
  </r>
  <r>
    <x v="0"/>
    <n v="1185732"/>
    <x v="493"/>
    <x v="0"/>
    <x v="4"/>
    <s v="Philadelphia"/>
    <x v="5"/>
    <n v="75"/>
    <n v="250"/>
    <n v="187500"/>
    <n v="56250"/>
    <n v="0.3"/>
    <s v="Outlet"/>
    <s v="2021"/>
    <x v="10"/>
    <x v="30"/>
  </r>
  <r>
    <x v="0"/>
    <n v="1185732"/>
    <x v="494"/>
    <x v="0"/>
    <x v="4"/>
    <s v="Philadelphia"/>
    <x v="0"/>
    <n v="70"/>
    <n v="475"/>
    <n v="332500"/>
    <n v="182875.00000000003"/>
    <n v="0.55000000000000004"/>
    <s v="Outlet"/>
    <s v="2021"/>
    <x v="10"/>
    <x v="30"/>
  </r>
  <r>
    <x v="0"/>
    <n v="1185732"/>
    <x v="495"/>
    <x v="0"/>
    <x v="4"/>
    <s v="Philadelphia"/>
    <x v="1"/>
    <n v="60.000000000000007"/>
    <n v="275"/>
    <n v="165000.00000000003"/>
    <n v="57750.000000000007"/>
    <n v="0.35"/>
    <s v="Outlet"/>
    <s v="2021"/>
    <x v="10"/>
    <x v="30"/>
  </r>
  <r>
    <x v="0"/>
    <n v="1185732"/>
    <x v="496"/>
    <x v="0"/>
    <x v="4"/>
    <s v="Philadelphia"/>
    <x v="2"/>
    <n v="60.000000000000007"/>
    <n v="225"/>
    <n v="135000.00000000003"/>
    <n v="54000.000000000007"/>
    <n v="0.39999999999999997"/>
    <s v="Outlet"/>
    <s v="2021"/>
    <x v="10"/>
    <x v="30"/>
  </r>
  <r>
    <x v="0"/>
    <n v="1185732"/>
    <x v="497"/>
    <x v="0"/>
    <x v="4"/>
    <s v="Philadelphia"/>
    <x v="3"/>
    <n v="60.000000000000007"/>
    <n v="175"/>
    <n v="105000.00000000001"/>
    <n v="42000"/>
    <n v="0.39999999999999997"/>
    <s v="Outlet"/>
    <s v="2021"/>
    <x v="10"/>
    <x v="30"/>
  </r>
  <r>
    <x v="0"/>
    <n v="1185732"/>
    <x v="498"/>
    <x v="0"/>
    <x v="4"/>
    <s v="Philadelphia"/>
    <x v="4"/>
    <n v="70"/>
    <n v="175"/>
    <n v="122500"/>
    <n v="42875"/>
    <n v="0.35"/>
    <s v="Outlet"/>
    <s v="2021"/>
    <x v="10"/>
    <x v="30"/>
  </r>
  <r>
    <x v="0"/>
    <n v="1185732"/>
    <x v="0"/>
    <x v="0"/>
    <x v="4"/>
    <s v="Philadelphia"/>
    <x v="5"/>
    <n v="75"/>
    <n v="275"/>
    <n v="206250"/>
    <n v="61875"/>
    <n v="0.3"/>
    <s v="Outlet"/>
    <s v="2020"/>
    <x v="0"/>
    <x v="0"/>
  </r>
  <r>
    <x v="3"/>
    <n v="1128299"/>
    <x v="1"/>
    <x v="0"/>
    <x v="4"/>
    <s v="Philadelphia"/>
    <x v="0"/>
    <n v="35"/>
    <n v="450"/>
    <n v="157500"/>
    <n v="63000"/>
    <n v="0.4"/>
    <s v="Outlet"/>
    <s v="2020"/>
    <x v="0"/>
    <x v="0"/>
  </r>
  <r>
    <x v="3"/>
    <n v="1128299"/>
    <x v="2"/>
    <x v="0"/>
    <x v="4"/>
    <s v="Philadelphia"/>
    <x v="1"/>
    <n v="45"/>
    <n v="450"/>
    <n v="202500"/>
    <n v="50625"/>
    <n v="0.25"/>
    <s v="Outlet"/>
    <s v="2020"/>
    <x v="0"/>
    <x v="0"/>
  </r>
  <r>
    <x v="3"/>
    <n v="1128299"/>
    <x v="3"/>
    <x v="0"/>
    <x v="4"/>
    <s v="Philadelphia"/>
    <x v="2"/>
    <n v="45"/>
    <n v="450"/>
    <n v="202500"/>
    <n v="81000"/>
    <n v="0.4"/>
    <s v="Outlet"/>
    <s v="2020"/>
    <x v="0"/>
    <x v="0"/>
  </r>
  <r>
    <x v="3"/>
    <n v="1128299"/>
    <x v="4"/>
    <x v="0"/>
    <x v="4"/>
    <s v="Philadelphia"/>
    <x v="3"/>
    <n v="45"/>
    <n v="300"/>
    <n v="135000"/>
    <n v="47250"/>
    <n v="0.35"/>
    <s v="Outlet"/>
    <s v="2020"/>
    <x v="0"/>
    <x v="1"/>
  </r>
  <r>
    <x v="3"/>
    <n v="1128299"/>
    <x v="5"/>
    <x v="2"/>
    <x v="5"/>
    <s v="Las Vegas"/>
    <x v="4"/>
    <n v="50"/>
    <n v="250"/>
    <n v="125000"/>
    <n v="68750"/>
    <n v="0.55000000000000004"/>
    <s v="Outlet"/>
    <s v="2020"/>
    <x v="0"/>
    <x v="1"/>
  </r>
  <r>
    <x v="3"/>
    <n v="1128299"/>
    <x v="6"/>
    <x v="2"/>
    <x v="5"/>
    <s v="Las Vegas"/>
    <x v="5"/>
    <n v="45"/>
    <n v="475"/>
    <n v="213750"/>
    <n v="42750"/>
    <n v="0.2"/>
    <s v="Outlet"/>
    <s v="2020"/>
    <x v="0"/>
    <x v="1"/>
  </r>
  <r>
    <x v="3"/>
    <n v="1128299"/>
    <x v="7"/>
    <x v="2"/>
    <x v="5"/>
    <s v="Las Vegas"/>
    <x v="0"/>
    <n v="35"/>
    <n v="525"/>
    <n v="183750"/>
    <n v="73500"/>
    <n v="0.4"/>
    <s v="Outlet"/>
    <s v="2020"/>
    <x v="0"/>
    <x v="1"/>
  </r>
  <r>
    <x v="3"/>
    <n v="1128299"/>
    <x v="499"/>
    <x v="2"/>
    <x v="5"/>
    <s v="Las Vegas"/>
    <x v="1"/>
    <n v="45"/>
    <n v="425"/>
    <n v="191250"/>
    <n v="47812.5"/>
    <n v="0.25"/>
    <s v="Outlet"/>
    <s v="2020"/>
    <x v="0"/>
    <x v="1"/>
  </r>
  <r>
    <x v="3"/>
    <n v="1128299"/>
    <x v="500"/>
    <x v="2"/>
    <x v="5"/>
    <s v="Las Vegas"/>
    <x v="2"/>
    <n v="45"/>
    <n v="425"/>
    <n v="191250"/>
    <n v="76500"/>
    <n v="0.4"/>
    <s v="Outlet"/>
    <s v="2020"/>
    <x v="0"/>
    <x v="1"/>
  </r>
  <r>
    <x v="3"/>
    <n v="1128299"/>
    <x v="501"/>
    <x v="2"/>
    <x v="5"/>
    <s v="Las Vegas"/>
    <x v="3"/>
    <n v="45"/>
    <n v="275"/>
    <n v="123750"/>
    <n v="43312.5"/>
    <n v="0.35"/>
    <s v="Outlet"/>
    <s v="2020"/>
    <x v="0"/>
    <x v="1"/>
  </r>
  <r>
    <x v="3"/>
    <n v="1128299"/>
    <x v="502"/>
    <x v="2"/>
    <x v="5"/>
    <s v="Las Vegas"/>
    <x v="4"/>
    <n v="50"/>
    <n v="200"/>
    <n v="100000"/>
    <n v="55000.000000000007"/>
    <n v="0.55000000000000004"/>
    <s v="Outlet"/>
    <s v="2020"/>
    <x v="0"/>
    <x v="31"/>
  </r>
  <r>
    <x v="3"/>
    <n v="1128299"/>
    <x v="503"/>
    <x v="2"/>
    <x v="5"/>
    <s v="Las Vegas"/>
    <x v="5"/>
    <n v="45"/>
    <n v="400"/>
    <n v="180000"/>
    <n v="36000"/>
    <n v="0.2"/>
    <s v="Outlet"/>
    <s v="2020"/>
    <x v="0"/>
    <x v="31"/>
  </r>
  <r>
    <x v="3"/>
    <n v="1128299"/>
    <x v="504"/>
    <x v="2"/>
    <x v="5"/>
    <s v="Las Vegas"/>
    <x v="0"/>
    <n v="45"/>
    <n v="550"/>
    <n v="247500"/>
    <n v="99000"/>
    <n v="0.4"/>
    <s v="Outlet"/>
    <s v="2020"/>
    <x v="0"/>
    <x v="31"/>
  </r>
  <r>
    <x v="3"/>
    <n v="1128299"/>
    <x v="505"/>
    <x v="2"/>
    <x v="5"/>
    <s v="Las Vegas"/>
    <x v="1"/>
    <n v="54.999999999999993"/>
    <n v="400"/>
    <n v="219999.99999999997"/>
    <n v="54999.999999999993"/>
    <n v="0.25"/>
    <s v="Outlet"/>
    <s v="2020"/>
    <x v="0"/>
    <x v="31"/>
  </r>
  <r>
    <x v="3"/>
    <n v="1128299"/>
    <x v="506"/>
    <x v="2"/>
    <x v="5"/>
    <s v="Las Vegas"/>
    <x v="2"/>
    <n v="54.999999999999993"/>
    <n v="400"/>
    <n v="219999.99999999997"/>
    <n v="88000"/>
    <n v="0.4"/>
    <s v="Outlet"/>
    <s v="2020"/>
    <x v="0"/>
    <x v="31"/>
  </r>
  <r>
    <x v="3"/>
    <n v="1128299"/>
    <x v="507"/>
    <x v="2"/>
    <x v="5"/>
    <s v="Las Vegas"/>
    <x v="3"/>
    <n v="54.999999999999993"/>
    <n v="300"/>
    <n v="164999.99999999997"/>
    <n v="57749.999999999985"/>
    <n v="0.35"/>
    <s v="Outlet"/>
    <s v="2020"/>
    <x v="0"/>
    <x v="31"/>
  </r>
  <r>
    <x v="3"/>
    <n v="1128299"/>
    <x v="508"/>
    <x v="2"/>
    <x v="5"/>
    <s v="Las Vegas"/>
    <x v="4"/>
    <n v="60"/>
    <n v="175"/>
    <n v="105000"/>
    <n v="57750.000000000007"/>
    <n v="0.55000000000000004"/>
    <s v="Outlet"/>
    <s v="2020"/>
    <x v="0"/>
    <x v="31"/>
  </r>
  <r>
    <x v="3"/>
    <n v="1128299"/>
    <x v="509"/>
    <x v="2"/>
    <x v="5"/>
    <s v="Las Vegas"/>
    <x v="5"/>
    <n v="54.999999999999993"/>
    <n v="375"/>
    <n v="206249.99999999997"/>
    <n v="41250"/>
    <n v="0.2"/>
    <s v="Outlet"/>
    <s v="2020"/>
    <x v="0"/>
    <x v="2"/>
  </r>
  <r>
    <x v="3"/>
    <n v="1128299"/>
    <x v="510"/>
    <x v="2"/>
    <x v="5"/>
    <s v="Las Vegas"/>
    <x v="0"/>
    <n v="60"/>
    <n v="550"/>
    <n v="330000"/>
    <n v="132000"/>
    <n v="0.4"/>
    <s v="Outlet"/>
    <s v="2020"/>
    <x v="0"/>
    <x v="2"/>
  </r>
  <r>
    <x v="3"/>
    <n v="1128299"/>
    <x v="8"/>
    <x v="2"/>
    <x v="5"/>
    <s v="Las Vegas"/>
    <x v="1"/>
    <n v="65"/>
    <n v="350"/>
    <n v="227500"/>
    <n v="56875"/>
    <n v="0.25"/>
    <s v="Outlet"/>
    <s v="2020"/>
    <x v="0"/>
    <x v="2"/>
  </r>
  <r>
    <x v="3"/>
    <n v="1128299"/>
    <x v="9"/>
    <x v="2"/>
    <x v="5"/>
    <s v="Las Vegas"/>
    <x v="2"/>
    <n v="65"/>
    <n v="400"/>
    <n v="260000"/>
    <n v="104000"/>
    <n v="0.4"/>
    <s v="Outlet"/>
    <s v="2020"/>
    <x v="0"/>
    <x v="2"/>
  </r>
  <r>
    <x v="3"/>
    <n v="1128299"/>
    <x v="10"/>
    <x v="2"/>
    <x v="5"/>
    <s v="Las Vegas"/>
    <x v="3"/>
    <n v="60"/>
    <n v="300"/>
    <n v="180000"/>
    <n v="62999.999999999993"/>
    <n v="0.35"/>
    <s v="Outlet"/>
    <s v="2020"/>
    <x v="0"/>
    <x v="2"/>
  </r>
  <r>
    <x v="3"/>
    <n v="1128299"/>
    <x v="11"/>
    <x v="2"/>
    <x v="5"/>
    <s v="Las Vegas"/>
    <x v="4"/>
    <n v="65"/>
    <n v="200"/>
    <n v="130000"/>
    <n v="71500"/>
    <n v="0.55000000000000004"/>
    <s v="Outlet"/>
    <s v="2020"/>
    <x v="0"/>
    <x v="2"/>
  </r>
  <r>
    <x v="3"/>
    <n v="1128299"/>
    <x v="12"/>
    <x v="2"/>
    <x v="5"/>
    <s v="Las Vegas"/>
    <x v="5"/>
    <n v="80"/>
    <n v="350"/>
    <n v="280000"/>
    <n v="56000"/>
    <n v="0.2"/>
    <s v="Outlet"/>
    <s v="2020"/>
    <x v="0"/>
    <x v="2"/>
  </r>
  <r>
    <x v="3"/>
    <n v="1128299"/>
    <x v="13"/>
    <x v="2"/>
    <x v="5"/>
    <s v="Las Vegas"/>
    <x v="0"/>
    <n v="60"/>
    <n v="550"/>
    <n v="330000"/>
    <n v="148500"/>
    <n v="0.45"/>
    <s v="Outlet"/>
    <s v="2020"/>
    <x v="0"/>
    <x v="3"/>
  </r>
  <r>
    <x v="3"/>
    <n v="1128299"/>
    <x v="14"/>
    <x v="2"/>
    <x v="5"/>
    <s v="Las Vegas"/>
    <x v="1"/>
    <n v="65"/>
    <n v="400"/>
    <n v="260000"/>
    <n v="78000"/>
    <n v="0.3"/>
    <s v="Outlet"/>
    <s v="2020"/>
    <x v="0"/>
    <x v="3"/>
  </r>
  <r>
    <x v="3"/>
    <n v="1128299"/>
    <x v="15"/>
    <x v="2"/>
    <x v="5"/>
    <s v="Las Vegas"/>
    <x v="2"/>
    <n v="65"/>
    <n v="400"/>
    <n v="260000"/>
    <n v="117000"/>
    <n v="0.45"/>
    <s v="Outlet"/>
    <s v="2020"/>
    <x v="0"/>
    <x v="3"/>
  </r>
  <r>
    <x v="3"/>
    <n v="1128299"/>
    <x v="16"/>
    <x v="2"/>
    <x v="5"/>
    <s v="Las Vegas"/>
    <x v="3"/>
    <n v="60"/>
    <n v="300"/>
    <n v="180000"/>
    <n v="72000"/>
    <n v="0.39999999999999997"/>
    <s v="Outlet"/>
    <s v="2020"/>
    <x v="0"/>
    <x v="3"/>
  </r>
  <r>
    <x v="3"/>
    <n v="1128299"/>
    <x v="17"/>
    <x v="2"/>
    <x v="5"/>
    <s v="Las Vegas"/>
    <x v="4"/>
    <n v="65"/>
    <n v="200"/>
    <n v="130000"/>
    <n v="78000.000000000015"/>
    <n v="0.60000000000000009"/>
    <s v="Outlet"/>
    <s v="2020"/>
    <x v="0"/>
    <x v="3"/>
  </r>
  <r>
    <x v="3"/>
    <n v="1128299"/>
    <x v="18"/>
    <x v="2"/>
    <x v="5"/>
    <s v="Las Vegas"/>
    <x v="5"/>
    <n v="80"/>
    <n v="450"/>
    <n v="360000"/>
    <n v="90000"/>
    <n v="0.25"/>
    <s v="Outlet"/>
    <s v="2020"/>
    <x v="0"/>
    <x v="3"/>
  </r>
  <r>
    <x v="3"/>
    <n v="1128299"/>
    <x v="19"/>
    <x v="2"/>
    <x v="5"/>
    <s v="Las Vegas"/>
    <x v="0"/>
    <n v="60"/>
    <n v="700"/>
    <n v="420000"/>
    <n v="189000"/>
    <n v="0.45"/>
    <s v="Outlet"/>
    <s v="2020"/>
    <x v="1"/>
    <x v="3"/>
  </r>
  <r>
    <x v="3"/>
    <n v="1128299"/>
    <x v="20"/>
    <x v="2"/>
    <x v="5"/>
    <s v="Las Vegas"/>
    <x v="1"/>
    <n v="65"/>
    <n v="550"/>
    <n v="357500"/>
    <n v="107250"/>
    <n v="0.3"/>
    <s v="Outlet"/>
    <s v="2020"/>
    <x v="1"/>
    <x v="4"/>
  </r>
  <r>
    <x v="3"/>
    <n v="1128299"/>
    <x v="21"/>
    <x v="2"/>
    <x v="5"/>
    <s v="Las Vegas"/>
    <x v="2"/>
    <n v="65"/>
    <n v="550"/>
    <n v="357500"/>
    <n v="160875"/>
    <n v="0.45"/>
    <s v="Outlet"/>
    <s v="2020"/>
    <x v="1"/>
    <x v="4"/>
  </r>
  <r>
    <x v="3"/>
    <n v="1128299"/>
    <x v="22"/>
    <x v="2"/>
    <x v="5"/>
    <s v="Las Vegas"/>
    <x v="3"/>
    <n v="60"/>
    <n v="425"/>
    <n v="255000"/>
    <n v="101999.99999999999"/>
    <n v="0.39999999999999997"/>
    <s v="Outlet"/>
    <s v="2020"/>
    <x v="1"/>
    <x v="4"/>
  </r>
  <r>
    <x v="3"/>
    <n v="1128299"/>
    <x v="23"/>
    <x v="2"/>
    <x v="5"/>
    <s v="Las Vegas"/>
    <x v="4"/>
    <n v="65"/>
    <n v="300"/>
    <n v="195000"/>
    <n v="117000.00000000001"/>
    <n v="0.60000000000000009"/>
    <s v="Outlet"/>
    <s v="2020"/>
    <x v="1"/>
    <x v="4"/>
  </r>
  <r>
    <x v="3"/>
    <n v="1128299"/>
    <x v="24"/>
    <x v="2"/>
    <x v="5"/>
    <s v="Las Vegas"/>
    <x v="5"/>
    <n v="80"/>
    <n v="600"/>
    <n v="480000"/>
    <n v="120000"/>
    <n v="0.25"/>
    <s v="Outlet"/>
    <s v="2020"/>
    <x v="1"/>
    <x v="4"/>
  </r>
  <r>
    <x v="3"/>
    <n v="1128299"/>
    <x v="25"/>
    <x v="2"/>
    <x v="5"/>
    <s v="Las Vegas"/>
    <x v="0"/>
    <n v="60"/>
    <n v="750"/>
    <n v="450000"/>
    <n v="180000"/>
    <n v="0.4"/>
    <s v="Outlet"/>
    <s v="2020"/>
    <x v="1"/>
    <x v="4"/>
  </r>
  <r>
    <x v="3"/>
    <n v="1128299"/>
    <x v="26"/>
    <x v="2"/>
    <x v="5"/>
    <s v="Las Vegas"/>
    <x v="1"/>
    <n v="65"/>
    <n v="600"/>
    <n v="390000"/>
    <n v="97500"/>
    <n v="0.25"/>
    <s v="Outlet"/>
    <s v="2020"/>
    <x v="1"/>
    <x v="4"/>
  </r>
  <r>
    <x v="3"/>
    <n v="1128299"/>
    <x v="27"/>
    <x v="2"/>
    <x v="5"/>
    <s v="Las Vegas"/>
    <x v="2"/>
    <n v="65"/>
    <n v="550"/>
    <n v="357500"/>
    <n v="143000"/>
    <n v="0.4"/>
    <s v="In-store"/>
    <s v="2020"/>
    <x v="1"/>
    <x v="5"/>
  </r>
  <r>
    <x v="3"/>
    <n v="1128299"/>
    <x v="28"/>
    <x v="2"/>
    <x v="5"/>
    <s v="Las Vegas"/>
    <x v="3"/>
    <n v="60"/>
    <n v="450"/>
    <n v="270000"/>
    <n v="94500"/>
    <n v="0.35"/>
    <s v="In-store"/>
    <s v="2020"/>
    <x v="1"/>
    <x v="5"/>
  </r>
  <r>
    <x v="3"/>
    <n v="1128299"/>
    <x v="511"/>
    <x v="2"/>
    <x v="5"/>
    <s v="Las Vegas"/>
    <x v="4"/>
    <n v="65"/>
    <n v="500"/>
    <n v="325000"/>
    <n v="178750"/>
    <n v="0.55000000000000004"/>
    <s v="In-store"/>
    <s v="2020"/>
    <x v="1"/>
    <x v="5"/>
  </r>
  <r>
    <x v="3"/>
    <n v="1128299"/>
    <x v="512"/>
    <x v="2"/>
    <x v="5"/>
    <s v="Las Vegas"/>
    <x v="5"/>
    <n v="80"/>
    <n v="500"/>
    <n v="400000"/>
    <n v="80000"/>
    <n v="0.2"/>
    <s v="In-store"/>
    <s v="2020"/>
    <x v="1"/>
    <x v="5"/>
  </r>
  <r>
    <x v="3"/>
    <n v="1128299"/>
    <x v="513"/>
    <x v="2"/>
    <x v="5"/>
    <s v="Las Vegas"/>
    <x v="0"/>
    <n v="65"/>
    <n v="700"/>
    <n v="455000"/>
    <n v="182000"/>
    <n v="0.4"/>
    <s v="In-store"/>
    <s v="2020"/>
    <x v="1"/>
    <x v="5"/>
  </r>
  <r>
    <x v="3"/>
    <n v="1128299"/>
    <x v="514"/>
    <x v="2"/>
    <x v="5"/>
    <s v="Las Vegas"/>
    <x v="1"/>
    <n v="70"/>
    <n v="650"/>
    <n v="455000"/>
    <n v="113750"/>
    <n v="0.25"/>
    <s v="In-store"/>
    <s v="2020"/>
    <x v="1"/>
    <x v="5"/>
  </r>
  <r>
    <x v="3"/>
    <n v="1128299"/>
    <x v="515"/>
    <x v="2"/>
    <x v="5"/>
    <s v="Las Vegas"/>
    <x v="2"/>
    <n v="65"/>
    <n v="525"/>
    <n v="341250"/>
    <n v="136500"/>
    <n v="0.4"/>
    <s v="In-store"/>
    <s v="2020"/>
    <x v="1"/>
    <x v="5"/>
  </r>
  <r>
    <x v="3"/>
    <n v="1128299"/>
    <x v="516"/>
    <x v="2"/>
    <x v="5"/>
    <s v="Las Vegas"/>
    <x v="3"/>
    <n v="65"/>
    <n v="475"/>
    <n v="308750"/>
    <n v="108062.5"/>
    <n v="0.35"/>
    <s v="In-store"/>
    <s v="2020"/>
    <x v="1"/>
    <x v="32"/>
  </r>
  <r>
    <x v="3"/>
    <n v="1128299"/>
    <x v="517"/>
    <x v="2"/>
    <x v="5"/>
    <s v="Las Vegas"/>
    <x v="4"/>
    <n v="75"/>
    <n v="475"/>
    <n v="356250"/>
    <n v="195937.50000000003"/>
    <n v="0.55000000000000004"/>
    <s v="In-store"/>
    <s v="2020"/>
    <x v="1"/>
    <x v="32"/>
  </r>
  <r>
    <x v="3"/>
    <n v="1128299"/>
    <x v="518"/>
    <x v="2"/>
    <x v="5"/>
    <s v="Las Vegas"/>
    <x v="5"/>
    <n v="80"/>
    <n v="400"/>
    <n v="320000"/>
    <n v="64000"/>
    <n v="0.2"/>
    <s v="In-store"/>
    <s v="2020"/>
    <x v="1"/>
    <x v="32"/>
  </r>
  <r>
    <x v="3"/>
    <n v="1128299"/>
    <x v="519"/>
    <x v="2"/>
    <x v="5"/>
    <s v="Las Vegas"/>
    <x v="0"/>
    <n v="60.000000000000007"/>
    <n v="600"/>
    <n v="360000.00000000006"/>
    <n v="126000.00000000003"/>
    <n v="0.35000000000000003"/>
    <s v="In-store"/>
    <s v="2020"/>
    <x v="1"/>
    <x v="32"/>
  </r>
  <r>
    <x v="3"/>
    <n v="1128299"/>
    <x v="520"/>
    <x v="2"/>
    <x v="5"/>
    <s v="Las Vegas"/>
    <x v="1"/>
    <n v="65.000000000000014"/>
    <n v="600"/>
    <n v="390000.00000000006"/>
    <n v="78000.000000000015"/>
    <n v="0.2"/>
    <s v="In-store"/>
    <s v="2020"/>
    <x v="1"/>
    <x v="32"/>
  </r>
  <r>
    <x v="3"/>
    <n v="1128299"/>
    <x v="521"/>
    <x v="2"/>
    <x v="5"/>
    <s v="Las Vegas"/>
    <x v="2"/>
    <n v="60.000000000000007"/>
    <n v="450"/>
    <n v="270000.00000000006"/>
    <n v="94500.000000000029"/>
    <n v="0.35000000000000003"/>
    <s v="In-store"/>
    <s v="2020"/>
    <x v="1"/>
    <x v="32"/>
  </r>
  <r>
    <x v="3"/>
    <n v="1128299"/>
    <x v="522"/>
    <x v="2"/>
    <x v="5"/>
    <s v="Las Vegas"/>
    <x v="3"/>
    <n v="60.000000000000007"/>
    <n v="400"/>
    <n v="240000.00000000003"/>
    <n v="72000"/>
    <n v="0.3"/>
    <s v="In-store"/>
    <s v="2020"/>
    <x v="1"/>
    <x v="32"/>
  </r>
  <r>
    <x v="3"/>
    <n v="1128299"/>
    <x v="523"/>
    <x v="2"/>
    <x v="5"/>
    <s v="Las Vegas"/>
    <x v="4"/>
    <n v="70"/>
    <n v="400"/>
    <n v="280000"/>
    <n v="140000.00000000003"/>
    <n v="0.50000000000000011"/>
    <s v="In-store"/>
    <s v="2020"/>
    <x v="1"/>
    <x v="52"/>
  </r>
  <r>
    <x v="3"/>
    <n v="1128299"/>
    <x v="524"/>
    <x v="2"/>
    <x v="5"/>
    <s v="Las Vegas"/>
    <x v="5"/>
    <n v="75.000000000000014"/>
    <n v="450"/>
    <n v="337500.00000000006"/>
    <n v="50625.000000000015"/>
    <n v="0.15000000000000002"/>
    <s v="In-store"/>
    <s v="2020"/>
    <x v="1"/>
    <x v="52"/>
  </r>
  <r>
    <x v="3"/>
    <n v="1128299"/>
    <x v="525"/>
    <x v="2"/>
    <x v="5"/>
    <s v="Las Vegas"/>
    <x v="0"/>
    <n v="60.000000000000007"/>
    <n v="550"/>
    <n v="330000.00000000006"/>
    <n v="115500.00000000003"/>
    <n v="0.35000000000000003"/>
    <s v="In-store"/>
    <s v="2020"/>
    <x v="1"/>
    <x v="52"/>
  </r>
  <r>
    <x v="3"/>
    <n v="1128299"/>
    <x v="526"/>
    <x v="2"/>
    <x v="5"/>
    <s v="Las Vegas"/>
    <x v="1"/>
    <n v="65.000000000000014"/>
    <n v="550"/>
    <n v="357500.00000000006"/>
    <n v="71500.000000000015"/>
    <n v="0.2"/>
    <s v="In-store"/>
    <s v="2020"/>
    <x v="1"/>
    <x v="52"/>
  </r>
  <r>
    <x v="3"/>
    <n v="1128299"/>
    <x v="527"/>
    <x v="2"/>
    <x v="5"/>
    <s v="Las Vegas"/>
    <x v="2"/>
    <n v="60.000000000000007"/>
    <n v="375"/>
    <n v="225000.00000000003"/>
    <n v="78750.000000000015"/>
    <n v="0.35000000000000003"/>
    <s v="In-store"/>
    <s v="2020"/>
    <x v="1"/>
    <x v="52"/>
  </r>
  <r>
    <x v="3"/>
    <n v="1128299"/>
    <x v="528"/>
    <x v="2"/>
    <x v="5"/>
    <s v="Las Vegas"/>
    <x v="3"/>
    <n v="60.000000000000007"/>
    <n v="350"/>
    <n v="210000.00000000003"/>
    <n v="63000.000000000007"/>
    <n v="0.3"/>
    <s v="In-store"/>
    <s v="2020"/>
    <x v="1"/>
    <x v="52"/>
  </r>
  <r>
    <x v="3"/>
    <n v="1128299"/>
    <x v="529"/>
    <x v="2"/>
    <x v="5"/>
    <s v="Las Vegas"/>
    <x v="4"/>
    <n v="70"/>
    <n v="325"/>
    <n v="227500"/>
    <n v="113750.00000000003"/>
    <n v="0.50000000000000011"/>
    <s v="In-store"/>
    <s v="2020"/>
    <x v="2"/>
    <x v="6"/>
  </r>
  <r>
    <x v="3"/>
    <n v="1128299"/>
    <x v="530"/>
    <x v="2"/>
    <x v="5"/>
    <s v="Las Vegas"/>
    <x v="5"/>
    <n v="75.000000000000014"/>
    <n v="375"/>
    <n v="281250.00000000006"/>
    <n v="42187.500000000015"/>
    <n v="0.15000000000000002"/>
    <s v="In-store"/>
    <s v="2020"/>
    <x v="2"/>
    <x v="6"/>
  </r>
  <r>
    <x v="3"/>
    <n v="1128299"/>
    <x v="29"/>
    <x v="2"/>
    <x v="5"/>
    <s v="Las Vegas"/>
    <x v="0"/>
    <n v="60.000000000000007"/>
    <n v="575"/>
    <n v="345000.00000000006"/>
    <n v="120750.00000000003"/>
    <n v="0.35000000000000003"/>
    <s v="In-store"/>
    <s v="2020"/>
    <x v="2"/>
    <x v="6"/>
  </r>
  <r>
    <x v="3"/>
    <n v="1128299"/>
    <x v="30"/>
    <x v="2"/>
    <x v="5"/>
    <s v="Las Vegas"/>
    <x v="1"/>
    <n v="65.000000000000014"/>
    <n v="575"/>
    <n v="373750.00000000006"/>
    <n v="74750.000000000015"/>
    <n v="0.2"/>
    <s v="In-store"/>
    <s v="2020"/>
    <x v="2"/>
    <x v="6"/>
  </r>
  <r>
    <x v="3"/>
    <n v="1128299"/>
    <x v="31"/>
    <x v="2"/>
    <x v="5"/>
    <s v="Las Vegas"/>
    <x v="2"/>
    <n v="60.000000000000007"/>
    <n v="425"/>
    <n v="255000.00000000003"/>
    <n v="89250.000000000015"/>
    <n v="0.35000000000000003"/>
    <s v="In-store"/>
    <s v="2020"/>
    <x v="2"/>
    <x v="6"/>
  </r>
  <r>
    <x v="3"/>
    <n v="1128299"/>
    <x v="32"/>
    <x v="2"/>
    <x v="5"/>
    <s v="Las Vegas"/>
    <x v="3"/>
    <n v="60.000000000000007"/>
    <n v="400"/>
    <n v="240000.00000000003"/>
    <n v="72000"/>
    <n v="0.3"/>
    <s v="In-store"/>
    <s v="2020"/>
    <x v="2"/>
    <x v="6"/>
  </r>
  <r>
    <x v="3"/>
    <n v="1128299"/>
    <x v="33"/>
    <x v="2"/>
    <x v="5"/>
    <s v="Las Vegas"/>
    <x v="4"/>
    <n v="70"/>
    <n v="350"/>
    <n v="245000"/>
    <n v="122500.00000000003"/>
    <n v="0.50000000000000011"/>
    <s v="In-store"/>
    <s v="2020"/>
    <x v="2"/>
    <x v="6"/>
  </r>
  <r>
    <x v="3"/>
    <n v="1128299"/>
    <x v="34"/>
    <x v="2"/>
    <x v="5"/>
    <s v="Las Vegas"/>
    <x v="5"/>
    <n v="75.000000000000014"/>
    <n v="475"/>
    <n v="356250.00000000006"/>
    <n v="53437.500000000015"/>
    <n v="0.15000000000000002"/>
    <s v="In-store"/>
    <s v="2020"/>
    <x v="2"/>
    <x v="7"/>
  </r>
  <r>
    <x v="3"/>
    <n v="1128299"/>
    <x v="35"/>
    <x v="2"/>
    <x v="5"/>
    <s v="Las Vegas"/>
    <x v="0"/>
    <n v="60.000000000000007"/>
    <n v="675"/>
    <n v="405000.00000000006"/>
    <n v="141750.00000000003"/>
    <n v="0.35000000000000003"/>
    <s v="In-store"/>
    <s v="2020"/>
    <x v="2"/>
    <x v="7"/>
  </r>
  <r>
    <x v="3"/>
    <n v="1128299"/>
    <x v="36"/>
    <x v="2"/>
    <x v="5"/>
    <s v="Las Vegas"/>
    <x v="1"/>
    <n v="65.000000000000014"/>
    <n v="675"/>
    <n v="438750.00000000012"/>
    <n v="87750.000000000029"/>
    <n v="0.2"/>
    <s v="In-store"/>
    <s v="2020"/>
    <x v="2"/>
    <x v="7"/>
  </r>
  <r>
    <x v="3"/>
    <n v="1128299"/>
    <x v="37"/>
    <x v="2"/>
    <x v="5"/>
    <s v="Las Vegas"/>
    <x v="2"/>
    <n v="60.000000000000007"/>
    <n v="475"/>
    <n v="285000.00000000006"/>
    <n v="99750.000000000029"/>
    <n v="0.35000000000000003"/>
    <s v="In-store"/>
    <s v="2020"/>
    <x v="2"/>
    <x v="7"/>
  </r>
  <r>
    <x v="3"/>
    <n v="1128299"/>
    <x v="38"/>
    <x v="2"/>
    <x v="5"/>
    <s v="Las Vegas"/>
    <x v="3"/>
    <n v="60.000000000000007"/>
    <n v="475"/>
    <n v="285000.00000000006"/>
    <n v="85500.000000000015"/>
    <n v="0.3"/>
    <s v="In-store"/>
    <s v="2020"/>
    <x v="2"/>
    <x v="7"/>
  </r>
  <r>
    <x v="3"/>
    <n v="1128299"/>
    <x v="39"/>
    <x v="2"/>
    <x v="5"/>
    <s v="Las Vegas"/>
    <x v="4"/>
    <n v="70"/>
    <n v="400"/>
    <n v="280000"/>
    <n v="140000.00000000003"/>
    <n v="0.50000000000000011"/>
    <s v="In-store"/>
    <s v="2020"/>
    <x v="2"/>
    <x v="7"/>
  </r>
  <r>
    <x v="3"/>
    <n v="1128299"/>
    <x v="40"/>
    <x v="2"/>
    <x v="5"/>
    <s v="Las Vegas"/>
    <x v="5"/>
    <n v="75.000000000000014"/>
    <n v="500"/>
    <n v="375000.00000000006"/>
    <n v="56250.000000000015"/>
    <n v="0.15000000000000002"/>
    <s v="In-store"/>
    <s v="2020"/>
    <x v="2"/>
    <x v="7"/>
  </r>
  <r>
    <x v="3"/>
    <n v="1128299"/>
    <x v="41"/>
    <x v="2"/>
    <x v="5"/>
    <s v="Las Vegas"/>
    <x v="0"/>
    <n v="30"/>
    <n v="425"/>
    <n v="127500"/>
    <n v="44625.000000000007"/>
    <n v="0.35000000000000003"/>
    <s v="In-store"/>
    <s v="2020"/>
    <x v="2"/>
    <x v="8"/>
  </r>
  <r>
    <x v="3"/>
    <n v="1128299"/>
    <x v="42"/>
    <x v="2"/>
    <x v="5"/>
    <s v="Las Vegas"/>
    <x v="1"/>
    <n v="40"/>
    <n v="425"/>
    <n v="170000"/>
    <n v="34000"/>
    <n v="0.2"/>
    <s v="In-store"/>
    <s v="2020"/>
    <x v="2"/>
    <x v="8"/>
  </r>
  <r>
    <x v="3"/>
    <n v="1128299"/>
    <x v="43"/>
    <x v="2"/>
    <x v="5"/>
    <s v="Las Vegas"/>
    <x v="2"/>
    <n v="40"/>
    <n v="425"/>
    <n v="170000"/>
    <n v="59500.000000000007"/>
    <n v="0.35000000000000003"/>
    <s v="In-store"/>
    <s v="2020"/>
    <x v="2"/>
    <x v="8"/>
  </r>
  <r>
    <x v="3"/>
    <n v="1128299"/>
    <x v="44"/>
    <x v="2"/>
    <x v="5"/>
    <s v="Las Vegas"/>
    <x v="3"/>
    <n v="40"/>
    <n v="275"/>
    <n v="110000"/>
    <n v="33000"/>
    <n v="0.3"/>
    <s v="In-store"/>
    <s v="2020"/>
    <x v="2"/>
    <x v="8"/>
  </r>
  <r>
    <x v="3"/>
    <n v="1128299"/>
    <x v="531"/>
    <x v="2"/>
    <x v="6"/>
    <s v="Denver"/>
    <x v="4"/>
    <n v="45"/>
    <n v="225"/>
    <n v="101250"/>
    <n v="50625"/>
    <n v="0.5"/>
    <s v="In-store"/>
    <s v="2020"/>
    <x v="2"/>
    <x v="8"/>
  </r>
  <r>
    <x v="3"/>
    <n v="1128299"/>
    <x v="532"/>
    <x v="2"/>
    <x v="6"/>
    <s v="Denver"/>
    <x v="5"/>
    <n v="40"/>
    <n v="475"/>
    <n v="190000"/>
    <n v="28500.000000000004"/>
    <n v="0.15000000000000002"/>
    <s v="In-store"/>
    <s v="2020"/>
    <x v="2"/>
    <x v="8"/>
  </r>
  <r>
    <x v="3"/>
    <n v="1128299"/>
    <x v="533"/>
    <x v="2"/>
    <x v="6"/>
    <s v="Denver"/>
    <x v="0"/>
    <n v="30"/>
    <n v="525"/>
    <n v="157500"/>
    <n v="55125.000000000007"/>
    <n v="0.35000000000000003"/>
    <s v="In-store"/>
    <s v="2020"/>
    <x v="2"/>
    <x v="8"/>
  </r>
  <r>
    <x v="3"/>
    <n v="1128299"/>
    <x v="534"/>
    <x v="2"/>
    <x v="6"/>
    <s v="Denver"/>
    <x v="1"/>
    <n v="40"/>
    <n v="425"/>
    <n v="170000"/>
    <n v="34000"/>
    <n v="0.2"/>
    <s v="In-store"/>
    <s v="2020"/>
    <x v="2"/>
    <x v="33"/>
  </r>
  <r>
    <x v="3"/>
    <n v="1128299"/>
    <x v="535"/>
    <x v="2"/>
    <x v="6"/>
    <s v="Denver"/>
    <x v="2"/>
    <n v="40"/>
    <n v="425"/>
    <n v="170000"/>
    <n v="59500.000000000007"/>
    <n v="0.35000000000000003"/>
    <s v="In-store"/>
    <s v="2020"/>
    <x v="2"/>
    <x v="33"/>
  </r>
  <r>
    <x v="3"/>
    <n v="1128299"/>
    <x v="536"/>
    <x v="2"/>
    <x v="6"/>
    <s v="Denver"/>
    <x v="3"/>
    <n v="40"/>
    <n v="275"/>
    <n v="110000"/>
    <n v="33000"/>
    <n v="0.3"/>
    <s v="In-store"/>
    <s v="2020"/>
    <x v="2"/>
    <x v="33"/>
  </r>
  <r>
    <x v="3"/>
    <n v="1128299"/>
    <x v="537"/>
    <x v="2"/>
    <x v="6"/>
    <s v="Denver"/>
    <x v="4"/>
    <n v="45"/>
    <n v="200"/>
    <n v="90000"/>
    <n v="45000"/>
    <n v="0.5"/>
    <s v="In-store"/>
    <s v="2020"/>
    <x v="2"/>
    <x v="33"/>
  </r>
  <r>
    <x v="3"/>
    <n v="1128299"/>
    <x v="538"/>
    <x v="2"/>
    <x v="6"/>
    <s v="Denver"/>
    <x v="5"/>
    <n v="40"/>
    <n v="400"/>
    <n v="160000"/>
    <n v="24000.000000000004"/>
    <n v="0.15000000000000002"/>
    <s v="In-store"/>
    <s v="2020"/>
    <x v="2"/>
    <x v="33"/>
  </r>
  <r>
    <x v="3"/>
    <n v="1128299"/>
    <x v="539"/>
    <x v="2"/>
    <x v="6"/>
    <s v="Denver"/>
    <x v="0"/>
    <n v="40"/>
    <n v="550"/>
    <n v="220000"/>
    <n v="77000.000000000015"/>
    <n v="0.35000000000000003"/>
    <s v="In-store"/>
    <s v="2020"/>
    <x v="2"/>
    <x v="33"/>
  </r>
  <r>
    <x v="3"/>
    <n v="1128299"/>
    <x v="540"/>
    <x v="2"/>
    <x v="6"/>
    <s v="Denver"/>
    <x v="1"/>
    <n v="49.999999999999993"/>
    <n v="400"/>
    <n v="199999.99999999997"/>
    <n v="40000"/>
    <n v="0.2"/>
    <s v="In-store"/>
    <s v="2020"/>
    <x v="2"/>
    <x v="33"/>
  </r>
  <r>
    <x v="3"/>
    <n v="1128299"/>
    <x v="541"/>
    <x v="2"/>
    <x v="6"/>
    <s v="Denver"/>
    <x v="2"/>
    <n v="54.999999999999993"/>
    <n v="400"/>
    <n v="219999.99999999997"/>
    <n v="77000"/>
    <n v="0.35000000000000003"/>
    <s v="In-store"/>
    <s v="2020"/>
    <x v="2"/>
    <x v="9"/>
  </r>
  <r>
    <x v="3"/>
    <n v="1128299"/>
    <x v="542"/>
    <x v="2"/>
    <x v="6"/>
    <s v="Denver"/>
    <x v="3"/>
    <n v="54.999999999999993"/>
    <n v="300"/>
    <n v="164999.99999999997"/>
    <n v="49499.999999999993"/>
    <n v="0.3"/>
    <s v="In-store"/>
    <s v="2020"/>
    <x v="2"/>
    <x v="9"/>
  </r>
  <r>
    <x v="3"/>
    <n v="1128299"/>
    <x v="45"/>
    <x v="2"/>
    <x v="6"/>
    <s v="Denver"/>
    <x v="4"/>
    <n v="60"/>
    <n v="150"/>
    <n v="90000"/>
    <n v="45000"/>
    <n v="0.5"/>
    <s v="In-store"/>
    <s v="2020"/>
    <x v="2"/>
    <x v="9"/>
  </r>
  <r>
    <x v="3"/>
    <n v="1128299"/>
    <x v="543"/>
    <x v="2"/>
    <x v="6"/>
    <s v="Denver"/>
    <x v="5"/>
    <n v="54.999999999999993"/>
    <n v="350"/>
    <n v="192499.99999999997"/>
    <n v="28875"/>
    <n v="0.15000000000000002"/>
    <s v="In-store"/>
    <s v="2020"/>
    <x v="3"/>
    <x v="9"/>
  </r>
  <r>
    <x v="3"/>
    <n v="1128299"/>
    <x v="544"/>
    <x v="2"/>
    <x v="6"/>
    <s v="Denver"/>
    <x v="0"/>
    <n v="60"/>
    <n v="525"/>
    <n v="315000"/>
    <n v="110250.00000000001"/>
    <n v="0.35000000000000003"/>
    <s v="In-store"/>
    <s v="2020"/>
    <x v="3"/>
    <x v="9"/>
  </r>
  <r>
    <x v="3"/>
    <n v="1128299"/>
    <x v="545"/>
    <x v="2"/>
    <x v="6"/>
    <s v="Denver"/>
    <x v="1"/>
    <n v="65"/>
    <n v="325"/>
    <n v="211250"/>
    <n v="42250"/>
    <n v="0.2"/>
    <s v="In-store"/>
    <s v="2020"/>
    <x v="3"/>
    <x v="9"/>
  </r>
  <r>
    <x v="3"/>
    <n v="1128299"/>
    <x v="546"/>
    <x v="2"/>
    <x v="6"/>
    <s v="Denver"/>
    <x v="2"/>
    <n v="65"/>
    <n v="375"/>
    <n v="243750"/>
    <n v="85312.500000000015"/>
    <n v="0.35000000000000003"/>
    <s v="In-store"/>
    <s v="2020"/>
    <x v="3"/>
    <x v="9"/>
  </r>
  <r>
    <x v="3"/>
    <n v="1128299"/>
    <x v="547"/>
    <x v="2"/>
    <x v="6"/>
    <s v="Denver"/>
    <x v="3"/>
    <n v="60"/>
    <n v="275"/>
    <n v="165000"/>
    <n v="49500"/>
    <n v="0.3"/>
    <s v="In-store"/>
    <s v="2020"/>
    <x v="3"/>
    <x v="34"/>
  </r>
  <r>
    <x v="3"/>
    <n v="1128299"/>
    <x v="548"/>
    <x v="2"/>
    <x v="6"/>
    <s v="Denver"/>
    <x v="4"/>
    <n v="65"/>
    <n v="175"/>
    <n v="113750"/>
    <n v="56875"/>
    <n v="0.5"/>
    <s v="In-store"/>
    <s v="2020"/>
    <x v="3"/>
    <x v="34"/>
  </r>
  <r>
    <x v="3"/>
    <n v="1128299"/>
    <x v="549"/>
    <x v="2"/>
    <x v="6"/>
    <s v="Denver"/>
    <x v="5"/>
    <n v="80"/>
    <n v="325"/>
    <n v="260000"/>
    <n v="39000.000000000007"/>
    <n v="0.15000000000000002"/>
    <s v="In-store"/>
    <s v="2020"/>
    <x v="3"/>
    <x v="34"/>
  </r>
  <r>
    <x v="3"/>
    <n v="1128299"/>
    <x v="550"/>
    <x v="2"/>
    <x v="6"/>
    <s v="Denver"/>
    <x v="0"/>
    <n v="60"/>
    <n v="525"/>
    <n v="315000"/>
    <n v="157500"/>
    <n v="0.5"/>
    <s v="In-store"/>
    <s v="2020"/>
    <x v="3"/>
    <x v="34"/>
  </r>
  <r>
    <x v="3"/>
    <n v="1128299"/>
    <x v="551"/>
    <x v="2"/>
    <x v="6"/>
    <s v="Denver"/>
    <x v="1"/>
    <n v="65"/>
    <n v="375"/>
    <n v="243750"/>
    <n v="85312.5"/>
    <n v="0.35"/>
    <s v="In-store"/>
    <s v="2020"/>
    <x v="3"/>
    <x v="34"/>
  </r>
  <r>
    <x v="3"/>
    <n v="1128299"/>
    <x v="552"/>
    <x v="2"/>
    <x v="6"/>
    <s v="Denver"/>
    <x v="2"/>
    <n v="65"/>
    <n v="375"/>
    <n v="243750"/>
    <n v="121875"/>
    <n v="0.5"/>
    <s v="In-store"/>
    <s v="2020"/>
    <x v="3"/>
    <x v="34"/>
  </r>
  <r>
    <x v="3"/>
    <n v="1128299"/>
    <x v="553"/>
    <x v="2"/>
    <x v="6"/>
    <s v="Denver"/>
    <x v="3"/>
    <n v="60"/>
    <n v="275"/>
    <n v="165000"/>
    <n v="74249.999999999985"/>
    <n v="0.44999999999999996"/>
    <s v="In-store"/>
    <s v="2020"/>
    <x v="3"/>
    <x v="34"/>
  </r>
  <r>
    <x v="3"/>
    <n v="1128299"/>
    <x v="554"/>
    <x v="2"/>
    <x v="6"/>
    <s v="Denver"/>
    <x v="4"/>
    <n v="65"/>
    <n v="175"/>
    <n v="113750"/>
    <n v="73937.500000000015"/>
    <n v="0.65000000000000013"/>
    <s v="In-store"/>
    <s v="2020"/>
    <x v="3"/>
    <x v="10"/>
  </r>
  <r>
    <x v="3"/>
    <n v="1128299"/>
    <x v="555"/>
    <x v="2"/>
    <x v="6"/>
    <s v="Denver"/>
    <x v="5"/>
    <n v="80"/>
    <n v="475"/>
    <n v="380000"/>
    <n v="114000"/>
    <n v="0.3"/>
    <s v="In-store"/>
    <s v="2020"/>
    <x v="3"/>
    <x v="10"/>
  </r>
  <r>
    <x v="3"/>
    <n v="1128299"/>
    <x v="556"/>
    <x v="2"/>
    <x v="6"/>
    <s v="Denver"/>
    <x v="0"/>
    <n v="60"/>
    <n v="725"/>
    <n v="435000"/>
    <n v="217500"/>
    <n v="0.5"/>
    <s v="In-store"/>
    <s v="2020"/>
    <x v="3"/>
    <x v="10"/>
  </r>
  <r>
    <x v="3"/>
    <n v="1128299"/>
    <x v="557"/>
    <x v="2"/>
    <x v="6"/>
    <s v="Denver"/>
    <x v="1"/>
    <n v="65"/>
    <n v="575"/>
    <n v="373750"/>
    <n v="130812.49999999999"/>
    <n v="0.35"/>
    <s v="In-store"/>
    <s v="2020"/>
    <x v="3"/>
    <x v="10"/>
  </r>
  <r>
    <x v="3"/>
    <n v="1128299"/>
    <x v="558"/>
    <x v="2"/>
    <x v="6"/>
    <s v="Denver"/>
    <x v="2"/>
    <n v="65"/>
    <n v="575"/>
    <n v="373750"/>
    <n v="186875"/>
    <n v="0.5"/>
    <s v="In-store"/>
    <s v="2020"/>
    <x v="3"/>
    <x v="10"/>
  </r>
  <r>
    <x v="3"/>
    <n v="1128299"/>
    <x v="46"/>
    <x v="2"/>
    <x v="6"/>
    <s v="Denver"/>
    <x v="3"/>
    <n v="65"/>
    <n v="450"/>
    <n v="292500"/>
    <n v="131625"/>
    <n v="0.44999999999999996"/>
    <s v="In-store"/>
    <s v="2020"/>
    <x v="3"/>
    <x v="10"/>
  </r>
  <r>
    <x v="3"/>
    <n v="1128299"/>
    <x v="47"/>
    <x v="2"/>
    <x v="6"/>
    <s v="Denver"/>
    <x v="4"/>
    <n v="70"/>
    <n v="325"/>
    <n v="227500"/>
    <n v="147875.00000000003"/>
    <n v="0.65000000000000013"/>
    <s v="In-store"/>
    <s v="2020"/>
    <x v="3"/>
    <x v="10"/>
  </r>
  <r>
    <x v="3"/>
    <n v="1128299"/>
    <x v="48"/>
    <x v="2"/>
    <x v="6"/>
    <s v="Denver"/>
    <x v="5"/>
    <n v="85.000000000000014"/>
    <n v="625"/>
    <n v="531250.00000000012"/>
    <n v="159375.00000000003"/>
    <n v="0.3"/>
    <s v="In-store"/>
    <s v="2020"/>
    <x v="3"/>
    <x v="11"/>
  </r>
  <r>
    <x v="3"/>
    <n v="1128299"/>
    <x v="49"/>
    <x v="2"/>
    <x v="6"/>
    <s v="Denver"/>
    <x v="0"/>
    <n v="65"/>
    <n v="775"/>
    <n v="503750"/>
    <n v="226687.5"/>
    <n v="0.45"/>
    <s v="In-store"/>
    <s v="2020"/>
    <x v="3"/>
    <x v="11"/>
  </r>
  <r>
    <x v="3"/>
    <n v="1128299"/>
    <x v="50"/>
    <x v="2"/>
    <x v="6"/>
    <s v="Denver"/>
    <x v="1"/>
    <n v="70"/>
    <n v="625"/>
    <n v="437500"/>
    <n v="131250"/>
    <n v="0.3"/>
    <s v="In-store"/>
    <s v="2020"/>
    <x v="3"/>
    <x v="11"/>
  </r>
  <r>
    <x v="3"/>
    <n v="1128299"/>
    <x v="51"/>
    <x v="2"/>
    <x v="6"/>
    <s v="Denver"/>
    <x v="2"/>
    <n v="70"/>
    <n v="575"/>
    <n v="402500"/>
    <n v="181125"/>
    <n v="0.45"/>
    <s v="In-store"/>
    <s v="2020"/>
    <x v="3"/>
    <x v="11"/>
  </r>
  <r>
    <x v="3"/>
    <n v="1128299"/>
    <x v="52"/>
    <x v="2"/>
    <x v="6"/>
    <s v="Denver"/>
    <x v="3"/>
    <n v="65"/>
    <n v="475"/>
    <n v="308750"/>
    <n v="123499.99999999999"/>
    <n v="0.39999999999999997"/>
    <s v="In-store"/>
    <s v="2020"/>
    <x v="3"/>
    <x v="11"/>
  </r>
  <r>
    <x v="3"/>
    <n v="1128299"/>
    <x v="53"/>
    <x v="2"/>
    <x v="6"/>
    <s v="Denver"/>
    <x v="4"/>
    <n v="70"/>
    <n v="525"/>
    <n v="367500"/>
    <n v="220500.00000000003"/>
    <n v="0.60000000000000009"/>
    <s v="In-store"/>
    <s v="2020"/>
    <x v="3"/>
    <x v="11"/>
  </r>
  <r>
    <x v="3"/>
    <n v="1128299"/>
    <x v="54"/>
    <x v="2"/>
    <x v="6"/>
    <s v="Denver"/>
    <x v="5"/>
    <n v="85.000000000000014"/>
    <n v="525"/>
    <n v="446250.00000000006"/>
    <n v="111562.50000000001"/>
    <n v="0.25"/>
    <s v="In-store"/>
    <s v="2020"/>
    <x v="3"/>
    <x v="11"/>
  </r>
  <r>
    <x v="3"/>
    <n v="1128299"/>
    <x v="55"/>
    <x v="2"/>
    <x v="6"/>
    <s v="Denver"/>
    <x v="0"/>
    <n v="70"/>
    <n v="725"/>
    <n v="507500"/>
    <n v="228375"/>
    <n v="0.45"/>
    <s v="In-store"/>
    <s v="2020"/>
    <x v="3"/>
    <x v="12"/>
  </r>
  <r>
    <x v="3"/>
    <n v="1128299"/>
    <x v="56"/>
    <x v="2"/>
    <x v="6"/>
    <s v="Denver"/>
    <x v="1"/>
    <n v="75.000000000000014"/>
    <n v="675"/>
    <n v="506250.00000000012"/>
    <n v="151875.00000000003"/>
    <n v="0.3"/>
    <s v="In-store"/>
    <s v="2020"/>
    <x v="3"/>
    <x v="12"/>
  </r>
  <r>
    <x v="3"/>
    <n v="1128299"/>
    <x v="57"/>
    <x v="2"/>
    <x v="6"/>
    <s v="Denver"/>
    <x v="2"/>
    <n v="70"/>
    <n v="550"/>
    <n v="385000"/>
    <n v="173250"/>
    <n v="0.45"/>
    <s v="In-store"/>
    <s v="2020"/>
    <x v="3"/>
    <x v="12"/>
  </r>
  <r>
    <x v="3"/>
    <n v="1128299"/>
    <x v="58"/>
    <x v="2"/>
    <x v="6"/>
    <s v="Denver"/>
    <x v="3"/>
    <n v="70"/>
    <n v="500"/>
    <n v="350000"/>
    <n v="140000"/>
    <n v="0.39999999999999997"/>
    <s v="In-store"/>
    <s v="2020"/>
    <x v="3"/>
    <x v="12"/>
  </r>
  <r>
    <x v="3"/>
    <n v="1128299"/>
    <x v="59"/>
    <x v="2"/>
    <x v="6"/>
    <s v="Denver"/>
    <x v="4"/>
    <n v="75"/>
    <n v="500"/>
    <n v="375000"/>
    <n v="225000.00000000003"/>
    <n v="0.60000000000000009"/>
    <s v="In-store"/>
    <s v="2020"/>
    <x v="3"/>
    <x v="12"/>
  </r>
  <r>
    <x v="3"/>
    <n v="1128299"/>
    <x v="60"/>
    <x v="2"/>
    <x v="6"/>
    <s v="Denver"/>
    <x v="5"/>
    <n v="80"/>
    <n v="400"/>
    <n v="320000"/>
    <n v="80000"/>
    <n v="0.25"/>
    <s v="In-store"/>
    <s v="2020"/>
    <x v="4"/>
    <x v="12"/>
  </r>
  <r>
    <x v="3"/>
    <n v="1128299"/>
    <x v="61"/>
    <x v="2"/>
    <x v="6"/>
    <s v="Denver"/>
    <x v="0"/>
    <n v="65.000000000000014"/>
    <n v="600"/>
    <n v="390000.00000000006"/>
    <n v="156000.00000000003"/>
    <n v="0.4"/>
    <s v="In-store"/>
    <s v="2020"/>
    <x v="4"/>
    <x v="12"/>
  </r>
  <r>
    <x v="3"/>
    <n v="1128299"/>
    <x v="62"/>
    <x v="2"/>
    <x v="6"/>
    <s v="Denver"/>
    <x v="1"/>
    <n v="70.000000000000014"/>
    <n v="600"/>
    <n v="420000.00000000006"/>
    <n v="105000.00000000001"/>
    <n v="0.25"/>
    <s v="In-store"/>
    <s v="2020"/>
    <x v="4"/>
    <x v="13"/>
  </r>
  <r>
    <x v="3"/>
    <n v="1128299"/>
    <x v="63"/>
    <x v="2"/>
    <x v="6"/>
    <s v="Denver"/>
    <x v="2"/>
    <n v="65.000000000000014"/>
    <n v="450"/>
    <n v="292500.00000000006"/>
    <n v="117000.00000000003"/>
    <n v="0.4"/>
    <s v="In-store"/>
    <s v="2020"/>
    <x v="4"/>
    <x v="13"/>
  </r>
  <r>
    <x v="3"/>
    <n v="1128299"/>
    <x v="64"/>
    <x v="2"/>
    <x v="6"/>
    <s v="Denver"/>
    <x v="3"/>
    <n v="65.000000000000014"/>
    <n v="400"/>
    <n v="260000.00000000006"/>
    <n v="91000.000000000015"/>
    <n v="0.35"/>
    <s v="In-store"/>
    <s v="2020"/>
    <x v="4"/>
    <x v="13"/>
  </r>
  <r>
    <x v="3"/>
    <n v="1128299"/>
    <x v="65"/>
    <x v="2"/>
    <x v="6"/>
    <s v="Denver"/>
    <x v="4"/>
    <n v="75.000000000000014"/>
    <n v="400"/>
    <n v="300000.00000000006"/>
    <n v="165000.00000000009"/>
    <n v="0.55000000000000016"/>
    <s v="In-store"/>
    <s v="2020"/>
    <x v="4"/>
    <x v="13"/>
  </r>
  <r>
    <x v="3"/>
    <n v="1128299"/>
    <x v="66"/>
    <x v="2"/>
    <x v="6"/>
    <s v="Denver"/>
    <x v="5"/>
    <n v="70"/>
    <n v="425"/>
    <n v="297500"/>
    <n v="59500"/>
    <n v="0.2"/>
    <s v="In-store"/>
    <s v="2020"/>
    <x v="4"/>
    <x v="13"/>
  </r>
  <r>
    <x v="3"/>
    <n v="1128299"/>
    <x v="559"/>
    <x v="2"/>
    <x v="6"/>
    <s v="Denver"/>
    <x v="0"/>
    <n v="55.000000000000007"/>
    <n v="525"/>
    <n v="288750.00000000006"/>
    <n v="115500.00000000003"/>
    <n v="0.4"/>
    <s v="In-store"/>
    <s v="2020"/>
    <x v="4"/>
    <x v="13"/>
  </r>
  <r>
    <x v="3"/>
    <n v="1128299"/>
    <x v="560"/>
    <x v="2"/>
    <x v="6"/>
    <s v="Denver"/>
    <x v="1"/>
    <n v="60.000000000000007"/>
    <n v="525"/>
    <n v="315000.00000000006"/>
    <n v="78750.000000000015"/>
    <n v="0.25"/>
    <s v="In-store"/>
    <s v="2020"/>
    <x v="4"/>
    <x v="13"/>
  </r>
  <r>
    <x v="3"/>
    <n v="1128299"/>
    <x v="561"/>
    <x v="2"/>
    <x v="6"/>
    <s v="Denver"/>
    <x v="2"/>
    <n v="55.000000000000007"/>
    <n v="350"/>
    <n v="192500.00000000003"/>
    <n v="77000.000000000015"/>
    <n v="0.4"/>
    <s v="In-store"/>
    <s v="2020"/>
    <x v="4"/>
    <x v="35"/>
  </r>
  <r>
    <x v="3"/>
    <n v="1128299"/>
    <x v="562"/>
    <x v="2"/>
    <x v="6"/>
    <s v="Denver"/>
    <x v="3"/>
    <n v="55.000000000000007"/>
    <n v="325"/>
    <n v="178750.00000000003"/>
    <n v="62562.500000000007"/>
    <n v="0.35"/>
    <s v="In-store"/>
    <s v="2020"/>
    <x v="4"/>
    <x v="35"/>
  </r>
  <r>
    <x v="3"/>
    <n v="1128299"/>
    <x v="563"/>
    <x v="2"/>
    <x v="6"/>
    <s v="Denver"/>
    <x v="4"/>
    <n v="65"/>
    <n v="300"/>
    <n v="195000"/>
    <n v="107250.00000000003"/>
    <n v="0.55000000000000016"/>
    <s v="In-store"/>
    <s v="2020"/>
    <x v="4"/>
    <x v="35"/>
  </r>
  <r>
    <x v="3"/>
    <n v="1128299"/>
    <x v="564"/>
    <x v="2"/>
    <x v="6"/>
    <s v="Denver"/>
    <x v="5"/>
    <n v="70"/>
    <n v="350"/>
    <n v="245000"/>
    <n v="49000"/>
    <n v="0.2"/>
    <s v="In-store"/>
    <s v="2020"/>
    <x v="4"/>
    <x v="35"/>
  </r>
  <r>
    <x v="3"/>
    <n v="1128299"/>
    <x v="565"/>
    <x v="2"/>
    <x v="6"/>
    <s v="Denver"/>
    <x v="0"/>
    <n v="55.000000000000007"/>
    <n v="575"/>
    <n v="316250.00000000006"/>
    <n v="126500.00000000003"/>
    <n v="0.4"/>
    <s v="In-store"/>
    <s v="2020"/>
    <x v="4"/>
    <x v="35"/>
  </r>
  <r>
    <x v="3"/>
    <n v="1128299"/>
    <x v="566"/>
    <x v="2"/>
    <x v="6"/>
    <s v="Denver"/>
    <x v="1"/>
    <n v="60.000000000000007"/>
    <n v="575"/>
    <n v="345000.00000000006"/>
    <n v="86250.000000000015"/>
    <n v="0.25"/>
    <s v="In-store"/>
    <s v="2020"/>
    <x v="4"/>
    <x v="35"/>
  </r>
  <r>
    <x v="3"/>
    <n v="1128299"/>
    <x v="567"/>
    <x v="2"/>
    <x v="6"/>
    <s v="Denver"/>
    <x v="2"/>
    <n v="55.000000000000007"/>
    <n v="425"/>
    <n v="233750.00000000003"/>
    <n v="93500.000000000015"/>
    <n v="0.4"/>
    <s v="In-store"/>
    <s v="2020"/>
    <x v="4"/>
    <x v="35"/>
  </r>
  <r>
    <x v="3"/>
    <n v="1128299"/>
    <x v="568"/>
    <x v="2"/>
    <x v="6"/>
    <s v="Denver"/>
    <x v="3"/>
    <n v="65.000000000000014"/>
    <n v="400"/>
    <n v="260000.00000000006"/>
    <n v="91000.000000000015"/>
    <n v="0.35"/>
    <s v="In-store"/>
    <s v="2020"/>
    <x v="4"/>
    <x v="36"/>
  </r>
  <r>
    <x v="3"/>
    <n v="1128299"/>
    <x v="569"/>
    <x v="2"/>
    <x v="6"/>
    <s v="Denver"/>
    <x v="4"/>
    <n v="75.000000000000014"/>
    <n v="375"/>
    <n v="281250.00000000006"/>
    <n v="154687.50000000009"/>
    <n v="0.55000000000000016"/>
    <s v="In-store"/>
    <s v="2020"/>
    <x v="4"/>
    <x v="36"/>
  </r>
  <r>
    <x v="3"/>
    <n v="1128299"/>
    <x v="570"/>
    <x v="2"/>
    <x v="6"/>
    <s v="Denver"/>
    <x v="5"/>
    <n v="80.000000000000014"/>
    <n v="500"/>
    <n v="400000.00000000006"/>
    <n v="80000.000000000015"/>
    <n v="0.2"/>
    <s v="In-store"/>
    <s v="2020"/>
    <x v="4"/>
    <x v="36"/>
  </r>
  <r>
    <x v="3"/>
    <n v="1128299"/>
    <x v="571"/>
    <x v="2"/>
    <x v="6"/>
    <s v="Denver"/>
    <x v="0"/>
    <n v="65.000000000000014"/>
    <n v="700"/>
    <n v="455000.00000000012"/>
    <n v="182000.00000000006"/>
    <n v="0.4"/>
    <s v="In-store"/>
    <s v="2020"/>
    <x v="4"/>
    <x v="36"/>
  </r>
  <r>
    <x v="3"/>
    <n v="1128299"/>
    <x v="572"/>
    <x v="2"/>
    <x v="6"/>
    <s v="Denver"/>
    <x v="1"/>
    <n v="70.000000000000014"/>
    <n v="700"/>
    <n v="490000.00000000012"/>
    <n v="122500.00000000003"/>
    <n v="0.25"/>
    <s v="In-store"/>
    <s v="2020"/>
    <x v="4"/>
    <x v="36"/>
  </r>
  <r>
    <x v="3"/>
    <n v="1128299"/>
    <x v="573"/>
    <x v="2"/>
    <x v="6"/>
    <s v="Denver"/>
    <x v="2"/>
    <n v="65.000000000000014"/>
    <n v="500"/>
    <n v="325000.00000000006"/>
    <n v="130000.00000000003"/>
    <n v="0.4"/>
    <s v="In-store"/>
    <s v="2020"/>
    <x v="4"/>
    <x v="36"/>
  </r>
  <r>
    <x v="3"/>
    <n v="1128299"/>
    <x v="574"/>
    <x v="2"/>
    <x v="6"/>
    <s v="Denver"/>
    <x v="3"/>
    <n v="65.000000000000014"/>
    <n v="500"/>
    <n v="325000.00000000006"/>
    <n v="113750.00000000001"/>
    <n v="0.35"/>
    <s v="In-store"/>
    <s v="2020"/>
    <x v="4"/>
    <x v="36"/>
  </r>
  <r>
    <x v="3"/>
    <n v="1128299"/>
    <x v="575"/>
    <x v="2"/>
    <x v="6"/>
    <s v="Denver"/>
    <x v="4"/>
    <n v="75.000000000000014"/>
    <n v="425"/>
    <n v="318750.00000000006"/>
    <n v="175312.50000000009"/>
    <n v="0.55000000000000016"/>
    <s v="In-store"/>
    <s v="2020"/>
    <x v="4"/>
    <x v="37"/>
  </r>
  <r>
    <x v="3"/>
    <n v="1128299"/>
    <x v="576"/>
    <x v="2"/>
    <x v="6"/>
    <s v="Denver"/>
    <x v="5"/>
    <n v="80.000000000000014"/>
    <n v="525"/>
    <n v="420000.00000000006"/>
    <n v="84000.000000000015"/>
    <n v="0.2"/>
    <s v="In-store"/>
    <s v="2020"/>
    <x v="4"/>
    <x v="37"/>
  </r>
  <r>
    <x v="3"/>
    <n v="1128299"/>
    <x v="577"/>
    <x v="2"/>
    <x v="6"/>
    <s v="Denver"/>
    <x v="0"/>
    <n v="40"/>
    <n v="450"/>
    <n v="180000"/>
    <n v="54000"/>
    <n v="0.3"/>
    <s v="In-store"/>
    <s v="2020"/>
    <x v="4"/>
    <x v="37"/>
  </r>
  <r>
    <x v="3"/>
    <n v="1128299"/>
    <x v="578"/>
    <x v="2"/>
    <x v="6"/>
    <s v="Denver"/>
    <x v="1"/>
    <n v="50"/>
    <n v="450"/>
    <n v="225000"/>
    <n v="56250"/>
    <n v="0.25"/>
    <s v="In-store"/>
    <s v="2020"/>
    <x v="4"/>
    <x v="37"/>
  </r>
  <r>
    <x v="3"/>
    <n v="1128299"/>
    <x v="579"/>
    <x v="2"/>
    <x v="6"/>
    <s v="Denver"/>
    <x v="2"/>
    <n v="50"/>
    <n v="450"/>
    <n v="225000"/>
    <n v="56250"/>
    <n v="0.25"/>
    <s v="In-store"/>
    <s v="2020"/>
    <x v="4"/>
    <x v="37"/>
  </r>
  <r>
    <x v="3"/>
    <n v="1128299"/>
    <x v="580"/>
    <x v="2"/>
    <x v="6"/>
    <s v="Denver"/>
    <x v="3"/>
    <n v="50"/>
    <n v="300"/>
    <n v="150000"/>
    <n v="45000"/>
    <n v="0.3"/>
    <s v="In-store"/>
    <s v="2020"/>
    <x v="4"/>
    <x v="37"/>
  </r>
  <r>
    <x v="3"/>
    <n v="1128299"/>
    <x v="581"/>
    <x v="2"/>
    <x v="7"/>
    <s v="Seattle"/>
    <x v="4"/>
    <n v="55.000000000000007"/>
    <n v="250"/>
    <n v="137500.00000000003"/>
    <n v="34375.000000000007"/>
    <n v="0.25"/>
    <s v="In-store"/>
    <s v="2020"/>
    <x v="4"/>
    <x v="37"/>
  </r>
  <r>
    <x v="3"/>
    <n v="1128299"/>
    <x v="582"/>
    <x v="2"/>
    <x v="7"/>
    <s v="Seattle"/>
    <x v="5"/>
    <n v="50"/>
    <n v="500"/>
    <n v="250000"/>
    <n v="50000"/>
    <n v="0.2"/>
    <s v="In-store"/>
    <s v="2020"/>
    <x v="4"/>
    <x v="38"/>
  </r>
  <r>
    <x v="3"/>
    <n v="1128299"/>
    <x v="583"/>
    <x v="2"/>
    <x v="7"/>
    <s v="Seattle"/>
    <x v="0"/>
    <n v="40"/>
    <n v="550"/>
    <n v="220000"/>
    <n v="66000"/>
    <n v="0.3"/>
    <s v="In-store"/>
    <s v="2020"/>
    <x v="11"/>
    <x v="38"/>
  </r>
  <r>
    <x v="3"/>
    <n v="1128299"/>
    <x v="584"/>
    <x v="2"/>
    <x v="7"/>
    <s v="Seattle"/>
    <x v="1"/>
    <n v="50"/>
    <n v="450"/>
    <n v="225000"/>
    <n v="56250"/>
    <n v="0.25"/>
    <s v="In-store"/>
    <s v="2020"/>
    <x v="11"/>
    <x v="38"/>
  </r>
  <r>
    <x v="3"/>
    <n v="1128299"/>
    <x v="585"/>
    <x v="2"/>
    <x v="7"/>
    <s v="Seattle"/>
    <x v="2"/>
    <n v="50"/>
    <n v="450"/>
    <n v="225000"/>
    <n v="56250"/>
    <n v="0.25"/>
    <s v="In-store"/>
    <s v="2020"/>
    <x v="11"/>
    <x v="38"/>
  </r>
  <r>
    <x v="3"/>
    <n v="1128299"/>
    <x v="586"/>
    <x v="2"/>
    <x v="7"/>
    <s v="Seattle"/>
    <x v="3"/>
    <n v="50"/>
    <n v="300"/>
    <n v="150000"/>
    <n v="45000"/>
    <n v="0.3"/>
    <s v="In-store"/>
    <s v="2020"/>
    <x v="11"/>
    <x v="38"/>
  </r>
  <r>
    <x v="3"/>
    <n v="1128299"/>
    <x v="587"/>
    <x v="2"/>
    <x v="7"/>
    <s v="Seattle"/>
    <x v="4"/>
    <n v="55.000000000000007"/>
    <n v="225"/>
    <n v="123750.00000000001"/>
    <n v="30937.500000000004"/>
    <n v="0.25"/>
    <s v="In-store"/>
    <s v="2020"/>
    <x v="11"/>
    <x v="38"/>
  </r>
  <r>
    <x v="3"/>
    <n v="1128299"/>
    <x v="588"/>
    <x v="2"/>
    <x v="7"/>
    <s v="Seattle"/>
    <x v="5"/>
    <n v="50"/>
    <n v="425"/>
    <n v="212500"/>
    <n v="42500"/>
    <n v="0.2"/>
    <s v="In-store"/>
    <s v="2020"/>
    <x v="11"/>
    <x v="38"/>
  </r>
  <r>
    <x v="3"/>
    <n v="1128299"/>
    <x v="589"/>
    <x v="2"/>
    <x v="7"/>
    <s v="Seattle"/>
    <x v="0"/>
    <n v="50"/>
    <n v="575"/>
    <n v="287500"/>
    <n v="86250"/>
    <n v="0.3"/>
    <s v="In-store"/>
    <s v="2020"/>
    <x v="11"/>
    <x v="39"/>
  </r>
  <r>
    <x v="3"/>
    <n v="1128299"/>
    <x v="590"/>
    <x v="2"/>
    <x v="7"/>
    <s v="Seattle"/>
    <x v="1"/>
    <n v="60"/>
    <n v="425"/>
    <n v="255000"/>
    <n v="63750"/>
    <n v="0.25"/>
    <s v="In-store"/>
    <s v="2020"/>
    <x v="11"/>
    <x v="39"/>
  </r>
  <r>
    <x v="3"/>
    <n v="1128299"/>
    <x v="591"/>
    <x v="2"/>
    <x v="7"/>
    <s v="Seattle"/>
    <x v="2"/>
    <n v="64.999999999999986"/>
    <n v="425"/>
    <n v="276249.99999999994"/>
    <n v="69062.499999999985"/>
    <n v="0.25"/>
    <s v="In-store"/>
    <s v="2020"/>
    <x v="11"/>
    <x v="39"/>
  </r>
  <r>
    <x v="3"/>
    <n v="1128299"/>
    <x v="592"/>
    <x v="2"/>
    <x v="7"/>
    <s v="Seattle"/>
    <x v="3"/>
    <n v="64.999999999999986"/>
    <n v="325"/>
    <n v="211249.99999999994"/>
    <n v="63374.999999999978"/>
    <n v="0.3"/>
    <s v="In-store"/>
    <s v="2020"/>
    <x v="11"/>
    <x v="39"/>
  </r>
  <r>
    <x v="3"/>
    <n v="1128299"/>
    <x v="593"/>
    <x v="2"/>
    <x v="7"/>
    <s v="Seattle"/>
    <x v="4"/>
    <n v="70"/>
    <n v="175"/>
    <n v="122500"/>
    <n v="30625"/>
    <n v="0.25"/>
    <s v="In-store"/>
    <s v="2020"/>
    <x v="11"/>
    <x v="39"/>
  </r>
  <r>
    <x v="3"/>
    <n v="1128299"/>
    <x v="594"/>
    <x v="2"/>
    <x v="7"/>
    <s v="Seattle"/>
    <x v="5"/>
    <n v="64.999999999999986"/>
    <n v="375"/>
    <n v="243749.99999999994"/>
    <n v="48749.999999999993"/>
    <n v="0.2"/>
    <s v="In-store"/>
    <s v="2020"/>
    <x v="11"/>
    <x v="39"/>
  </r>
  <r>
    <x v="3"/>
    <n v="1128299"/>
    <x v="595"/>
    <x v="2"/>
    <x v="7"/>
    <s v="Seattle"/>
    <x v="0"/>
    <n v="70"/>
    <n v="550"/>
    <n v="385000"/>
    <n v="115500"/>
    <n v="0.3"/>
    <s v="In-store"/>
    <s v="2020"/>
    <x v="11"/>
    <x v="39"/>
  </r>
  <r>
    <x v="3"/>
    <n v="1128299"/>
    <x v="596"/>
    <x v="2"/>
    <x v="7"/>
    <s v="Seattle"/>
    <x v="1"/>
    <n v="75"/>
    <n v="350"/>
    <n v="262500"/>
    <n v="65625"/>
    <n v="0.25"/>
    <s v="In-store"/>
    <s v="2020"/>
    <x v="11"/>
    <x v="40"/>
  </r>
  <r>
    <x v="3"/>
    <n v="1128299"/>
    <x v="597"/>
    <x v="2"/>
    <x v="7"/>
    <s v="Seattle"/>
    <x v="2"/>
    <n v="75"/>
    <n v="400"/>
    <n v="300000"/>
    <n v="75000"/>
    <n v="0.25"/>
    <s v="In-store"/>
    <s v="2020"/>
    <x v="11"/>
    <x v="40"/>
  </r>
  <r>
    <x v="3"/>
    <n v="1128299"/>
    <x v="598"/>
    <x v="2"/>
    <x v="7"/>
    <s v="Seattle"/>
    <x v="3"/>
    <n v="60"/>
    <n v="300"/>
    <n v="180000"/>
    <n v="54000"/>
    <n v="0.3"/>
    <s v="In-store"/>
    <s v="2020"/>
    <x v="11"/>
    <x v="40"/>
  </r>
  <r>
    <x v="3"/>
    <n v="1128299"/>
    <x v="599"/>
    <x v="2"/>
    <x v="7"/>
    <s v="Seattle"/>
    <x v="4"/>
    <n v="65"/>
    <n v="200"/>
    <n v="130000"/>
    <n v="32500"/>
    <n v="0.25"/>
    <s v="In-store"/>
    <s v="2020"/>
    <x v="11"/>
    <x v="40"/>
  </r>
  <r>
    <x v="3"/>
    <n v="1128299"/>
    <x v="600"/>
    <x v="2"/>
    <x v="7"/>
    <s v="Seattle"/>
    <x v="5"/>
    <n v="80"/>
    <n v="350"/>
    <n v="280000"/>
    <n v="56000"/>
    <n v="0.2"/>
    <s v="In-store"/>
    <s v="2020"/>
    <x v="11"/>
    <x v="40"/>
  </r>
  <r>
    <x v="3"/>
    <n v="1128299"/>
    <x v="601"/>
    <x v="2"/>
    <x v="7"/>
    <s v="Seattle"/>
    <x v="0"/>
    <n v="60"/>
    <n v="550"/>
    <n v="330000"/>
    <n v="99000"/>
    <n v="0.3"/>
    <s v="In-store"/>
    <s v="2020"/>
    <x v="11"/>
    <x v="40"/>
  </r>
  <r>
    <x v="3"/>
    <n v="1128299"/>
    <x v="602"/>
    <x v="2"/>
    <x v="7"/>
    <s v="Seattle"/>
    <x v="1"/>
    <n v="65"/>
    <n v="400"/>
    <n v="260000"/>
    <n v="65000"/>
    <n v="0.25"/>
    <s v="In-store"/>
    <s v="2020"/>
    <x v="11"/>
    <x v="40"/>
  </r>
  <r>
    <x v="3"/>
    <n v="1128299"/>
    <x v="603"/>
    <x v="2"/>
    <x v="7"/>
    <s v="Seattle"/>
    <x v="2"/>
    <n v="65"/>
    <n v="400"/>
    <n v="260000"/>
    <n v="65000"/>
    <n v="0.25"/>
    <s v="In-store"/>
    <s v="2020"/>
    <x v="11"/>
    <x v="41"/>
  </r>
  <r>
    <x v="3"/>
    <n v="1128299"/>
    <x v="604"/>
    <x v="2"/>
    <x v="7"/>
    <s v="Seattle"/>
    <x v="3"/>
    <n v="60"/>
    <n v="300"/>
    <n v="180000"/>
    <n v="54000"/>
    <n v="0.3"/>
    <s v="In-store"/>
    <s v="2020"/>
    <x v="11"/>
    <x v="41"/>
  </r>
  <r>
    <x v="3"/>
    <n v="1128299"/>
    <x v="605"/>
    <x v="2"/>
    <x v="7"/>
    <s v="Seattle"/>
    <x v="4"/>
    <n v="65"/>
    <n v="200"/>
    <n v="130000"/>
    <n v="32500"/>
    <n v="0.25"/>
    <s v="In-store"/>
    <s v="2020"/>
    <x v="11"/>
    <x v="41"/>
  </r>
  <r>
    <x v="3"/>
    <n v="1128299"/>
    <x v="606"/>
    <x v="2"/>
    <x v="7"/>
    <s v="Seattle"/>
    <x v="5"/>
    <n v="80"/>
    <n v="500"/>
    <n v="400000"/>
    <n v="80000"/>
    <n v="0.2"/>
    <s v="In-store"/>
    <s v="2020"/>
    <x v="11"/>
    <x v="41"/>
  </r>
  <r>
    <x v="3"/>
    <n v="1128299"/>
    <x v="607"/>
    <x v="2"/>
    <x v="7"/>
    <s v="Seattle"/>
    <x v="0"/>
    <n v="75"/>
    <n v="750"/>
    <n v="562500"/>
    <n v="168750"/>
    <n v="0.3"/>
    <s v="In-store"/>
    <s v="2020"/>
    <x v="11"/>
    <x v="41"/>
  </r>
  <r>
    <x v="3"/>
    <n v="1128299"/>
    <x v="608"/>
    <x v="2"/>
    <x v="7"/>
    <s v="Seattle"/>
    <x v="1"/>
    <n v="80"/>
    <n v="625"/>
    <n v="500000"/>
    <n v="125000"/>
    <n v="0.25"/>
    <s v="In-store"/>
    <s v="2020"/>
    <x v="11"/>
    <x v="41"/>
  </r>
  <r>
    <x v="3"/>
    <n v="1128299"/>
    <x v="609"/>
    <x v="2"/>
    <x v="7"/>
    <s v="Seattle"/>
    <x v="2"/>
    <n v="80"/>
    <n v="625"/>
    <n v="500000"/>
    <n v="125000"/>
    <n v="0.25"/>
    <s v="In-store"/>
    <s v="2020"/>
    <x v="11"/>
    <x v="41"/>
  </r>
  <r>
    <x v="3"/>
    <n v="1128299"/>
    <x v="610"/>
    <x v="2"/>
    <x v="7"/>
    <s v="Seattle"/>
    <x v="3"/>
    <n v="80"/>
    <n v="500"/>
    <n v="400000"/>
    <n v="120000"/>
    <n v="0.3"/>
    <s v="In-store"/>
    <s v="2020"/>
    <x v="11"/>
    <x v="42"/>
  </r>
  <r>
    <x v="3"/>
    <n v="1128299"/>
    <x v="611"/>
    <x v="2"/>
    <x v="7"/>
    <s v="Seattle"/>
    <x v="4"/>
    <n v="85.000000000000014"/>
    <n v="375"/>
    <n v="318750.00000000006"/>
    <n v="79687.500000000015"/>
    <n v="0.25"/>
    <s v="In-store"/>
    <s v="2020"/>
    <x v="11"/>
    <x v="42"/>
  </r>
  <r>
    <x v="3"/>
    <n v="1128299"/>
    <x v="612"/>
    <x v="2"/>
    <x v="7"/>
    <s v="Seattle"/>
    <x v="5"/>
    <n v="100"/>
    <n v="675"/>
    <n v="675000"/>
    <n v="135000"/>
    <n v="0.2"/>
    <s v="In-store"/>
    <s v="2020"/>
    <x v="11"/>
    <x v="42"/>
  </r>
  <r>
    <x v="3"/>
    <n v="1128299"/>
    <x v="613"/>
    <x v="2"/>
    <x v="7"/>
    <s v="Seattle"/>
    <x v="0"/>
    <n v="80"/>
    <n v="825"/>
    <n v="660000"/>
    <n v="198000"/>
    <n v="0.3"/>
    <s v="In-store"/>
    <s v="2020"/>
    <x v="5"/>
    <x v="42"/>
  </r>
  <r>
    <x v="3"/>
    <n v="1128299"/>
    <x v="614"/>
    <x v="2"/>
    <x v="7"/>
    <s v="Seattle"/>
    <x v="1"/>
    <n v="85.000000000000014"/>
    <n v="675"/>
    <n v="573750.00000000012"/>
    <n v="143437.50000000003"/>
    <n v="0.25"/>
    <s v="In-store"/>
    <s v="2020"/>
    <x v="5"/>
    <x v="42"/>
  </r>
  <r>
    <x v="3"/>
    <n v="1128299"/>
    <x v="615"/>
    <x v="2"/>
    <x v="7"/>
    <s v="Seattle"/>
    <x v="2"/>
    <n v="85.000000000000014"/>
    <n v="625"/>
    <n v="531250.00000000012"/>
    <n v="132812.50000000003"/>
    <n v="0.25"/>
    <s v="In-store"/>
    <s v="2020"/>
    <x v="5"/>
    <x v="42"/>
  </r>
  <r>
    <x v="3"/>
    <n v="1128299"/>
    <x v="616"/>
    <x v="2"/>
    <x v="7"/>
    <s v="Seattle"/>
    <x v="3"/>
    <n v="80"/>
    <n v="525"/>
    <n v="420000"/>
    <n v="126000"/>
    <n v="0.3"/>
    <s v="In-store"/>
    <s v="2020"/>
    <x v="5"/>
    <x v="42"/>
  </r>
  <r>
    <x v="3"/>
    <n v="1128299"/>
    <x v="617"/>
    <x v="2"/>
    <x v="7"/>
    <s v="Seattle"/>
    <x v="4"/>
    <n v="85.000000000000014"/>
    <n v="575"/>
    <n v="488750.00000000006"/>
    <n v="122187.50000000001"/>
    <n v="0.25"/>
    <s v="In-store"/>
    <s v="2020"/>
    <x v="5"/>
    <x v="43"/>
  </r>
  <r>
    <x v="3"/>
    <n v="1128299"/>
    <x v="618"/>
    <x v="2"/>
    <x v="7"/>
    <s v="Seattle"/>
    <x v="5"/>
    <n v="100"/>
    <n v="575"/>
    <n v="575000"/>
    <n v="115000"/>
    <n v="0.2"/>
    <s v="In-store"/>
    <s v="2020"/>
    <x v="5"/>
    <x v="43"/>
  </r>
  <r>
    <x v="3"/>
    <n v="1128299"/>
    <x v="619"/>
    <x v="2"/>
    <x v="7"/>
    <s v="Seattle"/>
    <x v="0"/>
    <n v="85.000000000000014"/>
    <n v="775"/>
    <n v="658750.00000000012"/>
    <n v="197625.00000000003"/>
    <n v="0.3"/>
    <s v="In-store"/>
    <s v="2020"/>
    <x v="5"/>
    <x v="43"/>
  </r>
  <r>
    <x v="3"/>
    <n v="1128299"/>
    <x v="620"/>
    <x v="2"/>
    <x v="7"/>
    <s v="Seattle"/>
    <x v="1"/>
    <n v="80.000000000000014"/>
    <n v="750"/>
    <n v="600000.00000000012"/>
    <n v="150000.00000000003"/>
    <n v="0.25"/>
    <s v="In-store"/>
    <s v="2020"/>
    <x v="5"/>
    <x v="43"/>
  </r>
  <r>
    <x v="3"/>
    <n v="1128299"/>
    <x v="621"/>
    <x v="2"/>
    <x v="7"/>
    <s v="Seattle"/>
    <x v="2"/>
    <n v="75.000000000000014"/>
    <n v="625"/>
    <n v="468750.00000000012"/>
    <n v="117187.50000000003"/>
    <n v="0.25"/>
    <s v="In-store"/>
    <s v="2020"/>
    <x v="5"/>
    <x v="43"/>
  </r>
  <r>
    <x v="3"/>
    <n v="1128299"/>
    <x v="622"/>
    <x v="2"/>
    <x v="7"/>
    <s v="Seattle"/>
    <x v="3"/>
    <n v="75.000000000000014"/>
    <n v="575"/>
    <n v="431250.00000000006"/>
    <n v="129375.00000000001"/>
    <n v="0.3"/>
    <s v="In-store"/>
    <s v="2020"/>
    <x v="5"/>
    <x v="43"/>
  </r>
  <r>
    <x v="3"/>
    <n v="1128299"/>
    <x v="623"/>
    <x v="2"/>
    <x v="7"/>
    <s v="Seattle"/>
    <x v="4"/>
    <n v="75"/>
    <n v="575"/>
    <n v="431250"/>
    <n v="107812.5"/>
    <n v="0.25"/>
    <s v="In-store"/>
    <s v="2020"/>
    <x v="5"/>
    <x v="43"/>
  </r>
  <r>
    <x v="3"/>
    <n v="1128299"/>
    <x v="624"/>
    <x v="2"/>
    <x v="7"/>
    <s v="Seattle"/>
    <x v="5"/>
    <n v="80"/>
    <n v="400"/>
    <n v="320000"/>
    <n v="64000"/>
    <n v="0.2"/>
    <s v="In-store"/>
    <s v="2020"/>
    <x v="5"/>
    <x v="14"/>
  </r>
  <r>
    <x v="3"/>
    <n v="1128299"/>
    <x v="625"/>
    <x v="2"/>
    <x v="7"/>
    <s v="Seattle"/>
    <x v="0"/>
    <n v="70.000000000000014"/>
    <n v="600"/>
    <n v="420000.00000000006"/>
    <n v="126000.00000000001"/>
    <n v="0.3"/>
    <s v="In-store"/>
    <s v="2020"/>
    <x v="5"/>
    <x v="14"/>
  </r>
  <r>
    <x v="3"/>
    <n v="1128299"/>
    <x v="626"/>
    <x v="2"/>
    <x v="7"/>
    <s v="Seattle"/>
    <x v="1"/>
    <n v="75.000000000000028"/>
    <n v="600"/>
    <n v="450000.00000000017"/>
    <n v="112500.00000000004"/>
    <n v="0.25"/>
    <s v="In-store"/>
    <s v="2020"/>
    <x v="5"/>
    <x v="14"/>
  </r>
  <r>
    <x v="3"/>
    <n v="1128299"/>
    <x v="627"/>
    <x v="2"/>
    <x v="7"/>
    <s v="Seattle"/>
    <x v="2"/>
    <n v="70.000000000000014"/>
    <n v="450"/>
    <n v="315000.00000000006"/>
    <n v="78750.000000000015"/>
    <n v="0.25"/>
    <s v="In-store"/>
    <s v="2020"/>
    <x v="5"/>
    <x v="14"/>
  </r>
  <r>
    <x v="3"/>
    <n v="1128299"/>
    <x v="628"/>
    <x v="2"/>
    <x v="7"/>
    <s v="Seattle"/>
    <x v="3"/>
    <n v="70.000000000000014"/>
    <n v="400"/>
    <n v="280000.00000000006"/>
    <n v="84000.000000000015"/>
    <n v="0.3"/>
    <s v="In-store"/>
    <s v="2020"/>
    <x v="5"/>
    <x v="14"/>
  </r>
  <r>
    <x v="3"/>
    <n v="1128299"/>
    <x v="629"/>
    <x v="2"/>
    <x v="7"/>
    <s v="Seattle"/>
    <x v="4"/>
    <n v="80.000000000000014"/>
    <n v="425"/>
    <n v="340000.00000000006"/>
    <n v="85000.000000000015"/>
    <n v="0.25"/>
    <s v="In-store"/>
    <s v="2020"/>
    <x v="5"/>
    <x v="14"/>
  </r>
  <r>
    <x v="3"/>
    <n v="1128299"/>
    <x v="67"/>
    <x v="2"/>
    <x v="7"/>
    <s v="Seattle"/>
    <x v="5"/>
    <n v="65"/>
    <n v="450"/>
    <n v="292500"/>
    <n v="58500"/>
    <n v="0.2"/>
    <s v="In-store"/>
    <s v="2020"/>
    <x v="5"/>
    <x v="14"/>
  </r>
  <r>
    <x v="3"/>
    <n v="1128299"/>
    <x v="68"/>
    <x v="2"/>
    <x v="7"/>
    <s v="Seattle"/>
    <x v="0"/>
    <n v="60.000000000000007"/>
    <n v="550"/>
    <n v="330000.00000000006"/>
    <n v="99000.000000000015"/>
    <n v="0.3"/>
    <s v="In-store"/>
    <s v="2020"/>
    <x v="5"/>
    <x v="15"/>
  </r>
  <r>
    <x v="3"/>
    <n v="1128299"/>
    <x v="69"/>
    <x v="2"/>
    <x v="7"/>
    <s v="Seattle"/>
    <x v="1"/>
    <n v="65.000000000000014"/>
    <n v="550"/>
    <n v="357500.00000000006"/>
    <n v="89375.000000000015"/>
    <n v="0.25"/>
    <s v="In-store"/>
    <s v="2020"/>
    <x v="5"/>
    <x v="15"/>
  </r>
  <r>
    <x v="3"/>
    <n v="1128299"/>
    <x v="70"/>
    <x v="2"/>
    <x v="7"/>
    <s v="Seattle"/>
    <x v="2"/>
    <n v="60.000000000000007"/>
    <n v="375"/>
    <n v="225000.00000000003"/>
    <n v="56250.000000000007"/>
    <n v="0.25"/>
    <s v="In-store"/>
    <s v="2020"/>
    <x v="5"/>
    <x v="15"/>
  </r>
  <r>
    <x v="3"/>
    <n v="1128299"/>
    <x v="71"/>
    <x v="2"/>
    <x v="7"/>
    <s v="Seattle"/>
    <x v="3"/>
    <n v="60.000000000000007"/>
    <n v="350"/>
    <n v="210000.00000000003"/>
    <n v="63000.000000000007"/>
    <n v="0.3"/>
    <s v="In-store"/>
    <s v="2020"/>
    <x v="5"/>
    <x v="15"/>
  </r>
  <r>
    <x v="3"/>
    <n v="1128299"/>
    <x v="72"/>
    <x v="2"/>
    <x v="7"/>
    <s v="Seattle"/>
    <x v="4"/>
    <n v="70"/>
    <n v="325"/>
    <n v="227500"/>
    <n v="56875"/>
    <n v="0.25"/>
    <s v="In-store"/>
    <s v="2020"/>
    <x v="5"/>
    <x v="15"/>
  </r>
  <r>
    <x v="3"/>
    <n v="1128299"/>
    <x v="73"/>
    <x v="2"/>
    <x v="7"/>
    <s v="Seattle"/>
    <x v="5"/>
    <n v="75.000000000000014"/>
    <n v="375"/>
    <n v="281250.00000000006"/>
    <n v="56250.000000000015"/>
    <n v="0.2"/>
    <s v="In-store"/>
    <s v="2020"/>
    <x v="5"/>
    <x v="15"/>
  </r>
  <r>
    <x v="3"/>
    <n v="1128299"/>
    <x v="74"/>
    <x v="2"/>
    <x v="7"/>
    <s v="Seattle"/>
    <x v="0"/>
    <n v="60.000000000000007"/>
    <n v="600"/>
    <n v="360000.00000000006"/>
    <n v="108000.00000000001"/>
    <n v="0.3"/>
    <s v="In-store"/>
    <s v="2020"/>
    <x v="5"/>
    <x v="15"/>
  </r>
  <r>
    <x v="3"/>
    <n v="1128299"/>
    <x v="75"/>
    <x v="2"/>
    <x v="7"/>
    <s v="Seattle"/>
    <x v="1"/>
    <n v="65.000000000000014"/>
    <n v="625"/>
    <n v="406250.00000000012"/>
    <n v="101562.50000000003"/>
    <n v="0.25"/>
    <s v="In-store"/>
    <s v="2020"/>
    <x v="5"/>
    <x v="16"/>
  </r>
  <r>
    <x v="3"/>
    <n v="1128299"/>
    <x v="76"/>
    <x v="2"/>
    <x v="7"/>
    <s v="Seattle"/>
    <x v="2"/>
    <n v="60.000000000000007"/>
    <n v="475"/>
    <n v="285000.00000000006"/>
    <n v="71250.000000000015"/>
    <n v="0.25"/>
    <s v="In-store"/>
    <s v="2020"/>
    <x v="5"/>
    <x v="16"/>
  </r>
  <r>
    <x v="3"/>
    <n v="1128299"/>
    <x v="77"/>
    <x v="2"/>
    <x v="7"/>
    <s v="Seattle"/>
    <x v="3"/>
    <n v="70.000000000000014"/>
    <n v="450"/>
    <n v="315000.00000000006"/>
    <n v="94500.000000000015"/>
    <n v="0.3"/>
    <s v="In-store"/>
    <s v="2020"/>
    <x v="5"/>
    <x v="16"/>
  </r>
  <r>
    <x v="3"/>
    <n v="1128299"/>
    <x v="78"/>
    <x v="2"/>
    <x v="7"/>
    <s v="Seattle"/>
    <x v="4"/>
    <n v="90.000000000000014"/>
    <n v="425"/>
    <n v="382500.00000000006"/>
    <n v="95625.000000000015"/>
    <n v="0.25"/>
    <s v="In-store"/>
    <s v="2020"/>
    <x v="5"/>
    <x v="16"/>
  </r>
  <r>
    <x v="3"/>
    <n v="1128299"/>
    <x v="79"/>
    <x v="2"/>
    <x v="7"/>
    <s v="Seattle"/>
    <x v="5"/>
    <n v="95.000000000000014"/>
    <n v="550"/>
    <n v="522500.00000000006"/>
    <n v="104500.00000000001"/>
    <n v="0.2"/>
    <s v="In-store"/>
    <s v="2020"/>
    <x v="5"/>
    <x v="16"/>
  </r>
  <r>
    <x v="3"/>
    <n v="1128299"/>
    <x v="80"/>
    <x v="2"/>
    <x v="7"/>
    <s v="Seattle"/>
    <x v="0"/>
    <n v="80.000000000000014"/>
    <n v="750"/>
    <n v="600000.00000000012"/>
    <n v="180000.00000000003"/>
    <n v="0.3"/>
    <s v="In-store"/>
    <s v="2020"/>
    <x v="5"/>
    <x v="16"/>
  </r>
  <r>
    <x v="3"/>
    <n v="1128299"/>
    <x v="81"/>
    <x v="2"/>
    <x v="7"/>
    <s v="Seattle"/>
    <x v="1"/>
    <n v="85.000000000000014"/>
    <n v="750"/>
    <n v="637500.00000000012"/>
    <n v="159375.00000000003"/>
    <n v="0.25"/>
    <s v="In-store"/>
    <s v="2020"/>
    <x v="6"/>
    <x v="16"/>
  </r>
  <r>
    <x v="3"/>
    <n v="1128299"/>
    <x v="82"/>
    <x v="2"/>
    <x v="7"/>
    <s v="Seattle"/>
    <x v="2"/>
    <n v="80.000000000000014"/>
    <n v="550"/>
    <n v="440000.00000000006"/>
    <n v="110000.00000000001"/>
    <n v="0.25"/>
    <s v="In-store"/>
    <s v="2020"/>
    <x v="6"/>
    <x v="17"/>
  </r>
  <r>
    <x v="3"/>
    <n v="1128299"/>
    <x v="83"/>
    <x v="2"/>
    <x v="7"/>
    <s v="Seattle"/>
    <x v="3"/>
    <n v="80.000000000000014"/>
    <n v="550"/>
    <n v="440000.00000000006"/>
    <n v="132000"/>
    <n v="0.3"/>
    <s v="In-store"/>
    <s v="2020"/>
    <x v="6"/>
    <x v="17"/>
  </r>
  <r>
    <x v="3"/>
    <n v="1128299"/>
    <x v="84"/>
    <x v="2"/>
    <x v="7"/>
    <s v="Seattle"/>
    <x v="4"/>
    <n v="90.000000000000014"/>
    <n v="475"/>
    <n v="427500.00000000006"/>
    <n v="106875.00000000001"/>
    <n v="0.25"/>
    <s v="In-store"/>
    <s v="2020"/>
    <x v="6"/>
    <x v="17"/>
  </r>
  <r>
    <x v="3"/>
    <n v="1128299"/>
    <x v="85"/>
    <x v="2"/>
    <x v="7"/>
    <s v="Seattle"/>
    <x v="5"/>
    <n v="95.000000000000014"/>
    <n v="575"/>
    <n v="546250.00000000012"/>
    <n v="109250.00000000003"/>
    <n v="0.2"/>
    <s v="In-store"/>
    <s v="2020"/>
    <x v="6"/>
    <x v="17"/>
  </r>
  <r>
    <x v="0"/>
    <n v="1185732"/>
    <x v="86"/>
    <x v="2"/>
    <x v="7"/>
    <s v="Seattle"/>
    <x v="0"/>
    <n v="45"/>
    <n v="1050"/>
    <n v="472500"/>
    <n v="212625"/>
    <n v="0.45"/>
    <s v="In-store"/>
    <s v="2020"/>
    <x v="6"/>
    <x v="17"/>
  </r>
  <r>
    <x v="0"/>
    <n v="1185732"/>
    <x v="87"/>
    <x v="2"/>
    <x v="7"/>
    <s v="Seattle"/>
    <x v="1"/>
    <n v="45"/>
    <n v="850"/>
    <n v="382500"/>
    <n v="133875"/>
    <n v="0.35"/>
    <s v="In-store"/>
    <s v="2020"/>
    <x v="6"/>
    <x v="17"/>
  </r>
  <r>
    <x v="0"/>
    <n v="1185732"/>
    <x v="88"/>
    <x v="2"/>
    <x v="7"/>
    <s v="Seattle"/>
    <x v="2"/>
    <n v="35"/>
    <n v="850"/>
    <n v="297500"/>
    <n v="74375"/>
    <n v="0.25"/>
    <s v="In-store"/>
    <s v="2020"/>
    <x v="6"/>
    <x v="17"/>
  </r>
  <r>
    <x v="0"/>
    <n v="1185732"/>
    <x v="89"/>
    <x v="2"/>
    <x v="7"/>
    <s v="Seattle"/>
    <x v="3"/>
    <n v="40"/>
    <n v="700"/>
    <n v="280000"/>
    <n v="84000"/>
    <n v="0.3"/>
    <s v="In-store"/>
    <s v="2020"/>
    <x v="6"/>
    <x v="18"/>
  </r>
  <r>
    <x v="0"/>
    <n v="1185732"/>
    <x v="90"/>
    <x v="4"/>
    <x v="8"/>
    <s v="Miami"/>
    <x v="4"/>
    <n v="55.000000000000007"/>
    <n v="750"/>
    <n v="412500.00000000006"/>
    <n v="144375"/>
    <n v="0.35"/>
    <s v="In-store"/>
    <s v="2020"/>
    <x v="6"/>
    <x v="18"/>
  </r>
  <r>
    <x v="0"/>
    <n v="1185732"/>
    <x v="91"/>
    <x v="4"/>
    <x v="8"/>
    <s v="Miami"/>
    <x v="5"/>
    <n v="45"/>
    <n v="850"/>
    <n v="382500"/>
    <n v="191250"/>
    <n v="0.5"/>
    <s v="In-store"/>
    <s v="2020"/>
    <x v="6"/>
    <x v="18"/>
  </r>
  <r>
    <x v="0"/>
    <n v="1185732"/>
    <x v="92"/>
    <x v="4"/>
    <x v="8"/>
    <s v="Miami"/>
    <x v="0"/>
    <n v="45"/>
    <n v="1100"/>
    <n v="495000"/>
    <n v="222750"/>
    <n v="0.45"/>
    <s v="In-store"/>
    <s v="2020"/>
    <x v="6"/>
    <x v="18"/>
  </r>
  <r>
    <x v="0"/>
    <n v="1185732"/>
    <x v="93"/>
    <x v="4"/>
    <x v="8"/>
    <s v="Miami"/>
    <x v="1"/>
    <n v="45"/>
    <n v="750"/>
    <n v="337500"/>
    <n v="118124.99999999999"/>
    <n v="0.35"/>
    <s v="In-store"/>
    <s v="2020"/>
    <x v="6"/>
    <x v="18"/>
  </r>
  <r>
    <x v="0"/>
    <n v="1185732"/>
    <x v="94"/>
    <x v="4"/>
    <x v="8"/>
    <s v="Miami"/>
    <x v="2"/>
    <n v="35"/>
    <n v="800"/>
    <n v="280000"/>
    <n v="70000"/>
    <n v="0.25"/>
    <s v="In-store"/>
    <s v="2020"/>
    <x v="6"/>
    <x v="18"/>
  </r>
  <r>
    <x v="3"/>
    <n v="1185732"/>
    <x v="95"/>
    <x v="4"/>
    <x v="8"/>
    <s v="Miami"/>
    <x v="3"/>
    <n v="40"/>
    <n v="675"/>
    <n v="270000"/>
    <n v="81000"/>
    <n v="0.3"/>
    <s v="In-store"/>
    <s v="2020"/>
    <x v="6"/>
    <x v="18"/>
  </r>
  <r>
    <x v="0"/>
    <n v="1185732"/>
    <x v="96"/>
    <x v="4"/>
    <x v="8"/>
    <s v="Miami"/>
    <x v="4"/>
    <n v="55.000000000000007"/>
    <n v="750"/>
    <n v="412500.00000000006"/>
    <n v="144375"/>
    <n v="0.35"/>
    <s v="In-store"/>
    <s v="2020"/>
    <x v="6"/>
    <x v="19"/>
  </r>
  <r>
    <x v="0"/>
    <n v="1185732"/>
    <x v="97"/>
    <x v="4"/>
    <x v="8"/>
    <s v="Miami"/>
    <x v="5"/>
    <n v="45"/>
    <n v="850"/>
    <n v="382500"/>
    <n v="191250"/>
    <n v="0.5"/>
    <s v="In-store"/>
    <s v="2020"/>
    <x v="6"/>
    <x v="19"/>
  </r>
  <r>
    <x v="0"/>
    <n v="1185732"/>
    <x v="98"/>
    <x v="4"/>
    <x v="8"/>
    <s v="Miami"/>
    <x v="0"/>
    <n v="45"/>
    <n v="1070"/>
    <n v="481500"/>
    <n v="216675"/>
    <n v="0.45"/>
    <s v="In-store"/>
    <s v="2020"/>
    <x v="6"/>
    <x v="19"/>
  </r>
  <r>
    <x v="0"/>
    <n v="1185732"/>
    <x v="99"/>
    <x v="4"/>
    <x v="8"/>
    <s v="Miami"/>
    <x v="1"/>
    <n v="45"/>
    <n v="750"/>
    <n v="337500"/>
    <n v="118124.99999999999"/>
    <n v="0.35"/>
    <s v="In-store"/>
    <s v="2020"/>
    <x v="6"/>
    <x v="19"/>
  </r>
  <r>
    <x v="0"/>
    <n v="1185732"/>
    <x v="100"/>
    <x v="4"/>
    <x v="8"/>
    <s v="Miami"/>
    <x v="2"/>
    <n v="35"/>
    <n v="775"/>
    <n v="271250"/>
    <n v="67812.5"/>
    <n v="0.25"/>
    <s v="In-store"/>
    <s v="2020"/>
    <x v="6"/>
    <x v="19"/>
  </r>
  <r>
    <x v="0"/>
    <n v="1185732"/>
    <x v="101"/>
    <x v="4"/>
    <x v="8"/>
    <s v="Miami"/>
    <x v="3"/>
    <n v="40"/>
    <n v="625"/>
    <n v="250000"/>
    <n v="75000"/>
    <n v="0.3"/>
    <s v="In-store"/>
    <s v="2020"/>
    <x v="6"/>
    <x v="19"/>
  </r>
  <r>
    <x v="0"/>
    <n v="1185732"/>
    <x v="102"/>
    <x v="4"/>
    <x v="8"/>
    <s v="Miami"/>
    <x v="4"/>
    <n v="55.000000000000007"/>
    <n v="675"/>
    <n v="371250.00000000006"/>
    <n v="129937.50000000001"/>
    <n v="0.35"/>
    <s v="In-store"/>
    <s v="2020"/>
    <x v="6"/>
    <x v="19"/>
  </r>
  <r>
    <x v="0"/>
    <n v="1185732"/>
    <x v="103"/>
    <x v="4"/>
    <x v="8"/>
    <s v="Miami"/>
    <x v="5"/>
    <n v="45"/>
    <n v="775"/>
    <n v="348750"/>
    <n v="174375"/>
    <n v="0.5"/>
    <s v="In-store"/>
    <s v="2020"/>
    <x v="6"/>
    <x v="20"/>
  </r>
  <r>
    <x v="0"/>
    <n v="1185732"/>
    <x v="53"/>
    <x v="4"/>
    <x v="8"/>
    <s v="Miami"/>
    <x v="0"/>
    <n v="45"/>
    <n v="1025"/>
    <n v="461250"/>
    <n v="207562.5"/>
    <n v="0.45"/>
    <s v="In-store"/>
    <s v="2020"/>
    <x v="3"/>
    <x v="11"/>
  </r>
  <r>
    <x v="0"/>
    <n v="1185732"/>
    <x v="53"/>
    <x v="4"/>
    <x v="8"/>
    <s v="Miami"/>
    <x v="1"/>
    <n v="45"/>
    <n v="725"/>
    <n v="326250"/>
    <n v="114187.5"/>
    <n v="0.35"/>
    <s v="In-store"/>
    <s v="2020"/>
    <x v="3"/>
    <x v="11"/>
  </r>
  <r>
    <x v="3"/>
    <n v="1185732"/>
    <x v="53"/>
    <x v="4"/>
    <x v="8"/>
    <s v="Miami"/>
    <x v="2"/>
    <n v="35"/>
    <n v="725"/>
    <n v="253750"/>
    <n v="63437.5"/>
    <n v="0.25"/>
    <s v="In-store"/>
    <s v="2020"/>
    <x v="3"/>
    <x v="11"/>
  </r>
  <r>
    <x v="3"/>
    <n v="1185732"/>
    <x v="53"/>
    <x v="4"/>
    <x v="8"/>
    <s v="Miami"/>
    <x v="3"/>
    <n v="40"/>
    <n v="650"/>
    <n v="260000"/>
    <n v="78000"/>
    <n v="0.3"/>
    <s v="In-store"/>
    <s v="2020"/>
    <x v="3"/>
    <x v="11"/>
  </r>
  <r>
    <x v="3"/>
    <n v="1185732"/>
    <x v="53"/>
    <x v="4"/>
    <x v="8"/>
    <s v="Miami"/>
    <x v="4"/>
    <n v="55.000000000000007"/>
    <n v="675"/>
    <n v="371250.00000000006"/>
    <n v="129937.50000000001"/>
    <n v="0.35"/>
    <s v="In-store"/>
    <s v="2020"/>
    <x v="3"/>
    <x v="11"/>
  </r>
  <r>
    <x v="3"/>
    <n v="1185732"/>
    <x v="53"/>
    <x v="4"/>
    <x v="8"/>
    <s v="Miami"/>
    <x v="5"/>
    <n v="45"/>
    <n v="800"/>
    <n v="360000"/>
    <n v="180000"/>
    <n v="0.5"/>
    <s v="In-store"/>
    <s v="2020"/>
    <x v="3"/>
    <x v="11"/>
  </r>
  <r>
    <x v="3"/>
    <n v="1185732"/>
    <x v="53"/>
    <x v="4"/>
    <x v="8"/>
    <s v="Miami"/>
    <x v="0"/>
    <n v="55.000000000000007"/>
    <n v="1070"/>
    <n v="588500.00000000012"/>
    <n v="264825.00000000006"/>
    <n v="0.45"/>
    <s v="In-store"/>
    <s v="2020"/>
    <x v="3"/>
    <x v="11"/>
  </r>
  <r>
    <x v="3"/>
    <n v="1185732"/>
    <x v="53"/>
    <x v="4"/>
    <x v="8"/>
    <s v="Miami"/>
    <x v="1"/>
    <n v="55.000000000000007"/>
    <n v="775"/>
    <n v="426250.00000000006"/>
    <n v="149187.5"/>
    <n v="0.35"/>
    <s v="In-store"/>
    <s v="2020"/>
    <x v="3"/>
    <x v="11"/>
  </r>
  <r>
    <x v="3"/>
    <n v="1185732"/>
    <x v="53"/>
    <x v="4"/>
    <x v="8"/>
    <s v="Miami"/>
    <x v="2"/>
    <n v="50"/>
    <n v="750"/>
    <n v="375000"/>
    <n v="93750"/>
    <n v="0.25"/>
    <s v="In-store"/>
    <s v="2020"/>
    <x v="3"/>
    <x v="11"/>
  </r>
  <r>
    <x v="3"/>
    <n v="1185732"/>
    <x v="53"/>
    <x v="4"/>
    <x v="8"/>
    <s v="Miami"/>
    <x v="3"/>
    <n v="50"/>
    <n v="700"/>
    <n v="350000"/>
    <n v="105000"/>
    <n v="0.3"/>
    <s v="In-store"/>
    <s v="2020"/>
    <x v="3"/>
    <x v="11"/>
  </r>
  <r>
    <x v="3"/>
    <n v="1185732"/>
    <x v="53"/>
    <x v="4"/>
    <x v="8"/>
    <s v="Miami"/>
    <x v="4"/>
    <n v="60"/>
    <n v="725"/>
    <n v="435000"/>
    <n v="152250"/>
    <n v="0.35"/>
    <s v="In-store"/>
    <s v="2020"/>
    <x v="3"/>
    <x v="11"/>
  </r>
  <r>
    <x v="3"/>
    <n v="1185732"/>
    <x v="53"/>
    <x v="4"/>
    <x v="8"/>
    <s v="Miami"/>
    <x v="5"/>
    <n v="65"/>
    <n v="825"/>
    <n v="536250"/>
    <n v="268125"/>
    <n v="0.5"/>
    <s v="In-store"/>
    <s v="2020"/>
    <x v="3"/>
    <x v="11"/>
  </r>
  <r>
    <x v="3"/>
    <n v="1185732"/>
    <x v="53"/>
    <x v="4"/>
    <x v="8"/>
    <s v="Miami"/>
    <x v="0"/>
    <n v="60"/>
    <n v="1075"/>
    <n v="645000"/>
    <n v="290250"/>
    <n v="0.45"/>
    <s v="In-store"/>
    <s v="2020"/>
    <x v="3"/>
    <x v="11"/>
  </r>
  <r>
    <x v="3"/>
    <n v="1185732"/>
    <x v="53"/>
    <x v="4"/>
    <x v="8"/>
    <s v="Miami"/>
    <x v="1"/>
    <n v="55.000000000000007"/>
    <n v="825"/>
    <n v="453750.00000000006"/>
    <n v="158812.5"/>
    <n v="0.35"/>
    <s v="In-store"/>
    <s v="2020"/>
    <x v="3"/>
    <x v="11"/>
  </r>
  <r>
    <x v="3"/>
    <n v="1185732"/>
    <x v="118"/>
    <x v="4"/>
    <x v="8"/>
    <s v="Miami"/>
    <x v="2"/>
    <n v="50"/>
    <n v="800"/>
    <n v="400000"/>
    <n v="100000"/>
    <n v="0.25"/>
    <s v="In-store"/>
    <s v="2020"/>
    <x v="7"/>
    <x v="22"/>
  </r>
  <r>
    <x v="3"/>
    <n v="1185732"/>
    <x v="119"/>
    <x v="4"/>
    <x v="8"/>
    <s v="Miami"/>
    <x v="3"/>
    <n v="50"/>
    <n v="775"/>
    <n v="387500"/>
    <n v="116250"/>
    <n v="0.3"/>
    <s v="In-store"/>
    <s v="2020"/>
    <x v="7"/>
    <x v="22"/>
  </r>
  <r>
    <x v="3"/>
    <n v="1185732"/>
    <x v="120"/>
    <x v="4"/>
    <x v="8"/>
    <s v="Miami"/>
    <x v="4"/>
    <n v="65"/>
    <n v="775"/>
    <n v="503750"/>
    <n v="176312.5"/>
    <n v="0.35"/>
    <s v="In-store"/>
    <s v="2020"/>
    <x v="7"/>
    <x v="22"/>
  </r>
  <r>
    <x v="3"/>
    <n v="1185732"/>
    <x v="121"/>
    <x v="4"/>
    <x v="8"/>
    <s v="Miami"/>
    <x v="5"/>
    <n v="70"/>
    <n v="925"/>
    <n v="647500"/>
    <n v="323750"/>
    <n v="0.5"/>
    <s v="In-store"/>
    <s v="2020"/>
    <x v="7"/>
    <x v="22"/>
  </r>
  <r>
    <x v="3"/>
    <n v="1185732"/>
    <x v="122"/>
    <x v="4"/>
    <x v="8"/>
    <s v="Miami"/>
    <x v="0"/>
    <n v="65"/>
    <n v="1150"/>
    <n v="747500"/>
    <n v="336375"/>
    <n v="0.45"/>
    <s v="In-store"/>
    <s v="2020"/>
    <x v="7"/>
    <x v="22"/>
  </r>
  <r>
    <x v="3"/>
    <n v="1185732"/>
    <x v="123"/>
    <x v="4"/>
    <x v="8"/>
    <s v="Miami"/>
    <x v="1"/>
    <n v="60.000000000000007"/>
    <n v="900"/>
    <n v="540000.00000000012"/>
    <n v="189000.00000000003"/>
    <n v="0.35"/>
    <s v="In-store"/>
    <s v="2020"/>
    <x v="7"/>
    <x v="22"/>
  </r>
  <r>
    <x v="3"/>
    <n v="1185732"/>
    <x v="124"/>
    <x v="4"/>
    <x v="8"/>
    <s v="Miami"/>
    <x v="2"/>
    <n v="55.000000000000007"/>
    <n v="825"/>
    <n v="453750.00000000006"/>
    <n v="113437.50000000001"/>
    <n v="0.25"/>
    <s v="In-store"/>
    <s v="2020"/>
    <x v="7"/>
    <x v="23"/>
  </r>
  <r>
    <x v="3"/>
    <n v="1185732"/>
    <x v="125"/>
    <x v="4"/>
    <x v="8"/>
    <s v="Miami"/>
    <x v="3"/>
    <n v="55.000000000000007"/>
    <n v="775"/>
    <n v="426250.00000000006"/>
    <n v="127875.00000000001"/>
    <n v="0.3"/>
    <s v="In-store"/>
    <s v="2020"/>
    <x v="7"/>
    <x v="23"/>
  </r>
  <r>
    <x v="3"/>
    <n v="1185732"/>
    <x v="126"/>
    <x v="4"/>
    <x v="8"/>
    <s v="Miami"/>
    <x v="4"/>
    <n v="65"/>
    <n v="800"/>
    <n v="520000"/>
    <n v="182000"/>
    <n v="0.35"/>
    <s v="In-store"/>
    <s v="2020"/>
    <x v="7"/>
    <x v="23"/>
  </r>
  <r>
    <x v="3"/>
    <n v="1185732"/>
    <x v="127"/>
    <x v="4"/>
    <x v="8"/>
    <s v="Miami"/>
    <x v="5"/>
    <n v="70"/>
    <n v="975"/>
    <n v="682500"/>
    <n v="341250"/>
    <n v="0.5"/>
    <s v="In-store"/>
    <s v="2020"/>
    <x v="7"/>
    <x v="23"/>
  </r>
  <r>
    <x v="3"/>
    <n v="1185732"/>
    <x v="630"/>
    <x v="4"/>
    <x v="8"/>
    <s v="Miami"/>
    <x v="0"/>
    <n v="65"/>
    <n v="1125"/>
    <n v="731250"/>
    <n v="329062.5"/>
    <n v="0.45"/>
    <s v="In-store"/>
    <s v="2020"/>
    <x v="7"/>
    <x v="23"/>
  </r>
  <r>
    <x v="3"/>
    <n v="1185732"/>
    <x v="631"/>
    <x v="4"/>
    <x v="8"/>
    <s v="Miami"/>
    <x v="1"/>
    <n v="60.000000000000007"/>
    <n v="900"/>
    <n v="540000.00000000012"/>
    <n v="189000.00000000003"/>
    <n v="0.35"/>
    <s v="In-store"/>
    <s v="2020"/>
    <x v="7"/>
    <x v="23"/>
  </r>
  <r>
    <x v="3"/>
    <n v="1185732"/>
    <x v="632"/>
    <x v="4"/>
    <x v="8"/>
    <s v="Miami"/>
    <x v="2"/>
    <n v="55.000000000000007"/>
    <n v="825"/>
    <n v="453750.00000000006"/>
    <n v="113437.50000000001"/>
    <n v="0.25"/>
    <s v="In-store"/>
    <s v="2020"/>
    <x v="7"/>
    <x v="23"/>
  </r>
  <r>
    <x v="0"/>
    <n v="1185732"/>
    <x v="633"/>
    <x v="4"/>
    <x v="8"/>
    <s v="Miami"/>
    <x v="3"/>
    <n v="45"/>
    <n v="775"/>
    <n v="348750"/>
    <n v="104625"/>
    <n v="0.3"/>
    <s v="In-store"/>
    <s v="2020"/>
    <x v="7"/>
    <x v="44"/>
  </r>
  <r>
    <x v="0"/>
    <n v="1185732"/>
    <x v="634"/>
    <x v="4"/>
    <x v="8"/>
    <s v="Miami"/>
    <x v="4"/>
    <n v="55.000000000000007"/>
    <n v="750"/>
    <n v="412500.00000000006"/>
    <n v="144375"/>
    <n v="0.35"/>
    <s v="In-store"/>
    <s v="2020"/>
    <x v="7"/>
    <x v="44"/>
  </r>
  <r>
    <x v="0"/>
    <n v="1185732"/>
    <x v="635"/>
    <x v="4"/>
    <x v="8"/>
    <s v="Miami"/>
    <x v="5"/>
    <n v="60.000000000000007"/>
    <n v="925"/>
    <n v="555000.00000000012"/>
    <n v="277500.00000000006"/>
    <n v="0.5"/>
    <s v="In-store"/>
    <s v="2020"/>
    <x v="7"/>
    <x v="44"/>
  </r>
  <r>
    <x v="0"/>
    <n v="1185732"/>
    <x v="636"/>
    <x v="4"/>
    <x v="8"/>
    <s v="Miami"/>
    <x v="0"/>
    <n v="55.000000000000007"/>
    <n v="1050"/>
    <n v="577500.00000000012"/>
    <n v="259875.00000000006"/>
    <n v="0.45"/>
    <s v="In-store"/>
    <s v="2020"/>
    <x v="7"/>
    <x v="44"/>
  </r>
  <r>
    <x v="0"/>
    <n v="1185732"/>
    <x v="637"/>
    <x v="4"/>
    <x v="8"/>
    <s v="Miami"/>
    <x v="1"/>
    <n v="50.000000000000014"/>
    <n v="850"/>
    <n v="425000.00000000012"/>
    <n v="148750.00000000003"/>
    <n v="0.35"/>
    <s v="In-store"/>
    <s v="2020"/>
    <x v="7"/>
    <x v="44"/>
  </r>
  <r>
    <x v="2"/>
    <n v="1185732"/>
    <x v="638"/>
    <x v="4"/>
    <x v="8"/>
    <s v="Miami"/>
    <x v="2"/>
    <n v="45"/>
    <n v="750"/>
    <n v="337500"/>
    <n v="84375"/>
    <n v="0.25"/>
    <s v="In-store"/>
    <s v="2020"/>
    <x v="7"/>
    <x v="44"/>
  </r>
  <r>
    <x v="2"/>
    <n v="1185732"/>
    <x v="639"/>
    <x v="4"/>
    <x v="8"/>
    <s v="Miami"/>
    <x v="3"/>
    <n v="45"/>
    <n v="725"/>
    <n v="326250"/>
    <n v="97875"/>
    <n v="0.3"/>
    <s v="In-store"/>
    <s v="2020"/>
    <x v="7"/>
    <x v="44"/>
  </r>
  <r>
    <x v="2"/>
    <n v="1185732"/>
    <x v="640"/>
    <x v="4"/>
    <x v="8"/>
    <s v="Miami"/>
    <x v="4"/>
    <n v="55.000000000000007"/>
    <n v="725"/>
    <n v="398750.00000000006"/>
    <n v="139562.5"/>
    <n v="0.35"/>
    <s v="In-store"/>
    <s v="2020"/>
    <x v="7"/>
    <x v="45"/>
  </r>
  <r>
    <x v="2"/>
    <n v="1185732"/>
    <x v="641"/>
    <x v="4"/>
    <x v="8"/>
    <s v="Miami"/>
    <x v="5"/>
    <n v="60.000000000000007"/>
    <n v="825"/>
    <n v="495000.00000000006"/>
    <n v="247500.00000000003"/>
    <n v="0.5"/>
    <s v="In-store"/>
    <s v="2020"/>
    <x v="7"/>
    <x v="45"/>
  </r>
  <r>
    <x v="2"/>
    <n v="1185732"/>
    <x v="642"/>
    <x v="4"/>
    <x v="8"/>
    <s v="Miami"/>
    <x v="0"/>
    <n v="60.000000000000007"/>
    <n v="1000"/>
    <n v="600000.00000000012"/>
    <n v="270000.00000000006"/>
    <n v="0.45"/>
    <s v="In-store"/>
    <s v="2020"/>
    <x v="7"/>
    <x v="45"/>
  </r>
  <r>
    <x v="2"/>
    <n v="1185732"/>
    <x v="643"/>
    <x v="4"/>
    <x v="8"/>
    <s v="Miami"/>
    <x v="1"/>
    <n v="50.000000000000014"/>
    <n v="825"/>
    <n v="412500.00000000012"/>
    <n v="144375.00000000003"/>
    <n v="0.35"/>
    <s v="In-store"/>
    <s v="2020"/>
    <x v="7"/>
    <x v="45"/>
  </r>
  <r>
    <x v="2"/>
    <n v="1185732"/>
    <x v="644"/>
    <x v="4"/>
    <x v="8"/>
    <s v="Miami"/>
    <x v="2"/>
    <n v="50.000000000000014"/>
    <n v="725"/>
    <n v="362500.00000000012"/>
    <n v="90625.000000000029"/>
    <n v="0.25"/>
    <s v="In-store"/>
    <s v="2020"/>
    <x v="8"/>
    <x v="45"/>
  </r>
  <r>
    <x v="2"/>
    <n v="1185732"/>
    <x v="645"/>
    <x v="4"/>
    <x v="8"/>
    <s v="Miami"/>
    <x v="3"/>
    <n v="50.000000000000014"/>
    <n v="700"/>
    <n v="350000.00000000012"/>
    <n v="105000.00000000003"/>
    <n v="0.3"/>
    <s v="In-store"/>
    <s v="2020"/>
    <x v="8"/>
    <x v="45"/>
  </r>
  <r>
    <x v="2"/>
    <n v="1185732"/>
    <x v="646"/>
    <x v="4"/>
    <x v="8"/>
    <s v="Miami"/>
    <x v="4"/>
    <n v="60.000000000000007"/>
    <n v="700"/>
    <n v="420000.00000000006"/>
    <n v="147000"/>
    <n v="0.35"/>
    <s v="In-store"/>
    <s v="2020"/>
    <x v="8"/>
    <x v="45"/>
  </r>
  <r>
    <x v="2"/>
    <n v="1185732"/>
    <x v="647"/>
    <x v="4"/>
    <x v="8"/>
    <s v="Miami"/>
    <x v="5"/>
    <n v="65"/>
    <n v="825"/>
    <n v="536250"/>
    <n v="268125"/>
    <n v="0.5"/>
    <s v="In-store"/>
    <s v="2020"/>
    <x v="8"/>
    <x v="46"/>
  </r>
  <r>
    <x v="2"/>
    <n v="1185732"/>
    <x v="648"/>
    <x v="4"/>
    <x v="8"/>
    <s v="Miami"/>
    <x v="0"/>
    <n v="60.000000000000007"/>
    <n v="975"/>
    <n v="585000.00000000012"/>
    <n v="263250.00000000006"/>
    <n v="0.45"/>
    <s v="In-store"/>
    <s v="2020"/>
    <x v="8"/>
    <x v="46"/>
  </r>
  <r>
    <x v="2"/>
    <n v="1185732"/>
    <x v="649"/>
    <x v="4"/>
    <x v="8"/>
    <s v="Miami"/>
    <x v="1"/>
    <n v="50.000000000000014"/>
    <n v="800"/>
    <n v="400000.00000000012"/>
    <n v="140000.00000000003"/>
    <n v="0.35"/>
    <s v="In-store"/>
    <s v="2020"/>
    <x v="8"/>
    <x v="46"/>
  </r>
  <r>
    <x v="2"/>
    <n v="1185732"/>
    <x v="650"/>
    <x v="4"/>
    <x v="8"/>
    <s v="Miami"/>
    <x v="2"/>
    <n v="50.000000000000014"/>
    <n v="745"/>
    <n v="372500.00000000012"/>
    <n v="93125.000000000029"/>
    <n v="0.25"/>
    <s v="In-store"/>
    <s v="2020"/>
    <x v="8"/>
    <x v="46"/>
  </r>
  <r>
    <x v="2"/>
    <n v="1185732"/>
    <x v="651"/>
    <x v="4"/>
    <x v="8"/>
    <s v="Miami"/>
    <x v="3"/>
    <n v="50.000000000000014"/>
    <n v="775"/>
    <n v="387500.00000000012"/>
    <n v="116250.00000000003"/>
    <n v="0.3"/>
    <s v="In-store"/>
    <s v="2020"/>
    <x v="8"/>
    <x v="46"/>
  </r>
  <r>
    <x v="2"/>
    <n v="1185732"/>
    <x v="652"/>
    <x v="4"/>
    <x v="8"/>
    <s v="Miami"/>
    <x v="4"/>
    <n v="65"/>
    <n v="750"/>
    <n v="487500"/>
    <n v="170625"/>
    <n v="0.35"/>
    <s v="In-store"/>
    <s v="2020"/>
    <x v="8"/>
    <x v="46"/>
  </r>
  <r>
    <x v="2"/>
    <n v="1185732"/>
    <x v="653"/>
    <x v="4"/>
    <x v="8"/>
    <s v="Miami"/>
    <x v="5"/>
    <n v="70"/>
    <n v="850"/>
    <n v="595000"/>
    <n v="297500"/>
    <n v="0.5"/>
    <s v="In-store"/>
    <s v="2020"/>
    <x v="8"/>
    <x v="46"/>
  </r>
  <r>
    <x v="2"/>
    <n v="1185732"/>
    <x v="575"/>
    <x v="4"/>
    <x v="8"/>
    <s v="Miami"/>
    <x v="0"/>
    <n v="65"/>
    <n v="1075"/>
    <n v="698750"/>
    <n v="314437.5"/>
    <n v="0.45"/>
    <s v="In-store"/>
    <s v="2020"/>
    <x v="4"/>
    <x v="37"/>
  </r>
  <r>
    <x v="2"/>
    <n v="1185732"/>
    <x v="575"/>
    <x v="4"/>
    <x v="8"/>
    <s v="Miami"/>
    <x v="1"/>
    <n v="55.000000000000007"/>
    <n v="875"/>
    <n v="481250.00000000006"/>
    <n v="168437.5"/>
    <n v="0.35"/>
    <s v="In-store"/>
    <s v="2020"/>
    <x v="4"/>
    <x v="37"/>
  </r>
  <r>
    <x v="2"/>
    <n v="1185732"/>
    <x v="575"/>
    <x v="4"/>
    <x v="8"/>
    <s v="Miami"/>
    <x v="2"/>
    <n v="55.000000000000007"/>
    <n v="825"/>
    <n v="453750.00000000006"/>
    <n v="113437.50000000001"/>
    <n v="0.25"/>
    <s v="In-store"/>
    <s v="2020"/>
    <x v="4"/>
    <x v="37"/>
  </r>
  <r>
    <x v="2"/>
    <n v="1185732"/>
    <x v="575"/>
    <x v="4"/>
    <x v="8"/>
    <s v="Miami"/>
    <x v="3"/>
    <n v="55.000000000000007"/>
    <n v="775"/>
    <n v="426250.00000000006"/>
    <n v="127875.00000000001"/>
    <n v="0.3"/>
    <s v="In-store"/>
    <s v="2020"/>
    <x v="4"/>
    <x v="37"/>
  </r>
  <r>
    <x v="0"/>
    <n v="1185732"/>
    <x v="575"/>
    <x v="4"/>
    <x v="8"/>
    <s v="Miami"/>
    <x v="4"/>
    <n v="65"/>
    <n v="775"/>
    <n v="503750"/>
    <n v="176312.5"/>
    <n v="0.35"/>
    <s v="In-store"/>
    <s v="2020"/>
    <x v="4"/>
    <x v="37"/>
  </r>
  <r>
    <x v="0"/>
    <n v="1185732"/>
    <x v="575"/>
    <x v="4"/>
    <x v="8"/>
    <s v="Miami"/>
    <x v="5"/>
    <n v="70"/>
    <n v="875"/>
    <n v="612500"/>
    <n v="306250"/>
    <n v="0.5"/>
    <s v="In-store"/>
    <s v="2020"/>
    <x v="4"/>
    <x v="37"/>
  </r>
  <r>
    <x v="0"/>
    <n v="1185732"/>
    <x v="654"/>
    <x v="4"/>
    <x v="8"/>
    <s v="Miami"/>
    <x v="0"/>
    <n v="35"/>
    <n v="450"/>
    <n v="157500"/>
    <n v="55125.000000000007"/>
    <n v="0.35000000000000003"/>
    <s v="In-store"/>
    <s v="2020"/>
    <x v="8"/>
    <x v="47"/>
  </r>
  <r>
    <x v="0"/>
    <n v="1185732"/>
    <x v="655"/>
    <x v="4"/>
    <x v="8"/>
    <s v="Miami"/>
    <x v="1"/>
    <n v="35"/>
    <n v="250"/>
    <n v="87500"/>
    <n v="26250"/>
    <n v="0.3"/>
    <s v="In-store"/>
    <s v="2020"/>
    <x v="8"/>
    <x v="24"/>
  </r>
  <r>
    <x v="0"/>
    <n v="1185732"/>
    <x v="656"/>
    <x v="4"/>
    <x v="8"/>
    <s v="Miami"/>
    <x v="2"/>
    <n v="25"/>
    <n v="250"/>
    <n v="62500"/>
    <n v="18750"/>
    <n v="0.3"/>
    <s v="In-store"/>
    <s v="2020"/>
    <x v="8"/>
    <x v="24"/>
  </r>
  <r>
    <x v="0"/>
    <n v="1185732"/>
    <x v="128"/>
    <x v="4"/>
    <x v="8"/>
    <s v="Miami"/>
    <x v="3"/>
    <n v="30.000000000000004"/>
    <n v="100"/>
    <n v="30000.000000000004"/>
    <n v="10500.000000000002"/>
    <n v="0.35000000000000003"/>
    <s v="In-store"/>
    <s v="2020"/>
    <x v="8"/>
    <x v="24"/>
  </r>
  <r>
    <x v="0"/>
    <n v="1185732"/>
    <x v="129"/>
    <x v="3"/>
    <x v="9"/>
    <s v="Minneapolis"/>
    <x v="4"/>
    <n v="44.999999999999993"/>
    <n v="150"/>
    <n v="67499.999999999985"/>
    <n v="20249.999999999996"/>
    <n v="0.3"/>
    <s v="In-store"/>
    <s v="2020"/>
    <x v="8"/>
    <x v="24"/>
  </r>
  <r>
    <x v="0"/>
    <n v="1185732"/>
    <x v="130"/>
    <x v="3"/>
    <x v="9"/>
    <s v="Minneapolis"/>
    <x v="5"/>
    <n v="35"/>
    <n v="250"/>
    <n v="87500"/>
    <n v="39375"/>
    <n v="0.45"/>
    <s v="In-store"/>
    <s v="2020"/>
    <x v="8"/>
    <x v="24"/>
  </r>
  <r>
    <x v="0"/>
    <n v="1185732"/>
    <x v="131"/>
    <x v="3"/>
    <x v="9"/>
    <s v="Minneapolis"/>
    <x v="0"/>
    <n v="35"/>
    <n v="500"/>
    <n v="175000"/>
    <n v="61250.000000000007"/>
    <n v="0.35000000000000003"/>
    <s v="In-store"/>
    <s v="2020"/>
    <x v="8"/>
    <x v="24"/>
  </r>
  <r>
    <x v="0"/>
    <n v="1185732"/>
    <x v="132"/>
    <x v="3"/>
    <x v="9"/>
    <s v="Minneapolis"/>
    <x v="1"/>
    <n v="35"/>
    <n v="150"/>
    <n v="52500"/>
    <n v="15750"/>
    <n v="0.3"/>
    <s v="In-store"/>
    <s v="2020"/>
    <x v="8"/>
    <x v="24"/>
  </r>
  <r>
    <x v="0"/>
    <n v="1185732"/>
    <x v="133"/>
    <x v="3"/>
    <x v="9"/>
    <s v="Minneapolis"/>
    <x v="2"/>
    <n v="25"/>
    <n v="200"/>
    <n v="50000"/>
    <n v="15000"/>
    <n v="0.3"/>
    <s v="In-store"/>
    <s v="2020"/>
    <x v="8"/>
    <x v="25"/>
  </r>
  <r>
    <x v="0"/>
    <n v="1185732"/>
    <x v="134"/>
    <x v="3"/>
    <x v="9"/>
    <s v="Minneapolis"/>
    <x v="3"/>
    <n v="30.000000000000004"/>
    <n v="75"/>
    <n v="22500.000000000004"/>
    <n v="7875.0000000000018"/>
    <n v="0.35000000000000003"/>
    <s v="In-store"/>
    <s v="2020"/>
    <x v="8"/>
    <x v="25"/>
  </r>
  <r>
    <x v="0"/>
    <n v="1185732"/>
    <x v="135"/>
    <x v="3"/>
    <x v="9"/>
    <s v="Minneapolis"/>
    <x v="4"/>
    <n v="44.999999999999993"/>
    <n v="150"/>
    <n v="67499.999999999985"/>
    <n v="20249.999999999996"/>
    <n v="0.3"/>
    <s v="In-store"/>
    <s v="2020"/>
    <x v="8"/>
    <x v="25"/>
  </r>
  <r>
    <x v="0"/>
    <n v="1185732"/>
    <x v="136"/>
    <x v="3"/>
    <x v="9"/>
    <s v="Minneapolis"/>
    <x v="5"/>
    <n v="35"/>
    <n v="225"/>
    <n v="78750"/>
    <n v="35437.5"/>
    <n v="0.45"/>
    <s v="In-store"/>
    <s v="2020"/>
    <x v="8"/>
    <x v="25"/>
  </r>
  <r>
    <x v="0"/>
    <n v="1185732"/>
    <x v="137"/>
    <x v="3"/>
    <x v="9"/>
    <s v="Minneapolis"/>
    <x v="0"/>
    <n v="40"/>
    <n v="445"/>
    <n v="178000"/>
    <n v="62300.000000000007"/>
    <n v="0.35000000000000003"/>
    <s v="In-store"/>
    <s v="2020"/>
    <x v="8"/>
    <x v="25"/>
  </r>
  <r>
    <x v="0"/>
    <n v="1185732"/>
    <x v="138"/>
    <x v="3"/>
    <x v="9"/>
    <s v="Minneapolis"/>
    <x v="1"/>
    <n v="40"/>
    <n v="125"/>
    <n v="50000"/>
    <n v="15000"/>
    <n v="0.3"/>
    <s v="In-store"/>
    <s v="2020"/>
    <x v="8"/>
    <x v="25"/>
  </r>
  <r>
    <x v="0"/>
    <n v="1185732"/>
    <x v="139"/>
    <x v="3"/>
    <x v="9"/>
    <s v="Minneapolis"/>
    <x v="2"/>
    <n v="30.000000000000004"/>
    <n v="175"/>
    <n v="52500.000000000007"/>
    <n v="15750.000000000002"/>
    <n v="0.3"/>
    <s v="In-store"/>
    <s v="2020"/>
    <x v="8"/>
    <x v="25"/>
  </r>
  <r>
    <x v="0"/>
    <n v="1185732"/>
    <x v="140"/>
    <x v="3"/>
    <x v="9"/>
    <s v="Minneapolis"/>
    <x v="3"/>
    <n v="35"/>
    <n v="25"/>
    <n v="8750"/>
    <n v="3062.5000000000005"/>
    <n v="0.35000000000000003"/>
    <s v="In-store"/>
    <s v="2020"/>
    <x v="9"/>
    <x v="26"/>
  </r>
  <r>
    <x v="0"/>
    <n v="1185732"/>
    <x v="141"/>
    <x v="3"/>
    <x v="9"/>
    <s v="Minneapolis"/>
    <x v="4"/>
    <n v="50"/>
    <n v="75"/>
    <n v="37500"/>
    <n v="11250"/>
    <n v="0.3"/>
    <s v="In-store"/>
    <s v="2020"/>
    <x v="9"/>
    <x v="26"/>
  </r>
  <r>
    <x v="0"/>
    <n v="1185732"/>
    <x v="142"/>
    <x v="3"/>
    <x v="9"/>
    <s v="Minneapolis"/>
    <x v="5"/>
    <n v="40"/>
    <n v="175"/>
    <n v="70000"/>
    <n v="31500"/>
    <n v="0.45"/>
    <s v="In-store"/>
    <s v="2020"/>
    <x v="9"/>
    <x v="26"/>
  </r>
  <r>
    <x v="0"/>
    <n v="1185732"/>
    <x v="143"/>
    <x v="3"/>
    <x v="9"/>
    <s v="Minneapolis"/>
    <x v="0"/>
    <n v="40"/>
    <n v="400"/>
    <n v="160000"/>
    <n v="56000.000000000007"/>
    <n v="0.35000000000000003"/>
    <s v="In-store"/>
    <s v="2020"/>
    <x v="9"/>
    <x v="26"/>
  </r>
  <r>
    <x v="0"/>
    <n v="1185732"/>
    <x v="144"/>
    <x v="3"/>
    <x v="9"/>
    <s v="Minneapolis"/>
    <x v="1"/>
    <n v="40"/>
    <n v="100"/>
    <n v="40000"/>
    <n v="12000"/>
    <n v="0.3"/>
    <s v="In-store"/>
    <s v="2020"/>
    <x v="9"/>
    <x v="26"/>
  </r>
  <r>
    <x v="0"/>
    <n v="1185732"/>
    <x v="145"/>
    <x v="3"/>
    <x v="9"/>
    <s v="Minneapolis"/>
    <x v="2"/>
    <n v="30.000000000000004"/>
    <n v="100"/>
    <n v="30000.000000000004"/>
    <n v="9000"/>
    <n v="0.3"/>
    <s v="In-store"/>
    <s v="2020"/>
    <x v="9"/>
    <x v="26"/>
  </r>
  <r>
    <x v="0"/>
    <n v="1185732"/>
    <x v="146"/>
    <x v="3"/>
    <x v="9"/>
    <s v="Minneapolis"/>
    <x v="3"/>
    <n v="35"/>
    <n v="25"/>
    <n v="8750"/>
    <n v="3062.5000000000005"/>
    <n v="0.35000000000000003"/>
    <s v="In-store"/>
    <s v="2020"/>
    <x v="9"/>
    <x v="26"/>
  </r>
  <r>
    <x v="0"/>
    <n v="1185732"/>
    <x v="147"/>
    <x v="3"/>
    <x v="9"/>
    <s v="Minneapolis"/>
    <x v="4"/>
    <n v="50"/>
    <n v="50"/>
    <n v="25000"/>
    <n v="7500"/>
    <n v="0.3"/>
    <s v="In-store"/>
    <s v="2020"/>
    <x v="9"/>
    <x v="27"/>
  </r>
  <r>
    <x v="0"/>
    <n v="1185732"/>
    <x v="148"/>
    <x v="3"/>
    <x v="9"/>
    <s v="Minneapolis"/>
    <x v="5"/>
    <n v="40"/>
    <n v="175"/>
    <n v="70000"/>
    <n v="31500"/>
    <n v="0.45"/>
    <s v="In-store"/>
    <s v="2020"/>
    <x v="9"/>
    <x v="27"/>
  </r>
  <r>
    <x v="0"/>
    <n v="1185732"/>
    <x v="149"/>
    <x v="3"/>
    <x v="9"/>
    <s v="Minneapolis"/>
    <x v="0"/>
    <n v="50"/>
    <n v="445"/>
    <n v="222500"/>
    <n v="77875.000000000015"/>
    <n v="0.35000000000000003"/>
    <s v="In-store"/>
    <s v="2020"/>
    <x v="9"/>
    <x v="27"/>
  </r>
  <r>
    <x v="0"/>
    <n v="1185732"/>
    <x v="150"/>
    <x v="3"/>
    <x v="9"/>
    <s v="Minneapolis"/>
    <x v="1"/>
    <n v="45.000000000000007"/>
    <n v="150"/>
    <n v="67500.000000000015"/>
    <n v="20250.000000000004"/>
    <n v="0.3"/>
    <s v="In-store"/>
    <s v="2020"/>
    <x v="9"/>
    <x v="27"/>
  </r>
  <r>
    <x v="0"/>
    <n v="1185732"/>
    <x v="151"/>
    <x v="3"/>
    <x v="9"/>
    <s v="Minneapolis"/>
    <x v="2"/>
    <n v="40"/>
    <n v="125"/>
    <n v="50000"/>
    <n v="15000"/>
    <n v="0.3"/>
    <s v="In-store"/>
    <s v="2020"/>
    <x v="9"/>
    <x v="27"/>
  </r>
  <r>
    <x v="0"/>
    <n v="1185732"/>
    <x v="152"/>
    <x v="3"/>
    <x v="9"/>
    <s v="Minneapolis"/>
    <x v="3"/>
    <n v="40"/>
    <n v="50"/>
    <n v="20000"/>
    <n v="7000.0000000000009"/>
    <n v="0.35000000000000003"/>
    <s v="In-store"/>
    <s v="2020"/>
    <x v="9"/>
    <x v="27"/>
  </r>
  <r>
    <x v="0"/>
    <n v="1185732"/>
    <x v="153"/>
    <x v="3"/>
    <x v="9"/>
    <s v="Minneapolis"/>
    <x v="4"/>
    <n v="54.999999999999993"/>
    <n v="75"/>
    <n v="41249.999999999993"/>
    <n v="12374.999999999998"/>
    <n v="0.3"/>
    <s v="In-store"/>
    <s v="2020"/>
    <x v="9"/>
    <x v="27"/>
  </r>
  <r>
    <x v="0"/>
    <n v="1185732"/>
    <x v="154"/>
    <x v="3"/>
    <x v="9"/>
    <s v="Minneapolis"/>
    <x v="5"/>
    <n v="60"/>
    <n v="175"/>
    <n v="105000"/>
    <n v="47250"/>
    <n v="0.45"/>
    <s v="In-store"/>
    <s v="2020"/>
    <x v="9"/>
    <x v="28"/>
  </r>
  <r>
    <x v="0"/>
    <n v="1185732"/>
    <x v="657"/>
    <x v="3"/>
    <x v="9"/>
    <s v="Minneapolis"/>
    <x v="0"/>
    <n v="45"/>
    <n v="425"/>
    <n v="191250"/>
    <n v="66937.5"/>
    <n v="0.35000000000000003"/>
    <s v="Outlet"/>
    <s v="2020"/>
    <x v="9"/>
    <x v="28"/>
  </r>
  <r>
    <x v="0"/>
    <n v="1185732"/>
    <x v="658"/>
    <x v="3"/>
    <x v="9"/>
    <s v="Minneapolis"/>
    <x v="1"/>
    <n v="40.000000000000007"/>
    <n v="175"/>
    <n v="70000.000000000015"/>
    <n v="21000.000000000004"/>
    <n v="0.3"/>
    <s v="Outlet"/>
    <s v="2020"/>
    <x v="9"/>
    <x v="28"/>
  </r>
  <r>
    <x v="0"/>
    <n v="1185732"/>
    <x v="659"/>
    <x v="3"/>
    <x v="9"/>
    <s v="Minneapolis"/>
    <x v="2"/>
    <n v="35"/>
    <n v="175"/>
    <n v="61250"/>
    <n v="18375"/>
    <n v="0.3"/>
    <s v="Outlet"/>
    <s v="2020"/>
    <x v="9"/>
    <x v="28"/>
  </r>
  <r>
    <x v="0"/>
    <n v="1185732"/>
    <x v="660"/>
    <x v="3"/>
    <x v="9"/>
    <s v="Minneapolis"/>
    <x v="3"/>
    <n v="35"/>
    <n v="150"/>
    <n v="52500"/>
    <n v="18375"/>
    <n v="0.35000000000000003"/>
    <s v="Outlet"/>
    <s v="2020"/>
    <x v="9"/>
    <x v="28"/>
  </r>
  <r>
    <x v="0"/>
    <n v="1185732"/>
    <x v="661"/>
    <x v="3"/>
    <x v="9"/>
    <s v="Minneapolis"/>
    <x v="4"/>
    <n v="50"/>
    <n v="150"/>
    <n v="75000"/>
    <n v="22500"/>
    <n v="0.3"/>
    <s v="Outlet"/>
    <s v="2020"/>
    <x v="9"/>
    <x v="28"/>
  </r>
  <r>
    <x v="0"/>
    <n v="1185732"/>
    <x v="662"/>
    <x v="3"/>
    <x v="9"/>
    <s v="Minneapolis"/>
    <x v="5"/>
    <n v="55.000000000000007"/>
    <n v="325"/>
    <n v="178750.00000000003"/>
    <n v="80437.500000000015"/>
    <n v="0.45"/>
    <s v="Outlet"/>
    <s v="2020"/>
    <x v="9"/>
    <x v="28"/>
  </r>
  <r>
    <x v="0"/>
    <n v="1185732"/>
    <x v="663"/>
    <x v="3"/>
    <x v="9"/>
    <s v="Minneapolis"/>
    <x v="0"/>
    <n v="50"/>
    <n v="550"/>
    <n v="275000"/>
    <n v="96250.000000000015"/>
    <n v="0.35000000000000003"/>
    <s v="Outlet"/>
    <s v="2020"/>
    <x v="9"/>
    <x v="48"/>
  </r>
  <r>
    <x v="0"/>
    <n v="1185732"/>
    <x v="664"/>
    <x v="3"/>
    <x v="9"/>
    <s v="Minneapolis"/>
    <x v="1"/>
    <n v="45.000000000000007"/>
    <n v="300"/>
    <n v="135000.00000000003"/>
    <n v="40500.000000000007"/>
    <n v="0.3"/>
    <s v="Outlet"/>
    <s v="2020"/>
    <x v="9"/>
    <x v="48"/>
  </r>
  <r>
    <x v="0"/>
    <n v="1185732"/>
    <x v="665"/>
    <x v="3"/>
    <x v="9"/>
    <s v="Minneapolis"/>
    <x v="2"/>
    <n v="40"/>
    <n v="225"/>
    <n v="90000"/>
    <n v="27000"/>
    <n v="0.3"/>
    <s v="Outlet"/>
    <s v="2020"/>
    <x v="9"/>
    <x v="48"/>
  </r>
  <r>
    <x v="0"/>
    <n v="1185732"/>
    <x v="666"/>
    <x v="3"/>
    <x v="9"/>
    <s v="Minneapolis"/>
    <x v="3"/>
    <n v="40"/>
    <n v="175"/>
    <n v="70000"/>
    <n v="24500.000000000004"/>
    <n v="0.35000000000000003"/>
    <s v="Outlet"/>
    <s v="2020"/>
    <x v="9"/>
    <x v="48"/>
  </r>
  <r>
    <x v="0"/>
    <n v="1185732"/>
    <x v="667"/>
    <x v="3"/>
    <x v="9"/>
    <s v="Minneapolis"/>
    <x v="4"/>
    <n v="50"/>
    <n v="200"/>
    <n v="100000"/>
    <n v="30000"/>
    <n v="0.3"/>
    <s v="Outlet"/>
    <s v="2020"/>
    <x v="9"/>
    <x v="48"/>
  </r>
  <r>
    <x v="0"/>
    <n v="1185732"/>
    <x v="668"/>
    <x v="3"/>
    <x v="9"/>
    <s v="Minneapolis"/>
    <x v="5"/>
    <n v="55.000000000000007"/>
    <n v="375"/>
    <n v="206250.00000000003"/>
    <n v="92812.500000000015"/>
    <n v="0.45"/>
    <s v="Outlet"/>
    <s v="2020"/>
    <x v="9"/>
    <x v="48"/>
  </r>
  <r>
    <x v="0"/>
    <n v="1185732"/>
    <x v="669"/>
    <x v="3"/>
    <x v="9"/>
    <s v="Minneapolis"/>
    <x v="0"/>
    <n v="50"/>
    <n v="525"/>
    <n v="262500"/>
    <n v="91875.000000000015"/>
    <n v="0.35000000000000003"/>
    <s v="Outlet"/>
    <s v="2020"/>
    <x v="9"/>
    <x v="48"/>
  </r>
  <r>
    <x v="0"/>
    <n v="1185732"/>
    <x v="670"/>
    <x v="3"/>
    <x v="9"/>
    <s v="Minneapolis"/>
    <x v="1"/>
    <n v="45.000000000000007"/>
    <n v="300"/>
    <n v="135000.00000000003"/>
    <n v="40500.000000000007"/>
    <n v="0.3"/>
    <s v="Outlet"/>
    <s v="2020"/>
    <x v="9"/>
    <x v="49"/>
  </r>
  <r>
    <x v="0"/>
    <n v="1185732"/>
    <x v="671"/>
    <x v="3"/>
    <x v="9"/>
    <s v="Minneapolis"/>
    <x v="2"/>
    <n v="40"/>
    <n v="225"/>
    <n v="90000"/>
    <n v="27000"/>
    <n v="0.3"/>
    <s v="Outlet"/>
    <s v="2020"/>
    <x v="9"/>
    <x v="49"/>
  </r>
  <r>
    <x v="0"/>
    <n v="1185732"/>
    <x v="672"/>
    <x v="3"/>
    <x v="9"/>
    <s v="Minneapolis"/>
    <x v="3"/>
    <n v="35"/>
    <n v="175"/>
    <n v="61250"/>
    <n v="21437.500000000004"/>
    <n v="0.35000000000000003"/>
    <s v="Outlet"/>
    <s v="2020"/>
    <x v="10"/>
    <x v="49"/>
  </r>
  <r>
    <x v="0"/>
    <n v="1185732"/>
    <x v="673"/>
    <x v="3"/>
    <x v="9"/>
    <s v="Minneapolis"/>
    <x v="4"/>
    <n v="45"/>
    <n v="150"/>
    <n v="67500"/>
    <n v="20250"/>
    <n v="0.3"/>
    <s v="Outlet"/>
    <s v="2020"/>
    <x v="10"/>
    <x v="49"/>
  </r>
  <r>
    <x v="0"/>
    <n v="1185732"/>
    <x v="674"/>
    <x v="3"/>
    <x v="9"/>
    <s v="Minneapolis"/>
    <x v="5"/>
    <n v="50"/>
    <n v="325"/>
    <n v="162500"/>
    <n v="73125"/>
    <n v="0.45"/>
    <s v="Outlet"/>
    <s v="2020"/>
    <x v="10"/>
    <x v="49"/>
  </r>
  <r>
    <x v="0"/>
    <n v="1185732"/>
    <x v="675"/>
    <x v="3"/>
    <x v="9"/>
    <s v="Minneapolis"/>
    <x v="0"/>
    <n v="45"/>
    <n v="450"/>
    <n v="202500"/>
    <n v="70875"/>
    <n v="0.35000000000000003"/>
    <s v="Outlet"/>
    <s v="2020"/>
    <x v="10"/>
    <x v="49"/>
  </r>
  <r>
    <x v="0"/>
    <n v="1185732"/>
    <x v="676"/>
    <x v="3"/>
    <x v="9"/>
    <s v="Minneapolis"/>
    <x v="1"/>
    <n v="40.000000000000007"/>
    <n v="250"/>
    <n v="100000.00000000001"/>
    <n v="30000.000000000004"/>
    <n v="0.3"/>
    <s v="Outlet"/>
    <s v="2020"/>
    <x v="10"/>
    <x v="49"/>
  </r>
  <r>
    <x v="0"/>
    <n v="1185732"/>
    <x v="677"/>
    <x v="3"/>
    <x v="9"/>
    <s v="Minneapolis"/>
    <x v="2"/>
    <n v="25"/>
    <n v="150"/>
    <n v="37500"/>
    <n v="11250"/>
    <n v="0.3"/>
    <s v="Outlet"/>
    <s v="2020"/>
    <x v="10"/>
    <x v="50"/>
  </r>
  <r>
    <x v="0"/>
    <n v="1185732"/>
    <x v="678"/>
    <x v="3"/>
    <x v="9"/>
    <s v="Minneapolis"/>
    <x v="3"/>
    <n v="25"/>
    <n v="125"/>
    <n v="31250"/>
    <n v="10937.500000000002"/>
    <n v="0.35000000000000003"/>
    <s v="Outlet"/>
    <s v="2020"/>
    <x v="10"/>
    <x v="50"/>
  </r>
  <r>
    <x v="0"/>
    <n v="1185732"/>
    <x v="679"/>
    <x v="3"/>
    <x v="9"/>
    <s v="Minneapolis"/>
    <x v="4"/>
    <n v="35"/>
    <n v="125"/>
    <n v="43750"/>
    <n v="13125"/>
    <n v="0.3"/>
    <s v="Outlet"/>
    <s v="2020"/>
    <x v="10"/>
    <x v="50"/>
  </r>
  <r>
    <x v="0"/>
    <n v="1185732"/>
    <x v="680"/>
    <x v="3"/>
    <x v="9"/>
    <s v="Minneapolis"/>
    <x v="5"/>
    <n v="40"/>
    <n v="200"/>
    <n v="80000"/>
    <n v="36000"/>
    <n v="0.45"/>
    <s v="Outlet"/>
    <s v="2020"/>
    <x v="10"/>
    <x v="50"/>
  </r>
  <r>
    <x v="0"/>
    <n v="1185732"/>
    <x v="681"/>
    <x v="3"/>
    <x v="9"/>
    <s v="Minneapolis"/>
    <x v="0"/>
    <n v="44.999999999999993"/>
    <n v="375"/>
    <n v="168749.99999999997"/>
    <n v="59062.499999999993"/>
    <n v="0.35000000000000003"/>
    <s v="Outlet"/>
    <s v="2020"/>
    <x v="10"/>
    <x v="50"/>
  </r>
  <r>
    <x v="0"/>
    <n v="1185732"/>
    <x v="682"/>
    <x v="3"/>
    <x v="9"/>
    <s v="Minneapolis"/>
    <x v="1"/>
    <n v="35"/>
    <n v="200"/>
    <n v="70000"/>
    <n v="21000"/>
    <n v="0.3"/>
    <s v="Outlet"/>
    <s v="2020"/>
    <x v="10"/>
    <x v="50"/>
  </r>
  <r>
    <x v="0"/>
    <n v="1185732"/>
    <x v="683"/>
    <x v="3"/>
    <x v="9"/>
    <s v="Minneapolis"/>
    <x v="2"/>
    <n v="35"/>
    <n v="100"/>
    <n v="35000"/>
    <n v="10500"/>
    <n v="0.3"/>
    <s v="Outlet"/>
    <s v="2020"/>
    <x v="10"/>
    <x v="50"/>
  </r>
  <r>
    <x v="0"/>
    <n v="1185732"/>
    <x v="684"/>
    <x v="3"/>
    <x v="9"/>
    <s v="Minneapolis"/>
    <x v="3"/>
    <n v="35"/>
    <n v="75"/>
    <n v="26250"/>
    <n v="9187.5"/>
    <n v="0.35000000000000003"/>
    <s v="Outlet"/>
    <s v="2020"/>
    <x v="10"/>
    <x v="51"/>
  </r>
  <r>
    <x v="0"/>
    <n v="1185732"/>
    <x v="685"/>
    <x v="3"/>
    <x v="9"/>
    <s v="Minneapolis"/>
    <x v="4"/>
    <n v="44.999999999999993"/>
    <n v="75"/>
    <n v="33749.999999999993"/>
    <n v="10124.999999999998"/>
    <n v="0.3"/>
    <s v="Outlet"/>
    <s v="2020"/>
    <x v="10"/>
    <x v="51"/>
  </r>
  <r>
    <x v="0"/>
    <n v="1185732"/>
    <x v="686"/>
    <x v="3"/>
    <x v="9"/>
    <s v="Minneapolis"/>
    <x v="5"/>
    <n v="49.999999999999986"/>
    <n v="200"/>
    <n v="99999.999999999971"/>
    <n v="44999.999999999985"/>
    <n v="0.45"/>
    <s v="Outlet"/>
    <s v="2020"/>
    <x v="10"/>
    <x v="51"/>
  </r>
  <r>
    <x v="0"/>
    <n v="1185732"/>
    <x v="687"/>
    <x v="3"/>
    <x v="9"/>
    <s v="Minneapolis"/>
    <x v="0"/>
    <n v="50"/>
    <n v="350"/>
    <n v="175000"/>
    <n v="61250.000000000007"/>
    <n v="0.35000000000000003"/>
    <s v="Outlet"/>
    <s v="2020"/>
    <x v="10"/>
    <x v="51"/>
  </r>
  <r>
    <x v="0"/>
    <n v="1185732"/>
    <x v="688"/>
    <x v="3"/>
    <x v="9"/>
    <s v="Minneapolis"/>
    <x v="1"/>
    <n v="40"/>
    <n v="200"/>
    <n v="80000"/>
    <n v="24000"/>
    <n v="0.3"/>
    <s v="Outlet"/>
    <s v="2020"/>
    <x v="10"/>
    <x v="51"/>
  </r>
  <r>
    <x v="0"/>
    <n v="1185732"/>
    <x v="689"/>
    <x v="3"/>
    <x v="9"/>
    <s v="Minneapolis"/>
    <x v="2"/>
    <n v="40"/>
    <n v="145"/>
    <n v="58000"/>
    <n v="17400"/>
    <n v="0.3"/>
    <s v="Outlet"/>
    <s v="2020"/>
    <x v="10"/>
    <x v="51"/>
  </r>
  <r>
    <x v="0"/>
    <n v="1185732"/>
    <x v="690"/>
    <x v="3"/>
    <x v="9"/>
    <s v="Minneapolis"/>
    <x v="3"/>
    <n v="40"/>
    <n v="150"/>
    <n v="60000"/>
    <n v="21000.000000000004"/>
    <n v="0.35000000000000003"/>
    <s v="Outlet"/>
    <s v="2020"/>
    <x v="10"/>
    <x v="51"/>
  </r>
  <r>
    <x v="0"/>
    <n v="1185732"/>
    <x v="691"/>
    <x v="3"/>
    <x v="9"/>
    <s v="Minneapolis"/>
    <x v="4"/>
    <n v="54.999999999999993"/>
    <n v="125"/>
    <n v="68749.999999999985"/>
    <n v="20624.999999999996"/>
    <n v="0.3"/>
    <s v="Outlet"/>
    <s v="2020"/>
    <x v="10"/>
    <x v="29"/>
  </r>
  <r>
    <x v="0"/>
    <n v="1185732"/>
    <x v="692"/>
    <x v="3"/>
    <x v="9"/>
    <s v="Minneapolis"/>
    <x v="5"/>
    <n v="59.999999999999986"/>
    <n v="225"/>
    <n v="134999.99999999997"/>
    <n v="60749.999999999985"/>
    <n v="0.45"/>
    <s v="Outlet"/>
    <s v="2020"/>
    <x v="10"/>
    <x v="29"/>
  </r>
  <r>
    <x v="0"/>
    <n v="1185732"/>
    <x v="155"/>
    <x v="3"/>
    <x v="9"/>
    <s v="Minneapolis"/>
    <x v="0"/>
    <n v="54.999999999999993"/>
    <n v="475"/>
    <n v="261249.99999999997"/>
    <n v="91437.5"/>
    <n v="0.35000000000000003"/>
    <s v="Outlet"/>
    <s v="2020"/>
    <x v="10"/>
    <x v="29"/>
  </r>
  <r>
    <x v="0"/>
    <n v="1185732"/>
    <x v="156"/>
    <x v="3"/>
    <x v="9"/>
    <s v="Minneapolis"/>
    <x v="1"/>
    <n v="45"/>
    <n v="275"/>
    <n v="123750"/>
    <n v="37125"/>
    <n v="0.3"/>
    <s v="Outlet"/>
    <s v="2020"/>
    <x v="10"/>
    <x v="29"/>
  </r>
  <r>
    <x v="0"/>
    <n v="1185732"/>
    <x v="157"/>
    <x v="3"/>
    <x v="9"/>
    <s v="Minneapolis"/>
    <x v="2"/>
    <n v="45"/>
    <n v="225"/>
    <n v="101250"/>
    <n v="30375"/>
    <n v="0.3"/>
    <s v="Outlet"/>
    <s v="2020"/>
    <x v="10"/>
    <x v="29"/>
  </r>
  <r>
    <x v="0"/>
    <n v="1185732"/>
    <x v="158"/>
    <x v="3"/>
    <x v="9"/>
    <s v="Minneapolis"/>
    <x v="3"/>
    <n v="45"/>
    <n v="175"/>
    <n v="78750"/>
    <n v="27562.500000000004"/>
    <n v="0.35000000000000003"/>
    <s v="Outlet"/>
    <s v="2020"/>
    <x v="10"/>
    <x v="29"/>
  </r>
  <r>
    <x v="0"/>
    <n v="1185732"/>
    <x v="159"/>
    <x v="3"/>
    <x v="9"/>
    <s v="Minneapolis"/>
    <x v="4"/>
    <n v="54.999999999999993"/>
    <n v="175"/>
    <n v="96249.999999999985"/>
    <n v="28874.999999999996"/>
    <n v="0.3"/>
    <s v="Outlet"/>
    <s v="2020"/>
    <x v="10"/>
    <x v="29"/>
  </r>
  <r>
    <x v="0"/>
    <n v="1185732"/>
    <x v="160"/>
    <x v="3"/>
    <x v="9"/>
    <s v="Minneapolis"/>
    <x v="5"/>
    <n v="59.999999999999986"/>
    <n v="275"/>
    <n v="164999.99999999997"/>
    <n v="74249.999999999985"/>
    <n v="0.45"/>
    <s v="Outlet"/>
    <s v="2020"/>
    <x v="10"/>
    <x v="30"/>
  </r>
  <r>
    <x v="4"/>
    <n v="1189833"/>
    <x v="161"/>
    <x v="3"/>
    <x v="9"/>
    <s v="Minneapolis"/>
    <x v="0"/>
    <n v="35"/>
    <n v="475"/>
    <n v="166250"/>
    <n v="74812.5"/>
    <n v="0.45"/>
    <s v="Outlet"/>
    <s v="2020"/>
    <x v="10"/>
    <x v="30"/>
  </r>
  <r>
    <x v="4"/>
    <n v="1189833"/>
    <x v="162"/>
    <x v="3"/>
    <x v="9"/>
    <s v="Minneapolis"/>
    <x v="1"/>
    <n v="45"/>
    <n v="475"/>
    <n v="213750"/>
    <n v="64125"/>
    <n v="0.3"/>
    <s v="Outlet"/>
    <s v="2020"/>
    <x v="10"/>
    <x v="30"/>
  </r>
  <r>
    <x v="4"/>
    <n v="1189833"/>
    <x v="163"/>
    <x v="3"/>
    <x v="9"/>
    <s v="Minneapolis"/>
    <x v="2"/>
    <n v="45"/>
    <n v="475"/>
    <n v="213750"/>
    <n v="96187.5"/>
    <n v="0.45"/>
    <s v="Outlet"/>
    <s v="2020"/>
    <x v="10"/>
    <x v="30"/>
  </r>
  <r>
    <x v="4"/>
    <n v="1189833"/>
    <x v="164"/>
    <x v="3"/>
    <x v="9"/>
    <s v="Minneapolis"/>
    <x v="3"/>
    <n v="45"/>
    <n v="325"/>
    <n v="146250"/>
    <n v="58499.999999999993"/>
    <n v="0.39999999999999997"/>
    <s v="Outlet"/>
    <s v="2020"/>
    <x v="10"/>
    <x v="30"/>
  </r>
  <r>
    <x v="4"/>
    <n v="1189833"/>
    <x v="165"/>
    <x v="3"/>
    <x v="10"/>
    <s v="Billings"/>
    <x v="4"/>
    <n v="50"/>
    <n v="275"/>
    <n v="137500"/>
    <n v="82500.000000000015"/>
    <n v="0.60000000000000009"/>
    <s v="Outlet"/>
    <s v="2021"/>
    <x v="0"/>
    <x v="0"/>
  </r>
  <r>
    <x v="4"/>
    <n v="1189833"/>
    <x v="166"/>
    <x v="3"/>
    <x v="10"/>
    <s v="Billings"/>
    <x v="5"/>
    <n v="45"/>
    <n v="475"/>
    <n v="213750"/>
    <n v="53437.5"/>
    <n v="0.25"/>
    <s v="Outlet"/>
    <s v="2021"/>
    <x v="0"/>
    <x v="0"/>
  </r>
  <r>
    <x v="4"/>
    <n v="1189833"/>
    <x v="167"/>
    <x v="3"/>
    <x v="10"/>
    <s v="Billings"/>
    <x v="0"/>
    <n v="35"/>
    <n v="525"/>
    <n v="183750"/>
    <n v="82687.5"/>
    <n v="0.45"/>
    <s v="Outlet"/>
    <s v="2021"/>
    <x v="0"/>
    <x v="1"/>
  </r>
  <r>
    <x v="4"/>
    <n v="1189833"/>
    <x v="168"/>
    <x v="3"/>
    <x v="10"/>
    <s v="Billings"/>
    <x v="1"/>
    <n v="45"/>
    <n v="425"/>
    <n v="191250"/>
    <n v="57375"/>
    <n v="0.3"/>
    <s v="Outlet"/>
    <s v="2021"/>
    <x v="0"/>
    <x v="1"/>
  </r>
  <r>
    <x v="4"/>
    <n v="1189833"/>
    <x v="169"/>
    <x v="3"/>
    <x v="10"/>
    <s v="Billings"/>
    <x v="2"/>
    <n v="45"/>
    <n v="450"/>
    <n v="202500"/>
    <n v="91125"/>
    <n v="0.45"/>
    <s v="Outlet"/>
    <s v="2021"/>
    <x v="0"/>
    <x v="1"/>
  </r>
  <r>
    <x v="4"/>
    <n v="1189833"/>
    <x v="170"/>
    <x v="3"/>
    <x v="10"/>
    <s v="Billings"/>
    <x v="3"/>
    <n v="45"/>
    <n v="300"/>
    <n v="135000"/>
    <n v="53999.999999999993"/>
    <n v="0.39999999999999997"/>
    <s v="Outlet"/>
    <s v="2021"/>
    <x v="0"/>
    <x v="1"/>
  </r>
  <r>
    <x v="4"/>
    <n v="1189833"/>
    <x v="171"/>
    <x v="3"/>
    <x v="10"/>
    <s v="Billings"/>
    <x v="4"/>
    <n v="50"/>
    <n v="225"/>
    <n v="112500"/>
    <n v="67500.000000000015"/>
    <n v="0.60000000000000009"/>
    <s v="Outlet"/>
    <s v="2021"/>
    <x v="0"/>
    <x v="1"/>
  </r>
  <r>
    <x v="4"/>
    <n v="1189833"/>
    <x v="172"/>
    <x v="3"/>
    <x v="10"/>
    <s v="Billings"/>
    <x v="5"/>
    <n v="45"/>
    <n v="425"/>
    <n v="191250"/>
    <n v="47812.5"/>
    <n v="0.25"/>
    <s v="Outlet"/>
    <s v="2021"/>
    <x v="0"/>
    <x v="1"/>
  </r>
  <r>
    <x v="4"/>
    <n v="1189833"/>
    <x v="173"/>
    <x v="3"/>
    <x v="10"/>
    <s v="Billings"/>
    <x v="0"/>
    <n v="35"/>
    <n v="575"/>
    <n v="201250"/>
    <n v="90562.5"/>
    <n v="0.45"/>
    <s v="Outlet"/>
    <s v="2021"/>
    <x v="0"/>
    <x v="1"/>
  </r>
  <r>
    <x v="4"/>
    <n v="1189833"/>
    <x v="174"/>
    <x v="3"/>
    <x v="10"/>
    <s v="Billings"/>
    <x v="1"/>
    <n v="45"/>
    <n v="425"/>
    <n v="191250"/>
    <n v="57375"/>
    <n v="0.3"/>
    <s v="Outlet"/>
    <s v="2021"/>
    <x v="0"/>
    <x v="31"/>
  </r>
  <r>
    <x v="4"/>
    <n v="1189833"/>
    <x v="175"/>
    <x v="3"/>
    <x v="10"/>
    <s v="Billings"/>
    <x v="2"/>
    <n v="45"/>
    <n v="425"/>
    <n v="191250"/>
    <n v="86062.5"/>
    <n v="0.45"/>
    <s v="Outlet"/>
    <s v="2021"/>
    <x v="0"/>
    <x v="31"/>
  </r>
  <r>
    <x v="4"/>
    <n v="1189833"/>
    <x v="176"/>
    <x v="3"/>
    <x v="10"/>
    <s v="Billings"/>
    <x v="3"/>
    <n v="45"/>
    <n v="325"/>
    <n v="146250"/>
    <n v="58499.999999999993"/>
    <n v="0.39999999999999997"/>
    <s v="Outlet"/>
    <s v="2021"/>
    <x v="0"/>
    <x v="31"/>
  </r>
  <r>
    <x v="4"/>
    <n v="1189833"/>
    <x v="177"/>
    <x v="3"/>
    <x v="10"/>
    <s v="Billings"/>
    <x v="4"/>
    <n v="50"/>
    <n v="200"/>
    <n v="100000"/>
    <n v="60000.000000000007"/>
    <n v="0.60000000000000009"/>
    <s v="Outlet"/>
    <s v="2021"/>
    <x v="0"/>
    <x v="31"/>
  </r>
  <r>
    <x v="4"/>
    <n v="1189833"/>
    <x v="178"/>
    <x v="3"/>
    <x v="10"/>
    <s v="Billings"/>
    <x v="5"/>
    <n v="45"/>
    <n v="400"/>
    <n v="180000"/>
    <n v="45000"/>
    <n v="0.25"/>
    <s v="Outlet"/>
    <s v="2021"/>
    <x v="0"/>
    <x v="31"/>
  </r>
  <r>
    <x v="4"/>
    <n v="1189833"/>
    <x v="179"/>
    <x v="3"/>
    <x v="10"/>
    <s v="Billings"/>
    <x v="0"/>
    <n v="45"/>
    <n v="575"/>
    <n v="258750"/>
    <n v="116437.5"/>
    <n v="0.45"/>
    <s v="Outlet"/>
    <s v="2021"/>
    <x v="0"/>
    <x v="31"/>
  </r>
  <r>
    <x v="4"/>
    <n v="1189833"/>
    <x v="180"/>
    <x v="3"/>
    <x v="10"/>
    <s v="Billings"/>
    <x v="1"/>
    <n v="45"/>
    <n v="375"/>
    <n v="168750"/>
    <n v="50625"/>
    <n v="0.3"/>
    <s v="Outlet"/>
    <s v="2021"/>
    <x v="0"/>
    <x v="31"/>
  </r>
  <r>
    <x v="4"/>
    <n v="1189833"/>
    <x v="181"/>
    <x v="3"/>
    <x v="10"/>
    <s v="Billings"/>
    <x v="2"/>
    <n v="45"/>
    <n v="400"/>
    <n v="180000"/>
    <n v="81000"/>
    <n v="0.45"/>
    <s v="Outlet"/>
    <s v="2021"/>
    <x v="0"/>
    <x v="2"/>
  </r>
  <r>
    <x v="4"/>
    <n v="1189833"/>
    <x v="182"/>
    <x v="3"/>
    <x v="10"/>
    <s v="Billings"/>
    <x v="3"/>
    <n v="40"/>
    <n v="300"/>
    <n v="120000"/>
    <n v="47999.999999999993"/>
    <n v="0.39999999999999997"/>
    <s v="Outlet"/>
    <s v="2021"/>
    <x v="0"/>
    <x v="2"/>
  </r>
  <r>
    <x v="4"/>
    <n v="1189833"/>
    <x v="183"/>
    <x v="3"/>
    <x v="10"/>
    <s v="Billings"/>
    <x v="4"/>
    <n v="45"/>
    <n v="200"/>
    <n v="90000"/>
    <n v="54000.000000000007"/>
    <n v="0.60000000000000009"/>
    <s v="Outlet"/>
    <s v="2021"/>
    <x v="0"/>
    <x v="2"/>
  </r>
  <r>
    <x v="4"/>
    <n v="1189833"/>
    <x v="184"/>
    <x v="3"/>
    <x v="10"/>
    <s v="Billings"/>
    <x v="5"/>
    <n v="60"/>
    <n v="375"/>
    <n v="225000"/>
    <n v="56250"/>
    <n v="0.25"/>
    <s v="Outlet"/>
    <s v="2021"/>
    <x v="0"/>
    <x v="2"/>
  </r>
  <r>
    <x v="4"/>
    <n v="1189833"/>
    <x v="185"/>
    <x v="3"/>
    <x v="10"/>
    <s v="Billings"/>
    <x v="0"/>
    <n v="40"/>
    <n v="575"/>
    <n v="230000"/>
    <n v="103500"/>
    <n v="0.45"/>
    <s v="Outlet"/>
    <s v="2021"/>
    <x v="0"/>
    <x v="2"/>
  </r>
  <r>
    <x v="4"/>
    <n v="1189833"/>
    <x v="186"/>
    <x v="3"/>
    <x v="10"/>
    <s v="Billings"/>
    <x v="1"/>
    <n v="45"/>
    <n v="425"/>
    <n v="191250"/>
    <n v="57375"/>
    <n v="0.3"/>
    <s v="Outlet"/>
    <s v="2021"/>
    <x v="0"/>
    <x v="2"/>
  </r>
  <r>
    <x v="4"/>
    <n v="1189833"/>
    <x v="187"/>
    <x v="3"/>
    <x v="10"/>
    <s v="Billings"/>
    <x v="2"/>
    <n v="45"/>
    <n v="425"/>
    <n v="191250"/>
    <n v="86062.5"/>
    <n v="0.45"/>
    <s v="Outlet"/>
    <s v="2021"/>
    <x v="0"/>
    <x v="2"/>
  </r>
  <r>
    <x v="4"/>
    <n v="1189833"/>
    <x v="188"/>
    <x v="3"/>
    <x v="10"/>
    <s v="Billings"/>
    <x v="3"/>
    <n v="40"/>
    <n v="325"/>
    <n v="130000"/>
    <n v="51999.999999999993"/>
    <n v="0.39999999999999997"/>
    <s v="Outlet"/>
    <s v="2021"/>
    <x v="0"/>
    <x v="3"/>
  </r>
  <r>
    <x v="4"/>
    <n v="1189833"/>
    <x v="189"/>
    <x v="3"/>
    <x v="10"/>
    <s v="Billings"/>
    <x v="4"/>
    <n v="45"/>
    <n v="225"/>
    <n v="101250"/>
    <n v="60750.000000000007"/>
    <n v="0.60000000000000009"/>
    <s v="Outlet"/>
    <s v="2021"/>
    <x v="0"/>
    <x v="3"/>
  </r>
  <r>
    <x v="4"/>
    <n v="1189833"/>
    <x v="190"/>
    <x v="3"/>
    <x v="10"/>
    <s v="Billings"/>
    <x v="5"/>
    <n v="60"/>
    <n v="400"/>
    <n v="240000"/>
    <n v="60000"/>
    <n v="0.25"/>
    <s v="Outlet"/>
    <s v="2021"/>
    <x v="0"/>
    <x v="3"/>
  </r>
  <r>
    <x v="4"/>
    <n v="1189833"/>
    <x v="191"/>
    <x v="3"/>
    <x v="10"/>
    <s v="Billings"/>
    <x v="0"/>
    <n v="40"/>
    <n v="675"/>
    <n v="270000"/>
    <n v="121500"/>
    <n v="0.45"/>
    <s v="Outlet"/>
    <s v="2021"/>
    <x v="0"/>
    <x v="3"/>
  </r>
  <r>
    <x v="4"/>
    <n v="1189833"/>
    <x v="192"/>
    <x v="3"/>
    <x v="10"/>
    <s v="Billings"/>
    <x v="1"/>
    <n v="45"/>
    <n v="525"/>
    <n v="236250"/>
    <n v="70875"/>
    <n v="0.3"/>
    <s v="Outlet"/>
    <s v="2021"/>
    <x v="0"/>
    <x v="3"/>
  </r>
  <r>
    <x v="4"/>
    <n v="1189833"/>
    <x v="193"/>
    <x v="3"/>
    <x v="10"/>
    <s v="Billings"/>
    <x v="2"/>
    <n v="45"/>
    <n v="550"/>
    <n v="247500"/>
    <n v="111375"/>
    <n v="0.45"/>
    <s v="Outlet"/>
    <s v="2021"/>
    <x v="0"/>
    <x v="3"/>
  </r>
  <r>
    <x v="4"/>
    <n v="1189833"/>
    <x v="194"/>
    <x v="3"/>
    <x v="10"/>
    <s v="Billings"/>
    <x v="3"/>
    <n v="40"/>
    <n v="425"/>
    <n v="170000"/>
    <n v="68000"/>
    <n v="0.39999999999999997"/>
    <s v="Outlet"/>
    <s v="2021"/>
    <x v="0"/>
    <x v="3"/>
  </r>
  <r>
    <x v="4"/>
    <n v="1189833"/>
    <x v="195"/>
    <x v="3"/>
    <x v="10"/>
    <s v="Billings"/>
    <x v="4"/>
    <n v="45"/>
    <n v="300"/>
    <n v="135000"/>
    <n v="81000.000000000015"/>
    <n v="0.60000000000000009"/>
    <s v="Outlet"/>
    <s v="2021"/>
    <x v="0"/>
    <x v="4"/>
  </r>
  <r>
    <x v="4"/>
    <n v="1189833"/>
    <x v="196"/>
    <x v="3"/>
    <x v="10"/>
    <s v="Billings"/>
    <x v="5"/>
    <n v="60"/>
    <n v="600"/>
    <n v="360000"/>
    <n v="90000"/>
    <n v="0.25"/>
    <s v="Outlet"/>
    <s v="2021"/>
    <x v="1"/>
    <x v="4"/>
  </r>
  <r>
    <x v="4"/>
    <n v="1189833"/>
    <x v="197"/>
    <x v="3"/>
    <x v="10"/>
    <s v="Billings"/>
    <x v="0"/>
    <n v="40"/>
    <n v="750"/>
    <n v="300000"/>
    <n v="135000"/>
    <n v="0.45"/>
    <s v="Outlet"/>
    <s v="2021"/>
    <x v="1"/>
    <x v="4"/>
  </r>
  <r>
    <x v="4"/>
    <n v="1189833"/>
    <x v="198"/>
    <x v="3"/>
    <x v="10"/>
    <s v="Billings"/>
    <x v="1"/>
    <n v="45"/>
    <n v="600"/>
    <n v="270000"/>
    <n v="81000"/>
    <n v="0.3"/>
    <s v="Outlet"/>
    <s v="2021"/>
    <x v="1"/>
    <x v="4"/>
  </r>
  <r>
    <x v="4"/>
    <n v="1189833"/>
    <x v="199"/>
    <x v="3"/>
    <x v="10"/>
    <s v="Billings"/>
    <x v="2"/>
    <n v="45"/>
    <n v="550"/>
    <n v="247500"/>
    <n v="111375"/>
    <n v="0.45"/>
    <s v="Outlet"/>
    <s v="2021"/>
    <x v="1"/>
    <x v="4"/>
  </r>
  <r>
    <x v="4"/>
    <n v="1189833"/>
    <x v="200"/>
    <x v="3"/>
    <x v="10"/>
    <s v="Billings"/>
    <x v="3"/>
    <n v="40"/>
    <n v="450"/>
    <n v="180000"/>
    <n v="72000"/>
    <n v="0.39999999999999997"/>
    <s v="Outlet"/>
    <s v="2021"/>
    <x v="1"/>
    <x v="4"/>
  </r>
  <r>
    <x v="4"/>
    <n v="1189833"/>
    <x v="201"/>
    <x v="3"/>
    <x v="10"/>
    <s v="Billings"/>
    <x v="4"/>
    <n v="45"/>
    <n v="475"/>
    <n v="213750"/>
    <n v="128250.00000000001"/>
    <n v="0.60000000000000009"/>
    <s v="Outlet"/>
    <s v="2021"/>
    <x v="1"/>
    <x v="4"/>
  </r>
  <r>
    <x v="4"/>
    <n v="1189833"/>
    <x v="202"/>
    <x v="3"/>
    <x v="10"/>
    <s v="Billings"/>
    <x v="5"/>
    <n v="60"/>
    <n v="475"/>
    <n v="285000"/>
    <n v="71250"/>
    <n v="0.25"/>
    <s v="Outlet"/>
    <s v="2021"/>
    <x v="1"/>
    <x v="5"/>
  </r>
  <r>
    <x v="4"/>
    <n v="1189833"/>
    <x v="203"/>
    <x v="3"/>
    <x v="10"/>
    <s v="Billings"/>
    <x v="0"/>
    <n v="45"/>
    <n v="675"/>
    <n v="303750"/>
    <n v="136687.5"/>
    <n v="0.45"/>
    <s v="Outlet"/>
    <s v="2021"/>
    <x v="1"/>
    <x v="5"/>
  </r>
  <r>
    <x v="4"/>
    <n v="1189833"/>
    <x v="204"/>
    <x v="3"/>
    <x v="10"/>
    <s v="Billings"/>
    <x v="1"/>
    <n v="55.000000000000007"/>
    <n v="625"/>
    <n v="343750.00000000006"/>
    <n v="103125.00000000001"/>
    <n v="0.3"/>
    <s v="Outlet"/>
    <s v="2021"/>
    <x v="1"/>
    <x v="5"/>
  </r>
  <r>
    <x v="4"/>
    <n v="1189833"/>
    <x v="205"/>
    <x v="3"/>
    <x v="10"/>
    <s v="Billings"/>
    <x v="2"/>
    <n v="50"/>
    <n v="500"/>
    <n v="250000"/>
    <n v="112500"/>
    <n v="0.45"/>
    <s v="Outlet"/>
    <s v="2021"/>
    <x v="1"/>
    <x v="5"/>
  </r>
  <r>
    <x v="4"/>
    <n v="1189833"/>
    <x v="206"/>
    <x v="3"/>
    <x v="10"/>
    <s v="Billings"/>
    <x v="3"/>
    <n v="45"/>
    <n v="425"/>
    <n v="191250"/>
    <n v="76500"/>
    <n v="0.39999999999999997"/>
    <s v="Outlet"/>
    <s v="2021"/>
    <x v="1"/>
    <x v="5"/>
  </r>
  <r>
    <x v="4"/>
    <n v="1189833"/>
    <x v="207"/>
    <x v="3"/>
    <x v="10"/>
    <s v="Billings"/>
    <x v="4"/>
    <n v="54.999999999999993"/>
    <n v="425"/>
    <n v="233749.99999999997"/>
    <n v="140250"/>
    <n v="0.60000000000000009"/>
    <s v="Outlet"/>
    <s v="2021"/>
    <x v="1"/>
    <x v="5"/>
  </r>
  <r>
    <x v="4"/>
    <n v="1189833"/>
    <x v="208"/>
    <x v="3"/>
    <x v="10"/>
    <s v="Billings"/>
    <x v="5"/>
    <n v="60"/>
    <n v="400"/>
    <n v="240000"/>
    <n v="60000"/>
    <n v="0.25"/>
    <s v="Outlet"/>
    <s v="2021"/>
    <x v="1"/>
    <x v="5"/>
  </r>
  <r>
    <x v="4"/>
    <n v="1189833"/>
    <x v="209"/>
    <x v="3"/>
    <x v="10"/>
    <s v="Billings"/>
    <x v="0"/>
    <n v="45"/>
    <n v="600"/>
    <n v="270000"/>
    <n v="121500"/>
    <n v="0.45"/>
    <s v="Outlet"/>
    <s v="2021"/>
    <x v="1"/>
    <x v="32"/>
  </r>
  <r>
    <x v="4"/>
    <n v="1189833"/>
    <x v="210"/>
    <x v="3"/>
    <x v="10"/>
    <s v="Billings"/>
    <x v="1"/>
    <n v="50"/>
    <n v="600"/>
    <n v="300000"/>
    <n v="90000"/>
    <n v="0.3"/>
    <s v="Outlet"/>
    <s v="2021"/>
    <x v="1"/>
    <x v="32"/>
  </r>
  <r>
    <x v="4"/>
    <n v="1189833"/>
    <x v="211"/>
    <x v="3"/>
    <x v="10"/>
    <s v="Billings"/>
    <x v="2"/>
    <n v="45"/>
    <n v="450"/>
    <n v="202500"/>
    <n v="91125"/>
    <n v="0.45"/>
    <s v="Outlet"/>
    <s v="2021"/>
    <x v="1"/>
    <x v="32"/>
  </r>
  <r>
    <x v="4"/>
    <n v="1189833"/>
    <x v="212"/>
    <x v="3"/>
    <x v="10"/>
    <s v="Billings"/>
    <x v="3"/>
    <n v="45"/>
    <n v="400"/>
    <n v="180000"/>
    <n v="72000"/>
    <n v="0.39999999999999997"/>
    <s v="Outlet"/>
    <s v="2021"/>
    <x v="1"/>
    <x v="32"/>
  </r>
  <r>
    <x v="4"/>
    <n v="1189833"/>
    <x v="213"/>
    <x v="3"/>
    <x v="10"/>
    <s v="Billings"/>
    <x v="4"/>
    <n v="54.999999999999993"/>
    <n v="400"/>
    <n v="219999.99999999997"/>
    <n v="132000"/>
    <n v="0.60000000000000009"/>
    <s v="Outlet"/>
    <s v="2021"/>
    <x v="1"/>
    <x v="32"/>
  </r>
  <r>
    <x v="4"/>
    <n v="1189833"/>
    <x v="693"/>
    <x v="3"/>
    <x v="10"/>
    <s v="Billings"/>
    <x v="5"/>
    <n v="60"/>
    <n v="450"/>
    <n v="270000"/>
    <n v="67500"/>
    <n v="0.25"/>
    <s v="Outlet"/>
    <s v="2021"/>
    <x v="1"/>
    <x v="32"/>
  </r>
  <r>
    <x v="4"/>
    <n v="1189833"/>
    <x v="694"/>
    <x v="3"/>
    <x v="10"/>
    <s v="Billings"/>
    <x v="0"/>
    <n v="45"/>
    <n v="550"/>
    <n v="247500"/>
    <n v="111375"/>
    <n v="0.45"/>
    <s v="Outlet"/>
    <s v="2021"/>
    <x v="1"/>
    <x v="32"/>
  </r>
  <r>
    <x v="4"/>
    <n v="1189833"/>
    <x v="695"/>
    <x v="3"/>
    <x v="10"/>
    <s v="Billings"/>
    <x v="1"/>
    <n v="50"/>
    <n v="550"/>
    <n v="275000"/>
    <n v="82500"/>
    <n v="0.3"/>
    <s v="Outlet"/>
    <s v="2021"/>
    <x v="1"/>
    <x v="52"/>
  </r>
  <r>
    <x v="4"/>
    <n v="1189833"/>
    <x v="696"/>
    <x v="3"/>
    <x v="10"/>
    <s v="Billings"/>
    <x v="2"/>
    <n v="45"/>
    <n v="400"/>
    <n v="180000"/>
    <n v="81000"/>
    <n v="0.45"/>
    <s v="Outlet"/>
    <s v="2021"/>
    <x v="1"/>
    <x v="52"/>
  </r>
  <r>
    <x v="4"/>
    <n v="1189833"/>
    <x v="697"/>
    <x v="3"/>
    <x v="10"/>
    <s v="Billings"/>
    <x v="3"/>
    <n v="45"/>
    <n v="375"/>
    <n v="168750"/>
    <n v="67500"/>
    <n v="0.39999999999999997"/>
    <s v="Outlet"/>
    <s v="2021"/>
    <x v="1"/>
    <x v="52"/>
  </r>
  <r>
    <x v="4"/>
    <n v="1189833"/>
    <x v="698"/>
    <x v="3"/>
    <x v="10"/>
    <s v="Billings"/>
    <x v="4"/>
    <n v="54.999999999999993"/>
    <n v="350"/>
    <n v="192499.99999999997"/>
    <n v="115500"/>
    <n v="0.60000000000000009"/>
    <s v="Outlet"/>
    <s v="2021"/>
    <x v="1"/>
    <x v="52"/>
  </r>
  <r>
    <x v="4"/>
    <n v="1189833"/>
    <x v="699"/>
    <x v="3"/>
    <x v="10"/>
    <s v="Billings"/>
    <x v="5"/>
    <n v="60"/>
    <n v="400"/>
    <n v="240000"/>
    <n v="60000"/>
    <n v="0.25"/>
    <s v="Outlet"/>
    <s v="2021"/>
    <x v="1"/>
    <x v="52"/>
  </r>
  <r>
    <x v="4"/>
    <n v="1189833"/>
    <x v="700"/>
    <x v="3"/>
    <x v="10"/>
    <s v="Billings"/>
    <x v="0"/>
    <n v="40"/>
    <n v="575"/>
    <n v="230000"/>
    <n v="103500"/>
    <n v="0.45"/>
    <s v="Outlet"/>
    <s v="2021"/>
    <x v="1"/>
    <x v="52"/>
  </r>
  <r>
    <x v="4"/>
    <n v="1189833"/>
    <x v="701"/>
    <x v="3"/>
    <x v="10"/>
    <s v="Billings"/>
    <x v="1"/>
    <n v="45.000000000000007"/>
    <n v="575"/>
    <n v="258750.00000000003"/>
    <n v="77625"/>
    <n v="0.3"/>
    <s v="Outlet"/>
    <s v="2021"/>
    <x v="1"/>
    <x v="52"/>
  </r>
  <r>
    <x v="4"/>
    <n v="1189833"/>
    <x v="702"/>
    <x v="3"/>
    <x v="10"/>
    <s v="Billings"/>
    <x v="2"/>
    <n v="40"/>
    <n v="425"/>
    <n v="170000"/>
    <n v="76500"/>
    <n v="0.45"/>
    <s v="Outlet"/>
    <s v="2021"/>
    <x v="1"/>
    <x v="6"/>
  </r>
  <r>
    <x v="4"/>
    <n v="1189833"/>
    <x v="703"/>
    <x v="3"/>
    <x v="10"/>
    <s v="Billings"/>
    <x v="3"/>
    <n v="40"/>
    <n v="425"/>
    <n v="170000"/>
    <n v="68000"/>
    <n v="0.39999999999999997"/>
    <s v="Outlet"/>
    <s v="2021"/>
    <x v="2"/>
    <x v="6"/>
  </r>
  <r>
    <x v="4"/>
    <n v="1189833"/>
    <x v="704"/>
    <x v="3"/>
    <x v="10"/>
    <s v="Billings"/>
    <x v="4"/>
    <n v="54.999999999999993"/>
    <n v="375"/>
    <n v="206249.99999999997"/>
    <n v="123750"/>
    <n v="0.60000000000000009"/>
    <s v="Outlet"/>
    <s v="2021"/>
    <x v="2"/>
    <x v="6"/>
  </r>
  <r>
    <x v="4"/>
    <n v="1189833"/>
    <x v="705"/>
    <x v="3"/>
    <x v="10"/>
    <s v="Billings"/>
    <x v="5"/>
    <n v="60"/>
    <n v="475"/>
    <n v="285000"/>
    <n v="71250"/>
    <n v="0.25"/>
    <s v="Outlet"/>
    <s v="2021"/>
    <x v="2"/>
    <x v="6"/>
  </r>
  <r>
    <x v="4"/>
    <n v="1189833"/>
    <x v="706"/>
    <x v="3"/>
    <x v="10"/>
    <s v="Billings"/>
    <x v="0"/>
    <n v="45"/>
    <n v="675"/>
    <n v="303750"/>
    <n v="136687.5"/>
    <n v="0.45"/>
    <s v="Outlet"/>
    <s v="2021"/>
    <x v="2"/>
    <x v="6"/>
  </r>
  <r>
    <x v="4"/>
    <n v="1189833"/>
    <x v="707"/>
    <x v="3"/>
    <x v="10"/>
    <s v="Billings"/>
    <x v="1"/>
    <n v="50"/>
    <n v="675"/>
    <n v="337500"/>
    <n v="101250"/>
    <n v="0.3"/>
    <s v="Outlet"/>
    <s v="2021"/>
    <x v="2"/>
    <x v="6"/>
  </r>
  <r>
    <x v="4"/>
    <n v="1189833"/>
    <x v="708"/>
    <x v="3"/>
    <x v="10"/>
    <s v="Billings"/>
    <x v="2"/>
    <n v="45"/>
    <n v="475"/>
    <n v="213750"/>
    <n v="96187.5"/>
    <n v="0.45"/>
    <s v="Outlet"/>
    <s v="2021"/>
    <x v="2"/>
    <x v="6"/>
  </r>
  <r>
    <x v="4"/>
    <n v="1189833"/>
    <x v="709"/>
    <x v="3"/>
    <x v="10"/>
    <s v="Billings"/>
    <x v="3"/>
    <n v="45"/>
    <n v="475"/>
    <n v="213750"/>
    <n v="85500"/>
    <n v="0.39999999999999997"/>
    <s v="Outlet"/>
    <s v="2021"/>
    <x v="2"/>
    <x v="7"/>
  </r>
  <r>
    <x v="4"/>
    <n v="1189833"/>
    <x v="710"/>
    <x v="3"/>
    <x v="10"/>
    <s v="Billings"/>
    <x v="4"/>
    <n v="54.999999999999993"/>
    <n v="400"/>
    <n v="219999.99999999997"/>
    <n v="132000"/>
    <n v="0.60000000000000009"/>
    <s v="Outlet"/>
    <s v="2021"/>
    <x v="2"/>
    <x v="7"/>
  </r>
  <r>
    <x v="4"/>
    <n v="1189833"/>
    <x v="214"/>
    <x v="3"/>
    <x v="10"/>
    <s v="Billings"/>
    <x v="5"/>
    <n v="60"/>
    <n v="500"/>
    <n v="300000"/>
    <n v="75000"/>
    <n v="0.25"/>
    <s v="Outlet"/>
    <s v="2021"/>
    <x v="2"/>
    <x v="7"/>
  </r>
  <r>
    <x v="2"/>
    <n v="1197831"/>
    <x v="215"/>
    <x v="3"/>
    <x v="10"/>
    <s v="Billings"/>
    <x v="0"/>
    <n v="20"/>
    <n v="700"/>
    <n v="140000"/>
    <n v="49000"/>
    <n v="0.35"/>
    <s v="Outlet"/>
    <s v="2021"/>
    <x v="2"/>
    <x v="7"/>
  </r>
  <r>
    <x v="2"/>
    <n v="1197831"/>
    <x v="216"/>
    <x v="3"/>
    <x v="10"/>
    <s v="Billings"/>
    <x v="1"/>
    <n v="30"/>
    <n v="700"/>
    <n v="210000"/>
    <n v="73500"/>
    <n v="0.35"/>
    <s v="Outlet"/>
    <s v="2021"/>
    <x v="2"/>
    <x v="7"/>
  </r>
  <r>
    <x v="2"/>
    <n v="1197831"/>
    <x v="217"/>
    <x v="3"/>
    <x v="10"/>
    <s v="Billings"/>
    <x v="2"/>
    <n v="30"/>
    <n v="500"/>
    <n v="150000"/>
    <n v="52500"/>
    <n v="0.35"/>
    <s v="Outlet"/>
    <s v="2021"/>
    <x v="2"/>
    <x v="7"/>
  </r>
  <r>
    <x v="2"/>
    <n v="1197831"/>
    <x v="218"/>
    <x v="3"/>
    <x v="10"/>
    <s v="Billings"/>
    <x v="3"/>
    <n v="35"/>
    <n v="500"/>
    <n v="175000"/>
    <n v="78750"/>
    <n v="0.45"/>
    <s v="Outlet"/>
    <s v="2021"/>
    <x v="2"/>
    <x v="7"/>
  </r>
  <r>
    <x v="2"/>
    <n v="1197831"/>
    <x v="219"/>
    <x v="1"/>
    <x v="11"/>
    <s v="Knoxville"/>
    <x v="4"/>
    <n v="40"/>
    <n v="350"/>
    <n v="140000"/>
    <n v="42000"/>
    <n v="0.3"/>
    <s v="Outlet"/>
    <s v="2021"/>
    <x v="2"/>
    <x v="8"/>
  </r>
  <r>
    <x v="2"/>
    <n v="1197831"/>
    <x v="220"/>
    <x v="1"/>
    <x v="11"/>
    <s v="Knoxville"/>
    <x v="5"/>
    <n v="35"/>
    <n v="500"/>
    <n v="175000"/>
    <n v="87500"/>
    <n v="0.5"/>
    <s v="Outlet"/>
    <s v="2021"/>
    <x v="2"/>
    <x v="8"/>
  </r>
  <r>
    <x v="2"/>
    <n v="1197831"/>
    <x v="221"/>
    <x v="1"/>
    <x v="11"/>
    <s v="Knoxville"/>
    <x v="0"/>
    <n v="25"/>
    <n v="650"/>
    <n v="162500"/>
    <n v="56875"/>
    <n v="0.35"/>
    <s v="Outlet"/>
    <s v="2021"/>
    <x v="2"/>
    <x v="8"/>
  </r>
  <r>
    <x v="2"/>
    <n v="1197831"/>
    <x v="222"/>
    <x v="1"/>
    <x v="11"/>
    <s v="Knoxville"/>
    <x v="1"/>
    <n v="35"/>
    <n v="625"/>
    <n v="218750"/>
    <n v="76562.5"/>
    <n v="0.35"/>
    <s v="Outlet"/>
    <s v="2021"/>
    <x v="2"/>
    <x v="8"/>
  </r>
  <r>
    <x v="2"/>
    <n v="1197831"/>
    <x v="223"/>
    <x v="1"/>
    <x v="11"/>
    <s v="Knoxville"/>
    <x v="2"/>
    <n v="35"/>
    <n v="450"/>
    <n v="157500"/>
    <n v="55125"/>
    <n v="0.35"/>
    <s v="Outlet"/>
    <s v="2021"/>
    <x v="2"/>
    <x v="8"/>
  </r>
  <r>
    <x v="2"/>
    <n v="1197831"/>
    <x v="224"/>
    <x v="1"/>
    <x v="11"/>
    <s v="Knoxville"/>
    <x v="3"/>
    <n v="35"/>
    <n v="400"/>
    <n v="140000"/>
    <n v="63000"/>
    <n v="0.45"/>
    <s v="Outlet"/>
    <s v="2021"/>
    <x v="2"/>
    <x v="8"/>
  </r>
  <r>
    <x v="2"/>
    <n v="1197831"/>
    <x v="225"/>
    <x v="1"/>
    <x v="11"/>
    <s v="Knoxville"/>
    <x v="4"/>
    <n v="40"/>
    <n v="275"/>
    <n v="110000"/>
    <n v="33000"/>
    <n v="0.3"/>
    <s v="Outlet"/>
    <s v="2021"/>
    <x v="2"/>
    <x v="8"/>
  </r>
  <r>
    <x v="2"/>
    <n v="1197831"/>
    <x v="226"/>
    <x v="1"/>
    <x v="11"/>
    <s v="Knoxville"/>
    <x v="5"/>
    <n v="35"/>
    <n v="475"/>
    <n v="166250"/>
    <n v="83125"/>
    <n v="0.5"/>
    <s v="Outlet"/>
    <s v="2021"/>
    <x v="2"/>
    <x v="33"/>
  </r>
  <r>
    <x v="2"/>
    <n v="1197831"/>
    <x v="227"/>
    <x v="1"/>
    <x v="11"/>
    <s v="Knoxville"/>
    <x v="0"/>
    <n v="30"/>
    <n v="650"/>
    <n v="195000"/>
    <n v="78000"/>
    <n v="0.39999999999999997"/>
    <s v="Outlet"/>
    <s v="2021"/>
    <x v="2"/>
    <x v="33"/>
  </r>
  <r>
    <x v="2"/>
    <n v="1197831"/>
    <x v="228"/>
    <x v="1"/>
    <x v="11"/>
    <s v="Knoxville"/>
    <x v="1"/>
    <n v="40"/>
    <n v="650"/>
    <n v="260000"/>
    <n v="103999.99999999999"/>
    <n v="0.39999999999999997"/>
    <s v="Outlet"/>
    <s v="2021"/>
    <x v="2"/>
    <x v="33"/>
  </r>
  <r>
    <x v="2"/>
    <n v="1197831"/>
    <x v="711"/>
    <x v="1"/>
    <x v="11"/>
    <s v="Knoxville"/>
    <x v="2"/>
    <n v="30"/>
    <n v="475"/>
    <n v="142500"/>
    <n v="56999.999999999993"/>
    <n v="0.39999999999999997"/>
    <s v="Outlet"/>
    <s v="2021"/>
    <x v="2"/>
    <x v="33"/>
  </r>
  <r>
    <x v="2"/>
    <n v="1197831"/>
    <x v="712"/>
    <x v="1"/>
    <x v="11"/>
    <s v="Knoxville"/>
    <x v="3"/>
    <n v="35"/>
    <n v="375"/>
    <n v="131250"/>
    <n v="65625"/>
    <n v="0.5"/>
    <s v="Outlet"/>
    <s v="2021"/>
    <x v="2"/>
    <x v="33"/>
  </r>
  <r>
    <x v="2"/>
    <n v="1197831"/>
    <x v="713"/>
    <x v="1"/>
    <x v="11"/>
    <s v="Knoxville"/>
    <x v="4"/>
    <n v="40"/>
    <n v="275"/>
    <n v="110000"/>
    <n v="38500"/>
    <n v="0.35"/>
    <s v="Outlet"/>
    <s v="2021"/>
    <x v="2"/>
    <x v="33"/>
  </r>
  <r>
    <x v="2"/>
    <n v="1197831"/>
    <x v="714"/>
    <x v="1"/>
    <x v="11"/>
    <s v="Knoxville"/>
    <x v="5"/>
    <n v="35"/>
    <n v="425"/>
    <n v="148750"/>
    <n v="81812.5"/>
    <n v="0.55000000000000004"/>
    <s v="Outlet"/>
    <s v="2021"/>
    <x v="2"/>
    <x v="33"/>
  </r>
  <r>
    <x v="2"/>
    <n v="1197831"/>
    <x v="715"/>
    <x v="1"/>
    <x v="11"/>
    <s v="Knoxville"/>
    <x v="0"/>
    <n v="20"/>
    <n v="675"/>
    <n v="135000"/>
    <n v="53999.999999999993"/>
    <n v="0.39999999999999997"/>
    <s v="Outlet"/>
    <s v="2021"/>
    <x v="2"/>
    <x v="9"/>
  </r>
  <r>
    <x v="2"/>
    <n v="1197831"/>
    <x v="716"/>
    <x v="1"/>
    <x v="11"/>
    <s v="Knoxville"/>
    <x v="1"/>
    <n v="25.000000000000007"/>
    <n v="675"/>
    <n v="168750.00000000006"/>
    <n v="67500.000000000015"/>
    <n v="0.39999999999999997"/>
    <s v="Outlet"/>
    <s v="2021"/>
    <x v="2"/>
    <x v="9"/>
  </r>
  <r>
    <x v="2"/>
    <n v="1197831"/>
    <x v="717"/>
    <x v="1"/>
    <x v="11"/>
    <s v="Knoxville"/>
    <x v="2"/>
    <n v="19.999999999999996"/>
    <n v="500"/>
    <n v="99999.999999999985"/>
    <n v="39999.999999999993"/>
    <n v="0.39999999999999997"/>
    <s v="Outlet"/>
    <s v="2021"/>
    <x v="2"/>
    <x v="9"/>
  </r>
  <r>
    <x v="2"/>
    <n v="1197831"/>
    <x v="718"/>
    <x v="1"/>
    <x v="11"/>
    <s v="Knoxville"/>
    <x v="3"/>
    <n v="25.000000000000007"/>
    <n v="400"/>
    <n v="100000.00000000003"/>
    <n v="50000.000000000015"/>
    <n v="0.5"/>
    <s v="Outlet"/>
    <s v="2021"/>
    <x v="2"/>
    <x v="9"/>
  </r>
  <r>
    <x v="2"/>
    <n v="1197831"/>
    <x v="719"/>
    <x v="1"/>
    <x v="11"/>
    <s v="Knoxville"/>
    <x v="4"/>
    <n v="30"/>
    <n v="300"/>
    <n v="90000"/>
    <n v="31499.999999999996"/>
    <n v="0.35"/>
    <s v="Outlet"/>
    <s v="2021"/>
    <x v="3"/>
    <x v="9"/>
  </r>
  <r>
    <x v="2"/>
    <n v="1197831"/>
    <x v="720"/>
    <x v="1"/>
    <x v="11"/>
    <s v="Knoxville"/>
    <x v="5"/>
    <n v="25.000000000000007"/>
    <n v="575"/>
    <n v="143750.00000000003"/>
    <n v="79062.500000000029"/>
    <n v="0.55000000000000004"/>
    <s v="Outlet"/>
    <s v="2021"/>
    <x v="3"/>
    <x v="9"/>
  </r>
  <r>
    <x v="2"/>
    <n v="1197831"/>
    <x v="721"/>
    <x v="1"/>
    <x v="11"/>
    <s v="Knoxville"/>
    <x v="0"/>
    <n v="14.999999999999996"/>
    <n v="725"/>
    <n v="108749.99999999997"/>
    <n v="43499.999999999985"/>
    <n v="0.39999999999999997"/>
    <s v="Outlet"/>
    <s v="2021"/>
    <x v="3"/>
    <x v="9"/>
  </r>
  <r>
    <x v="2"/>
    <n v="1197831"/>
    <x v="722"/>
    <x v="1"/>
    <x v="11"/>
    <s v="Knoxville"/>
    <x v="1"/>
    <n v="25.000000000000007"/>
    <n v="750"/>
    <n v="187500.00000000006"/>
    <n v="75000.000000000015"/>
    <n v="0.39999999999999997"/>
    <s v="Outlet"/>
    <s v="2021"/>
    <x v="3"/>
    <x v="34"/>
  </r>
  <r>
    <x v="2"/>
    <n v="1197831"/>
    <x v="723"/>
    <x v="1"/>
    <x v="11"/>
    <s v="Knoxville"/>
    <x v="2"/>
    <n v="19.999999999999996"/>
    <n v="600"/>
    <n v="119999.99999999999"/>
    <n v="47999.999999999993"/>
    <n v="0.39999999999999997"/>
    <s v="Outlet"/>
    <s v="2021"/>
    <x v="3"/>
    <x v="34"/>
  </r>
  <r>
    <x v="2"/>
    <n v="1197831"/>
    <x v="229"/>
    <x v="1"/>
    <x v="11"/>
    <s v="Knoxville"/>
    <x v="3"/>
    <n v="30.000000000000004"/>
    <n v="525"/>
    <n v="157500.00000000003"/>
    <n v="78750.000000000015"/>
    <n v="0.5"/>
    <s v="Outlet"/>
    <s v="2021"/>
    <x v="3"/>
    <x v="34"/>
  </r>
  <r>
    <x v="2"/>
    <n v="1197831"/>
    <x v="230"/>
    <x v="1"/>
    <x v="11"/>
    <s v="Knoxville"/>
    <x v="4"/>
    <n v="45"/>
    <n v="425"/>
    <n v="191250"/>
    <n v="66937.5"/>
    <n v="0.35"/>
    <s v="Outlet"/>
    <s v="2021"/>
    <x v="3"/>
    <x v="34"/>
  </r>
  <r>
    <x v="2"/>
    <n v="1197831"/>
    <x v="231"/>
    <x v="1"/>
    <x v="11"/>
    <s v="Knoxville"/>
    <x v="5"/>
    <n v="40"/>
    <n v="775"/>
    <n v="310000"/>
    <n v="170500"/>
    <n v="0.55000000000000004"/>
    <s v="Outlet"/>
    <s v="2021"/>
    <x v="3"/>
    <x v="34"/>
  </r>
  <r>
    <x v="2"/>
    <n v="1197831"/>
    <x v="232"/>
    <x v="1"/>
    <x v="11"/>
    <s v="Knoxville"/>
    <x v="0"/>
    <n v="40"/>
    <n v="775"/>
    <n v="310000"/>
    <n v="123999.99999999999"/>
    <n v="0.39999999999999997"/>
    <s v="Outlet"/>
    <s v="2021"/>
    <x v="3"/>
    <x v="34"/>
  </r>
  <r>
    <x v="2"/>
    <n v="1197831"/>
    <x v="233"/>
    <x v="1"/>
    <x v="11"/>
    <s v="Knoxville"/>
    <x v="1"/>
    <n v="45"/>
    <n v="775"/>
    <n v="348750"/>
    <n v="139500"/>
    <n v="0.39999999999999997"/>
    <s v="Outlet"/>
    <s v="2021"/>
    <x v="3"/>
    <x v="34"/>
  </r>
  <r>
    <x v="2"/>
    <n v="1197831"/>
    <x v="234"/>
    <x v="1"/>
    <x v="11"/>
    <s v="Knoxville"/>
    <x v="2"/>
    <n v="40"/>
    <n v="650"/>
    <n v="260000"/>
    <n v="103999.99999999999"/>
    <n v="0.39999999999999997"/>
    <s v="Outlet"/>
    <s v="2021"/>
    <x v="3"/>
    <x v="10"/>
  </r>
  <r>
    <x v="2"/>
    <n v="1197831"/>
    <x v="235"/>
    <x v="1"/>
    <x v="11"/>
    <s v="Knoxville"/>
    <x v="3"/>
    <n v="40"/>
    <n v="600"/>
    <n v="240000"/>
    <n v="120000"/>
    <n v="0.5"/>
    <s v="Outlet"/>
    <s v="2021"/>
    <x v="3"/>
    <x v="10"/>
  </r>
  <r>
    <x v="2"/>
    <n v="1197831"/>
    <x v="236"/>
    <x v="1"/>
    <x v="11"/>
    <s v="Knoxville"/>
    <x v="4"/>
    <n v="45"/>
    <n v="500"/>
    <n v="225000"/>
    <n v="78750"/>
    <n v="0.35"/>
    <s v="Outlet"/>
    <s v="2021"/>
    <x v="3"/>
    <x v="10"/>
  </r>
  <r>
    <x v="2"/>
    <n v="1197831"/>
    <x v="237"/>
    <x v="1"/>
    <x v="11"/>
    <s v="Knoxville"/>
    <x v="5"/>
    <n v="50"/>
    <n v="875"/>
    <n v="437500"/>
    <n v="240625.00000000003"/>
    <n v="0.55000000000000004"/>
    <s v="Outlet"/>
    <s v="2021"/>
    <x v="3"/>
    <x v="10"/>
  </r>
  <r>
    <x v="2"/>
    <n v="1197831"/>
    <x v="238"/>
    <x v="1"/>
    <x v="11"/>
    <s v="Knoxville"/>
    <x v="0"/>
    <n v="40"/>
    <n v="825"/>
    <n v="330000"/>
    <n v="148499.99999999997"/>
    <n v="0.44999999999999996"/>
    <s v="Outlet"/>
    <s v="2021"/>
    <x v="3"/>
    <x v="10"/>
  </r>
  <r>
    <x v="2"/>
    <n v="1197831"/>
    <x v="239"/>
    <x v="1"/>
    <x v="11"/>
    <s v="Knoxville"/>
    <x v="1"/>
    <n v="45"/>
    <n v="825"/>
    <n v="371250"/>
    <n v="167062.49999999997"/>
    <n v="0.44999999999999996"/>
    <s v="Outlet"/>
    <s v="2021"/>
    <x v="3"/>
    <x v="10"/>
  </r>
  <r>
    <x v="2"/>
    <n v="1197831"/>
    <x v="240"/>
    <x v="1"/>
    <x v="11"/>
    <s v="Knoxville"/>
    <x v="2"/>
    <n v="40"/>
    <n v="975"/>
    <n v="390000"/>
    <n v="175499.99999999997"/>
    <n v="0.44999999999999996"/>
    <s v="Outlet"/>
    <s v="2021"/>
    <x v="3"/>
    <x v="10"/>
  </r>
  <r>
    <x v="2"/>
    <n v="1197831"/>
    <x v="241"/>
    <x v="1"/>
    <x v="11"/>
    <s v="Knoxville"/>
    <x v="3"/>
    <n v="40"/>
    <n v="575"/>
    <n v="230000"/>
    <n v="126500.00000000001"/>
    <n v="0.55000000000000004"/>
    <s v="Outlet"/>
    <s v="2021"/>
    <x v="3"/>
    <x v="11"/>
  </r>
  <r>
    <x v="2"/>
    <n v="1197831"/>
    <x v="242"/>
    <x v="1"/>
    <x v="11"/>
    <s v="Knoxville"/>
    <x v="4"/>
    <n v="45"/>
    <n v="550"/>
    <n v="247500"/>
    <n v="98999.999999999985"/>
    <n v="0.39999999999999997"/>
    <s v="Outlet"/>
    <s v="2021"/>
    <x v="3"/>
    <x v="11"/>
  </r>
  <r>
    <x v="2"/>
    <n v="1197831"/>
    <x v="243"/>
    <x v="1"/>
    <x v="11"/>
    <s v="Knoxville"/>
    <x v="5"/>
    <n v="54.999999999999993"/>
    <n v="825"/>
    <n v="453749.99999999994"/>
    <n v="272250"/>
    <n v="0.60000000000000009"/>
    <s v="Outlet"/>
    <s v="2021"/>
    <x v="3"/>
    <x v="11"/>
  </r>
  <r>
    <x v="2"/>
    <n v="1197831"/>
    <x v="244"/>
    <x v="1"/>
    <x v="11"/>
    <s v="Knoxville"/>
    <x v="0"/>
    <n v="45"/>
    <n v="775"/>
    <n v="348750"/>
    <n v="156937.49999999997"/>
    <n v="0.44999999999999996"/>
    <s v="Outlet"/>
    <s v="2021"/>
    <x v="3"/>
    <x v="11"/>
  </r>
  <r>
    <x v="2"/>
    <n v="1197831"/>
    <x v="245"/>
    <x v="1"/>
    <x v="11"/>
    <s v="Knoxville"/>
    <x v="1"/>
    <n v="55.000000000000007"/>
    <n v="775"/>
    <n v="426250.00000000006"/>
    <n v="191812.5"/>
    <n v="0.44999999999999996"/>
    <s v="Outlet"/>
    <s v="2021"/>
    <x v="3"/>
    <x v="11"/>
  </r>
  <r>
    <x v="2"/>
    <n v="1197831"/>
    <x v="246"/>
    <x v="1"/>
    <x v="11"/>
    <s v="Knoxville"/>
    <x v="2"/>
    <n v="50"/>
    <n v="950"/>
    <n v="475000"/>
    <n v="213749.99999999997"/>
    <n v="0.44999999999999996"/>
    <s v="Outlet"/>
    <s v="2021"/>
    <x v="3"/>
    <x v="11"/>
  </r>
  <r>
    <x v="2"/>
    <n v="1197831"/>
    <x v="247"/>
    <x v="1"/>
    <x v="11"/>
    <s v="Knoxville"/>
    <x v="3"/>
    <n v="45"/>
    <n v="475"/>
    <n v="213750"/>
    <n v="117562.50000000001"/>
    <n v="0.55000000000000004"/>
    <s v="Outlet"/>
    <s v="2021"/>
    <x v="3"/>
    <x v="11"/>
  </r>
  <r>
    <x v="2"/>
    <n v="1197831"/>
    <x v="248"/>
    <x v="1"/>
    <x v="11"/>
    <s v="Knoxville"/>
    <x v="4"/>
    <n v="50"/>
    <n v="475"/>
    <n v="237500"/>
    <n v="94999.999999999985"/>
    <n v="0.39999999999999997"/>
    <s v="Outlet"/>
    <s v="2021"/>
    <x v="3"/>
    <x v="12"/>
  </r>
  <r>
    <x v="2"/>
    <n v="1197831"/>
    <x v="249"/>
    <x v="1"/>
    <x v="11"/>
    <s v="Knoxville"/>
    <x v="5"/>
    <n v="54.999999999999993"/>
    <n v="725"/>
    <n v="398749.99999999994"/>
    <n v="239250"/>
    <n v="0.60000000000000009"/>
    <s v="Outlet"/>
    <s v="2021"/>
    <x v="3"/>
    <x v="12"/>
  </r>
  <r>
    <x v="2"/>
    <n v="1197831"/>
    <x v="250"/>
    <x v="1"/>
    <x v="11"/>
    <s v="Knoxville"/>
    <x v="0"/>
    <n v="50"/>
    <n v="675"/>
    <n v="337500"/>
    <n v="151874.99999999997"/>
    <n v="0.44999999999999996"/>
    <s v="Outlet"/>
    <s v="2021"/>
    <x v="3"/>
    <x v="12"/>
  </r>
  <r>
    <x v="2"/>
    <n v="1197831"/>
    <x v="251"/>
    <x v="1"/>
    <x v="11"/>
    <s v="Knoxville"/>
    <x v="1"/>
    <n v="50"/>
    <n v="625"/>
    <n v="312500"/>
    <n v="140625"/>
    <n v="0.44999999999999996"/>
    <s v="Outlet"/>
    <s v="2021"/>
    <x v="3"/>
    <x v="12"/>
  </r>
  <r>
    <x v="2"/>
    <n v="1197831"/>
    <x v="252"/>
    <x v="1"/>
    <x v="11"/>
    <s v="Knoxville"/>
    <x v="2"/>
    <n v="54.999999999999993"/>
    <n v="675"/>
    <n v="371249.99999999994"/>
    <n v="167062.49999999997"/>
    <n v="0.44999999999999996"/>
    <s v="Outlet"/>
    <s v="2021"/>
    <x v="3"/>
    <x v="12"/>
  </r>
  <r>
    <x v="2"/>
    <n v="1197831"/>
    <x v="253"/>
    <x v="1"/>
    <x v="11"/>
    <s v="Knoxville"/>
    <x v="3"/>
    <n v="54.999999999999993"/>
    <n v="400"/>
    <n v="219999.99999999997"/>
    <n v="121000"/>
    <n v="0.55000000000000004"/>
    <s v="Outlet"/>
    <s v="2021"/>
    <x v="3"/>
    <x v="12"/>
  </r>
  <r>
    <x v="2"/>
    <n v="1197831"/>
    <x v="254"/>
    <x v="1"/>
    <x v="11"/>
    <s v="Knoxville"/>
    <x v="4"/>
    <n v="50"/>
    <n v="400"/>
    <n v="200000"/>
    <n v="80000"/>
    <n v="0.39999999999999997"/>
    <s v="Outlet"/>
    <s v="2021"/>
    <x v="4"/>
    <x v="12"/>
  </r>
  <r>
    <x v="2"/>
    <n v="1197831"/>
    <x v="255"/>
    <x v="1"/>
    <x v="11"/>
    <s v="Knoxville"/>
    <x v="5"/>
    <n v="45"/>
    <n v="625"/>
    <n v="281250"/>
    <n v="168750.00000000003"/>
    <n v="0.60000000000000009"/>
    <s v="Outlet"/>
    <s v="2021"/>
    <x v="4"/>
    <x v="13"/>
  </r>
  <r>
    <x v="2"/>
    <n v="1197831"/>
    <x v="256"/>
    <x v="1"/>
    <x v="11"/>
    <s v="Knoxville"/>
    <x v="0"/>
    <n v="35"/>
    <n v="575"/>
    <n v="201250"/>
    <n v="90562.499999999985"/>
    <n v="0.44999999999999996"/>
    <s v="Outlet"/>
    <s v="2021"/>
    <x v="4"/>
    <x v="13"/>
  </r>
  <r>
    <x v="2"/>
    <n v="1197831"/>
    <x v="257"/>
    <x v="1"/>
    <x v="11"/>
    <s v="Knoxville"/>
    <x v="1"/>
    <n v="35"/>
    <n v="575"/>
    <n v="201250"/>
    <n v="90562.499999999985"/>
    <n v="0.44999999999999996"/>
    <s v="Outlet"/>
    <s v="2021"/>
    <x v="4"/>
    <x v="13"/>
  </r>
  <r>
    <x v="2"/>
    <n v="1197831"/>
    <x v="258"/>
    <x v="1"/>
    <x v="11"/>
    <s v="Knoxville"/>
    <x v="2"/>
    <n v="40"/>
    <n v="525"/>
    <n v="210000"/>
    <n v="94499.999999999985"/>
    <n v="0.44999999999999996"/>
    <s v="Outlet"/>
    <s v="2021"/>
    <x v="4"/>
    <x v="13"/>
  </r>
  <r>
    <x v="2"/>
    <n v="1197831"/>
    <x v="259"/>
    <x v="1"/>
    <x v="11"/>
    <s v="Knoxville"/>
    <x v="3"/>
    <n v="40"/>
    <n v="375"/>
    <n v="150000"/>
    <n v="82500"/>
    <n v="0.55000000000000004"/>
    <s v="Outlet"/>
    <s v="2021"/>
    <x v="4"/>
    <x v="13"/>
  </r>
  <r>
    <x v="2"/>
    <n v="1197831"/>
    <x v="260"/>
    <x v="1"/>
    <x v="11"/>
    <s v="Knoxville"/>
    <x v="4"/>
    <n v="35"/>
    <n v="350"/>
    <n v="122500"/>
    <n v="48999.999999999993"/>
    <n v="0.39999999999999997"/>
    <s v="Outlet"/>
    <s v="2021"/>
    <x v="4"/>
    <x v="13"/>
  </r>
  <r>
    <x v="2"/>
    <n v="1197831"/>
    <x v="261"/>
    <x v="1"/>
    <x v="11"/>
    <s v="Knoxville"/>
    <x v="5"/>
    <n v="45"/>
    <n v="525"/>
    <n v="236250"/>
    <n v="141750.00000000003"/>
    <n v="0.60000000000000009"/>
    <s v="Outlet"/>
    <s v="2021"/>
    <x v="4"/>
    <x v="13"/>
  </r>
  <r>
    <x v="2"/>
    <n v="1197831"/>
    <x v="262"/>
    <x v="1"/>
    <x v="11"/>
    <s v="Knoxville"/>
    <x v="0"/>
    <n v="30.000000000000004"/>
    <n v="675"/>
    <n v="202500.00000000003"/>
    <n v="91125"/>
    <n v="0.44999999999999996"/>
    <s v="Outlet"/>
    <s v="2021"/>
    <x v="4"/>
    <x v="35"/>
  </r>
  <r>
    <x v="2"/>
    <n v="1197831"/>
    <x v="263"/>
    <x v="1"/>
    <x v="11"/>
    <s v="Knoxville"/>
    <x v="1"/>
    <n v="30.000000000000004"/>
    <n v="675"/>
    <n v="202500.00000000003"/>
    <n v="91125"/>
    <n v="0.44999999999999996"/>
    <s v="Outlet"/>
    <s v="2021"/>
    <x v="4"/>
    <x v="35"/>
  </r>
  <r>
    <x v="2"/>
    <n v="1197831"/>
    <x v="264"/>
    <x v="1"/>
    <x v="11"/>
    <s v="Knoxville"/>
    <x v="2"/>
    <n v="55.000000000000007"/>
    <n v="600"/>
    <n v="330000.00000000006"/>
    <n v="148500"/>
    <n v="0.44999999999999996"/>
    <s v="Outlet"/>
    <s v="2021"/>
    <x v="4"/>
    <x v="35"/>
  </r>
  <r>
    <x v="2"/>
    <n v="1197831"/>
    <x v="265"/>
    <x v="1"/>
    <x v="11"/>
    <s v="Knoxville"/>
    <x v="3"/>
    <n v="55.000000000000007"/>
    <n v="475"/>
    <n v="261250.00000000003"/>
    <n v="143687.50000000003"/>
    <n v="0.55000000000000004"/>
    <s v="Outlet"/>
    <s v="2021"/>
    <x v="4"/>
    <x v="35"/>
  </r>
  <r>
    <x v="2"/>
    <n v="1197831"/>
    <x v="266"/>
    <x v="1"/>
    <x v="11"/>
    <s v="Knoxville"/>
    <x v="4"/>
    <n v="54.999999999999993"/>
    <n v="450"/>
    <n v="247499.99999999997"/>
    <n v="98999.999999999985"/>
    <n v="0.39999999999999997"/>
    <s v="Outlet"/>
    <s v="2021"/>
    <x v="4"/>
    <x v="35"/>
  </r>
  <r>
    <x v="2"/>
    <n v="1197831"/>
    <x v="267"/>
    <x v="1"/>
    <x v="11"/>
    <s v="Knoxville"/>
    <x v="5"/>
    <n v="65"/>
    <n v="650"/>
    <n v="422500"/>
    <n v="253500.00000000003"/>
    <n v="0.60000000000000009"/>
    <s v="Outlet"/>
    <s v="2021"/>
    <x v="4"/>
    <x v="35"/>
  </r>
  <r>
    <x v="2"/>
    <n v="1197831"/>
    <x v="268"/>
    <x v="1"/>
    <x v="11"/>
    <s v="Knoxville"/>
    <x v="0"/>
    <n v="54.999999999999993"/>
    <n v="800"/>
    <n v="439999.99999999994"/>
    <n v="197999.99999999994"/>
    <n v="0.44999999999999996"/>
    <s v="Outlet"/>
    <s v="2021"/>
    <x v="4"/>
    <x v="35"/>
  </r>
  <r>
    <x v="2"/>
    <n v="1197831"/>
    <x v="269"/>
    <x v="1"/>
    <x v="11"/>
    <s v="Knoxville"/>
    <x v="1"/>
    <n v="54.999999999999993"/>
    <n v="800"/>
    <n v="439999.99999999994"/>
    <n v="197999.99999999994"/>
    <n v="0.44999999999999996"/>
    <s v="Outlet"/>
    <s v="2021"/>
    <x v="4"/>
    <x v="36"/>
  </r>
  <r>
    <x v="2"/>
    <n v="1197831"/>
    <x v="270"/>
    <x v="1"/>
    <x v="11"/>
    <s v="Knoxville"/>
    <x v="2"/>
    <n v="60"/>
    <n v="700"/>
    <n v="420000"/>
    <n v="188999.99999999997"/>
    <n v="0.44999999999999996"/>
    <s v="Outlet"/>
    <s v="2021"/>
    <x v="4"/>
    <x v="36"/>
  </r>
  <r>
    <x v="2"/>
    <n v="1197831"/>
    <x v="271"/>
    <x v="1"/>
    <x v="11"/>
    <s v="Knoxville"/>
    <x v="3"/>
    <n v="60"/>
    <n v="550"/>
    <n v="330000"/>
    <n v="181500.00000000003"/>
    <n v="0.55000000000000004"/>
    <s v="Outlet"/>
    <s v="2021"/>
    <x v="4"/>
    <x v="36"/>
  </r>
  <r>
    <x v="2"/>
    <n v="1197831"/>
    <x v="272"/>
    <x v="1"/>
    <x v="11"/>
    <s v="Knoxville"/>
    <x v="4"/>
    <n v="54.999999999999993"/>
    <n v="500"/>
    <n v="274999.99999999994"/>
    <n v="109999.99999999997"/>
    <n v="0.39999999999999997"/>
    <s v="Outlet"/>
    <s v="2021"/>
    <x v="4"/>
    <x v="36"/>
  </r>
  <r>
    <x v="2"/>
    <n v="1197831"/>
    <x v="273"/>
    <x v="1"/>
    <x v="11"/>
    <s v="Knoxville"/>
    <x v="5"/>
    <n v="65"/>
    <n v="750"/>
    <n v="487500"/>
    <n v="292500.00000000006"/>
    <n v="0.60000000000000009"/>
    <s v="Outlet"/>
    <s v="2021"/>
    <x v="4"/>
    <x v="36"/>
  </r>
  <r>
    <x v="0"/>
    <n v="1185732"/>
    <x v="274"/>
    <x v="1"/>
    <x v="11"/>
    <s v="Knoxville"/>
    <x v="0"/>
    <n v="35"/>
    <n v="425"/>
    <n v="148750"/>
    <n v="59500"/>
    <n v="0.4"/>
    <s v="Outlet"/>
    <s v="2021"/>
    <x v="4"/>
    <x v="36"/>
  </r>
  <r>
    <x v="0"/>
    <n v="1185732"/>
    <x v="275"/>
    <x v="1"/>
    <x v="11"/>
    <s v="Knoxville"/>
    <x v="1"/>
    <n v="35"/>
    <n v="225"/>
    <n v="78750"/>
    <n v="27562.5"/>
    <n v="0.35"/>
    <s v="Outlet"/>
    <s v="2021"/>
    <x v="4"/>
    <x v="36"/>
  </r>
  <r>
    <x v="0"/>
    <n v="1185732"/>
    <x v="276"/>
    <x v="1"/>
    <x v="11"/>
    <s v="Knoxville"/>
    <x v="2"/>
    <n v="25"/>
    <n v="225"/>
    <n v="56250"/>
    <n v="19687.5"/>
    <n v="0.35"/>
    <s v="Outlet"/>
    <s v="2021"/>
    <x v="4"/>
    <x v="37"/>
  </r>
  <r>
    <x v="0"/>
    <n v="1185732"/>
    <x v="277"/>
    <x v="1"/>
    <x v="11"/>
    <s v="Knoxville"/>
    <x v="3"/>
    <n v="30.000000000000004"/>
    <n v="75"/>
    <n v="22500.000000000004"/>
    <n v="9000.0000000000018"/>
    <n v="0.4"/>
    <s v="Outlet"/>
    <s v="2021"/>
    <x v="4"/>
    <x v="37"/>
  </r>
  <r>
    <x v="0"/>
    <n v="1185732"/>
    <x v="278"/>
    <x v="3"/>
    <x v="12"/>
    <s v="Omaha"/>
    <x v="4"/>
    <n v="44.999999999999993"/>
    <n v="125"/>
    <n v="56249.999999999993"/>
    <n v="19687.499999999996"/>
    <n v="0.35"/>
    <s v="Outlet"/>
    <s v="2021"/>
    <x v="4"/>
    <x v="37"/>
  </r>
  <r>
    <x v="0"/>
    <n v="1185732"/>
    <x v="279"/>
    <x v="3"/>
    <x v="12"/>
    <s v="Omaha"/>
    <x v="5"/>
    <n v="35"/>
    <n v="225"/>
    <n v="78750"/>
    <n v="39375"/>
    <n v="0.5"/>
    <s v="Outlet"/>
    <s v="2021"/>
    <x v="4"/>
    <x v="37"/>
  </r>
  <r>
    <x v="0"/>
    <n v="1185732"/>
    <x v="280"/>
    <x v="3"/>
    <x v="12"/>
    <s v="Omaha"/>
    <x v="0"/>
    <n v="35"/>
    <n v="475"/>
    <n v="166250"/>
    <n v="66500"/>
    <n v="0.4"/>
    <s v="Outlet"/>
    <s v="2021"/>
    <x v="4"/>
    <x v="37"/>
  </r>
  <r>
    <x v="0"/>
    <n v="1185732"/>
    <x v="281"/>
    <x v="3"/>
    <x v="12"/>
    <s v="Omaha"/>
    <x v="1"/>
    <n v="35"/>
    <n v="125"/>
    <n v="43750"/>
    <n v="15312.499999999998"/>
    <n v="0.35"/>
    <s v="Outlet"/>
    <s v="2021"/>
    <x v="4"/>
    <x v="37"/>
  </r>
  <r>
    <x v="0"/>
    <n v="1185732"/>
    <x v="282"/>
    <x v="3"/>
    <x v="12"/>
    <s v="Omaha"/>
    <x v="2"/>
    <n v="25"/>
    <n v="175"/>
    <n v="43750"/>
    <n v="15312.499999999998"/>
    <n v="0.35"/>
    <s v="Outlet"/>
    <s v="2021"/>
    <x v="4"/>
    <x v="37"/>
  </r>
  <r>
    <x v="0"/>
    <n v="1185732"/>
    <x v="283"/>
    <x v="3"/>
    <x v="12"/>
    <s v="Omaha"/>
    <x v="3"/>
    <n v="30.000000000000004"/>
    <n v="50"/>
    <n v="15000.000000000002"/>
    <n v="6000.0000000000009"/>
    <n v="0.4"/>
    <s v="Outlet"/>
    <s v="2021"/>
    <x v="4"/>
    <x v="38"/>
  </r>
  <r>
    <x v="0"/>
    <n v="1185732"/>
    <x v="284"/>
    <x v="3"/>
    <x v="12"/>
    <s v="Omaha"/>
    <x v="4"/>
    <n v="44.999999999999993"/>
    <n v="125"/>
    <n v="56249.999999999993"/>
    <n v="19687.499999999996"/>
    <n v="0.35"/>
    <s v="Outlet"/>
    <s v="2021"/>
    <x v="4"/>
    <x v="38"/>
  </r>
  <r>
    <x v="0"/>
    <n v="1185732"/>
    <x v="285"/>
    <x v="3"/>
    <x v="12"/>
    <s v="Omaha"/>
    <x v="5"/>
    <n v="35"/>
    <n v="200"/>
    <n v="70000"/>
    <n v="35000"/>
    <n v="0.5"/>
    <s v="Outlet"/>
    <s v="2021"/>
    <x v="11"/>
    <x v="38"/>
  </r>
  <r>
    <x v="0"/>
    <n v="1185732"/>
    <x v="286"/>
    <x v="3"/>
    <x v="12"/>
    <s v="Omaha"/>
    <x v="0"/>
    <n v="40"/>
    <n v="420"/>
    <n v="168000"/>
    <n v="67200"/>
    <n v="0.4"/>
    <s v="Outlet"/>
    <s v="2021"/>
    <x v="11"/>
    <x v="38"/>
  </r>
  <r>
    <x v="0"/>
    <n v="1185732"/>
    <x v="287"/>
    <x v="3"/>
    <x v="12"/>
    <s v="Omaha"/>
    <x v="1"/>
    <n v="40"/>
    <n v="100"/>
    <n v="40000"/>
    <n v="14000"/>
    <n v="0.35"/>
    <s v="Outlet"/>
    <s v="2021"/>
    <x v="11"/>
    <x v="38"/>
  </r>
  <r>
    <x v="0"/>
    <n v="1185732"/>
    <x v="288"/>
    <x v="3"/>
    <x v="12"/>
    <s v="Omaha"/>
    <x v="2"/>
    <n v="30.000000000000004"/>
    <n v="150"/>
    <n v="45000.000000000007"/>
    <n v="15750.000000000002"/>
    <n v="0.35"/>
    <s v="Outlet"/>
    <s v="2021"/>
    <x v="11"/>
    <x v="38"/>
  </r>
  <r>
    <x v="0"/>
    <n v="1185732"/>
    <x v="289"/>
    <x v="3"/>
    <x v="12"/>
    <s v="Omaha"/>
    <x v="3"/>
    <n v="35"/>
    <n v="0"/>
    <n v="0"/>
    <n v="0"/>
    <n v="0.4"/>
    <s v="Outlet"/>
    <s v="2021"/>
    <x v="11"/>
    <x v="38"/>
  </r>
  <r>
    <x v="0"/>
    <n v="1185732"/>
    <x v="290"/>
    <x v="3"/>
    <x v="12"/>
    <s v="Omaha"/>
    <x v="4"/>
    <n v="50"/>
    <n v="50"/>
    <n v="25000"/>
    <n v="8750"/>
    <n v="0.35"/>
    <s v="Outlet"/>
    <s v="2021"/>
    <x v="11"/>
    <x v="39"/>
  </r>
  <r>
    <x v="0"/>
    <n v="1185732"/>
    <x v="291"/>
    <x v="3"/>
    <x v="12"/>
    <s v="Omaha"/>
    <x v="5"/>
    <n v="40"/>
    <n v="150"/>
    <n v="60000"/>
    <n v="30000"/>
    <n v="0.5"/>
    <s v="Outlet"/>
    <s v="2021"/>
    <x v="11"/>
    <x v="39"/>
  </r>
  <r>
    <x v="0"/>
    <n v="1185732"/>
    <x v="292"/>
    <x v="3"/>
    <x v="12"/>
    <s v="Omaha"/>
    <x v="0"/>
    <n v="40"/>
    <n v="375"/>
    <n v="150000"/>
    <n v="60000"/>
    <n v="0.4"/>
    <s v="Outlet"/>
    <s v="2021"/>
    <x v="11"/>
    <x v="39"/>
  </r>
  <r>
    <x v="0"/>
    <n v="1185732"/>
    <x v="293"/>
    <x v="3"/>
    <x v="12"/>
    <s v="Omaha"/>
    <x v="1"/>
    <n v="35"/>
    <n v="75"/>
    <n v="26250"/>
    <n v="9187.5"/>
    <n v="0.35"/>
    <s v="Outlet"/>
    <s v="2021"/>
    <x v="11"/>
    <x v="39"/>
  </r>
  <r>
    <x v="0"/>
    <n v="1185732"/>
    <x v="294"/>
    <x v="3"/>
    <x v="12"/>
    <s v="Omaha"/>
    <x v="2"/>
    <n v="25.000000000000007"/>
    <n v="75"/>
    <n v="18750.000000000004"/>
    <n v="6562.5000000000009"/>
    <n v="0.35"/>
    <s v="Outlet"/>
    <s v="2021"/>
    <x v="11"/>
    <x v="39"/>
  </r>
  <r>
    <x v="0"/>
    <n v="1185732"/>
    <x v="295"/>
    <x v="3"/>
    <x v="12"/>
    <s v="Omaha"/>
    <x v="3"/>
    <n v="30"/>
    <n v="0"/>
    <n v="0"/>
    <n v="0"/>
    <n v="0.4"/>
    <s v="Outlet"/>
    <s v="2021"/>
    <x v="11"/>
    <x v="39"/>
  </r>
  <r>
    <x v="0"/>
    <n v="1185732"/>
    <x v="296"/>
    <x v="3"/>
    <x v="12"/>
    <s v="Omaha"/>
    <x v="4"/>
    <n v="45"/>
    <n v="25"/>
    <n v="11250"/>
    <n v="3937.4999999999995"/>
    <n v="0.35"/>
    <s v="Outlet"/>
    <s v="2021"/>
    <x v="11"/>
    <x v="39"/>
  </r>
  <r>
    <x v="0"/>
    <n v="1185732"/>
    <x v="297"/>
    <x v="3"/>
    <x v="12"/>
    <s v="Omaha"/>
    <x v="5"/>
    <n v="35"/>
    <n v="150"/>
    <n v="52500"/>
    <n v="26250"/>
    <n v="0.5"/>
    <s v="Outlet"/>
    <s v="2021"/>
    <x v="11"/>
    <x v="40"/>
  </r>
  <r>
    <x v="0"/>
    <n v="1185732"/>
    <x v="298"/>
    <x v="3"/>
    <x v="12"/>
    <s v="Omaha"/>
    <x v="0"/>
    <n v="45"/>
    <n v="420"/>
    <n v="189000"/>
    <n v="75600"/>
    <n v="0.4"/>
    <s v="Outlet"/>
    <s v="2021"/>
    <x v="11"/>
    <x v="40"/>
  </r>
  <r>
    <x v="0"/>
    <n v="1185732"/>
    <x v="299"/>
    <x v="3"/>
    <x v="12"/>
    <s v="Omaha"/>
    <x v="1"/>
    <n v="40.000000000000007"/>
    <n v="125"/>
    <n v="50000.000000000007"/>
    <n v="17500"/>
    <n v="0.35"/>
    <s v="Outlet"/>
    <s v="2021"/>
    <x v="11"/>
    <x v="40"/>
  </r>
  <r>
    <x v="0"/>
    <n v="1185732"/>
    <x v="300"/>
    <x v="3"/>
    <x v="12"/>
    <s v="Omaha"/>
    <x v="2"/>
    <n v="35"/>
    <n v="100"/>
    <n v="35000"/>
    <n v="12250"/>
    <n v="0.35"/>
    <s v="Outlet"/>
    <s v="2021"/>
    <x v="11"/>
    <x v="40"/>
  </r>
  <r>
    <x v="0"/>
    <n v="1185732"/>
    <x v="301"/>
    <x v="3"/>
    <x v="12"/>
    <s v="Omaha"/>
    <x v="3"/>
    <n v="35"/>
    <n v="25"/>
    <n v="8750"/>
    <n v="3500"/>
    <n v="0.4"/>
    <s v="Outlet"/>
    <s v="2021"/>
    <x v="11"/>
    <x v="40"/>
  </r>
  <r>
    <x v="0"/>
    <n v="1185732"/>
    <x v="302"/>
    <x v="3"/>
    <x v="12"/>
    <s v="Omaha"/>
    <x v="4"/>
    <n v="49.999999999999993"/>
    <n v="50"/>
    <n v="24999.999999999996"/>
    <n v="8749.9999999999982"/>
    <n v="0.35"/>
    <s v="Outlet"/>
    <s v="2021"/>
    <x v="11"/>
    <x v="40"/>
  </r>
  <r>
    <x v="0"/>
    <n v="1185732"/>
    <x v="303"/>
    <x v="3"/>
    <x v="12"/>
    <s v="Omaha"/>
    <x v="5"/>
    <n v="54.999999999999993"/>
    <n v="150"/>
    <n v="82499.999999999985"/>
    <n v="41249.999999999993"/>
    <n v="0.5"/>
    <s v="Outlet"/>
    <s v="2021"/>
    <x v="11"/>
    <x v="40"/>
  </r>
  <r>
    <x v="0"/>
    <n v="1185732"/>
    <x v="304"/>
    <x v="3"/>
    <x v="12"/>
    <s v="Omaha"/>
    <x v="0"/>
    <n v="40"/>
    <n v="400"/>
    <n v="160000"/>
    <n v="64000"/>
    <n v="0.4"/>
    <s v="Outlet"/>
    <s v="2021"/>
    <x v="11"/>
    <x v="41"/>
  </r>
  <r>
    <x v="0"/>
    <n v="1185732"/>
    <x v="305"/>
    <x v="3"/>
    <x v="12"/>
    <s v="Omaha"/>
    <x v="1"/>
    <n v="35.000000000000007"/>
    <n v="150"/>
    <n v="52500.000000000007"/>
    <n v="18375"/>
    <n v="0.35"/>
    <s v="Outlet"/>
    <s v="2021"/>
    <x v="11"/>
    <x v="41"/>
  </r>
  <r>
    <x v="0"/>
    <n v="1185732"/>
    <x v="306"/>
    <x v="3"/>
    <x v="12"/>
    <s v="Omaha"/>
    <x v="2"/>
    <n v="30.000000000000004"/>
    <n v="175"/>
    <n v="52500.000000000007"/>
    <n v="18375"/>
    <n v="0.35"/>
    <s v="Outlet"/>
    <s v="2021"/>
    <x v="11"/>
    <x v="41"/>
  </r>
  <r>
    <x v="0"/>
    <n v="1185732"/>
    <x v="307"/>
    <x v="3"/>
    <x v="12"/>
    <s v="Omaha"/>
    <x v="3"/>
    <n v="30.000000000000004"/>
    <n v="150"/>
    <n v="45000.000000000007"/>
    <n v="18000.000000000004"/>
    <n v="0.4"/>
    <s v="Outlet"/>
    <s v="2021"/>
    <x v="11"/>
    <x v="41"/>
  </r>
  <r>
    <x v="0"/>
    <n v="1185732"/>
    <x v="308"/>
    <x v="3"/>
    <x v="12"/>
    <s v="Omaha"/>
    <x v="4"/>
    <n v="45"/>
    <n v="150"/>
    <n v="67500"/>
    <n v="23625"/>
    <n v="0.35"/>
    <s v="Outlet"/>
    <s v="2021"/>
    <x v="11"/>
    <x v="41"/>
  </r>
  <r>
    <x v="0"/>
    <n v="1185732"/>
    <x v="309"/>
    <x v="3"/>
    <x v="12"/>
    <s v="Omaha"/>
    <x v="5"/>
    <n v="50"/>
    <n v="325"/>
    <n v="162500"/>
    <n v="81250"/>
    <n v="0.5"/>
    <s v="Outlet"/>
    <s v="2021"/>
    <x v="11"/>
    <x v="41"/>
  </r>
  <r>
    <x v="0"/>
    <n v="1185732"/>
    <x v="310"/>
    <x v="3"/>
    <x v="12"/>
    <s v="Omaha"/>
    <x v="0"/>
    <n v="45"/>
    <n v="550"/>
    <n v="247500"/>
    <n v="99000"/>
    <n v="0.4"/>
    <s v="Outlet"/>
    <s v="2021"/>
    <x v="11"/>
    <x v="41"/>
  </r>
  <r>
    <x v="0"/>
    <n v="1185732"/>
    <x v="311"/>
    <x v="3"/>
    <x v="12"/>
    <s v="Omaha"/>
    <x v="1"/>
    <n v="40.000000000000007"/>
    <n v="300"/>
    <n v="120000.00000000001"/>
    <n v="42000"/>
    <n v="0.35"/>
    <s v="Outlet"/>
    <s v="2021"/>
    <x v="11"/>
    <x v="42"/>
  </r>
  <r>
    <x v="0"/>
    <n v="1185732"/>
    <x v="312"/>
    <x v="3"/>
    <x v="12"/>
    <s v="Omaha"/>
    <x v="2"/>
    <n v="35"/>
    <n v="225"/>
    <n v="78750"/>
    <n v="27562.5"/>
    <n v="0.35"/>
    <s v="Outlet"/>
    <s v="2021"/>
    <x v="11"/>
    <x v="42"/>
  </r>
  <r>
    <x v="0"/>
    <n v="1185732"/>
    <x v="313"/>
    <x v="3"/>
    <x v="12"/>
    <s v="Omaha"/>
    <x v="3"/>
    <n v="35"/>
    <n v="175"/>
    <n v="61250"/>
    <n v="24500"/>
    <n v="0.4"/>
    <s v="Outlet"/>
    <s v="2021"/>
    <x v="11"/>
    <x v="42"/>
  </r>
  <r>
    <x v="0"/>
    <n v="1185732"/>
    <x v="314"/>
    <x v="3"/>
    <x v="12"/>
    <s v="Omaha"/>
    <x v="4"/>
    <n v="45"/>
    <n v="175"/>
    <n v="78750"/>
    <n v="27562.5"/>
    <n v="0.35"/>
    <s v="Outlet"/>
    <s v="2021"/>
    <x v="11"/>
    <x v="42"/>
  </r>
  <r>
    <x v="0"/>
    <n v="1185732"/>
    <x v="315"/>
    <x v="3"/>
    <x v="12"/>
    <s v="Omaha"/>
    <x v="5"/>
    <n v="50"/>
    <n v="350"/>
    <n v="175000"/>
    <n v="87500"/>
    <n v="0.5"/>
    <s v="Outlet"/>
    <s v="2021"/>
    <x v="5"/>
    <x v="42"/>
  </r>
  <r>
    <x v="0"/>
    <n v="1185732"/>
    <x v="316"/>
    <x v="3"/>
    <x v="12"/>
    <s v="Omaha"/>
    <x v="0"/>
    <n v="45"/>
    <n v="500"/>
    <n v="225000"/>
    <n v="90000"/>
    <n v="0.4"/>
    <s v="Outlet"/>
    <s v="2021"/>
    <x v="5"/>
    <x v="42"/>
  </r>
  <r>
    <x v="0"/>
    <n v="1185732"/>
    <x v="317"/>
    <x v="3"/>
    <x v="12"/>
    <s v="Omaha"/>
    <x v="1"/>
    <n v="45.000000000000007"/>
    <n v="275"/>
    <n v="123750.00000000001"/>
    <n v="43312.5"/>
    <n v="0.35"/>
    <s v="Outlet"/>
    <s v="2021"/>
    <x v="5"/>
    <x v="42"/>
  </r>
  <r>
    <x v="0"/>
    <n v="1185732"/>
    <x v="318"/>
    <x v="3"/>
    <x v="12"/>
    <s v="Omaha"/>
    <x v="2"/>
    <n v="40"/>
    <n v="200"/>
    <n v="80000"/>
    <n v="28000"/>
    <n v="0.35"/>
    <s v="Outlet"/>
    <s v="2021"/>
    <x v="5"/>
    <x v="43"/>
  </r>
  <r>
    <x v="0"/>
    <n v="1185732"/>
    <x v="319"/>
    <x v="3"/>
    <x v="12"/>
    <s v="Omaha"/>
    <x v="3"/>
    <n v="30.000000000000004"/>
    <n v="125"/>
    <n v="37500.000000000007"/>
    <n v="15000.000000000004"/>
    <n v="0.4"/>
    <s v="Outlet"/>
    <s v="2021"/>
    <x v="5"/>
    <x v="43"/>
  </r>
  <r>
    <x v="0"/>
    <n v="1185732"/>
    <x v="320"/>
    <x v="3"/>
    <x v="12"/>
    <s v="Omaha"/>
    <x v="4"/>
    <n v="40"/>
    <n v="100"/>
    <n v="40000"/>
    <n v="14000"/>
    <n v="0.35"/>
    <s v="Outlet"/>
    <s v="2021"/>
    <x v="5"/>
    <x v="43"/>
  </r>
  <r>
    <x v="0"/>
    <n v="1185732"/>
    <x v="321"/>
    <x v="3"/>
    <x v="12"/>
    <s v="Omaha"/>
    <x v="5"/>
    <n v="45"/>
    <n v="275"/>
    <n v="123750"/>
    <n v="61875"/>
    <n v="0.5"/>
    <s v="Outlet"/>
    <s v="2021"/>
    <x v="5"/>
    <x v="43"/>
  </r>
  <r>
    <x v="0"/>
    <n v="1185732"/>
    <x v="322"/>
    <x v="3"/>
    <x v="12"/>
    <s v="Omaha"/>
    <x v="0"/>
    <n v="40"/>
    <n v="400"/>
    <n v="160000"/>
    <n v="64000"/>
    <n v="0.4"/>
    <s v="Outlet"/>
    <s v="2021"/>
    <x v="5"/>
    <x v="43"/>
  </r>
  <r>
    <x v="0"/>
    <n v="1185732"/>
    <x v="323"/>
    <x v="3"/>
    <x v="12"/>
    <s v="Omaha"/>
    <x v="1"/>
    <n v="35.000000000000007"/>
    <n v="200"/>
    <n v="70000.000000000015"/>
    <n v="24500.000000000004"/>
    <n v="0.35"/>
    <s v="Outlet"/>
    <s v="2021"/>
    <x v="5"/>
    <x v="43"/>
  </r>
  <r>
    <x v="0"/>
    <n v="1185732"/>
    <x v="324"/>
    <x v="3"/>
    <x v="12"/>
    <s v="Omaha"/>
    <x v="2"/>
    <n v="20"/>
    <n v="100"/>
    <n v="20000"/>
    <n v="7000"/>
    <n v="0.35"/>
    <s v="Outlet"/>
    <s v="2021"/>
    <x v="5"/>
    <x v="43"/>
  </r>
  <r>
    <x v="0"/>
    <n v="1185732"/>
    <x v="325"/>
    <x v="3"/>
    <x v="12"/>
    <s v="Omaha"/>
    <x v="3"/>
    <n v="20"/>
    <n v="75"/>
    <n v="15000"/>
    <n v="6000"/>
    <n v="0.4"/>
    <s v="Outlet"/>
    <s v="2021"/>
    <x v="5"/>
    <x v="14"/>
  </r>
  <r>
    <x v="0"/>
    <n v="1185732"/>
    <x v="326"/>
    <x v="3"/>
    <x v="12"/>
    <s v="Omaha"/>
    <x v="4"/>
    <n v="30"/>
    <n v="75"/>
    <n v="22500"/>
    <n v="7874.9999999999991"/>
    <n v="0.35"/>
    <s v="Outlet"/>
    <s v="2021"/>
    <x v="5"/>
    <x v="14"/>
  </r>
  <r>
    <x v="0"/>
    <n v="1185732"/>
    <x v="327"/>
    <x v="3"/>
    <x v="12"/>
    <s v="Omaha"/>
    <x v="5"/>
    <n v="35"/>
    <n v="150"/>
    <n v="52500"/>
    <n v="26250"/>
    <n v="0.5"/>
    <s v="Outlet"/>
    <s v="2021"/>
    <x v="5"/>
    <x v="14"/>
  </r>
  <r>
    <x v="0"/>
    <n v="1185732"/>
    <x v="328"/>
    <x v="3"/>
    <x v="12"/>
    <s v="Omaha"/>
    <x v="0"/>
    <n v="40"/>
    <n v="325"/>
    <n v="130000"/>
    <n v="52000"/>
    <n v="0.4"/>
    <s v="Outlet"/>
    <s v="2021"/>
    <x v="5"/>
    <x v="14"/>
  </r>
  <r>
    <x v="0"/>
    <n v="1185732"/>
    <x v="329"/>
    <x v="3"/>
    <x v="12"/>
    <s v="Omaha"/>
    <x v="1"/>
    <n v="30"/>
    <n v="150"/>
    <n v="45000"/>
    <n v="15749.999999999998"/>
    <n v="0.35"/>
    <s v="Outlet"/>
    <s v="2021"/>
    <x v="5"/>
    <x v="14"/>
  </r>
  <r>
    <x v="0"/>
    <n v="1185732"/>
    <x v="330"/>
    <x v="3"/>
    <x v="12"/>
    <s v="Omaha"/>
    <x v="2"/>
    <n v="30"/>
    <n v="50"/>
    <n v="15000"/>
    <n v="5250"/>
    <n v="0.35"/>
    <s v="Outlet"/>
    <s v="2021"/>
    <x v="5"/>
    <x v="14"/>
  </r>
  <r>
    <x v="0"/>
    <n v="1185732"/>
    <x v="331"/>
    <x v="3"/>
    <x v="12"/>
    <s v="Omaha"/>
    <x v="3"/>
    <n v="30"/>
    <n v="25"/>
    <n v="7500"/>
    <n v="3000"/>
    <n v="0.4"/>
    <s v="Outlet"/>
    <s v="2021"/>
    <x v="5"/>
    <x v="14"/>
  </r>
  <r>
    <x v="0"/>
    <n v="1185732"/>
    <x v="332"/>
    <x v="3"/>
    <x v="12"/>
    <s v="Omaha"/>
    <x v="4"/>
    <n v="40"/>
    <n v="25"/>
    <n v="10000"/>
    <n v="3500"/>
    <n v="0.35"/>
    <s v="Outlet"/>
    <s v="2021"/>
    <x v="5"/>
    <x v="15"/>
  </r>
  <r>
    <x v="0"/>
    <n v="1185732"/>
    <x v="333"/>
    <x v="3"/>
    <x v="12"/>
    <s v="Omaha"/>
    <x v="5"/>
    <n v="44.999999999999993"/>
    <n v="150"/>
    <n v="67499.999999999985"/>
    <n v="33749.999999999993"/>
    <n v="0.5"/>
    <s v="Outlet"/>
    <s v="2021"/>
    <x v="5"/>
    <x v="15"/>
  </r>
  <r>
    <x v="0"/>
    <n v="1185732"/>
    <x v="334"/>
    <x v="3"/>
    <x v="12"/>
    <s v="Omaha"/>
    <x v="0"/>
    <n v="40"/>
    <n v="300"/>
    <n v="120000"/>
    <n v="48000"/>
    <n v="0.4"/>
    <s v="Outlet"/>
    <s v="2021"/>
    <x v="5"/>
    <x v="15"/>
  </r>
  <r>
    <x v="0"/>
    <n v="1185732"/>
    <x v="335"/>
    <x v="3"/>
    <x v="12"/>
    <s v="Omaha"/>
    <x v="1"/>
    <n v="30.000000000000004"/>
    <n v="150"/>
    <n v="45000.000000000007"/>
    <n v="15750.000000000002"/>
    <n v="0.35"/>
    <s v="Outlet"/>
    <s v="2021"/>
    <x v="5"/>
    <x v="15"/>
  </r>
  <r>
    <x v="0"/>
    <n v="1185732"/>
    <x v="336"/>
    <x v="3"/>
    <x v="12"/>
    <s v="Omaha"/>
    <x v="2"/>
    <n v="30.000000000000004"/>
    <n v="95"/>
    <n v="28500.000000000004"/>
    <n v="9975"/>
    <n v="0.35"/>
    <s v="Outlet"/>
    <s v="2021"/>
    <x v="5"/>
    <x v="15"/>
  </r>
  <r>
    <x v="0"/>
    <n v="1185732"/>
    <x v="337"/>
    <x v="3"/>
    <x v="12"/>
    <s v="Omaha"/>
    <x v="3"/>
    <n v="30.000000000000004"/>
    <n v="125"/>
    <n v="37500.000000000007"/>
    <n v="15000.000000000004"/>
    <n v="0.4"/>
    <s v="Outlet"/>
    <s v="2021"/>
    <x v="5"/>
    <x v="15"/>
  </r>
  <r>
    <x v="0"/>
    <n v="1185732"/>
    <x v="338"/>
    <x v="3"/>
    <x v="12"/>
    <s v="Omaha"/>
    <x v="4"/>
    <n v="49.999999999999993"/>
    <n v="100"/>
    <n v="49999.999999999993"/>
    <n v="17499.999999999996"/>
    <n v="0.35"/>
    <s v="Outlet"/>
    <s v="2021"/>
    <x v="5"/>
    <x v="15"/>
  </r>
  <r>
    <x v="0"/>
    <n v="1185732"/>
    <x v="339"/>
    <x v="3"/>
    <x v="12"/>
    <s v="Omaha"/>
    <x v="5"/>
    <n v="54.999999999999986"/>
    <n v="200"/>
    <n v="109999.99999999997"/>
    <n v="54999.999999999985"/>
    <n v="0.5"/>
    <s v="Outlet"/>
    <s v="2021"/>
    <x v="5"/>
    <x v="16"/>
  </r>
  <r>
    <x v="0"/>
    <n v="1185732"/>
    <x v="340"/>
    <x v="3"/>
    <x v="12"/>
    <s v="Omaha"/>
    <x v="0"/>
    <n v="49.999999999999993"/>
    <n v="450"/>
    <n v="224999.99999999997"/>
    <n v="90000"/>
    <n v="0.4"/>
    <s v="Outlet"/>
    <s v="2021"/>
    <x v="5"/>
    <x v="16"/>
  </r>
  <r>
    <x v="0"/>
    <n v="1185732"/>
    <x v="341"/>
    <x v="3"/>
    <x v="12"/>
    <s v="Omaha"/>
    <x v="1"/>
    <n v="40"/>
    <n v="250"/>
    <n v="100000"/>
    <n v="35000"/>
    <n v="0.35"/>
    <s v="Outlet"/>
    <s v="2021"/>
    <x v="5"/>
    <x v="16"/>
  </r>
  <r>
    <x v="0"/>
    <n v="1185732"/>
    <x v="342"/>
    <x v="3"/>
    <x v="12"/>
    <s v="Omaha"/>
    <x v="2"/>
    <n v="40"/>
    <n v="200"/>
    <n v="80000"/>
    <n v="28000"/>
    <n v="0.35"/>
    <s v="Outlet"/>
    <s v="2021"/>
    <x v="5"/>
    <x v="16"/>
  </r>
  <r>
    <x v="0"/>
    <n v="1185732"/>
    <x v="343"/>
    <x v="3"/>
    <x v="12"/>
    <s v="Omaha"/>
    <x v="3"/>
    <n v="40"/>
    <n v="150"/>
    <n v="60000"/>
    <n v="24000"/>
    <n v="0.4"/>
    <s v="Outlet"/>
    <s v="2021"/>
    <x v="5"/>
    <x v="16"/>
  </r>
  <r>
    <x v="0"/>
    <n v="1185732"/>
    <x v="344"/>
    <x v="3"/>
    <x v="12"/>
    <s v="Omaha"/>
    <x v="4"/>
    <n v="49.999999999999993"/>
    <n v="150"/>
    <n v="74999.999999999985"/>
    <n v="26249.999999999993"/>
    <n v="0.35"/>
    <s v="Outlet"/>
    <s v="2021"/>
    <x v="5"/>
    <x v="16"/>
  </r>
  <r>
    <x v="0"/>
    <n v="1185732"/>
    <x v="345"/>
    <x v="3"/>
    <x v="12"/>
    <s v="Omaha"/>
    <x v="5"/>
    <n v="54.999999999999986"/>
    <n v="250"/>
    <n v="137499.99999999997"/>
    <n v="68749.999999999985"/>
    <n v="0.5"/>
    <s v="Outlet"/>
    <s v="2021"/>
    <x v="5"/>
    <x v="16"/>
  </r>
  <r>
    <x v="2"/>
    <n v="1197831"/>
    <x v="346"/>
    <x v="3"/>
    <x v="12"/>
    <s v="Omaha"/>
    <x v="0"/>
    <n v="20"/>
    <n v="675"/>
    <n v="135000"/>
    <n v="53999.999999999993"/>
    <n v="0.39999999999999997"/>
    <s v="Outlet"/>
    <s v="2021"/>
    <x v="6"/>
    <x v="17"/>
  </r>
  <r>
    <x v="2"/>
    <n v="1197831"/>
    <x v="347"/>
    <x v="3"/>
    <x v="12"/>
    <s v="Omaha"/>
    <x v="1"/>
    <n v="30"/>
    <n v="675"/>
    <n v="202500"/>
    <n v="81000"/>
    <n v="0.39999999999999997"/>
    <s v="Outlet"/>
    <s v="2021"/>
    <x v="6"/>
    <x v="17"/>
  </r>
  <r>
    <x v="2"/>
    <n v="1197831"/>
    <x v="348"/>
    <x v="3"/>
    <x v="12"/>
    <s v="Omaha"/>
    <x v="2"/>
    <n v="30"/>
    <n v="475"/>
    <n v="142500"/>
    <n v="56999.999999999993"/>
    <n v="0.39999999999999997"/>
    <s v="Outlet"/>
    <s v="2021"/>
    <x v="6"/>
    <x v="17"/>
  </r>
  <r>
    <x v="2"/>
    <n v="1197831"/>
    <x v="349"/>
    <x v="3"/>
    <x v="12"/>
    <s v="Omaha"/>
    <x v="3"/>
    <n v="35"/>
    <n v="475"/>
    <n v="166250"/>
    <n v="83125"/>
    <n v="0.5"/>
    <s v="Outlet"/>
    <s v="2021"/>
    <x v="6"/>
    <x v="17"/>
  </r>
  <r>
    <x v="2"/>
    <n v="1197831"/>
    <x v="350"/>
    <x v="1"/>
    <x v="13"/>
    <s v="Birmingham"/>
    <x v="4"/>
    <n v="40"/>
    <n v="325"/>
    <n v="130000"/>
    <n v="45500"/>
    <n v="0.35"/>
    <s v="Outlet"/>
    <s v="2021"/>
    <x v="6"/>
    <x v="17"/>
  </r>
  <r>
    <x v="2"/>
    <n v="1197831"/>
    <x v="351"/>
    <x v="1"/>
    <x v="13"/>
    <s v="Birmingham"/>
    <x v="5"/>
    <n v="35"/>
    <n v="475"/>
    <n v="166250"/>
    <n v="91437.500000000015"/>
    <n v="0.55000000000000004"/>
    <s v="Outlet"/>
    <s v="2021"/>
    <x v="6"/>
    <x v="17"/>
  </r>
  <r>
    <x v="2"/>
    <n v="1197831"/>
    <x v="352"/>
    <x v="1"/>
    <x v="13"/>
    <s v="Birmingham"/>
    <x v="0"/>
    <n v="25"/>
    <n v="625"/>
    <n v="156250"/>
    <n v="62499.999999999993"/>
    <n v="0.39999999999999997"/>
    <s v="Outlet"/>
    <s v="2021"/>
    <x v="6"/>
    <x v="17"/>
  </r>
  <r>
    <x v="2"/>
    <n v="1197831"/>
    <x v="353"/>
    <x v="1"/>
    <x v="13"/>
    <s v="Birmingham"/>
    <x v="1"/>
    <n v="35"/>
    <n v="600"/>
    <n v="210000"/>
    <n v="84000"/>
    <n v="0.39999999999999997"/>
    <s v="Outlet"/>
    <s v="2021"/>
    <x v="6"/>
    <x v="18"/>
  </r>
  <r>
    <x v="2"/>
    <n v="1197831"/>
    <x v="354"/>
    <x v="1"/>
    <x v="13"/>
    <s v="Birmingham"/>
    <x v="2"/>
    <n v="35"/>
    <n v="425"/>
    <n v="148750"/>
    <n v="59499.999999999993"/>
    <n v="0.39999999999999997"/>
    <s v="Outlet"/>
    <s v="2021"/>
    <x v="6"/>
    <x v="18"/>
  </r>
  <r>
    <x v="2"/>
    <n v="1197831"/>
    <x v="355"/>
    <x v="1"/>
    <x v="13"/>
    <s v="Birmingham"/>
    <x v="3"/>
    <n v="35"/>
    <n v="375"/>
    <n v="131250"/>
    <n v="65625"/>
    <n v="0.5"/>
    <s v="Outlet"/>
    <s v="2021"/>
    <x v="6"/>
    <x v="18"/>
  </r>
  <r>
    <x v="2"/>
    <n v="1197831"/>
    <x v="356"/>
    <x v="1"/>
    <x v="13"/>
    <s v="Birmingham"/>
    <x v="4"/>
    <n v="40"/>
    <n v="250"/>
    <n v="100000"/>
    <n v="35000"/>
    <n v="0.35"/>
    <s v="Outlet"/>
    <s v="2021"/>
    <x v="6"/>
    <x v="18"/>
  </r>
  <r>
    <x v="2"/>
    <n v="1197831"/>
    <x v="357"/>
    <x v="1"/>
    <x v="13"/>
    <s v="Birmingham"/>
    <x v="5"/>
    <n v="35"/>
    <n v="450"/>
    <n v="157500"/>
    <n v="86625"/>
    <n v="0.55000000000000004"/>
    <s v="Outlet"/>
    <s v="2021"/>
    <x v="6"/>
    <x v="18"/>
  </r>
  <r>
    <x v="2"/>
    <n v="1197831"/>
    <x v="358"/>
    <x v="1"/>
    <x v="13"/>
    <s v="Birmingham"/>
    <x v="0"/>
    <n v="30"/>
    <n v="625"/>
    <n v="187500"/>
    <n v="84374.999999999985"/>
    <n v="0.44999999999999996"/>
    <s v="Outlet"/>
    <s v="2021"/>
    <x v="6"/>
    <x v="18"/>
  </r>
  <r>
    <x v="2"/>
    <n v="1197831"/>
    <x v="359"/>
    <x v="1"/>
    <x v="13"/>
    <s v="Birmingham"/>
    <x v="1"/>
    <n v="40"/>
    <n v="625"/>
    <n v="250000"/>
    <n v="112499.99999999999"/>
    <n v="0.44999999999999996"/>
    <s v="Outlet"/>
    <s v="2021"/>
    <x v="6"/>
    <x v="18"/>
  </r>
  <r>
    <x v="2"/>
    <n v="1197831"/>
    <x v="360"/>
    <x v="1"/>
    <x v="13"/>
    <s v="Birmingham"/>
    <x v="2"/>
    <n v="30"/>
    <n v="450"/>
    <n v="135000"/>
    <n v="60749.999999999993"/>
    <n v="0.44999999999999996"/>
    <s v="Outlet"/>
    <s v="2021"/>
    <x v="6"/>
    <x v="19"/>
  </r>
  <r>
    <x v="2"/>
    <n v="1197831"/>
    <x v="361"/>
    <x v="1"/>
    <x v="13"/>
    <s v="Birmingham"/>
    <x v="3"/>
    <n v="35"/>
    <n v="350"/>
    <n v="122500"/>
    <n v="67375"/>
    <n v="0.55000000000000004"/>
    <s v="Outlet"/>
    <s v="2021"/>
    <x v="6"/>
    <x v="19"/>
  </r>
  <r>
    <x v="2"/>
    <n v="1197831"/>
    <x v="362"/>
    <x v="1"/>
    <x v="13"/>
    <s v="Birmingham"/>
    <x v="4"/>
    <n v="40"/>
    <n v="250"/>
    <n v="100000"/>
    <n v="40000"/>
    <n v="0.39999999999999997"/>
    <s v="Outlet"/>
    <s v="2021"/>
    <x v="6"/>
    <x v="19"/>
  </r>
  <r>
    <x v="2"/>
    <n v="1197831"/>
    <x v="363"/>
    <x v="1"/>
    <x v="13"/>
    <s v="Birmingham"/>
    <x v="5"/>
    <n v="35"/>
    <n v="400"/>
    <n v="140000"/>
    <n v="84000.000000000015"/>
    <n v="0.60000000000000009"/>
    <s v="Outlet"/>
    <s v="2021"/>
    <x v="6"/>
    <x v="19"/>
  </r>
  <r>
    <x v="2"/>
    <n v="1197831"/>
    <x v="364"/>
    <x v="1"/>
    <x v="13"/>
    <s v="Birmingham"/>
    <x v="0"/>
    <n v="20"/>
    <n v="650"/>
    <n v="130000"/>
    <n v="58499.999999999993"/>
    <n v="0.44999999999999996"/>
    <s v="Outlet"/>
    <s v="2021"/>
    <x v="6"/>
    <x v="19"/>
  </r>
  <r>
    <x v="2"/>
    <n v="1197831"/>
    <x v="365"/>
    <x v="1"/>
    <x v="13"/>
    <s v="Birmingham"/>
    <x v="1"/>
    <n v="20.000000000000007"/>
    <n v="650"/>
    <n v="130000.00000000004"/>
    <n v="58500.000000000015"/>
    <n v="0.44999999999999996"/>
    <s v="Outlet"/>
    <s v="2021"/>
    <x v="6"/>
    <x v="19"/>
  </r>
  <r>
    <x v="2"/>
    <n v="1197831"/>
    <x v="366"/>
    <x v="1"/>
    <x v="13"/>
    <s v="Birmingham"/>
    <x v="2"/>
    <n v="14.999999999999996"/>
    <n v="475"/>
    <n v="71249.999999999985"/>
    <n v="32062.499999999989"/>
    <n v="0.44999999999999996"/>
    <s v="Outlet"/>
    <s v="2021"/>
    <x v="6"/>
    <x v="19"/>
  </r>
  <r>
    <x v="2"/>
    <n v="1197831"/>
    <x v="367"/>
    <x v="1"/>
    <x v="13"/>
    <s v="Birmingham"/>
    <x v="3"/>
    <n v="20.000000000000007"/>
    <n v="375"/>
    <n v="75000.000000000029"/>
    <n v="41250.000000000022"/>
    <n v="0.55000000000000004"/>
    <s v="Outlet"/>
    <s v="2021"/>
    <x v="6"/>
    <x v="20"/>
  </r>
  <r>
    <x v="2"/>
    <n v="1197831"/>
    <x v="368"/>
    <x v="1"/>
    <x v="13"/>
    <s v="Birmingham"/>
    <x v="4"/>
    <n v="25"/>
    <n v="275"/>
    <n v="68750"/>
    <n v="27499.999999999996"/>
    <n v="0.39999999999999997"/>
    <s v="Outlet"/>
    <s v="2021"/>
    <x v="6"/>
    <x v="20"/>
  </r>
  <r>
    <x v="2"/>
    <n v="1197831"/>
    <x v="369"/>
    <x v="1"/>
    <x v="13"/>
    <s v="Birmingham"/>
    <x v="5"/>
    <n v="20.000000000000007"/>
    <n v="550"/>
    <n v="110000.00000000004"/>
    <n v="66000.000000000029"/>
    <n v="0.60000000000000009"/>
    <s v="Outlet"/>
    <s v="2021"/>
    <x v="6"/>
    <x v="20"/>
  </r>
  <r>
    <x v="2"/>
    <n v="1197831"/>
    <x v="370"/>
    <x v="1"/>
    <x v="13"/>
    <s v="Birmingham"/>
    <x v="0"/>
    <n v="9.9999999999999964"/>
    <n v="700"/>
    <n v="69999.999999999971"/>
    <n v="31499.999999999985"/>
    <n v="0.44999999999999996"/>
    <s v="Outlet"/>
    <s v="2021"/>
    <x v="6"/>
    <x v="20"/>
  </r>
  <r>
    <x v="2"/>
    <n v="1197831"/>
    <x v="371"/>
    <x v="1"/>
    <x v="13"/>
    <s v="Birmingham"/>
    <x v="1"/>
    <n v="20.000000000000007"/>
    <n v="725"/>
    <n v="145000.00000000006"/>
    <n v="65250.000000000022"/>
    <n v="0.44999999999999996"/>
    <s v="Outlet"/>
    <s v="2021"/>
    <x v="6"/>
    <x v="20"/>
  </r>
  <r>
    <x v="2"/>
    <n v="1197831"/>
    <x v="372"/>
    <x v="1"/>
    <x v="13"/>
    <s v="Birmingham"/>
    <x v="2"/>
    <n v="14.999999999999996"/>
    <n v="575"/>
    <n v="86249.999999999985"/>
    <n v="38812.499999999993"/>
    <n v="0.44999999999999996"/>
    <s v="Outlet"/>
    <s v="2021"/>
    <x v="6"/>
    <x v="20"/>
  </r>
  <r>
    <x v="2"/>
    <n v="1197831"/>
    <x v="373"/>
    <x v="1"/>
    <x v="13"/>
    <s v="Birmingham"/>
    <x v="3"/>
    <n v="35"/>
    <n v="500"/>
    <n v="175000"/>
    <n v="96250.000000000015"/>
    <n v="0.55000000000000004"/>
    <s v="Outlet"/>
    <s v="2021"/>
    <x v="6"/>
    <x v="20"/>
  </r>
  <r>
    <x v="2"/>
    <n v="1197831"/>
    <x v="374"/>
    <x v="1"/>
    <x v="13"/>
    <s v="Birmingham"/>
    <x v="4"/>
    <n v="50"/>
    <n v="400"/>
    <n v="200000"/>
    <n v="80000"/>
    <n v="0.39999999999999997"/>
    <s v="Outlet"/>
    <s v="2021"/>
    <x v="6"/>
    <x v="21"/>
  </r>
  <r>
    <x v="2"/>
    <n v="1197831"/>
    <x v="375"/>
    <x v="1"/>
    <x v="13"/>
    <s v="Birmingham"/>
    <x v="5"/>
    <n v="45"/>
    <n v="750"/>
    <n v="337500"/>
    <n v="202500.00000000003"/>
    <n v="0.60000000000000009"/>
    <s v="Outlet"/>
    <s v="2021"/>
    <x v="6"/>
    <x v="21"/>
  </r>
  <r>
    <x v="2"/>
    <n v="1197831"/>
    <x v="376"/>
    <x v="1"/>
    <x v="13"/>
    <s v="Birmingham"/>
    <x v="0"/>
    <n v="45"/>
    <n v="750"/>
    <n v="337500"/>
    <n v="151874.99999999997"/>
    <n v="0.44999999999999996"/>
    <s v="Outlet"/>
    <s v="2021"/>
    <x v="6"/>
    <x v="21"/>
  </r>
  <r>
    <x v="2"/>
    <n v="1197831"/>
    <x v="377"/>
    <x v="1"/>
    <x v="13"/>
    <s v="Birmingham"/>
    <x v="1"/>
    <n v="50"/>
    <n v="750"/>
    <n v="375000"/>
    <n v="168749.99999999997"/>
    <n v="0.44999999999999996"/>
    <s v="Outlet"/>
    <s v="2021"/>
    <x v="7"/>
    <x v="21"/>
  </r>
  <r>
    <x v="2"/>
    <n v="1197831"/>
    <x v="378"/>
    <x v="1"/>
    <x v="13"/>
    <s v="Birmingham"/>
    <x v="2"/>
    <n v="45"/>
    <n v="650"/>
    <n v="292500"/>
    <n v="131625"/>
    <n v="0.44999999999999996"/>
    <s v="Outlet"/>
    <s v="2021"/>
    <x v="7"/>
    <x v="21"/>
  </r>
  <r>
    <x v="2"/>
    <n v="1197831"/>
    <x v="379"/>
    <x v="1"/>
    <x v="13"/>
    <s v="Birmingham"/>
    <x v="3"/>
    <n v="45"/>
    <n v="600"/>
    <n v="270000"/>
    <n v="148500"/>
    <n v="0.55000000000000004"/>
    <s v="Outlet"/>
    <s v="2021"/>
    <x v="7"/>
    <x v="21"/>
  </r>
  <r>
    <x v="2"/>
    <n v="1197831"/>
    <x v="380"/>
    <x v="1"/>
    <x v="13"/>
    <s v="Birmingham"/>
    <x v="4"/>
    <n v="50"/>
    <n v="500"/>
    <n v="250000"/>
    <n v="99999.999999999985"/>
    <n v="0.39999999999999997"/>
    <s v="Outlet"/>
    <s v="2021"/>
    <x v="7"/>
    <x v="21"/>
  </r>
  <r>
    <x v="2"/>
    <n v="1197831"/>
    <x v="381"/>
    <x v="1"/>
    <x v="13"/>
    <s v="Birmingham"/>
    <x v="5"/>
    <n v="55.000000000000007"/>
    <n v="875"/>
    <n v="481250.00000000006"/>
    <n v="288750.00000000006"/>
    <n v="0.60000000000000009"/>
    <s v="Outlet"/>
    <s v="2021"/>
    <x v="7"/>
    <x v="22"/>
  </r>
  <r>
    <x v="2"/>
    <n v="1197831"/>
    <x v="382"/>
    <x v="1"/>
    <x v="13"/>
    <s v="Birmingham"/>
    <x v="0"/>
    <n v="45"/>
    <n v="825"/>
    <n v="371250"/>
    <n v="185624.99999999997"/>
    <n v="0.49999999999999994"/>
    <s v="Outlet"/>
    <s v="2021"/>
    <x v="7"/>
    <x v="22"/>
  </r>
  <r>
    <x v="2"/>
    <n v="1197831"/>
    <x v="383"/>
    <x v="1"/>
    <x v="13"/>
    <s v="Birmingham"/>
    <x v="1"/>
    <n v="50"/>
    <n v="825"/>
    <n v="412500"/>
    <n v="206249.99999999997"/>
    <n v="0.49999999999999994"/>
    <s v="Outlet"/>
    <s v="2021"/>
    <x v="7"/>
    <x v="22"/>
  </r>
  <r>
    <x v="2"/>
    <n v="1197831"/>
    <x v="384"/>
    <x v="1"/>
    <x v="13"/>
    <s v="Birmingham"/>
    <x v="2"/>
    <n v="45"/>
    <n v="975"/>
    <n v="438750"/>
    <n v="219374.99999999997"/>
    <n v="0.49999999999999994"/>
    <s v="Outlet"/>
    <s v="2021"/>
    <x v="7"/>
    <x v="22"/>
  </r>
  <r>
    <x v="2"/>
    <n v="1197831"/>
    <x v="385"/>
    <x v="1"/>
    <x v="13"/>
    <s v="Birmingham"/>
    <x v="3"/>
    <n v="45"/>
    <n v="575"/>
    <n v="258750"/>
    <n v="155250.00000000003"/>
    <n v="0.60000000000000009"/>
    <s v="Outlet"/>
    <s v="2021"/>
    <x v="7"/>
    <x v="22"/>
  </r>
  <r>
    <x v="2"/>
    <n v="1197831"/>
    <x v="386"/>
    <x v="1"/>
    <x v="13"/>
    <s v="Birmingham"/>
    <x v="4"/>
    <n v="50"/>
    <n v="525"/>
    <n v="262500"/>
    <n v="118124.99999999999"/>
    <n v="0.44999999999999996"/>
    <s v="Outlet"/>
    <s v="2021"/>
    <x v="7"/>
    <x v="22"/>
  </r>
  <r>
    <x v="2"/>
    <n v="1197831"/>
    <x v="387"/>
    <x v="1"/>
    <x v="13"/>
    <s v="Birmingham"/>
    <x v="5"/>
    <n v="60"/>
    <n v="800"/>
    <n v="480000"/>
    <n v="312000.00000000006"/>
    <n v="0.65000000000000013"/>
    <s v="Outlet"/>
    <s v="2021"/>
    <x v="7"/>
    <x v="22"/>
  </r>
  <r>
    <x v="2"/>
    <n v="1197831"/>
    <x v="388"/>
    <x v="1"/>
    <x v="13"/>
    <s v="Birmingham"/>
    <x v="0"/>
    <n v="40"/>
    <n v="750"/>
    <n v="300000"/>
    <n v="149999.99999999997"/>
    <n v="0.49999999999999994"/>
    <s v="Outlet"/>
    <s v="2021"/>
    <x v="7"/>
    <x v="23"/>
  </r>
  <r>
    <x v="2"/>
    <n v="1197831"/>
    <x v="389"/>
    <x v="1"/>
    <x v="13"/>
    <s v="Birmingham"/>
    <x v="1"/>
    <n v="55.000000000000007"/>
    <n v="750"/>
    <n v="412500.00000000006"/>
    <n v="206250"/>
    <n v="0.49999999999999994"/>
    <s v="Outlet"/>
    <s v="2021"/>
    <x v="7"/>
    <x v="23"/>
  </r>
  <r>
    <x v="2"/>
    <n v="1197831"/>
    <x v="390"/>
    <x v="1"/>
    <x v="13"/>
    <s v="Birmingham"/>
    <x v="2"/>
    <n v="55.000000000000007"/>
    <n v="925"/>
    <n v="508750.00000000006"/>
    <n v="254375"/>
    <n v="0.49999999999999994"/>
    <s v="Outlet"/>
    <s v="2021"/>
    <x v="7"/>
    <x v="23"/>
  </r>
  <r>
    <x v="2"/>
    <n v="1197831"/>
    <x v="391"/>
    <x v="1"/>
    <x v="13"/>
    <s v="Birmingham"/>
    <x v="3"/>
    <n v="50"/>
    <n v="425"/>
    <n v="212500"/>
    <n v="127500.00000000001"/>
    <n v="0.60000000000000009"/>
    <s v="Outlet"/>
    <s v="2021"/>
    <x v="7"/>
    <x v="23"/>
  </r>
  <r>
    <x v="2"/>
    <n v="1197831"/>
    <x v="392"/>
    <x v="1"/>
    <x v="13"/>
    <s v="Birmingham"/>
    <x v="4"/>
    <n v="55.000000000000007"/>
    <n v="425"/>
    <n v="233750.00000000003"/>
    <n v="105187.5"/>
    <n v="0.44999999999999996"/>
    <s v="Outlet"/>
    <s v="2021"/>
    <x v="7"/>
    <x v="23"/>
  </r>
  <r>
    <x v="2"/>
    <n v="1197831"/>
    <x v="393"/>
    <x v="1"/>
    <x v="13"/>
    <s v="Birmingham"/>
    <x v="5"/>
    <n v="60"/>
    <n v="675"/>
    <n v="405000"/>
    <n v="263250.00000000006"/>
    <n v="0.65000000000000013"/>
    <s v="Outlet"/>
    <s v="2021"/>
    <x v="7"/>
    <x v="23"/>
  </r>
  <r>
    <x v="2"/>
    <n v="1197831"/>
    <x v="394"/>
    <x v="1"/>
    <x v="13"/>
    <s v="Birmingham"/>
    <x v="0"/>
    <n v="55.000000000000007"/>
    <n v="625"/>
    <n v="343750.00000000006"/>
    <n v="171875"/>
    <n v="0.49999999999999994"/>
    <s v="Outlet"/>
    <s v="2021"/>
    <x v="7"/>
    <x v="23"/>
  </r>
  <r>
    <x v="2"/>
    <n v="1197831"/>
    <x v="395"/>
    <x v="1"/>
    <x v="13"/>
    <s v="Birmingham"/>
    <x v="1"/>
    <n v="55.000000000000007"/>
    <n v="575"/>
    <n v="316250.00000000006"/>
    <n v="158125"/>
    <n v="0.49999999999999994"/>
    <s v="Outlet"/>
    <s v="2021"/>
    <x v="7"/>
    <x v="44"/>
  </r>
  <r>
    <x v="2"/>
    <n v="1197831"/>
    <x v="396"/>
    <x v="1"/>
    <x v="13"/>
    <s v="Birmingham"/>
    <x v="2"/>
    <n v="60"/>
    <n v="625"/>
    <n v="375000"/>
    <n v="187499.99999999997"/>
    <n v="0.49999999999999994"/>
    <s v="Outlet"/>
    <s v="2021"/>
    <x v="7"/>
    <x v="44"/>
  </r>
  <r>
    <x v="2"/>
    <n v="1197831"/>
    <x v="397"/>
    <x v="1"/>
    <x v="13"/>
    <s v="Birmingham"/>
    <x v="3"/>
    <n v="60"/>
    <n v="350"/>
    <n v="210000"/>
    <n v="126000.00000000001"/>
    <n v="0.60000000000000009"/>
    <s v="Outlet"/>
    <s v="2021"/>
    <x v="7"/>
    <x v="44"/>
  </r>
  <r>
    <x v="2"/>
    <n v="1197831"/>
    <x v="398"/>
    <x v="1"/>
    <x v="13"/>
    <s v="Birmingham"/>
    <x v="4"/>
    <n v="45"/>
    <n v="350"/>
    <n v="157500"/>
    <n v="70875"/>
    <n v="0.44999999999999996"/>
    <s v="Outlet"/>
    <s v="2021"/>
    <x v="7"/>
    <x v="44"/>
  </r>
  <r>
    <x v="2"/>
    <n v="1197831"/>
    <x v="399"/>
    <x v="1"/>
    <x v="13"/>
    <s v="Birmingham"/>
    <x v="5"/>
    <n v="40"/>
    <n v="575"/>
    <n v="230000"/>
    <n v="149500.00000000003"/>
    <n v="0.65000000000000013"/>
    <s v="Outlet"/>
    <s v="2021"/>
    <x v="7"/>
    <x v="44"/>
  </r>
  <r>
    <x v="2"/>
    <n v="1197831"/>
    <x v="400"/>
    <x v="1"/>
    <x v="13"/>
    <s v="Birmingham"/>
    <x v="0"/>
    <n v="30.000000000000004"/>
    <n v="525"/>
    <n v="157500.00000000003"/>
    <n v="78750"/>
    <n v="0.49999999999999994"/>
    <s v="Outlet"/>
    <s v="2021"/>
    <x v="7"/>
    <x v="44"/>
  </r>
  <r>
    <x v="2"/>
    <n v="1197831"/>
    <x v="401"/>
    <x v="1"/>
    <x v="13"/>
    <s v="Birmingham"/>
    <x v="1"/>
    <n v="30.000000000000004"/>
    <n v="525"/>
    <n v="157500.00000000003"/>
    <n v="78750"/>
    <n v="0.49999999999999994"/>
    <s v="Outlet"/>
    <s v="2021"/>
    <x v="7"/>
    <x v="44"/>
  </r>
  <r>
    <x v="2"/>
    <n v="1197831"/>
    <x v="402"/>
    <x v="1"/>
    <x v="13"/>
    <s v="Birmingham"/>
    <x v="2"/>
    <n v="35"/>
    <n v="475"/>
    <n v="166250"/>
    <n v="83124.999999999985"/>
    <n v="0.49999999999999994"/>
    <s v="Outlet"/>
    <s v="2021"/>
    <x v="7"/>
    <x v="45"/>
  </r>
  <r>
    <x v="2"/>
    <n v="1197831"/>
    <x v="403"/>
    <x v="1"/>
    <x v="13"/>
    <s v="Birmingham"/>
    <x v="3"/>
    <n v="35"/>
    <n v="325"/>
    <n v="113750"/>
    <n v="68250.000000000015"/>
    <n v="0.60000000000000009"/>
    <s v="Outlet"/>
    <s v="2021"/>
    <x v="7"/>
    <x v="45"/>
  </r>
  <r>
    <x v="2"/>
    <n v="1197831"/>
    <x v="404"/>
    <x v="1"/>
    <x v="13"/>
    <s v="Birmingham"/>
    <x v="4"/>
    <n v="30.000000000000004"/>
    <n v="300"/>
    <n v="90000.000000000015"/>
    <n v="40500"/>
    <n v="0.44999999999999996"/>
    <s v="Outlet"/>
    <s v="2021"/>
    <x v="7"/>
    <x v="45"/>
  </r>
  <r>
    <x v="2"/>
    <n v="1197831"/>
    <x v="405"/>
    <x v="1"/>
    <x v="13"/>
    <s v="Birmingham"/>
    <x v="5"/>
    <n v="40"/>
    <n v="475"/>
    <n v="190000"/>
    <n v="123500.00000000003"/>
    <n v="0.65000000000000013"/>
    <s v="Outlet"/>
    <s v="2021"/>
    <x v="7"/>
    <x v="45"/>
  </r>
  <r>
    <x v="2"/>
    <n v="1197831"/>
    <x v="406"/>
    <x v="1"/>
    <x v="13"/>
    <s v="Birmingham"/>
    <x v="0"/>
    <n v="20.000000000000004"/>
    <n v="625"/>
    <n v="125000.00000000003"/>
    <n v="62500.000000000007"/>
    <n v="0.49999999999999994"/>
    <s v="Outlet"/>
    <s v="2021"/>
    <x v="7"/>
    <x v="45"/>
  </r>
  <r>
    <x v="2"/>
    <n v="1197831"/>
    <x v="407"/>
    <x v="1"/>
    <x v="13"/>
    <s v="Birmingham"/>
    <x v="1"/>
    <n v="20.000000000000004"/>
    <n v="625"/>
    <n v="125000.00000000003"/>
    <n v="62500.000000000007"/>
    <n v="0.49999999999999994"/>
    <s v="Outlet"/>
    <s v="2021"/>
    <x v="8"/>
    <x v="45"/>
  </r>
  <r>
    <x v="2"/>
    <n v="1197831"/>
    <x v="408"/>
    <x v="1"/>
    <x v="13"/>
    <s v="Birmingham"/>
    <x v="2"/>
    <n v="45.000000000000007"/>
    <n v="575"/>
    <n v="258750.00000000003"/>
    <n v="129375"/>
    <n v="0.49999999999999994"/>
    <s v="Outlet"/>
    <s v="2021"/>
    <x v="8"/>
    <x v="45"/>
  </r>
  <r>
    <x v="2"/>
    <n v="1197831"/>
    <x v="409"/>
    <x v="1"/>
    <x v="13"/>
    <s v="Birmingham"/>
    <x v="3"/>
    <n v="45.000000000000007"/>
    <n v="450"/>
    <n v="202500.00000000003"/>
    <n v="121500.00000000003"/>
    <n v="0.60000000000000009"/>
    <s v="Outlet"/>
    <s v="2021"/>
    <x v="8"/>
    <x v="46"/>
  </r>
  <r>
    <x v="2"/>
    <n v="1197831"/>
    <x v="410"/>
    <x v="1"/>
    <x v="13"/>
    <s v="Birmingham"/>
    <x v="4"/>
    <n v="49.999999999999993"/>
    <n v="425"/>
    <n v="212499.99999999997"/>
    <n v="95624.999999999971"/>
    <n v="0.44999999999999996"/>
    <s v="Outlet"/>
    <s v="2021"/>
    <x v="8"/>
    <x v="46"/>
  </r>
  <r>
    <x v="2"/>
    <n v="1197831"/>
    <x v="411"/>
    <x v="1"/>
    <x v="13"/>
    <s v="Birmingham"/>
    <x v="5"/>
    <n v="60"/>
    <n v="625"/>
    <n v="375000"/>
    <n v="243750.00000000006"/>
    <n v="0.65000000000000013"/>
    <s v="Outlet"/>
    <s v="2021"/>
    <x v="8"/>
    <x v="46"/>
  </r>
  <r>
    <x v="2"/>
    <n v="1197831"/>
    <x v="412"/>
    <x v="1"/>
    <x v="13"/>
    <s v="Birmingham"/>
    <x v="0"/>
    <n v="60"/>
    <n v="775"/>
    <n v="465000"/>
    <n v="232499.99999999997"/>
    <n v="0.49999999999999994"/>
    <s v="Outlet"/>
    <s v="2021"/>
    <x v="8"/>
    <x v="46"/>
  </r>
  <r>
    <x v="2"/>
    <n v="1197831"/>
    <x v="413"/>
    <x v="1"/>
    <x v="13"/>
    <s v="Birmingham"/>
    <x v="1"/>
    <n v="60"/>
    <n v="775"/>
    <n v="465000"/>
    <n v="232499.99999999997"/>
    <n v="0.49999999999999994"/>
    <s v="Outlet"/>
    <s v="2021"/>
    <x v="8"/>
    <x v="46"/>
  </r>
  <r>
    <x v="2"/>
    <n v="1197831"/>
    <x v="414"/>
    <x v="1"/>
    <x v="13"/>
    <s v="Birmingham"/>
    <x v="2"/>
    <n v="65"/>
    <n v="700"/>
    <n v="455000"/>
    <n v="227499.99999999997"/>
    <n v="0.49999999999999994"/>
    <s v="Outlet"/>
    <s v="2021"/>
    <x v="8"/>
    <x v="46"/>
  </r>
  <r>
    <x v="2"/>
    <n v="1197831"/>
    <x v="415"/>
    <x v="1"/>
    <x v="13"/>
    <s v="Birmingham"/>
    <x v="3"/>
    <n v="65"/>
    <n v="550"/>
    <n v="357500"/>
    <n v="214500.00000000003"/>
    <n v="0.60000000000000009"/>
    <s v="Outlet"/>
    <s v="2021"/>
    <x v="8"/>
    <x v="46"/>
  </r>
  <r>
    <x v="2"/>
    <n v="1197831"/>
    <x v="416"/>
    <x v="1"/>
    <x v="13"/>
    <s v="Birmingham"/>
    <x v="4"/>
    <n v="60"/>
    <n v="500"/>
    <n v="300000"/>
    <n v="135000"/>
    <n v="0.44999999999999996"/>
    <s v="Outlet"/>
    <s v="2021"/>
    <x v="8"/>
    <x v="47"/>
  </r>
  <r>
    <x v="2"/>
    <n v="1197831"/>
    <x v="417"/>
    <x v="1"/>
    <x v="13"/>
    <s v="Birmingham"/>
    <x v="5"/>
    <n v="70"/>
    <n v="750"/>
    <n v="525000"/>
    <n v="341250.00000000006"/>
    <n v="0.65000000000000013"/>
    <s v="Outlet"/>
    <s v="2021"/>
    <x v="8"/>
    <x v="47"/>
  </r>
  <r>
    <x v="5"/>
    <n v="1185732"/>
    <x v="418"/>
    <x v="1"/>
    <x v="13"/>
    <s v="Birmingham"/>
    <x v="0"/>
    <n v="40"/>
    <n v="450"/>
    <n v="180000"/>
    <n v="62999.999999999993"/>
    <n v="0.35"/>
    <s v="Outlet"/>
    <s v="2021"/>
    <x v="8"/>
    <x v="47"/>
  </r>
  <r>
    <x v="5"/>
    <n v="1185732"/>
    <x v="419"/>
    <x v="1"/>
    <x v="13"/>
    <s v="Birmingham"/>
    <x v="1"/>
    <n v="40"/>
    <n v="250"/>
    <n v="100000"/>
    <n v="35000"/>
    <n v="0.35"/>
    <s v="Outlet"/>
    <s v="2021"/>
    <x v="8"/>
    <x v="47"/>
  </r>
  <r>
    <x v="5"/>
    <n v="1185732"/>
    <x v="420"/>
    <x v="1"/>
    <x v="13"/>
    <s v="Birmingham"/>
    <x v="2"/>
    <n v="30.000000000000004"/>
    <n v="250"/>
    <n v="75000.000000000015"/>
    <n v="30000.000000000004"/>
    <n v="0.39999999999999997"/>
    <s v="Outlet"/>
    <s v="2021"/>
    <x v="8"/>
    <x v="47"/>
  </r>
  <r>
    <x v="5"/>
    <n v="1185732"/>
    <x v="421"/>
    <x v="1"/>
    <x v="13"/>
    <s v="Birmingham"/>
    <x v="3"/>
    <n v="35"/>
    <n v="100"/>
    <n v="35000"/>
    <n v="10500"/>
    <n v="0.3"/>
    <s v="Outlet"/>
    <s v="2021"/>
    <x v="8"/>
    <x v="47"/>
  </r>
  <r>
    <x v="5"/>
    <n v="1185732"/>
    <x v="422"/>
    <x v="0"/>
    <x v="14"/>
    <s v="Portland"/>
    <x v="4"/>
    <n v="50"/>
    <n v="150"/>
    <n v="75000"/>
    <n v="18750"/>
    <n v="0.25"/>
    <s v="Outlet"/>
    <s v="2021"/>
    <x v="8"/>
    <x v="47"/>
  </r>
  <r>
    <x v="5"/>
    <n v="1185732"/>
    <x v="423"/>
    <x v="0"/>
    <x v="14"/>
    <s v="Portland"/>
    <x v="5"/>
    <n v="40"/>
    <n v="250"/>
    <n v="100000"/>
    <n v="40000"/>
    <n v="0.4"/>
    <s v="Outlet"/>
    <s v="2021"/>
    <x v="8"/>
    <x v="24"/>
  </r>
  <r>
    <x v="5"/>
    <n v="1185732"/>
    <x v="424"/>
    <x v="0"/>
    <x v="14"/>
    <s v="Portland"/>
    <x v="0"/>
    <n v="40"/>
    <n v="500"/>
    <n v="200000"/>
    <n v="70000"/>
    <n v="0.35"/>
    <s v="Outlet"/>
    <s v="2021"/>
    <x v="8"/>
    <x v="24"/>
  </r>
  <r>
    <x v="5"/>
    <n v="1185732"/>
    <x v="425"/>
    <x v="0"/>
    <x v="14"/>
    <s v="Portland"/>
    <x v="1"/>
    <n v="40"/>
    <n v="150"/>
    <n v="60000"/>
    <n v="21000"/>
    <n v="0.35"/>
    <s v="Outlet"/>
    <s v="2021"/>
    <x v="8"/>
    <x v="24"/>
  </r>
  <r>
    <x v="5"/>
    <n v="1185732"/>
    <x v="426"/>
    <x v="0"/>
    <x v="14"/>
    <s v="Portland"/>
    <x v="2"/>
    <n v="30.000000000000004"/>
    <n v="200"/>
    <n v="60000.000000000007"/>
    <n v="24000"/>
    <n v="0.39999999999999997"/>
    <s v="Outlet"/>
    <s v="2021"/>
    <x v="8"/>
    <x v="24"/>
  </r>
  <r>
    <x v="5"/>
    <n v="1185732"/>
    <x v="427"/>
    <x v="0"/>
    <x v="14"/>
    <s v="Portland"/>
    <x v="3"/>
    <n v="35"/>
    <n v="75"/>
    <n v="26250"/>
    <n v="7875"/>
    <n v="0.3"/>
    <s v="Outlet"/>
    <s v="2021"/>
    <x v="8"/>
    <x v="24"/>
  </r>
  <r>
    <x v="5"/>
    <n v="1185732"/>
    <x v="428"/>
    <x v="0"/>
    <x v="14"/>
    <s v="Portland"/>
    <x v="4"/>
    <n v="50"/>
    <n v="150"/>
    <n v="75000"/>
    <n v="18750"/>
    <n v="0.25"/>
    <s v="Outlet"/>
    <s v="2021"/>
    <x v="8"/>
    <x v="24"/>
  </r>
  <r>
    <x v="5"/>
    <n v="1185732"/>
    <x v="429"/>
    <x v="0"/>
    <x v="14"/>
    <s v="Portland"/>
    <x v="5"/>
    <n v="40"/>
    <n v="250"/>
    <n v="100000"/>
    <n v="40000"/>
    <n v="0.4"/>
    <s v="Outlet"/>
    <s v="2021"/>
    <x v="8"/>
    <x v="24"/>
  </r>
  <r>
    <x v="5"/>
    <n v="1185732"/>
    <x v="430"/>
    <x v="0"/>
    <x v="14"/>
    <s v="Portland"/>
    <x v="0"/>
    <n v="40"/>
    <n v="470"/>
    <n v="188000"/>
    <n v="65800"/>
    <n v="0.35"/>
    <s v="Outlet"/>
    <s v="2021"/>
    <x v="8"/>
    <x v="25"/>
  </r>
  <r>
    <x v="5"/>
    <n v="1185732"/>
    <x v="431"/>
    <x v="0"/>
    <x v="14"/>
    <s v="Portland"/>
    <x v="1"/>
    <n v="40"/>
    <n v="175"/>
    <n v="70000"/>
    <n v="24500"/>
    <n v="0.35"/>
    <s v="Outlet"/>
    <s v="2021"/>
    <x v="8"/>
    <x v="25"/>
  </r>
  <r>
    <x v="5"/>
    <n v="1185732"/>
    <x v="432"/>
    <x v="0"/>
    <x v="14"/>
    <s v="Portland"/>
    <x v="2"/>
    <n v="30.000000000000004"/>
    <n v="200"/>
    <n v="60000.000000000007"/>
    <n v="24000"/>
    <n v="0.39999999999999997"/>
    <s v="Outlet"/>
    <s v="2021"/>
    <x v="8"/>
    <x v="25"/>
  </r>
  <r>
    <x v="5"/>
    <n v="1185732"/>
    <x v="433"/>
    <x v="0"/>
    <x v="14"/>
    <s v="Portland"/>
    <x v="3"/>
    <n v="35"/>
    <n v="50"/>
    <n v="17500"/>
    <n v="5250"/>
    <n v="0.3"/>
    <s v="Outlet"/>
    <s v="2021"/>
    <x v="8"/>
    <x v="25"/>
  </r>
  <r>
    <x v="5"/>
    <n v="1185732"/>
    <x v="434"/>
    <x v="0"/>
    <x v="14"/>
    <s v="Portland"/>
    <x v="4"/>
    <n v="50"/>
    <n v="100"/>
    <n v="50000"/>
    <n v="12500"/>
    <n v="0.25"/>
    <s v="Outlet"/>
    <s v="2021"/>
    <x v="8"/>
    <x v="25"/>
  </r>
  <r>
    <x v="5"/>
    <n v="1185732"/>
    <x v="435"/>
    <x v="0"/>
    <x v="14"/>
    <s v="Portland"/>
    <x v="5"/>
    <n v="40"/>
    <n v="200"/>
    <n v="80000"/>
    <n v="32000"/>
    <n v="0.4"/>
    <s v="Outlet"/>
    <s v="2021"/>
    <x v="8"/>
    <x v="25"/>
  </r>
  <r>
    <x v="5"/>
    <n v="1185732"/>
    <x v="436"/>
    <x v="0"/>
    <x v="14"/>
    <s v="Portland"/>
    <x v="0"/>
    <n v="40"/>
    <n v="450"/>
    <n v="180000"/>
    <n v="62999.999999999993"/>
    <n v="0.35"/>
    <s v="Outlet"/>
    <s v="2021"/>
    <x v="8"/>
    <x v="25"/>
  </r>
  <r>
    <x v="5"/>
    <n v="1185732"/>
    <x v="437"/>
    <x v="0"/>
    <x v="14"/>
    <s v="Portland"/>
    <x v="1"/>
    <n v="40"/>
    <n v="150"/>
    <n v="60000"/>
    <n v="21000"/>
    <n v="0.35"/>
    <s v="Outlet"/>
    <s v="2021"/>
    <x v="8"/>
    <x v="26"/>
  </r>
  <r>
    <x v="5"/>
    <n v="1185732"/>
    <x v="438"/>
    <x v="0"/>
    <x v="14"/>
    <s v="Portland"/>
    <x v="2"/>
    <n v="30.000000000000004"/>
    <n v="150"/>
    <n v="45000.000000000007"/>
    <n v="18000"/>
    <n v="0.39999999999999997"/>
    <s v="Outlet"/>
    <s v="2021"/>
    <x v="9"/>
    <x v="26"/>
  </r>
  <r>
    <x v="5"/>
    <n v="1185732"/>
    <x v="439"/>
    <x v="0"/>
    <x v="14"/>
    <s v="Portland"/>
    <x v="3"/>
    <n v="35"/>
    <n v="75"/>
    <n v="26250"/>
    <n v="7875"/>
    <n v="0.3"/>
    <s v="Outlet"/>
    <s v="2021"/>
    <x v="9"/>
    <x v="26"/>
  </r>
  <r>
    <x v="5"/>
    <n v="1185732"/>
    <x v="440"/>
    <x v="0"/>
    <x v="14"/>
    <s v="Portland"/>
    <x v="4"/>
    <n v="50"/>
    <n v="75"/>
    <n v="37500"/>
    <n v="9375"/>
    <n v="0.25"/>
    <s v="Outlet"/>
    <s v="2021"/>
    <x v="9"/>
    <x v="26"/>
  </r>
  <r>
    <x v="5"/>
    <n v="1185732"/>
    <x v="441"/>
    <x v="0"/>
    <x v="14"/>
    <s v="Portland"/>
    <x v="5"/>
    <n v="40"/>
    <n v="225"/>
    <n v="90000"/>
    <n v="36000"/>
    <n v="0.4"/>
    <s v="Outlet"/>
    <s v="2021"/>
    <x v="9"/>
    <x v="26"/>
  </r>
  <r>
    <x v="5"/>
    <n v="1185732"/>
    <x v="442"/>
    <x v="0"/>
    <x v="14"/>
    <s v="Portland"/>
    <x v="0"/>
    <n v="54.999999999999993"/>
    <n v="495"/>
    <n v="272249.99999999994"/>
    <n v="95287.499999999971"/>
    <n v="0.35"/>
    <s v="Outlet"/>
    <s v="2021"/>
    <x v="9"/>
    <x v="26"/>
  </r>
  <r>
    <x v="5"/>
    <n v="1185732"/>
    <x v="443"/>
    <x v="0"/>
    <x v="14"/>
    <s v="Portland"/>
    <x v="1"/>
    <n v="50"/>
    <n v="200"/>
    <n v="100000"/>
    <n v="35000"/>
    <n v="0.35"/>
    <s v="Outlet"/>
    <s v="2021"/>
    <x v="9"/>
    <x v="26"/>
  </r>
  <r>
    <x v="5"/>
    <n v="1185732"/>
    <x v="444"/>
    <x v="0"/>
    <x v="14"/>
    <s v="Portland"/>
    <x v="2"/>
    <n v="45"/>
    <n v="175"/>
    <n v="78750"/>
    <n v="31499.999999999996"/>
    <n v="0.39999999999999997"/>
    <s v="Outlet"/>
    <s v="2021"/>
    <x v="9"/>
    <x v="27"/>
  </r>
  <r>
    <x v="5"/>
    <n v="1185732"/>
    <x v="445"/>
    <x v="0"/>
    <x v="14"/>
    <s v="Portland"/>
    <x v="3"/>
    <n v="45"/>
    <n v="125"/>
    <n v="56250"/>
    <n v="16875"/>
    <n v="0.3"/>
    <s v="Outlet"/>
    <s v="2021"/>
    <x v="9"/>
    <x v="27"/>
  </r>
  <r>
    <x v="5"/>
    <n v="1185732"/>
    <x v="446"/>
    <x v="0"/>
    <x v="14"/>
    <s v="Portland"/>
    <x v="4"/>
    <n v="54.999999999999993"/>
    <n v="150"/>
    <n v="82499.999999999985"/>
    <n v="20624.999999999996"/>
    <n v="0.25"/>
    <s v="Outlet"/>
    <s v="2021"/>
    <x v="9"/>
    <x v="27"/>
  </r>
  <r>
    <x v="5"/>
    <n v="1185732"/>
    <x v="447"/>
    <x v="0"/>
    <x v="14"/>
    <s v="Portland"/>
    <x v="5"/>
    <n v="60"/>
    <n v="275"/>
    <n v="165000"/>
    <n v="66000"/>
    <n v="0.4"/>
    <s v="Outlet"/>
    <s v="2021"/>
    <x v="9"/>
    <x v="27"/>
  </r>
  <r>
    <x v="5"/>
    <n v="1185732"/>
    <x v="448"/>
    <x v="0"/>
    <x v="14"/>
    <s v="Portland"/>
    <x v="0"/>
    <n v="54.999999999999993"/>
    <n v="525"/>
    <n v="288749.99999999994"/>
    <n v="101062.49999999997"/>
    <n v="0.35"/>
    <s v="Outlet"/>
    <s v="2021"/>
    <x v="9"/>
    <x v="27"/>
  </r>
  <r>
    <x v="5"/>
    <n v="1185732"/>
    <x v="449"/>
    <x v="0"/>
    <x v="14"/>
    <s v="Portland"/>
    <x v="1"/>
    <n v="50"/>
    <n v="275"/>
    <n v="137500"/>
    <n v="48125"/>
    <n v="0.35"/>
    <s v="Outlet"/>
    <s v="2021"/>
    <x v="9"/>
    <x v="27"/>
  </r>
  <r>
    <x v="5"/>
    <n v="1185732"/>
    <x v="450"/>
    <x v="0"/>
    <x v="14"/>
    <s v="Portland"/>
    <x v="2"/>
    <n v="45"/>
    <n v="200"/>
    <n v="90000"/>
    <n v="36000"/>
    <n v="0.39999999999999997"/>
    <s v="Outlet"/>
    <s v="2021"/>
    <x v="9"/>
    <x v="27"/>
  </r>
  <r>
    <x v="5"/>
    <n v="1185732"/>
    <x v="451"/>
    <x v="0"/>
    <x v="14"/>
    <s v="Portland"/>
    <x v="3"/>
    <n v="45"/>
    <n v="175"/>
    <n v="78750"/>
    <n v="23625"/>
    <n v="0.3"/>
    <s v="Outlet"/>
    <s v="2021"/>
    <x v="9"/>
    <x v="28"/>
  </r>
  <r>
    <x v="5"/>
    <n v="1185732"/>
    <x v="452"/>
    <x v="0"/>
    <x v="14"/>
    <s v="Portland"/>
    <x v="4"/>
    <n v="54.999999999999993"/>
    <n v="175"/>
    <n v="96249.999999999985"/>
    <n v="24062.499999999996"/>
    <n v="0.25"/>
    <s v="Outlet"/>
    <s v="2021"/>
    <x v="9"/>
    <x v="28"/>
  </r>
  <r>
    <x v="5"/>
    <n v="1185732"/>
    <x v="453"/>
    <x v="0"/>
    <x v="14"/>
    <s v="Portland"/>
    <x v="5"/>
    <n v="60"/>
    <n v="325"/>
    <n v="195000"/>
    <n v="78000"/>
    <n v="0.4"/>
    <s v="Outlet"/>
    <s v="2021"/>
    <x v="9"/>
    <x v="28"/>
  </r>
  <r>
    <x v="5"/>
    <n v="1185732"/>
    <x v="454"/>
    <x v="0"/>
    <x v="14"/>
    <s v="Portland"/>
    <x v="0"/>
    <n v="54.999999999999993"/>
    <n v="550"/>
    <n v="302499.99999999994"/>
    <n v="105874.99999999997"/>
    <n v="0.35"/>
    <s v="Outlet"/>
    <s v="2021"/>
    <x v="9"/>
    <x v="28"/>
  </r>
  <r>
    <x v="5"/>
    <n v="1185732"/>
    <x v="455"/>
    <x v="0"/>
    <x v="14"/>
    <s v="Portland"/>
    <x v="1"/>
    <n v="50"/>
    <n v="300"/>
    <n v="150000"/>
    <n v="52500"/>
    <n v="0.35"/>
    <s v="Outlet"/>
    <s v="2021"/>
    <x v="9"/>
    <x v="28"/>
  </r>
  <r>
    <x v="5"/>
    <n v="1185732"/>
    <x v="456"/>
    <x v="0"/>
    <x v="14"/>
    <s v="Portland"/>
    <x v="2"/>
    <n v="45"/>
    <n v="225"/>
    <n v="101250"/>
    <n v="40500"/>
    <n v="0.39999999999999997"/>
    <s v="Outlet"/>
    <s v="2021"/>
    <x v="9"/>
    <x v="28"/>
  </r>
  <r>
    <x v="5"/>
    <n v="1185732"/>
    <x v="457"/>
    <x v="0"/>
    <x v="14"/>
    <s v="Portland"/>
    <x v="3"/>
    <n v="45"/>
    <n v="175"/>
    <n v="78750"/>
    <n v="23625"/>
    <n v="0.3"/>
    <s v="Outlet"/>
    <s v="2021"/>
    <x v="9"/>
    <x v="28"/>
  </r>
  <r>
    <x v="5"/>
    <n v="1185732"/>
    <x v="458"/>
    <x v="0"/>
    <x v="14"/>
    <s v="Portland"/>
    <x v="4"/>
    <n v="54.999999999999993"/>
    <n v="200"/>
    <n v="109999.99999999999"/>
    <n v="27499.999999999996"/>
    <n v="0.25"/>
    <s v="Outlet"/>
    <s v="2021"/>
    <x v="9"/>
    <x v="48"/>
  </r>
  <r>
    <x v="5"/>
    <n v="1185732"/>
    <x v="487"/>
    <x v="0"/>
    <x v="14"/>
    <s v="Portland"/>
    <x v="5"/>
    <n v="60"/>
    <n v="375"/>
    <n v="225000"/>
    <n v="90000"/>
    <n v="0.4"/>
    <s v="Outlet"/>
    <s v="2021"/>
    <x v="10"/>
    <x v="29"/>
  </r>
  <r>
    <x v="5"/>
    <n v="1185732"/>
    <x v="488"/>
    <x v="0"/>
    <x v="14"/>
    <s v="Portland"/>
    <x v="0"/>
    <n v="54.999999999999993"/>
    <n v="525"/>
    <n v="288749.99999999994"/>
    <n v="101062.49999999997"/>
    <n v="0.35"/>
    <s v="Outlet"/>
    <s v="2021"/>
    <x v="10"/>
    <x v="29"/>
  </r>
  <r>
    <x v="5"/>
    <n v="1185732"/>
    <x v="489"/>
    <x v="0"/>
    <x v="14"/>
    <s v="Portland"/>
    <x v="1"/>
    <n v="50"/>
    <n v="300"/>
    <n v="150000"/>
    <n v="52500"/>
    <n v="0.35"/>
    <s v="Outlet"/>
    <s v="2021"/>
    <x v="10"/>
    <x v="29"/>
  </r>
  <r>
    <x v="5"/>
    <n v="1185732"/>
    <x v="490"/>
    <x v="0"/>
    <x v="14"/>
    <s v="Portland"/>
    <x v="2"/>
    <n v="45"/>
    <n v="225"/>
    <n v="101250"/>
    <n v="40500"/>
    <n v="0.39999999999999997"/>
    <s v="Outlet"/>
    <s v="2021"/>
    <x v="10"/>
    <x v="29"/>
  </r>
  <r>
    <x v="5"/>
    <n v="1185732"/>
    <x v="491"/>
    <x v="0"/>
    <x v="14"/>
    <s v="Portland"/>
    <x v="3"/>
    <n v="45"/>
    <n v="175"/>
    <n v="78750"/>
    <n v="23625"/>
    <n v="0.3"/>
    <s v="Outlet"/>
    <s v="2021"/>
    <x v="10"/>
    <x v="29"/>
  </r>
  <r>
    <x v="5"/>
    <n v="1185732"/>
    <x v="492"/>
    <x v="0"/>
    <x v="14"/>
    <s v="Portland"/>
    <x v="4"/>
    <n v="54.999999999999993"/>
    <n v="150"/>
    <n v="82499.999999999985"/>
    <n v="20624.999999999996"/>
    <n v="0.25"/>
    <s v="Outlet"/>
    <s v="2021"/>
    <x v="10"/>
    <x v="29"/>
  </r>
  <r>
    <x v="5"/>
    <n v="1185732"/>
    <x v="493"/>
    <x v="0"/>
    <x v="14"/>
    <s v="Portland"/>
    <x v="5"/>
    <n v="60"/>
    <n v="325"/>
    <n v="195000"/>
    <n v="78000"/>
    <n v="0.4"/>
    <s v="Outlet"/>
    <s v="2021"/>
    <x v="10"/>
    <x v="30"/>
  </r>
  <r>
    <x v="5"/>
    <n v="1185732"/>
    <x v="494"/>
    <x v="0"/>
    <x v="14"/>
    <s v="Portland"/>
    <x v="0"/>
    <n v="54.999999999999993"/>
    <n v="450"/>
    <n v="247499.99999999997"/>
    <n v="86624.999999999985"/>
    <n v="0.35"/>
    <s v="Outlet"/>
    <s v="2021"/>
    <x v="10"/>
    <x v="30"/>
  </r>
  <r>
    <x v="5"/>
    <n v="1185732"/>
    <x v="495"/>
    <x v="0"/>
    <x v="14"/>
    <s v="Portland"/>
    <x v="1"/>
    <n v="50"/>
    <n v="250"/>
    <n v="125000"/>
    <n v="43750"/>
    <n v="0.35"/>
    <s v="Outlet"/>
    <s v="2021"/>
    <x v="10"/>
    <x v="30"/>
  </r>
  <r>
    <x v="5"/>
    <n v="1185732"/>
    <x v="496"/>
    <x v="0"/>
    <x v="14"/>
    <s v="Portland"/>
    <x v="2"/>
    <n v="45"/>
    <n v="150"/>
    <n v="67500"/>
    <n v="26999.999999999996"/>
    <n v="0.39999999999999997"/>
    <s v="Outlet"/>
    <s v="2021"/>
    <x v="10"/>
    <x v="30"/>
  </r>
  <r>
    <x v="5"/>
    <n v="1185732"/>
    <x v="497"/>
    <x v="0"/>
    <x v="14"/>
    <s v="Portland"/>
    <x v="3"/>
    <n v="45"/>
    <n v="125"/>
    <n v="56250"/>
    <n v="16875"/>
    <n v="0.3"/>
    <s v="Outlet"/>
    <s v="2021"/>
    <x v="10"/>
    <x v="30"/>
  </r>
  <r>
    <x v="5"/>
    <n v="1185732"/>
    <x v="498"/>
    <x v="0"/>
    <x v="14"/>
    <s v="Portland"/>
    <x v="4"/>
    <n v="54.999999999999993"/>
    <n v="125"/>
    <n v="68749.999999999985"/>
    <n v="17187.499999999996"/>
    <n v="0.25"/>
    <s v="Outlet"/>
    <s v="2021"/>
    <x v="10"/>
    <x v="30"/>
  </r>
  <r>
    <x v="5"/>
    <n v="1185732"/>
    <x v="393"/>
    <x v="0"/>
    <x v="14"/>
    <s v="Portland"/>
    <x v="5"/>
    <n v="60"/>
    <n v="225"/>
    <n v="135000"/>
    <n v="54000"/>
    <n v="0.4"/>
    <s v="Outlet"/>
    <s v="2021"/>
    <x v="7"/>
    <x v="23"/>
  </r>
  <r>
    <x v="5"/>
    <n v="1185732"/>
    <x v="425"/>
    <x v="0"/>
    <x v="14"/>
    <s v="Portland"/>
    <x v="0"/>
    <n v="60"/>
    <n v="400"/>
    <n v="240000"/>
    <n v="84000"/>
    <n v="0.35"/>
    <s v="Outlet"/>
    <s v="2021"/>
    <x v="8"/>
    <x v="24"/>
  </r>
  <r>
    <x v="5"/>
    <n v="1185732"/>
    <x v="425"/>
    <x v="0"/>
    <x v="14"/>
    <s v="Portland"/>
    <x v="1"/>
    <n v="55.000000000000007"/>
    <n v="225"/>
    <n v="123750.00000000001"/>
    <n v="43312.5"/>
    <n v="0.35"/>
    <s v="Outlet"/>
    <s v="2021"/>
    <x v="8"/>
    <x v="24"/>
  </r>
  <r>
    <x v="5"/>
    <n v="1185732"/>
    <x v="425"/>
    <x v="0"/>
    <x v="14"/>
    <s v="Portland"/>
    <x v="2"/>
    <n v="55.000000000000007"/>
    <n v="125"/>
    <n v="68750.000000000015"/>
    <n v="27500.000000000004"/>
    <n v="0.39999999999999997"/>
    <s v="Outlet"/>
    <s v="2021"/>
    <x v="8"/>
    <x v="24"/>
  </r>
  <r>
    <x v="5"/>
    <n v="1185732"/>
    <x v="425"/>
    <x v="0"/>
    <x v="14"/>
    <s v="Portland"/>
    <x v="3"/>
    <n v="55.000000000000007"/>
    <n v="100"/>
    <n v="55000.000000000007"/>
    <n v="16500"/>
    <n v="0.3"/>
    <s v="Outlet"/>
    <s v="2021"/>
    <x v="8"/>
    <x v="24"/>
  </r>
  <r>
    <x v="5"/>
    <n v="1185732"/>
    <x v="425"/>
    <x v="0"/>
    <x v="14"/>
    <s v="Portland"/>
    <x v="4"/>
    <n v="65"/>
    <n v="100"/>
    <n v="65000"/>
    <n v="16250"/>
    <n v="0.25"/>
    <s v="Outlet"/>
    <s v="2021"/>
    <x v="8"/>
    <x v="24"/>
  </r>
  <r>
    <x v="5"/>
    <n v="1185732"/>
    <x v="425"/>
    <x v="0"/>
    <x v="14"/>
    <s v="Portland"/>
    <x v="5"/>
    <n v="70"/>
    <n v="225"/>
    <n v="157500"/>
    <n v="63000"/>
    <n v="0.4"/>
    <s v="Outlet"/>
    <s v="2021"/>
    <x v="8"/>
    <x v="24"/>
  </r>
  <r>
    <x v="5"/>
    <n v="1185732"/>
    <x v="455"/>
    <x v="0"/>
    <x v="14"/>
    <s v="Portland"/>
    <x v="0"/>
    <n v="65"/>
    <n v="375"/>
    <n v="243750"/>
    <n v="85312.5"/>
    <n v="0.35"/>
    <s v="Outlet"/>
    <s v="2021"/>
    <x v="9"/>
    <x v="28"/>
  </r>
  <r>
    <x v="5"/>
    <n v="1185732"/>
    <x v="455"/>
    <x v="0"/>
    <x v="14"/>
    <s v="Portland"/>
    <x v="1"/>
    <n v="55.000000000000007"/>
    <n v="200"/>
    <n v="110000.00000000001"/>
    <n v="38500"/>
    <n v="0.35"/>
    <s v="Outlet"/>
    <s v="2021"/>
    <x v="9"/>
    <x v="28"/>
  </r>
  <r>
    <x v="5"/>
    <n v="1185732"/>
    <x v="455"/>
    <x v="0"/>
    <x v="14"/>
    <s v="Portland"/>
    <x v="2"/>
    <n v="55.000000000000007"/>
    <n v="195"/>
    <n v="107250.00000000001"/>
    <n v="42900"/>
    <n v="0.39999999999999997"/>
    <s v="Outlet"/>
    <s v="2021"/>
    <x v="9"/>
    <x v="28"/>
  </r>
  <r>
    <x v="5"/>
    <n v="1185732"/>
    <x v="455"/>
    <x v="0"/>
    <x v="14"/>
    <s v="Portland"/>
    <x v="3"/>
    <n v="55.000000000000007"/>
    <n v="175"/>
    <n v="96250.000000000015"/>
    <n v="28875.000000000004"/>
    <n v="0.3"/>
    <s v="Outlet"/>
    <s v="2021"/>
    <x v="9"/>
    <x v="28"/>
  </r>
  <r>
    <x v="5"/>
    <n v="1185732"/>
    <x v="455"/>
    <x v="0"/>
    <x v="14"/>
    <s v="Portland"/>
    <x v="4"/>
    <n v="65"/>
    <n v="150"/>
    <n v="97500"/>
    <n v="24375"/>
    <n v="0.25"/>
    <s v="Outlet"/>
    <s v="2021"/>
    <x v="9"/>
    <x v="28"/>
  </r>
  <r>
    <x v="5"/>
    <n v="1185732"/>
    <x v="455"/>
    <x v="0"/>
    <x v="14"/>
    <s v="Portland"/>
    <x v="5"/>
    <n v="70"/>
    <n v="250"/>
    <n v="175000"/>
    <n v="70000"/>
    <n v="0.4"/>
    <s v="Outlet"/>
    <s v="2021"/>
    <x v="9"/>
    <x v="28"/>
  </r>
  <r>
    <x v="5"/>
    <n v="1185732"/>
    <x v="484"/>
    <x v="0"/>
    <x v="14"/>
    <s v="Portland"/>
    <x v="0"/>
    <n v="65"/>
    <n v="475"/>
    <n v="308750"/>
    <n v="108062.5"/>
    <n v="0.35"/>
    <s v="Outlet"/>
    <s v="2021"/>
    <x v="10"/>
    <x v="51"/>
  </r>
  <r>
    <x v="5"/>
    <n v="1185732"/>
    <x v="484"/>
    <x v="0"/>
    <x v="14"/>
    <s v="Portland"/>
    <x v="1"/>
    <n v="55.000000000000007"/>
    <n v="275"/>
    <n v="151250.00000000003"/>
    <n v="52937.500000000007"/>
    <n v="0.35"/>
    <s v="Outlet"/>
    <s v="2021"/>
    <x v="10"/>
    <x v="51"/>
  </r>
  <r>
    <x v="5"/>
    <n v="1185732"/>
    <x v="484"/>
    <x v="0"/>
    <x v="14"/>
    <s v="Portland"/>
    <x v="2"/>
    <n v="55.000000000000007"/>
    <n v="250"/>
    <n v="137500.00000000003"/>
    <n v="55000.000000000007"/>
    <n v="0.39999999999999997"/>
    <s v="Outlet"/>
    <s v="2021"/>
    <x v="10"/>
    <x v="51"/>
  </r>
  <r>
    <x v="5"/>
    <n v="1185732"/>
    <x v="484"/>
    <x v="0"/>
    <x v="14"/>
    <s v="Portland"/>
    <x v="3"/>
    <n v="55.000000000000007"/>
    <n v="200"/>
    <n v="110000.00000000001"/>
    <n v="33000"/>
    <n v="0.3"/>
    <s v="Outlet"/>
    <s v="2021"/>
    <x v="10"/>
    <x v="51"/>
  </r>
  <r>
    <x v="5"/>
    <n v="1185732"/>
    <x v="484"/>
    <x v="0"/>
    <x v="14"/>
    <s v="Portland"/>
    <x v="4"/>
    <n v="65"/>
    <n v="200"/>
    <n v="130000"/>
    <n v="32500"/>
    <n v="0.25"/>
    <s v="Outlet"/>
    <s v="2021"/>
    <x v="10"/>
    <x v="51"/>
  </r>
  <r>
    <x v="5"/>
    <n v="1185732"/>
    <x v="484"/>
    <x v="0"/>
    <x v="14"/>
    <s v="Portland"/>
    <x v="5"/>
    <n v="70"/>
    <n v="300"/>
    <n v="210000"/>
    <n v="84000"/>
    <n v="0.4"/>
    <s v="Outlet"/>
    <s v="2021"/>
    <x v="10"/>
    <x v="51"/>
  </r>
  <r>
    <x v="3"/>
    <n v="1128299"/>
    <x v="174"/>
    <x v="0"/>
    <x v="14"/>
    <s v="Portland"/>
    <x v="0"/>
    <n v="35"/>
    <n v="375"/>
    <n v="131250"/>
    <n v="32812.5"/>
    <n v="0.25"/>
    <s v="Outlet"/>
    <s v="2021"/>
    <x v="0"/>
    <x v="31"/>
  </r>
  <r>
    <x v="3"/>
    <n v="1128299"/>
    <x v="174"/>
    <x v="0"/>
    <x v="14"/>
    <s v="Portland"/>
    <x v="1"/>
    <n v="45"/>
    <n v="375"/>
    <n v="168750"/>
    <n v="33750"/>
    <n v="0.2"/>
    <s v="Outlet"/>
    <s v="2021"/>
    <x v="0"/>
    <x v="31"/>
  </r>
  <r>
    <x v="3"/>
    <n v="1128299"/>
    <x v="174"/>
    <x v="0"/>
    <x v="14"/>
    <s v="Portland"/>
    <x v="2"/>
    <n v="45"/>
    <n v="375"/>
    <n v="168750"/>
    <n v="42187.5"/>
    <n v="0.25"/>
    <s v="Outlet"/>
    <s v="2021"/>
    <x v="0"/>
    <x v="31"/>
  </r>
  <r>
    <x v="3"/>
    <n v="1128299"/>
    <x v="174"/>
    <x v="0"/>
    <x v="14"/>
    <s v="Portland"/>
    <x v="3"/>
    <n v="45"/>
    <n v="225"/>
    <n v="101250"/>
    <n v="25312.5"/>
    <n v="0.25"/>
    <s v="Outlet"/>
    <s v="2021"/>
    <x v="0"/>
    <x v="31"/>
  </r>
  <r>
    <x v="5"/>
    <n v="1185732"/>
    <x v="188"/>
    <x v="2"/>
    <x v="15"/>
    <s v="Anchorage"/>
    <x v="5"/>
    <n v="55.000000000000007"/>
    <n v="300"/>
    <n v="165000.00000000003"/>
    <n v="49500.000000000007"/>
    <n v="0.3"/>
    <s v="Outlet"/>
    <s v="2021"/>
    <x v="0"/>
    <x v="3"/>
  </r>
  <r>
    <x v="5"/>
    <n v="1185732"/>
    <x v="696"/>
    <x v="2"/>
    <x v="15"/>
    <s v="Anchorage"/>
    <x v="0"/>
    <n v="55.000000000000007"/>
    <n v="575"/>
    <n v="316250.00000000006"/>
    <n v="110687.50000000003"/>
    <n v="0.35000000000000003"/>
    <s v="Outlet"/>
    <s v="2021"/>
    <x v="1"/>
    <x v="52"/>
  </r>
  <r>
    <x v="5"/>
    <n v="1185732"/>
    <x v="696"/>
    <x v="2"/>
    <x v="15"/>
    <s v="Anchorage"/>
    <x v="1"/>
    <n v="55.000000000000007"/>
    <n v="225"/>
    <n v="123750.00000000001"/>
    <n v="43312.500000000007"/>
    <n v="0.35000000000000003"/>
    <s v="Outlet"/>
    <s v="2021"/>
    <x v="1"/>
    <x v="52"/>
  </r>
  <r>
    <x v="5"/>
    <n v="1185732"/>
    <x v="696"/>
    <x v="2"/>
    <x v="15"/>
    <s v="Anchorage"/>
    <x v="2"/>
    <n v="45"/>
    <n v="275"/>
    <n v="123750"/>
    <n v="30937.5"/>
    <n v="0.25"/>
    <s v="Outlet"/>
    <s v="2021"/>
    <x v="1"/>
    <x v="52"/>
  </r>
  <r>
    <x v="5"/>
    <n v="1185732"/>
    <x v="696"/>
    <x v="2"/>
    <x v="15"/>
    <s v="Anchorage"/>
    <x v="3"/>
    <n v="49.999999999999993"/>
    <n v="175"/>
    <n v="87499.999999999985"/>
    <n v="21874.999999999996"/>
    <n v="0.25"/>
    <s v="Outlet"/>
    <s v="2021"/>
    <x v="1"/>
    <x v="52"/>
  </r>
  <r>
    <x v="5"/>
    <n v="1185732"/>
    <x v="696"/>
    <x v="2"/>
    <x v="15"/>
    <s v="Anchorage"/>
    <x v="4"/>
    <n v="65.000000000000014"/>
    <n v="250"/>
    <n v="162500.00000000003"/>
    <n v="40625.000000000007"/>
    <n v="0.25"/>
    <s v="Outlet"/>
    <s v="2021"/>
    <x v="1"/>
    <x v="52"/>
  </r>
  <r>
    <x v="5"/>
    <n v="1185732"/>
    <x v="696"/>
    <x v="2"/>
    <x v="15"/>
    <s v="Anchorage"/>
    <x v="5"/>
    <n v="55.000000000000007"/>
    <n v="350"/>
    <n v="192500.00000000003"/>
    <n v="57750.000000000007"/>
    <n v="0.3"/>
    <s v="Outlet"/>
    <s v="2021"/>
    <x v="1"/>
    <x v="52"/>
  </r>
  <r>
    <x v="5"/>
    <n v="1185732"/>
    <x v="225"/>
    <x v="2"/>
    <x v="15"/>
    <s v="Anchorage"/>
    <x v="0"/>
    <n v="55.000000000000007"/>
    <n v="545"/>
    <n v="299750.00000000006"/>
    <n v="104912.50000000003"/>
    <n v="0.35000000000000003"/>
    <s v="Outlet"/>
    <s v="2021"/>
    <x v="2"/>
    <x v="8"/>
  </r>
  <r>
    <x v="5"/>
    <n v="1185732"/>
    <x v="225"/>
    <x v="2"/>
    <x v="15"/>
    <s v="Anchorage"/>
    <x v="1"/>
    <n v="55.000000000000007"/>
    <n v="250"/>
    <n v="137500.00000000003"/>
    <n v="48125.000000000015"/>
    <n v="0.35000000000000003"/>
    <s v="Outlet"/>
    <s v="2021"/>
    <x v="2"/>
    <x v="8"/>
  </r>
  <r>
    <x v="5"/>
    <n v="1185732"/>
    <x v="225"/>
    <x v="2"/>
    <x v="15"/>
    <s v="Anchorage"/>
    <x v="2"/>
    <n v="45"/>
    <n v="275"/>
    <n v="123750"/>
    <n v="30937.5"/>
    <n v="0.25"/>
    <s v="Outlet"/>
    <s v="2021"/>
    <x v="2"/>
    <x v="8"/>
  </r>
  <r>
    <x v="5"/>
    <n v="1185732"/>
    <x v="225"/>
    <x v="2"/>
    <x v="15"/>
    <s v="Anchorage"/>
    <x v="3"/>
    <n v="49.999999999999993"/>
    <n v="125"/>
    <n v="62499.999999999993"/>
    <n v="15624.999999999998"/>
    <n v="0.25"/>
    <s v="Outlet"/>
    <s v="2021"/>
    <x v="2"/>
    <x v="8"/>
  </r>
  <r>
    <x v="5"/>
    <n v="1185732"/>
    <x v="225"/>
    <x v="2"/>
    <x v="15"/>
    <s v="Anchorage"/>
    <x v="4"/>
    <n v="65.000000000000014"/>
    <n v="175"/>
    <n v="113750.00000000003"/>
    <n v="28437.500000000007"/>
    <n v="0.25"/>
    <s v="Outlet"/>
    <s v="2021"/>
    <x v="2"/>
    <x v="8"/>
  </r>
  <r>
    <x v="5"/>
    <n v="1185732"/>
    <x v="225"/>
    <x v="2"/>
    <x v="15"/>
    <s v="Anchorage"/>
    <x v="5"/>
    <n v="55.000000000000007"/>
    <n v="275"/>
    <n v="151250.00000000003"/>
    <n v="45375.000000000007"/>
    <n v="0.3"/>
    <s v="Outlet"/>
    <s v="2021"/>
    <x v="2"/>
    <x v="8"/>
  </r>
  <r>
    <x v="5"/>
    <n v="1185732"/>
    <x v="244"/>
    <x v="2"/>
    <x v="15"/>
    <s v="Anchorage"/>
    <x v="0"/>
    <n v="55.000000000000007"/>
    <n v="525"/>
    <n v="288750.00000000006"/>
    <n v="101062.50000000003"/>
    <n v="0.35000000000000003"/>
    <s v="Outlet"/>
    <s v="2021"/>
    <x v="3"/>
    <x v="11"/>
  </r>
  <r>
    <x v="5"/>
    <n v="1185732"/>
    <x v="244"/>
    <x v="2"/>
    <x v="15"/>
    <s v="Anchorage"/>
    <x v="1"/>
    <n v="55.000000000000007"/>
    <n v="225"/>
    <n v="123750.00000000001"/>
    <n v="43312.500000000007"/>
    <n v="0.35000000000000003"/>
    <s v="Outlet"/>
    <s v="2021"/>
    <x v="3"/>
    <x v="11"/>
  </r>
  <r>
    <x v="5"/>
    <n v="1185732"/>
    <x v="244"/>
    <x v="2"/>
    <x v="15"/>
    <s v="Anchorage"/>
    <x v="2"/>
    <n v="45"/>
    <n v="225"/>
    <n v="101250"/>
    <n v="25312.5"/>
    <n v="0.25"/>
    <s v="Outlet"/>
    <s v="2021"/>
    <x v="3"/>
    <x v="11"/>
  </r>
  <r>
    <x v="5"/>
    <n v="1185732"/>
    <x v="244"/>
    <x v="2"/>
    <x v="15"/>
    <s v="Anchorage"/>
    <x v="3"/>
    <n v="49.999999999999993"/>
    <n v="150"/>
    <n v="74999.999999999985"/>
    <n v="18749.999999999996"/>
    <n v="0.25"/>
    <s v="Outlet"/>
    <s v="2021"/>
    <x v="3"/>
    <x v="11"/>
  </r>
  <r>
    <x v="5"/>
    <n v="1185732"/>
    <x v="244"/>
    <x v="2"/>
    <x v="15"/>
    <s v="Anchorage"/>
    <x v="4"/>
    <n v="60.000000000000007"/>
    <n v="150"/>
    <n v="90000.000000000015"/>
    <n v="22500.000000000004"/>
    <n v="0.25"/>
    <s v="Outlet"/>
    <s v="2021"/>
    <x v="3"/>
    <x v="11"/>
  </r>
  <r>
    <x v="5"/>
    <n v="1185732"/>
    <x v="244"/>
    <x v="2"/>
    <x v="15"/>
    <s v="Anchorage"/>
    <x v="5"/>
    <n v="50"/>
    <n v="300"/>
    <n v="150000"/>
    <n v="45000"/>
    <n v="0.3"/>
    <s v="Outlet"/>
    <s v="2021"/>
    <x v="3"/>
    <x v="11"/>
  </r>
  <r>
    <x v="5"/>
    <n v="1185732"/>
    <x v="273"/>
    <x v="2"/>
    <x v="15"/>
    <s v="Anchorage"/>
    <x v="0"/>
    <n v="65"/>
    <n v="570"/>
    <n v="370500"/>
    <n v="129675.00000000001"/>
    <n v="0.35000000000000003"/>
    <s v="Outlet"/>
    <s v="2021"/>
    <x v="4"/>
    <x v="36"/>
  </r>
  <r>
    <x v="5"/>
    <n v="1185732"/>
    <x v="273"/>
    <x v="2"/>
    <x v="15"/>
    <s v="Anchorage"/>
    <x v="1"/>
    <n v="60.000000000000007"/>
    <n v="275"/>
    <n v="165000.00000000003"/>
    <n v="57750.000000000015"/>
    <n v="0.35000000000000003"/>
    <s v="Outlet"/>
    <s v="2021"/>
    <x v="4"/>
    <x v="36"/>
  </r>
  <r>
    <x v="5"/>
    <n v="1185732"/>
    <x v="273"/>
    <x v="2"/>
    <x v="15"/>
    <s v="Anchorage"/>
    <x v="2"/>
    <n v="55.000000000000007"/>
    <n v="300"/>
    <n v="165000.00000000003"/>
    <n v="41250.000000000007"/>
    <n v="0.25"/>
    <s v="Outlet"/>
    <s v="2021"/>
    <x v="4"/>
    <x v="36"/>
  </r>
  <r>
    <x v="5"/>
    <n v="1185732"/>
    <x v="273"/>
    <x v="2"/>
    <x v="15"/>
    <s v="Anchorage"/>
    <x v="3"/>
    <n v="55.000000000000007"/>
    <n v="250"/>
    <n v="137500.00000000003"/>
    <n v="34375.000000000007"/>
    <n v="0.25"/>
    <s v="Outlet"/>
    <s v="2021"/>
    <x v="4"/>
    <x v="36"/>
  </r>
  <r>
    <x v="5"/>
    <n v="1185732"/>
    <x v="273"/>
    <x v="2"/>
    <x v="15"/>
    <s v="Anchorage"/>
    <x v="4"/>
    <n v="65"/>
    <n v="275"/>
    <n v="178750"/>
    <n v="44687.5"/>
    <n v="0.25"/>
    <s v="Outlet"/>
    <s v="2021"/>
    <x v="4"/>
    <x v="36"/>
  </r>
  <r>
    <x v="5"/>
    <n v="1185732"/>
    <x v="273"/>
    <x v="2"/>
    <x v="15"/>
    <s v="Anchorage"/>
    <x v="5"/>
    <n v="70"/>
    <n v="400"/>
    <n v="280000"/>
    <n v="84000"/>
    <n v="0.3"/>
    <s v="Outlet"/>
    <s v="2021"/>
    <x v="4"/>
    <x v="36"/>
  </r>
  <r>
    <x v="5"/>
    <n v="1185732"/>
    <x v="306"/>
    <x v="2"/>
    <x v="15"/>
    <s v="Anchorage"/>
    <x v="0"/>
    <n v="65"/>
    <n v="650"/>
    <n v="422500"/>
    <n v="147875"/>
    <n v="0.35000000000000003"/>
    <s v="Outlet"/>
    <s v="2021"/>
    <x v="11"/>
    <x v="41"/>
  </r>
  <r>
    <x v="5"/>
    <n v="1185732"/>
    <x v="306"/>
    <x v="2"/>
    <x v="15"/>
    <s v="Anchorage"/>
    <x v="1"/>
    <n v="60.000000000000007"/>
    <n v="400"/>
    <n v="240000.00000000003"/>
    <n v="84000.000000000015"/>
    <n v="0.35000000000000003"/>
    <s v="Outlet"/>
    <s v="2021"/>
    <x v="11"/>
    <x v="41"/>
  </r>
  <r>
    <x v="5"/>
    <n v="1185732"/>
    <x v="306"/>
    <x v="2"/>
    <x v="15"/>
    <s v="Anchorage"/>
    <x v="2"/>
    <n v="55.000000000000007"/>
    <n v="325"/>
    <n v="178750.00000000003"/>
    <n v="44687.500000000007"/>
    <n v="0.25"/>
    <s v="Outlet"/>
    <s v="2021"/>
    <x v="11"/>
    <x v="41"/>
  </r>
  <r>
    <x v="5"/>
    <n v="1185732"/>
    <x v="306"/>
    <x v="2"/>
    <x v="15"/>
    <s v="Anchorage"/>
    <x v="3"/>
    <n v="55.000000000000007"/>
    <n v="300"/>
    <n v="165000.00000000003"/>
    <n v="41250.000000000007"/>
    <n v="0.25"/>
    <s v="Outlet"/>
    <s v="2021"/>
    <x v="11"/>
    <x v="41"/>
  </r>
  <r>
    <x v="5"/>
    <n v="1185732"/>
    <x v="306"/>
    <x v="2"/>
    <x v="15"/>
    <s v="Anchorage"/>
    <x v="4"/>
    <n v="65"/>
    <n v="300"/>
    <n v="195000"/>
    <n v="48750"/>
    <n v="0.25"/>
    <s v="Outlet"/>
    <s v="2021"/>
    <x v="11"/>
    <x v="41"/>
  </r>
  <r>
    <x v="5"/>
    <n v="1185732"/>
    <x v="306"/>
    <x v="2"/>
    <x v="15"/>
    <s v="Anchorage"/>
    <x v="5"/>
    <n v="70"/>
    <n v="450"/>
    <n v="315000"/>
    <n v="94500"/>
    <n v="0.3"/>
    <s v="Outlet"/>
    <s v="2021"/>
    <x v="11"/>
    <x v="41"/>
  </r>
  <r>
    <x v="5"/>
    <n v="1185732"/>
    <x v="334"/>
    <x v="2"/>
    <x v="15"/>
    <s v="Anchorage"/>
    <x v="0"/>
    <n v="65"/>
    <n v="675"/>
    <n v="438750"/>
    <n v="153562.50000000003"/>
    <n v="0.35000000000000003"/>
    <s v="Outlet"/>
    <s v="2021"/>
    <x v="5"/>
    <x v="15"/>
  </r>
  <r>
    <x v="5"/>
    <n v="1185732"/>
    <x v="334"/>
    <x v="2"/>
    <x v="15"/>
    <s v="Anchorage"/>
    <x v="1"/>
    <n v="60.000000000000007"/>
    <n v="425"/>
    <n v="255000.00000000003"/>
    <n v="89250.000000000015"/>
    <n v="0.35000000000000003"/>
    <s v="Outlet"/>
    <s v="2021"/>
    <x v="5"/>
    <x v="15"/>
  </r>
  <r>
    <x v="5"/>
    <n v="1185732"/>
    <x v="334"/>
    <x v="2"/>
    <x v="15"/>
    <s v="Anchorage"/>
    <x v="2"/>
    <n v="55.000000000000007"/>
    <n v="350"/>
    <n v="192500.00000000003"/>
    <n v="48125.000000000007"/>
    <n v="0.25"/>
    <s v="Outlet"/>
    <s v="2021"/>
    <x v="5"/>
    <x v="15"/>
  </r>
  <r>
    <x v="5"/>
    <n v="1185732"/>
    <x v="334"/>
    <x v="2"/>
    <x v="15"/>
    <s v="Anchorage"/>
    <x v="3"/>
    <n v="55.000000000000007"/>
    <n v="300"/>
    <n v="165000.00000000003"/>
    <n v="41250.000000000007"/>
    <n v="0.25"/>
    <s v="Outlet"/>
    <s v="2021"/>
    <x v="5"/>
    <x v="15"/>
  </r>
  <r>
    <x v="5"/>
    <n v="1185732"/>
    <x v="334"/>
    <x v="2"/>
    <x v="15"/>
    <s v="Anchorage"/>
    <x v="4"/>
    <n v="65"/>
    <n v="325"/>
    <n v="211250"/>
    <n v="52812.5"/>
    <n v="0.25"/>
    <s v="Outlet"/>
    <s v="2021"/>
    <x v="5"/>
    <x v="15"/>
  </r>
  <r>
    <x v="5"/>
    <n v="1185732"/>
    <x v="334"/>
    <x v="2"/>
    <x v="15"/>
    <s v="Anchorage"/>
    <x v="5"/>
    <n v="70"/>
    <n v="500"/>
    <n v="350000"/>
    <n v="105000"/>
    <n v="0.3"/>
    <s v="Outlet"/>
    <s v="2021"/>
    <x v="5"/>
    <x v="15"/>
  </r>
  <r>
    <x v="5"/>
    <n v="1185732"/>
    <x v="366"/>
    <x v="2"/>
    <x v="15"/>
    <s v="Anchorage"/>
    <x v="0"/>
    <n v="65"/>
    <n v="650"/>
    <n v="422500"/>
    <n v="147875"/>
    <n v="0.35000000000000003"/>
    <s v="Outlet"/>
    <s v="2021"/>
    <x v="6"/>
    <x v="19"/>
  </r>
  <r>
    <x v="5"/>
    <n v="1185732"/>
    <x v="366"/>
    <x v="2"/>
    <x v="15"/>
    <s v="Anchorage"/>
    <x v="1"/>
    <n v="60.000000000000007"/>
    <n v="425"/>
    <n v="255000.00000000003"/>
    <n v="89250.000000000015"/>
    <n v="0.35000000000000003"/>
    <s v="Outlet"/>
    <s v="2021"/>
    <x v="6"/>
    <x v="19"/>
  </r>
  <r>
    <x v="5"/>
    <n v="1185732"/>
    <x v="366"/>
    <x v="2"/>
    <x v="15"/>
    <s v="Anchorage"/>
    <x v="2"/>
    <n v="55.000000000000007"/>
    <n v="350"/>
    <n v="192500.00000000003"/>
    <n v="48125.000000000007"/>
    <n v="0.25"/>
    <s v="Outlet"/>
    <s v="2021"/>
    <x v="6"/>
    <x v="19"/>
  </r>
  <r>
    <x v="5"/>
    <n v="1185732"/>
    <x v="366"/>
    <x v="2"/>
    <x v="15"/>
    <s v="Anchorage"/>
    <x v="3"/>
    <n v="55.000000000000007"/>
    <n v="250"/>
    <n v="137500.00000000003"/>
    <n v="34375.000000000007"/>
    <n v="0.25"/>
    <s v="Outlet"/>
    <s v="2021"/>
    <x v="6"/>
    <x v="19"/>
  </r>
  <r>
    <x v="5"/>
    <n v="1185732"/>
    <x v="366"/>
    <x v="2"/>
    <x v="15"/>
    <s v="Anchorage"/>
    <x v="4"/>
    <n v="65"/>
    <n v="225"/>
    <n v="146250"/>
    <n v="36562.5"/>
    <n v="0.25"/>
    <s v="Outlet"/>
    <s v="2021"/>
    <x v="6"/>
    <x v="19"/>
  </r>
  <r>
    <x v="5"/>
    <n v="1185732"/>
    <x v="366"/>
    <x v="2"/>
    <x v="15"/>
    <s v="Anchorage"/>
    <x v="5"/>
    <n v="70"/>
    <n v="400"/>
    <n v="280000"/>
    <n v="84000"/>
    <n v="0.3"/>
    <s v="Outlet"/>
    <s v="2021"/>
    <x v="6"/>
    <x v="19"/>
  </r>
  <r>
    <x v="5"/>
    <n v="1185732"/>
    <x v="396"/>
    <x v="2"/>
    <x v="15"/>
    <s v="Anchorage"/>
    <x v="0"/>
    <n v="65"/>
    <n v="525"/>
    <n v="341250"/>
    <n v="119437.50000000001"/>
    <n v="0.35000000000000003"/>
    <s v="Outlet"/>
    <s v="2021"/>
    <x v="7"/>
    <x v="44"/>
  </r>
  <r>
    <x v="5"/>
    <n v="1185732"/>
    <x v="396"/>
    <x v="2"/>
    <x v="15"/>
    <s v="Anchorage"/>
    <x v="1"/>
    <n v="60.000000000000007"/>
    <n v="325"/>
    <n v="195000.00000000003"/>
    <n v="68250.000000000015"/>
    <n v="0.35000000000000003"/>
    <s v="Outlet"/>
    <s v="2021"/>
    <x v="7"/>
    <x v="44"/>
  </r>
  <r>
    <x v="5"/>
    <n v="1185732"/>
    <x v="396"/>
    <x v="2"/>
    <x v="15"/>
    <s v="Anchorage"/>
    <x v="2"/>
    <n v="55.000000000000007"/>
    <n v="225"/>
    <n v="123750.00000000001"/>
    <n v="30937.500000000004"/>
    <n v="0.25"/>
    <s v="Outlet"/>
    <s v="2021"/>
    <x v="7"/>
    <x v="44"/>
  </r>
  <r>
    <x v="5"/>
    <n v="1185732"/>
    <x v="396"/>
    <x v="2"/>
    <x v="15"/>
    <s v="Anchorage"/>
    <x v="3"/>
    <n v="55.000000000000007"/>
    <n v="200"/>
    <n v="110000.00000000001"/>
    <n v="27500.000000000004"/>
    <n v="0.25"/>
    <s v="Outlet"/>
    <s v="2021"/>
    <x v="7"/>
    <x v="44"/>
  </r>
  <r>
    <x v="5"/>
    <n v="1185732"/>
    <x v="396"/>
    <x v="2"/>
    <x v="15"/>
    <s v="Anchorage"/>
    <x v="4"/>
    <n v="65"/>
    <n v="200"/>
    <n v="130000"/>
    <n v="32500"/>
    <n v="0.25"/>
    <s v="Outlet"/>
    <s v="2021"/>
    <x v="7"/>
    <x v="44"/>
  </r>
  <r>
    <x v="5"/>
    <n v="1185732"/>
    <x v="396"/>
    <x v="2"/>
    <x v="15"/>
    <s v="Anchorage"/>
    <x v="5"/>
    <n v="70"/>
    <n v="300"/>
    <n v="210000"/>
    <n v="63000"/>
    <n v="0.3"/>
    <s v="Outlet"/>
    <s v="2021"/>
    <x v="7"/>
    <x v="44"/>
  </r>
  <r>
    <x v="5"/>
    <n v="1185732"/>
    <x v="428"/>
    <x v="2"/>
    <x v="15"/>
    <s v="Anchorage"/>
    <x v="0"/>
    <n v="70"/>
    <n v="450"/>
    <n v="315000"/>
    <n v="110250.00000000001"/>
    <n v="0.35000000000000003"/>
    <s v="Outlet"/>
    <s v="2021"/>
    <x v="8"/>
    <x v="24"/>
  </r>
  <r>
    <x v="5"/>
    <n v="1185732"/>
    <x v="428"/>
    <x v="2"/>
    <x v="15"/>
    <s v="Anchorage"/>
    <x v="1"/>
    <n v="65.000000000000014"/>
    <n v="275"/>
    <n v="178750.00000000003"/>
    <n v="62562.500000000015"/>
    <n v="0.35000000000000003"/>
    <s v="Outlet"/>
    <s v="2021"/>
    <x v="8"/>
    <x v="24"/>
  </r>
  <r>
    <x v="5"/>
    <n v="1185732"/>
    <x v="428"/>
    <x v="2"/>
    <x v="15"/>
    <s v="Anchorage"/>
    <x v="2"/>
    <n v="65.000000000000014"/>
    <n v="175"/>
    <n v="113750.00000000003"/>
    <n v="28437.500000000007"/>
    <n v="0.25"/>
    <s v="Outlet"/>
    <s v="2021"/>
    <x v="8"/>
    <x v="24"/>
  </r>
  <r>
    <x v="5"/>
    <n v="1185732"/>
    <x v="428"/>
    <x v="2"/>
    <x v="15"/>
    <s v="Anchorage"/>
    <x v="3"/>
    <n v="65.000000000000014"/>
    <n v="150"/>
    <n v="97500.000000000015"/>
    <n v="24375.000000000004"/>
    <n v="0.25"/>
    <s v="Outlet"/>
    <s v="2021"/>
    <x v="8"/>
    <x v="24"/>
  </r>
  <r>
    <x v="5"/>
    <n v="1185732"/>
    <x v="428"/>
    <x v="2"/>
    <x v="15"/>
    <s v="Anchorage"/>
    <x v="4"/>
    <n v="75.000000000000014"/>
    <n v="150"/>
    <n v="112500.00000000001"/>
    <n v="28125.000000000004"/>
    <n v="0.25"/>
    <s v="Outlet"/>
    <s v="2021"/>
    <x v="8"/>
    <x v="24"/>
  </r>
  <r>
    <x v="5"/>
    <n v="1185732"/>
    <x v="428"/>
    <x v="2"/>
    <x v="15"/>
    <s v="Anchorage"/>
    <x v="5"/>
    <n v="80"/>
    <n v="275"/>
    <n v="220000"/>
    <n v="66000"/>
    <n v="0.3"/>
    <s v="Outlet"/>
    <s v="2021"/>
    <x v="8"/>
    <x v="24"/>
  </r>
  <r>
    <x v="5"/>
    <n v="1185732"/>
    <x v="458"/>
    <x v="2"/>
    <x v="15"/>
    <s v="Anchorage"/>
    <x v="0"/>
    <n v="75.000000000000014"/>
    <n v="425"/>
    <n v="318750.00000000006"/>
    <n v="111562.50000000003"/>
    <n v="0.35000000000000003"/>
    <s v="Outlet"/>
    <s v="2021"/>
    <x v="9"/>
    <x v="48"/>
  </r>
  <r>
    <x v="5"/>
    <n v="1185732"/>
    <x v="458"/>
    <x v="2"/>
    <x v="15"/>
    <s v="Anchorage"/>
    <x v="1"/>
    <n v="65.000000000000014"/>
    <n v="300"/>
    <n v="195000.00000000003"/>
    <n v="68250.000000000015"/>
    <n v="0.35000000000000003"/>
    <s v="Outlet"/>
    <s v="2021"/>
    <x v="9"/>
    <x v="48"/>
  </r>
  <r>
    <x v="5"/>
    <n v="1185732"/>
    <x v="458"/>
    <x v="2"/>
    <x v="15"/>
    <s v="Anchorage"/>
    <x v="2"/>
    <n v="65.000000000000014"/>
    <n v="320"/>
    <n v="208000.00000000006"/>
    <n v="52000.000000000015"/>
    <n v="0.25"/>
    <s v="Outlet"/>
    <s v="2021"/>
    <x v="9"/>
    <x v="48"/>
  </r>
  <r>
    <x v="5"/>
    <n v="1185732"/>
    <x v="458"/>
    <x v="2"/>
    <x v="15"/>
    <s v="Anchorage"/>
    <x v="3"/>
    <n v="65.000000000000014"/>
    <n v="300"/>
    <n v="195000.00000000003"/>
    <n v="48750.000000000007"/>
    <n v="0.25"/>
    <s v="Outlet"/>
    <s v="2021"/>
    <x v="9"/>
    <x v="48"/>
  </r>
  <r>
    <x v="5"/>
    <n v="1185732"/>
    <x v="458"/>
    <x v="2"/>
    <x v="15"/>
    <s v="Anchorage"/>
    <x v="4"/>
    <n v="75.000000000000014"/>
    <n v="275"/>
    <n v="206250.00000000003"/>
    <n v="51562.500000000007"/>
    <n v="0.25"/>
    <s v="Outlet"/>
    <s v="2021"/>
    <x v="9"/>
    <x v="48"/>
  </r>
  <r>
    <x v="5"/>
    <n v="1185732"/>
    <x v="458"/>
    <x v="2"/>
    <x v="15"/>
    <s v="Anchorage"/>
    <x v="5"/>
    <n v="80"/>
    <n v="375"/>
    <n v="300000"/>
    <n v="90000"/>
    <n v="0.3"/>
    <s v="Outlet"/>
    <s v="2021"/>
    <x v="9"/>
    <x v="48"/>
  </r>
  <r>
    <x v="5"/>
    <n v="1185732"/>
    <x v="487"/>
    <x v="2"/>
    <x v="15"/>
    <s v="Anchorage"/>
    <x v="0"/>
    <n v="75.000000000000014"/>
    <n v="600"/>
    <n v="450000.00000000006"/>
    <n v="157500.00000000003"/>
    <n v="0.35000000000000003"/>
    <s v="Outlet"/>
    <s v="2021"/>
    <x v="10"/>
    <x v="29"/>
  </r>
  <r>
    <x v="5"/>
    <n v="1185732"/>
    <x v="487"/>
    <x v="2"/>
    <x v="15"/>
    <s v="Anchorage"/>
    <x v="1"/>
    <n v="65.000000000000014"/>
    <n v="400"/>
    <n v="260000.00000000006"/>
    <n v="91000.000000000029"/>
    <n v="0.35000000000000003"/>
    <s v="Outlet"/>
    <s v="2021"/>
    <x v="10"/>
    <x v="29"/>
  </r>
  <r>
    <x v="0"/>
    <n v="1128299"/>
    <x v="174"/>
    <x v="2"/>
    <x v="15"/>
    <s v="Anchorage"/>
    <x v="0"/>
    <n v="35"/>
    <n v="375"/>
    <n v="131250"/>
    <n v="32812.5"/>
    <n v="0.25"/>
    <s v="Outlet"/>
    <s v="2021"/>
    <x v="0"/>
    <x v="31"/>
  </r>
  <r>
    <x v="0"/>
    <n v="1128299"/>
    <x v="174"/>
    <x v="2"/>
    <x v="15"/>
    <s v="Anchorage"/>
    <x v="1"/>
    <n v="45"/>
    <n v="375"/>
    <n v="168750"/>
    <n v="33750"/>
    <n v="0.2"/>
    <s v="Outlet"/>
    <s v="2021"/>
    <x v="0"/>
    <x v="31"/>
  </r>
  <r>
    <x v="0"/>
    <n v="1128299"/>
    <x v="174"/>
    <x v="2"/>
    <x v="15"/>
    <s v="Anchorage"/>
    <x v="2"/>
    <n v="45"/>
    <n v="375"/>
    <n v="168750"/>
    <n v="42187.5"/>
    <n v="0.25"/>
    <s v="Outlet"/>
    <s v="2021"/>
    <x v="0"/>
    <x v="31"/>
  </r>
  <r>
    <x v="0"/>
    <n v="1128299"/>
    <x v="174"/>
    <x v="2"/>
    <x v="15"/>
    <s v="Anchorage"/>
    <x v="3"/>
    <n v="45"/>
    <n v="225"/>
    <n v="101250"/>
    <n v="25312.5"/>
    <n v="0.25"/>
    <s v="Outlet"/>
    <s v="2021"/>
    <x v="0"/>
    <x v="31"/>
  </r>
  <r>
    <x v="0"/>
    <n v="1128299"/>
    <x v="174"/>
    <x v="2"/>
    <x v="15"/>
    <s v="Anchorage"/>
    <x v="4"/>
    <n v="50"/>
    <n v="175"/>
    <n v="87500"/>
    <n v="13125"/>
    <n v="0.15"/>
    <s v="Outlet"/>
    <s v="2021"/>
    <x v="0"/>
    <x v="31"/>
  </r>
  <r>
    <x v="0"/>
    <n v="1128299"/>
    <x v="174"/>
    <x v="2"/>
    <x v="15"/>
    <s v="Anchorage"/>
    <x v="5"/>
    <n v="45"/>
    <n v="425"/>
    <n v="191250"/>
    <n v="76500"/>
    <n v="0.4"/>
    <s v="Outlet"/>
    <s v="2021"/>
    <x v="0"/>
    <x v="31"/>
  </r>
  <r>
    <x v="0"/>
    <n v="1128299"/>
    <x v="205"/>
    <x v="2"/>
    <x v="15"/>
    <s v="Anchorage"/>
    <x v="0"/>
    <n v="35"/>
    <n v="475"/>
    <n v="166250"/>
    <n v="41562.5"/>
    <n v="0.25"/>
    <s v="Outlet"/>
    <s v="2021"/>
    <x v="1"/>
    <x v="5"/>
  </r>
  <r>
    <x v="0"/>
    <n v="1128299"/>
    <x v="205"/>
    <x v="2"/>
    <x v="15"/>
    <s v="Anchorage"/>
    <x v="1"/>
    <n v="45"/>
    <n v="375"/>
    <n v="168750"/>
    <n v="33750"/>
    <n v="0.2"/>
    <s v="Outlet"/>
    <s v="2021"/>
    <x v="1"/>
    <x v="5"/>
  </r>
  <r>
    <x v="0"/>
    <n v="1128299"/>
    <x v="205"/>
    <x v="2"/>
    <x v="15"/>
    <s v="Anchorage"/>
    <x v="2"/>
    <n v="45"/>
    <n v="375"/>
    <n v="168750"/>
    <n v="42187.5"/>
    <n v="0.25"/>
    <s v="Outlet"/>
    <s v="2021"/>
    <x v="1"/>
    <x v="5"/>
  </r>
  <r>
    <x v="0"/>
    <n v="1128299"/>
    <x v="205"/>
    <x v="2"/>
    <x v="16"/>
    <s v="Honolulu"/>
    <x v="3"/>
    <n v="45"/>
    <n v="225"/>
    <n v="101250"/>
    <n v="25312.5"/>
    <n v="0.25"/>
    <s v="Outlet"/>
    <s v="2021"/>
    <x v="1"/>
    <x v="5"/>
  </r>
  <r>
    <x v="0"/>
    <n v="1128299"/>
    <x v="205"/>
    <x v="2"/>
    <x v="16"/>
    <s v="Honolulu"/>
    <x v="4"/>
    <n v="50"/>
    <n v="150"/>
    <n v="75000"/>
    <n v="11250"/>
    <n v="0.15"/>
    <s v="Outlet"/>
    <s v="2021"/>
    <x v="1"/>
    <x v="5"/>
  </r>
  <r>
    <x v="0"/>
    <n v="1128299"/>
    <x v="205"/>
    <x v="2"/>
    <x v="16"/>
    <s v="Honolulu"/>
    <x v="5"/>
    <n v="45"/>
    <n v="350"/>
    <n v="157500"/>
    <n v="63000"/>
    <n v="0.4"/>
    <s v="Outlet"/>
    <s v="2021"/>
    <x v="1"/>
    <x v="5"/>
  </r>
  <r>
    <x v="0"/>
    <n v="1128299"/>
    <x v="214"/>
    <x v="2"/>
    <x v="16"/>
    <s v="Honolulu"/>
    <x v="0"/>
    <n v="45"/>
    <n v="500"/>
    <n v="225000"/>
    <n v="56250"/>
    <n v="0.25"/>
    <s v="Outlet"/>
    <s v="2021"/>
    <x v="2"/>
    <x v="7"/>
  </r>
  <r>
    <x v="0"/>
    <n v="1128299"/>
    <x v="214"/>
    <x v="2"/>
    <x v="16"/>
    <s v="Honolulu"/>
    <x v="1"/>
    <n v="54.999999999999993"/>
    <n v="350"/>
    <n v="192499.99999999997"/>
    <n v="38499.999999999993"/>
    <n v="0.2"/>
    <s v="Outlet"/>
    <s v="2021"/>
    <x v="2"/>
    <x v="7"/>
  </r>
  <r>
    <x v="0"/>
    <n v="1128299"/>
    <x v="214"/>
    <x v="2"/>
    <x v="16"/>
    <s v="Honolulu"/>
    <x v="2"/>
    <n v="59.999999999999986"/>
    <n v="375"/>
    <n v="224999.99999999994"/>
    <n v="56249.999999999985"/>
    <n v="0.25"/>
    <s v="Outlet"/>
    <s v="2021"/>
    <x v="2"/>
    <x v="7"/>
  </r>
  <r>
    <x v="0"/>
    <n v="1128299"/>
    <x v="214"/>
    <x v="2"/>
    <x v="16"/>
    <s v="Honolulu"/>
    <x v="3"/>
    <n v="54.999999999999993"/>
    <n v="275"/>
    <n v="151249.99999999997"/>
    <n v="37812.499999999993"/>
    <n v="0.25"/>
    <s v="Outlet"/>
    <s v="2021"/>
    <x v="2"/>
    <x v="7"/>
  </r>
  <r>
    <x v="0"/>
    <n v="1128299"/>
    <x v="214"/>
    <x v="2"/>
    <x v="16"/>
    <s v="Honolulu"/>
    <x v="4"/>
    <n v="60"/>
    <n v="125"/>
    <n v="75000"/>
    <n v="11250"/>
    <n v="0.15"/>
    <s v="Outlet"/>
    <s v="2021"/>
    <x v="2"/>
    <x v="7"/>
  </r>
  <r>
    <x v="0"/>
    <n v="1128299"/>
    <x v="214"/>
    <x v="2"/>
    <x v="16"/>
    <s v="Honolulu"/>
    <x v="5"/>
    <n v="54.999999999999993"/>
    <n v="325"/>
    <n v="178749.99999999997"/>
    <n v="71499.999999999985"/>
    <n v="0.4"/>
    <s v="Outlet"/>
    <s v="2021"/>
    <x v="2"/>
    <x v="7"/>
  </r>
  <r>
    <x v="0"/>
    <n v="1128299"/>
    <x v="233"/>
    <x v="2"/>
    <x v="16"/>
    <s v="Honolulu"/>
    <x v="0"/>
    <n v="60"/>
    <n v="500"/>
    <n v="300000"/>
    <n v="75000"/>
    <n v="0.25"/>
    <s v="Outlet"/>
    <s v="2021"/>
    <x v="3"/>
    <x v="34"/>
  </r>
  <r>
    <x v="0"/>
    <n v="1128299"/>
    <x v="233"/>
    <x v="2"/>
    <x v="16"/>
    <s v="Honolulu"/>
    <x v="1"/>
    <n v="65"/>
    <n v="300"/>
    <n v="195000"/>
    <n v="39000"/>
    <n v="0.2"/>
    <s v="Outlet"/>
    <s v="2021"/>
    <x v="3"/>
    <x v="34"/>
  </r>
  <r>
    <x v="0"/>
    <n v="1128299"/>
    <x v="233"/>
    <x v="2"/>
    <x v="16"/>
    <s v="Honolulu"/>
    <x v="2"/>
    <n v="65"/>
    <n v="350"/>
    <n v="227500"/>
    <n v="56875"/>
    <n v="0.25"/>
    <s v="Outlet"/>
    <s v="2021"/>
    <x v="3"/>
    <x v="34"/>
  </r>
  <r>
    <x v="0"/>
    <n v="1128299"/>
    <x v="233"/>
    <x v="2"/>
    <x v="16"/>
    <s v="Honolulu"/>
    <x v="3"/>
    <n v="50"/>
    <n v="250"/>
    <n v="125000"/>
    <n v="31250"/>
    <n v="0.25"/>
    <s v="Outlet"/>
    <s v="2021"/>
    <x v="3"/>
    <x v="34"/>
  </r>
  <r>
    <x v="0"/>
    <n v="1128299"/>
    <x v="233"/>
    <x v="2"/>
    <x v="16"/>
    <s v="Honolulu"/>
    <x v="4"/>
    <n v="55.000000000000007"/>
    <n v="150"/>
    <n v="82500.000000000015"/>
    <n v="12375.000000000002"/>
    <n v="0.15"/>
    <s v="Outlet"/>
    <s v="2021"/>
    <x v="3"/>
    <x v="34"/>
  </r>
  <r>
    <x v="0"/>
    <n v="1128299"/>
    <x v="233"/>
    <x v="2"/>
    <x v="16"/>
    <s v="Honolulu"/>
    <x v="5"/>
    <n v="70"/>
    <n v="325"/>
    <n v="227500"/>
    <n v="91000"/>
    <n v="0.4"/>
    <s v="Outlet"/>
    <s v="2021"/>
    <x v="3"/>
    <x v="34"/>
  </r>
  <r>
    <x v="0"/>
    <n v="1128299"/>
    <x v="264"/>
    <x v="2"/>
    <x v="16"/>
    <s v="Honolulu"/>
    <x v="0"/>
    <n v="54.999999999999993"/>
    <n v="525"/>
    <n v="288749.99999999994"/>
    <n v="72187.499999999985"/>
    <n v="0.25"/>
    <s v="Outlet"/>
    <s v="2021"/>
    <x v="4"/>
    <x v="35"/>
  </r>
  <r>
    <x v="0"/>
    <n v="1128299"/>
    <x v="264"/>
    <x v="2"/>
    <x v="16"/>
    <s v="Honolulu"/>
    <x v="1"/>
    <n v="60"/>
    <n v="375"/>
    <n v="225000"/>
    <n v="45000"/>
    <n v="0.2"/>
    <s v="Outlet"/>
    <s v="2021"/>
    <x v="4"/>
    <x v="35"/>
  </r>
  <r>
    <x v="0"/>
    <n v="1128299"/>
    <x v="264"/>
    <x v="2"/>
    <x v="16"/>
    <s v="Honolulu"/>
    <x v="2"/>
    <n v="60"/>
    <n v="375"/>
    <n v="225000"/>
    <n v="56250"/>
    <n v="0.25"/>
    <s v="Outlet"/>
    <s v="2021"/>
    <x v="4"/>
    <x v="35"/>
  </r>
  <r>
    <x v="0"/>
    <n v="1128299"/>
    <x v="264"/>
    <x v="2"/>
    <x v="16"/>
    <s v="Honolulu"/>
    <x v="3"/>
    <n v="54.999999999999993"/>
    <n v="275"/>
    <n v="151249.99999999997"/>
    <n v="37812.499999999993"/>
    <n v="0.25"/>
    <s v="Outlet"/>
    <s v="2021"/>
    <x v="4"/>
    <x v="35"/>
  </r>
  <r>
    <x v="0"/>
    <n v="1128299"/>
    <x v="264"/>
    <x v="2"/>
    <x v="16"/>
    <s v="Honolulu"/>
    <x v="4"/>
    <n v="60"/>
    <n v="175"/>
    <n v="105000"/>
    <n v="15750"/>
    <n v="0.15"/>
    <s v="Outlet"/>
    <s v="2021"/>
    <x v="4"/>
    <x v="35"/>
  </r>
  <r>
    <x v="0"/>
    <n v="1128299"/>
    <x v="264"/>
    <x v="2"/>
    <x v="16"/>
    <s v="Honolulu"/>
    <x v="5"/>
    <n v="75"/>
    <n v="475"/>
    <n v="356250"/>
    <n v="142500"/>
    <n v="0.4"/>
    <s v="Outlet"/>
    <s v="2021"/>
    <x v="4"/>
    <x v="35"/>
  </r>
  <r>
    <x v="0"/>
    <n v="1128299"/>
    <x v="294"/>
    <x v="2"/>
    <x v="16"/>
    <s v="Honolulu"/>
    <x v="0"/>
    <n v="70"/>
    <n v="725"/>
    <n v="507500"/>
    <n v="126875"/>
    <n v="0.25"/>
    <s v="Outlet"/>
    <s v="2021"/>
    <x v="11"/>
    <x v="39"/>
  </r>
  <r>
    <x v="0"/>
    <n v="1128299"/>
    <x v="294"/>
    <x v="2"/>
    <x v="16"/>
    <s v="Honolulu"/>
    <x v="1"/>
    <n v="75"/>
    <n v="600"/>
    <n v="450000"/>
    <n v="90000"/>
    <n v="0.2"/>
    <s v="Outlet"/>
    <s v="2021"/>
    <x v="11"/>
    <x v="39"/>
  </r>
  <r>
    <x v="0"/>
    <n v="1128299"/>
    <x v="294"/>
    <x v="2"/>
    <x v="16"/>
    <s v="Honolulu"/>
    <x v="2"/>
    <n v="75"/>
    <n v="600"/>
    <n v="450000"/>
    <n v="112500"/>
    <n v="0.25"/>
    <s v="Outlet"/>
    <s v="2021"/>
    <x v="11"/>
    <x v="39"/>
  </r>
  <r>
    <x v="0"/>
    <n v="1128299"/>
    <x v="294"/>
    <x v="2"/>
    <x v="16"/>
    <s v="Honolulu"/>
    <x v="3"/>
    <n v="75"/>
    <n v="475"/>
    <n v="356250"/>
    <n v="89062.5"/>
    <n v="0.25"/>
    <s v="Outlet"/>
    <s v="2021"/>
    <x v="11"/>
    <x v="39"/>
  </r>
  <r>
    <x v="0"/>
    <n v="1128299"/>
    <x v="294"/>
    <x v="2"/>
    <x v="16"/>
    <s v="Honolulu"/>
    <x v="4"/>
    <n v="85.000000000000014"/>
    <n v="350"/>
    <n v="297500.00000000006"/>
    <n v="44625.000000000007"/>
    <n v="0.15"/>
    <s v="Outlet"/>
    <s v="2021"/>
    <x v="11"/>
    <x v="39"/>
  </r>
  <r>
    <x v="0"/>
    <n v="1128299"/>
    <x v="294"/>
    <x v="2"/>
    <x v="16"/>
    <s v="Honolulu"/>
    <x v="5"/>
    <n v="100"/>
    <n v="650"/>
    <n v="650000"/>
    <n v="260000"/>
    <n v="0.4"/>
    <s v="Outlet"/>
    <s v="2021"/>
    <x v="11"/>
    <x v="39"/>
  </r>
  <r>
    <x v="0"/>
    <n v="1128299"/>
    <x v="323"/>
    <x v="2"/>
    <x v="16"/>
    <s v="Honolulu"/>
    <x v="0"/>
    <n v="80"/>
    <n v="800"/>
    <n v="640000"/>
    <n v="160000"/>
    <n v="0.25"/>
    <s v="Outlet"/>
    <s v="2021"/>
    <x v="5"/>
    <x v="43"/>
  </r>
  <r>
    <x v="0"/>
    <n v="1128299"/>
    <x v="323"/>
    <x v="2"/>
    <x v="16"/>
    <s v="Honolulu"/>
    <x v="1"/>
    <n v="85.000000000000014"/>
    <n v="650"/>
    <n v="552500.00000000012"/>
    <n v="110500.00000000003"/>
    <n v="0.2"/>
    <s v="Outlet"/>
    <s v="2021"/>
    <x v="5"/>
    <x v="43"/>
  </r>
  <r>
    <x v="0"/>
    <n v="1128299"/>
    <x v="323"/>
    <x v="2"/>
    <x v="16"/>
    <s v="Honolulu"/>
    <x v="2"/>
    <n v="85.000000000000014"/>
    <n v="600"/>
    <n v="510000.00000000006"/>
    <n v="127500.00000000001"/>
    <n v="0.25"/>
    <s v="Outlet"/>
    <s v="2021"/>
    <x v="5"/>
    <x v="43"/>
  </r>
  <r>
    <x v="0"/>
    <n v="1128299"/>
    <x v="323"/>
    <x v="2"/>
    <x v="16"/>
    <s v="Honolulu"/>
    <x v="3"/>
    <n v="80"/>
    <n v="500"/>
    <n v="400000"/>
    <n v="100000"/>
    <n v="0.25"/>
    <s v="Outlet"/>
    <s v="2021"/>
    <x v="5"/>
    <x v="43"/>
  </r>
  <r>
    <x v="0"/>
    <n v="1128299"/>
    <x v="323"/>
    <x v="2"/>
    <x v="16"/>
    <s v="Honolulu"/>
    <x v="4"/>
    <n v="85.000000000000014"/>
    <n v="550"/>
    <n v="467500.00000000006"/>
    <n v="70125"/>
    <n v="0.15"/>
    <s v="Outlet"/>
    <s v="2021"/>
    <x v="5"/>
    <x v="43"/>
  </r>
  <r>
    <x v="0"/>
    <n v="1128299"/>
    <x v="323"/>
    <x v="2"/>
    <x v="16"/>
    <s v="Honolulu"/>
    <x v="5"/>
    <n v="100"/>
    <n v="550"/>
    <n v="550000"/>
    <n v="220000"/>
    <n v="0.4"/>
    <s v="Outlet"/>
    <s v="2021"/>
    <x v="5"/>
    <x v="43"/>
  </r>
  <r>
    <x v="0"/>
    <n v="1128299"/>
    <x v="355"/>
    <x v="2"/>
    <x v="16"/>
    <s v="Honolulu"/>
    <x v="0"/>
    <n v="85.000000000000014"/>
    <n v="750"/>
    <n v="637500.00000000012"/>
    <n v="159375.00000000003"/>
    <n v="0.25"/>
    <s v="Outlet"/>
    <s v="2021"/>
    <x v="6"/>
    <x v="18"/>
  </r>
  <r>
    <x v="0"/>
    <n v="1128299"/>
    <x v="355"/>
    <x v="2"/>
    <x v="16"/>
    <s v="Honolulu"/>
    <x v="1"/>
    <n v="75.000000000000014"/>
    <n v="725"/>
    <n v="543750.00000000012"/>
    <n v="108750.00000000003"/>
    <n v="0.2"/>
    <s v="Outlet"/>
    <s v="2021"/>
    <x v="6"/>
    <x v="18"/>
  </r>
  <r>
    <x v="0"/>
    <n v="1128299"/>
    <x v="355"/>
    <x v="2"/>
    <x v="16"/>
    <s v="Honolulu"/>
    <x v="2"/>
    <n v="70"/>
    <n v="600"/>
    <n v="420000"/>
    <n v="105000"/>
    <n v="0.25"/>
    <s v="Outlet"/>
    <s v="2021"/>
    <x v="6"/>
    <x v="18"/>
  </r>
  <r>
    <x v="0"/>
    <n v="1128299"/>
    <x v="355"/>
    <x v="2"/>
    <x v="16"/>
    <s v="Honolulu"/>
    <x v="3"/>
    <n v="70"/>
    <n v="525"/>
    <n v="367500"/>
    <n v="91875"/>
    <n v="0.25"/>
    <s v="Outlet"/>
    <s v="2021"/>
    <x v="6"/>
    <x v="18"/>
  </r>
  <r>
    <x v="1"/>
    <n v="1128299"/>
    <x v="355"/>
    <x v="2"/>
    <x v="16"/>
    <s v="Honolulu"/>
    <x v="4"/>
    <n v="70"/>
    <n v="525"/>
    <n v="367500"/>
    <n v="55125"/>
    <n v="0.15"/>
    <s v="Outlet"/>
    <s v="2021"/>
    <x v="6"/>
    <x v="18"/>
  </r>
  <r>
    <x v="1"/>
    <n v="1128299"/>
    <x v="355"/>
    <x v="2"/>
    <x v="16"/>
    <s v="Honolulu"/>
    <x v="5"/>
    <n v="75"/>
    <n v="350"/>
    <n v="262500"/>
    <n v="105000"/>
    <n v="0.4"/>
    <s v="Outlet"/>
    <s v="2021"/>
    <x v="6"/>
    <x v="18"/>
  </r>
  <r>
    <x v="1"/>
    <n v="1128299"/>
    <x v="387"/>
    <x v="2"/>
    <x v="16"/>
    <s v="Honolulu"/>
    <x v="0"/>
    <n v="65.000000000000014"/>
    <n v="550"/>
    <n v="357500.00000000006"/>
    <n v="89375.000000000015"/>
    <n v="0.25"/>
    <s v="Outlet"/>
    <s v="2021"/>
    <x v="7"/>
    <x v="22"/>
  </r>
  <r>
    <x v="1"/>
    <n v="1128299"/>
    <x v="387"/>
    <x v="2"/>
    <x v="16"/>
    <s v="Honolulu"/>
    <x v="1"/>
    <n v="70.000000000000014"/>
    <n v="550"/>
    <n v="385000.00000000006"/>
    <n v="77000.000000000015"/>
    <n v="0.2"/>
    <s v="Outlet"/>
    <s v="2021"/>
    <x v="7"/>
    <x v="22"/>
  </r>
  <r>
    <x v="1"/>
    <n v="1128299"/>
    <x v="387"/>
    <x v="2"/>
    <x v="16"/>
    <s v="Honolulu"/>
    <x v="2"/>
    <n v="65.000000000000014"/>
    <n v="375"/>
    <n v="243750.00000000006"/>
    <n v="60937.500000000015"/>
    <n v="0.25"/>
    <s v="Outlet"/>
    <s v="2021"/>
    <x v="7"/>
    <x v="22"/>
  </r>
  <r>
    <x v="1"/>
    <n v="1128299"/>
    <x v="387"/>
    <x v="2"/>
    <x v="16"/>
    <s v="Honolulu"/>
    <x v="3"/>
    <n v="65.000000000000014"/>
    <n v="325"/>
    <n v="211250.00000000006"/>
    <n v="52812.500000000015"/>
    <n v="0.25"/>
    <s v="Outlet"/>
    <s v="2021"/>
    <x v="7"/>
    <x v="22"/>
  </r>
  <r>
    <x v="1"/>
    <n v="1128299"/>
    <x v="387"/>
    <x v="2"/>
    <x v="16"/>
    <s v="Honolulu"/>
    <x v="4"/>
    <n v="75.000000000000014"/>
    <n v="350"/>
    <n v="262500.00000000006"/>
    <n v="39375.000000000007"/>
    <n v="0.15"/>
    <s v="Outlet"/>
    <s v="2021"/>
    <x v="7"/>
    <x v="22"/>
  </r>
  <r>
    <x v="1"/>
    <n v="1128299"/>
    <x v="387"/>
    <x v="2"/>
    <x v="16"/>
    <s v="Honolulu"/>
    <x v="5"/>
    <n v="60"/>
    <n v="375"/>
    <n v="225000"/>
    <n v="90000"/>
    <n v="0.4"/>
    <s v="Outlet"/>
    <s v="2021"/>
    <x v="7"/>
    <x v="22"/>
  </r>
  <r>
    <x v="1"/>
    <n v="1128299"/>
    <x v="416"/>
    <x v="2"/>
    <x v="16"/>
    <s v="Honolulu"/>
    <x v="0"/>
    <n v="55.000000000000007"/>
    <n v="475"/>
    <n v="261250.00000000003"/>
    <n v="65312.500000000007"/>
    <n v="0.25"/>
    <s v="Outlet"/>
    <s v="2021"/>
    <x v="8"/>
    <x v="47"/>
  </r>
  <r>
    <x v="1"/>
    <n v="1128299"/>
    <x v="416"/>
    <x v="2"/>
    <x v="16"/>
    <s v="Honolulu"/>
    <x v="1"/>
    <n v="65.000000000000014"/>
    <n v="475"/>
    <n v="308750.00000000006"/>
    <n v="61750.000000000015"/>
    <n v="0.2"/>
    <s v="Outlet"/>
    <s v="2021"/>
    <x v="8"/>
    <x v="47"/>
  </r>
  <r>
    <x v="1"/>
    <n v="1128299"/>
    <x v="416"/>
    <x v="2"/>
    <x v="16"/>
    <s v="Honolulu"/>
    <x v="2"/>
    <n v="60.000000000000007"/>
    <n v="300"/>
    <n v="180000.00000000003"/>
    <n v="45000.000000000007"/>
    <n v="0.25"/>
    <s v="Outlet"/>
    <s v="2021"/>
    <x v="8"/>
    <x v="47"/>
  </r>
  <r>
    <x v="1"/>
    <n v="1128299"/>
    <x v="416"/>
    <x v="2"/>
    <x v="16"/>
    <s v="Honolulu"/>
    <x v="3"/>
    <n v="55.000000000000007"/>
    <n v="275"/>
    <n v="151250.00000000003"/>
    <n v="37812.500000000007"/>
    <n v="0.25"/>
    <s v="Outlet"/>
    <s v="2021"/>
    <x v="8"/>
    <x v="47"/>
  </r>
  <r>
    <x v="1"/>
    <n v="1128299"/>
    <x v="416"/>
    <x v="2"/>
    <x v="16"/>
    <s v="Honolulu"/>
    <x v="4"/>
    <n v="65"/>
    <n v="250"/>
    <n v="162500"/>
    <n v="24375"/>
    <n v="0.15"/>
    <s v="Outlet"/>
    <s v="2021"/>
    <x v="8"/>
    <x v="47"/>
  </r>
  <r>
    <x v="1"/>
    <n v="1128299"/>
    <x v="416"/>
    <x v="2"/>
    <x v="16"/>
    <s v="Honolulu"/>
    <x v="5"/>
    <n v="70"/>
    <n v="300"/>
    <n v="210000"/>
    <n v="84000"/>
    <n v="0.4"/>
    <s v="Outlet"/>
    <s v="2021"/>
    <x v="8"/>
    <x v="47"/>
  </r>
  <r>
    <x v="1"/>
    <n v="1128299"/>
    <x v="447"/>
    <x v="2"/>
    <x v="16"/>
    <s v="Honolulu"/>
    <x v="0"/>
    <n v="55.000000000000007"/>
    <n v="525"/>
    <n v="288750.00000000006"/>
    <n v="72187.500000000015"/>
    <n v="0.25"/>
    <s v="Outlet"/>
    <s v="2021"/>
    <x v="9"/>
    <x v="27"/>
  </r>
  <r>
    <x v="1"/>
    <n v="1128299"/>
    <x v="447"/>
    <x v="2"/>
    <x v="16"/>
    <s v="Honolulu"/>
    <x v="1"/>
    <n v="60.000000000000007"/>
    <n v="600"/>
    <n v="360000.00000000006"/>
    <n v="72000.000000000015"/>
    <n v="0.2"/>
    <s v="Outlet"/>
    <s v="2021"/>
    <x v="9"/>
    <x v="27"/>
  </r>
  <r>
    <x v="1"/>
    <n v="1128299"/>
    <x v="447"/>
    <x v="2"/>
    <x v="16"/>
    <s v="Honolulu"/>
    <x v="2"/>
    <n v="55.000000000000007"/>
    <n v="425"/>
    <n v="233750.00000000003"/>
    <n v="58437.500000000007"/>
    <n v="0.25"/>
    <s v="Outlet"/>
    <s v="2021"/>
    <x v="9"/>
    <x v="27"/>
  </r>
  <r>
    <x v="1"/>
    <n v="1128299"/>
    <x v="447"/>
    <x v="2"/>
    <x v="16"/>
    <s v="Honolulu"/>
    <x v="3"/>
    <n v="65.000000000000014"/>
    <n v="400"/>
    <n v="260000.00000000006"/>
    <n v="65000.000000000015"/>
    <n v="0.25"/>
    <s v="Outlet"/>
    <s v="2021"/>
    <x v="9"/>
    <x v="27"/>
  </r>
  <r>
    <x v="1"/>
    <n v="1128299"/>
    <x v="447"/>
    <x v="2"/>
    <x v="16"/>
    <s v="Honolulu"/>
    <x v="4"/>
    <n v="85.000000000000014"/>
    <n v="375"/>
    <n v="318750.00000000006"/>
    <n v="47812.500000000007"/>
    <n v="0.15"/>
    <s v="Outlet"/>
    <s v="2021"/>
    <x v="9"/>
    <x v="27"/>
  </r>
  <r>
    <x v="1"/>
    <n v="1128299"/>
    <x v="447"/>
    <x v="2"/>
    <x v="16"/>
    <s v="Honolulu"/>
    <x v="5"/>
    <n v="90.000000000000014"/>
    <n v="500"/>
    <n v="450000.00000000006"/>
    <n v="180000.00000000003"/>
    <n v="0.4"/>
    <s v="Outlet"/>
    <s v="2021"/>
    <x v="9"/>
    <x v="27"/>
  </r>
  <r>
    <x v="1"/>
    <n v="1128299"/>
    <x v="476"/>
    <x v="2"/>
    <x v="16"/>
    <s v="Honolulu"/>
    <x v="0"/>
    <n v="75.000000000000014"/>
    <n v="700"/>
    <n v="525000.00000000012"/>
    <n v="131250.00000000003"/>
    <n v="0.25"/>
    <s v="Outlet"/>
    <s v="2021"/>
    <x v="10"/>
    <x v="50"/>
  </r>
  <r>
    <x v="1"/>
    <n v="1128299"/>
    <x v="476"/>
    <x v="2"/>
    <x v="16"/>
    <s v="Honolulu"/>
    <x v="1"/>
    <n v="85.000000000000014"/>
    <n v="700"/>
    <n v="595000.00000000012"/>
    <n v="119000.00000000003"/>
    <n v="0.2"/>
    <s v="Outlet"/>
    <s v="2021"/>
    <x v="10"/>
    <x v="50"/>
  </r>
  <r>
    <x v="2"/>
    <n v="1128299"/>
    <x v="476"/>
    <x v="2"/>
    <x v="16"/>
    <s v="Honolulu"/>
    <x v="2"/>
    <n v="80.000000000000014"/>
    <n v="500"/>
    <n v="400000.00000000006"/>
    <n v="100000.00000000001"/>
    <n v="0.25"/>
    <s v="Outlet"/>
    <s v="2021"/>
    <x v="10"/>
    <x v="50"/>
  </r>
  <r>
    <x v="2"/>
    <n v="1128299"/>
    <x v="476"/>
    <x v="2"/>
    <x v="16"/>
    <s v="Honolulu"/>
    <x v="3"/>
    <n v="80.000000000000014"/>
    <n v="500"/>
    <n v="400000.00000000006"/>
    <n v="100000.00000000001"/>
    <n v="0.25"/>
    <s v="Outlet"/>
    <s v="2021"/>
    <x v="10"/>
    <x v="50"/>
  </r>
  <r>
    <x v="2"/>
    <n v="1128299"/>
    <x v="476"/>
    <x v="2"/>
    <x v="16"/>
    <s v="Honolulu"/>
    <x v="4"/>
    <n v="90.000000000000014"/>
    <n v="425"/>
    <n v="382500.00000000006"/>
    <n v="57375.000000000007"/>
    <n v="0.15"/>
    <s v="Outlet"/>
    <s v="2021"/>
    <x v="10"/>
    <x v="50"/>
  </r>
  <r>
    <x v="2"/>
    <n v="1128299"/>
    <x v="476"/>
    <x v="2"/>
    <x v="16"/>
    <s v="Honolulu"/>
    <x v="5"/>
    <n v="95.000000000000014"/>
    <n v="525"/>
    <n v="498750.00000000006"/>
    <n v="199500.00000000003"/>
    <n v="0.4"/>
    <s v="Outlet"/>
    <s v="2021"/>
    <x v="10"/>
    <x v="50"/>
  </r>
  <r>
    <x v="2"/>
    <n v="1128299"/>
    <x v="181"/>
    <x v="2"/>
    <x v="16"/>
    <s v="Honolulu"/>
    <x v="0"/>
    <n v="40"/>
    <n v="425"/>
    <n v="170000"/>
    <n v="51000"/>
    <n v="0.3"/>
    <s v="Outlet"/>
    <s v="2021"/>
    <x v="0"/>
    <x v="2"/>
  </r>
  <r>
    <x v="2"/>
    <n v="1128299"/>
    <x v="181"/>
    <x v="2"/>
    <x v="16"/>
    <s v="Honolulu"/>
    <x v="1"/>
    <n v="50"/>
    <n v="425"/>
    <n v="212500"/>
    <n v="53125"/>
    <n v="0.25"/>
    <s v="Outlet"/>
    <s v="2021"/>
    <x v="0"/>
    <x v="2"/>
  </r>
  <r>
    <x v="2"/>
    <n v="1128299"/>
    <x v="181"/>
    <x v="2"/>
    <x v="16"/>
    <s v="Honolulu"/>
    <x v="2"/>
    <n v="50"/>
    <n v="425"/>
    <n v="212500"/>
    <n v="63750"/>
    <n v="0.3"/>
    <s v="Outlet"/>
    <s v="2021"/>
    <x v="0"/>
    <x v="2"/>
  </r>
  <r>
    <x v="2"/>
    <n v="1128299"/>
    <x v="181"/>
    <x v="2"/>
    <x v="16"/>
    <s v="Honolulu"/>
    <x v="3"/>
    <n v="50"/>
    <n v="275"/>
    <n v="137500"/>
    <n v="41250"/>
    <n v="0.3"/>
    <s v="Outlet"/>
    <s v="2021"/>
    <x v="0"/>
    <x v="2"/>
  </r>
  <r>
    <x v="2"/>
    <n v="1128299"/>
    <x v="181"/>
    <x v="2"/>
    <x v="16"/>
    <s v="Honolulu"/>
    <x v="4"/>
    <n v="55.000000000000007"/>
    <n v="225"/>
    <n v="123750.00000000001"/>
    <n v="24750.000000000004"/>
    <n v="0.2"/>
    <s v="Outlet"/>
    <s v="2021"/>
    <x v="0"/>
    <x v="2"/>
  </r>
  <r>
    <x v="2"/>
    <n v="1128299"/>
    <x v="181"/>
    <x v="2"/>
    <x v="16"/>
    <s v="Honolulu"/>
    <x v="5"/>
    <n v="50"/>
    <n v="475"/>
    <n v="237500"/>
    <n v="106875"/>
    <n v="0.45"/>
    <s v="Outlet"/>
    <s v="2021"/>
    <x v="0"/>
    <x v="2"/>
  </r>
  <r>
    <x v="2"/>
    <n v="1128299"/>
    <x v="212"/>
    <x v="2"/>
    <x v="16"/>
    <s v="Honolulu"/>
    <x v="0"/>
    <n v="40"/>
    <n v="525"/>
    <n v="210000"/>
    <n v="63000"/>
    <n v="0.3"/>
    <s v="Outlet"/>
    <s v="2021"/>
    <x v="1"/>
    <x v="32"/>
  </r>
  <r>
    <x v="2"/>
    <n v="1128299"/>
    <x v="212"/>
    <x v="2"/>
    <x v="16"/>
    <s v="Honolulu"/>
    <x v="1"/>
    <n v="50"/>
    <n v="425"/>
    <n v="212500"/>
    <n v="53125"/>
    <n v="0.25"/>
    <s v="Outlet"/>
    <s v="2021"/>
    <x v="1"/>
    <x v="32"/>
  </r>
  <r>
    <x v="2"/>
    <n v="1128299"/>
    <x v="212"/>
    <x v="2"/>
    <x v="16"/>
    <s v="Honolulu"/>
    <x v="2"/>
    <n v="50"/>
    <n v="425"/>
    <n v="212500"/>
    <n v="63750"/>
    <n v="0.3"/>
    <s v="Outlet"/>
    <s v="2021"/>
    <x v="1"/>
    <x v="32"/>
  </r>
  <r>
    <x v="2"/>
    <n v="1128299"/>
    <x v="212"/>
    <x v="4"/>
    <x v="8"/>
    <s v="Orlando"/>
    <x v="3"/>
    <n v="50"/>
    <n v="275"/>
    <n v="137500"/>
    <n v="41250"/>
    <n v="0.3"/>
    <s v="Outlet"/>
    <s v="2021"/>
    <x v="1"/>
    <x v="32"/>
  </r>
  <r>
    <x v="2"/>
    <n v="1128299"/>
    <x v="212"/>
    <x v="4"/>
    <x v="8"/>
    <s v="Orlando"/>
    <x v="4"/>
    <n v="55.000000000000007"/>
    <n v="200"/>
    <n v="110000.00000000001"/>
    <n v="22000.000000000004"/>
    <n v="0.2"/>
    <s v="Outlet"/>
    <s v="2021"/>
    <x v="1"/>
    <x v="32"/>
  </r>
  <r>
    <x v="2"/>
    <n v="1128299"/>
    <x v="212"/>
    <x v="4"/>
    <x v="8"/>
    <s v="Orlando"/>
    <x v="5"/>
    <n v="50"/>
    <n v="400"/>
    <n v="200000"/>
    <n v="90000"/>
    <n v="0.45"/>
    <s v="Outlet"/>
    <s v="2021"/>
    <x v="1"/>
    <x v="32"/>
  </r>
  <r>
    <x v="2"/>
    <n v="1128299"/>
    <x v="221"/>
    <x v="4"/>
    <x v="8"/>
    <s v="Orlando"/>
    <x v="0"/>
    <n v="50"/>
    <n v="550"/>
    <n v="275000"/>
    <n v="82500"/>
    <n v="0.3"/>
    <s v="Outlet"/>
    <s v="2021"/>
    <x v="2"/>
    <x v="8"/>
  </r>
  <r>
    <x v="2"/>
    <n v="1128299"/>
    <x v="221"/>
    <x v="4"/>
    <x v="8"/>
    <s v="Orlando"/>
    <x v="1"/>
    <n v="60"/>
    <n v="400"/>
    <n v="240000"/>
    <n v="60000"/>
    <n v="0.25"/>
    <s v="Outlet"/>
    <s v="2021"/>
    <x v="2"/>
    <x v="8"/>
  </r>
  <r>
    <x v="2"/>
    <n v="1128299"/>
    <x v="221"/>
    <x v="4"/>
    <x v="8"/>
    <s v="Orlando"/>
    <x v="2"/>
    <n v="64.999999999999986"/>
    <n v="425"/>
    <n v="276249.99999999994"/>
    <n v="82874.999999999985"/>
    <n v="0.3"/>
    <s v="Outlet"/>
    <s v="2021"/>
    <x v="2"/>
    <x v="8"/>
  </r>
  <r>
    <x v="2"/>
    <n v="1128299"/>
    <x v="221"/>
    <x v="4"/>
    <x v="8"/>
    <s v="Orlando"/>
    <x v="3"/>
    <n v="60"/>
    <n v="325"/>
    <n v="195000"/>
    <n v="58500"/>
    <n v="0.3"/>
    <s v="Outlet"/>
    <s v="2021"/>
    <x v="2"/>
    <x v="8"/>
  </r>
  <r>
    <x v="2"/>
    <n v="1128299"/>
    <x v="221"/>
    <x v="4"/>
    <x v="8"/>
    <s v="Orlando"/>
    <x v="4"/>
    <n v="65"/>
    <n v="175"/>
    <n v="113750"/>
    <n v="22750"/>
    <n v="0.2"/>
    <s v="Outlet"/>
    <s v="2021"/>
    <x v="2"/>
    <x v="8"/>
  </r>
  <r>
    <x v="2"/>
    <n v="1128299"/>
    <x v="221"/>
    <x v="4"/>
    <x v="8"/>
    <s v="Orlando"/>
    <x v="5"/>
    <n v="60"/>
    <n v="375"/>
    <n v="225000"/>
    <n v="101250"/>
    <n v="0.45"/>
    <s v="Outlet"/>
    <s v="2021"/>
    <x v="2"/>
    <x v="8"/>
  </r>
  <r>
    <x v="1"/>
    <n v="1128299"/>
    <x v="240"/>
    <x v="4"/>
    <x v="8"/>
    <s v="Orlando"/>
    <x v="0"/>
    <n v="65"/>
    <n v="550"/>
    <n v="357500"/>
    <n v="107250"/>
    <n v="0.3"/>
    <s v="Outlet"/>
    <s v="2021"/>
    <x v="3"/>
    <x v="10"/>
  </r>
  <r>
    <x v="1"/>
    <n v="1128299"/>
    <x v="240"/>
    <x v="4"/>
    <x v="8"/>
    <s v="Orlando"/>
    <x v="1"/>
    <n v="70"/>
    <n v="350"/>
    <n v="245000"/>
    <n v="61250"/>
    <n v="0.25"/>
    <s v="Outlet"/>
    <s v="2021"/>
    <x v="3"/>
    <x v="10"/>
  </r>
  <r>
    <x v="1"/>
    <n v="1128299"/>
    <x v="240"/>
    <x v="4"/>
    <x v="8"/>
    <s v="Orlando"/>
    <x v="2"/>
    <n v="70"/>
    <n v="400"/>
    <n v="280000"/>
    <n v="84000"/>
    <n v="0.3"/>
    <s v="Outlet"/>
    <s v="2021"/>
    <x v="3"/>
    <x v="10"/>
  </r>
  <r>
    <x v="1"/>
    <n v="1128299"/>
    <x v="240"/>
    <x v="4"/>
    <x v="8"/>
    <s v="Orlando"/>
    <x v="3"/>
    <n v="55.000000000000007"/>
    <n v="300"/>
    <n v="165000.00000000003"/>
    <n v="49500.000000000007"/>
    <n v="0.3"/>
    <s v="Outlet"/>
    <s v="2021"/>
    <x v="3"/>
    <x v="10"/>
  </r>
  <r>
    <x v="1"/>
    <n v="1128299"/>
    <x v="240"/>
    <x v="4"/>
    <x v="8"/>
    <s v="Orlando"/>
    <x v="4"/>
    <n v="60.000000000000007"/>
    <n v="200"/>
    <n v="120000.00000000001"/>
    <n v="24000.000000000004"/>
    <n v="0.2"/>
    <s v="Outlet"/>
    <s v="2021"/>
    <x v="3"/>
    <x v="10"/>
  </r>
  <r>
    <x v="1"/>
    <n v="1128299"/>
    <x v="240"/>
    <x v="4"/>
    <x v="8"/>
    <s v="Orlando"/>
    <x v="5"/>
    <n v="75.000000000000014"/>
    <n v="375"/>
    <n v="281250.00000000006"/>
    <n v="126562.50000000003"/>
    <n v="0.45"/>
    <s v="Outlet"/>
    <s v="2021"/>
    <x v="3"/>
    <x v="10"/>
  </r>
  <r>
    <x v="1"/>
    <n v="1128299"/>
    <x v="271"/>
    <x v="4"/>
    <x v="8"/>
    <s v="Orlando"/>
    <x v="0"/>
    <n v="60"/>
    <n v="575"/>
    <n v="345000"/>
    <n v="103500"/>
    <n v="0.3"/>
    <s v="Outlet"/>
    <s v="2021"/>
    <x v="4"/>
    <x v="36"/>
  </r>
  <r>
    <x v="1"/>
    <n v="1128299"/>
    <x v="271"/>
    <x v="4"/>
    <x v="8"/>
    <s v="Orlando"/>
    <x v="1"/>
    <n v="65"/>
    <n v="425"/>
    <n v="276250"/>
    <n v="69062.5"/>
    <n v="0.25"/>
    <s v="Outlet"/>
    <s v="2021"/>
    <x v="4"/>
    <x v="36"/>
  </r>
  <r>
    <x v="1"/>
    <n v="1128299"/>
    <x v="271"/>
    <x v="4"/>
    <x v="8"/>
    <s v="Orlando"/>
    <x v="2"/>
    <n v="65"/>
    <n v="425"/>
    <n v="276250"/>
    <n v="82875"/>
    <n v="0.3"/>
    <s v="Outlet"/>
    <s v="2021"/>
    <x v="4"/>
    <x v="36"/>
  </r>
  <r>
    <x v="1"/>
    <n v="1128299"/>
    <x v="271"/>
    <x v="4"/>
    <x v="8"/>
    <s v="Orlando"/>
    <x v="3"/>
    <n v="60"/>
    <n v="325"/>
    <n v="195000"/>
    <n v="58500"/>
    <n v="0.3"/>
    <s v="Outlet"/>
    <s v="2021"/>
    <x v="4"/>
    <x v="36"/>
  </r>
  <r>
    <x v="1"/>
    <n v="1128299"/>
    <x v="271"/>
    <x v="4"/>
    <x v="8"/>
    <s v="Orlando"/>
    <x v="4"/>
    <n v="54.999999999999993"/>
    <n v="225"/>
    <n v="123749.99999999999"/>
    <n v="24750"/>
    <n v="0.2"/>
    <s v="Outlet"/>
    <s v="2021"/>
    <x v="4"/>
    <x v="36"/>
  </r>
  <r>
    <x v="1"/>
    <n v="1128299"/>
    <x v="271"/>
    <x v="4"/>
    <x v="8"/>
    <s v="Orlando"/>
    <x v="5"/>
    <n v="70"/>
    <n v="575"/>
    <n v="402500"/>
    <n v="181125"/>
    <n v="0.45"/>
    <s v="Outlet"/>
    <s v="2021"/>
    <x v="4"/>
    <x v="36"/>
  </r>
  <r>
    <x v="1"/>
    <n v="1128299"/>
    <x v="301"/>
    <x v="4"/>
    <x v="8"/>
    <s v="Orlando"/>
    <x v="0"/>
    <n v="64.999999999999986"/>
    <n v="825"/>
    <n v="536249.99999999988"/>
    <n v="160874.99999999997"/>
    <n v="0.3"/>
    <s v="Outlet"/>
    <s v="2021"/>
    <x v="11"/>
    <x v="40"/>
  </r>
  <r>
    <x v="1"/>
    <n v="1128299"/>
    <x v="301"/>
    <x v="4"/>
    <x v="8"/>
    <s v="Orlando"/>
    <x v="1"/>
    <n v="70"/>
    <n v="700"/>
    <n v="490000"/>
    <n v="122500"/>
    <n v="0.25"/>
    <s v="In-store"/>
    <s v="2021"/>
    <x v="11"/>
    <x v="40"/>
  </r>
  <r>
    <x v="1"/>
    <n v="1128299"/>
    <x v="301"/>
    <x v="4"/>
    <x v="8"/>
    <s v="Orlando"/>
    <x v="2"/>
    <n v="85"/>
    <n v="700"/>
    <n v="595000"/>
    <n v="178500"/>
    <n v="0.3"/>
    <s v="In-store"/>
    <s v="2021"/>
    <x v="11"/>
    <x v="40"/>
  </r>
  <r>
    <x v="1"/>
    <n v="1128299"/>
    <x v="301"/>
    <x v="4"/>
    <x v="8"/>
    <s v="Orlando"/>
    <x v="3"/>
    <n v="85"/>
    <n v="575"/>
    <n v="488750"/>
    <n v="146625"/>
    <n v="0.3"/>
    <s v="In-store"/>
    <s v="2021"/>
    <x v="11"/>
    <x v="40"/>
  </r>
  <r>
    <x v="1"/>
    <n v="1128299"/>
    <x v="301"/>
    <x v="4"/>
    <x v="8"/>
    <s v="Orlando"/>
    <x v="4"/>
    <n v="95"/>
    <n v="450"/>
    <n v="427500"/>
    <n v="85500"/>
    <n v="0.2"/>
    <s v="In-store"/>
    <s v="2021"/>
    <x v="11"/>
    <x v="40"/>
  </r>
  <r>
    <x v="1"/>
    <n v="1128299"/>
    <x v="301"/>
    <x v="4"/>
    <x v="8"/>
    <s v="Orlando"/>
    <x v="5"/>
    <n v="110.00000000000001"/>
    <n v="750"/>
    <n v="825000.00000000012"/>
    <n v="371250.00000000006"/>
    <n v="0.45"/>
    <s v="In-store"/>
    <s v="2021"/>
    <x v="11"/>
    <x v="40"/>
  </r>
  <r>
    <x v="1"/>
    <n v="1128299"/>
    <x v="330"/>
    <x v="4"/>
    <x v="8"/>
    <s v="Orlando"/>
    <x v="0"/>
    <n v="90"/>
    <n v="900"/>
    <n v="810000"/>
    <n v="243000"/>
    <n v="0.3"/>
    <s v="In-store"/>
    <s v="2021"/>
    <x v="5"/>
    <x v="14"/>
  </r>
  <r>
    <x v="1"/>
    <n v="1128299"/>
    <x v="330"/>
    <x v="4"/>
    <x v="8"/>
    <s v="Orlando"/>
    <x v="1"/>
    <n v="95"/>
    <n v="750"/>
    <n v="712500"/>
    <n v="178125"/>
    <n v="0.25"/>
    <s v="In-store"/>
    <s v="2021"/>
    <x v="5"/>
    <x v="14"/>
  </r>
  <r>
    <x v="1"/>
    <n v="1128299"/>
    <x v="330"/>
    <x v="4"/>
    <x v="8"/>
    <s v="Orlando"/>
    <x v="2"/>
    <n v="95"/>
    <n v="700"/>
    <n v="665000"/>
    <n v="199500"/>
    <n v="0.3"/>
    <s v="In-store"/>
    <s v="2021"/>
    <x v="5"/>
    <x v="14"/>
  </r>
  <r>
    <x v="1"/>
    <n v="1128299"/>
    <x v="330"/>
    <x v="4"/>
    <x v="8"/>
    <s v="Orlando"/>
    <x v="3"/>
    <n v="90"/>
    <n v="600"/>
    <n v="540000"/>
    <n v="162000"/>
    <n v="0.3"/>
    <s v="In-store"/>
    <s v="2021"/>
    <x v="5"/>
    <x v="14"/>
  </r>
  <r>
    <x v="1"/>
    <n v="1128299"/>
    <x v="330"/>
    <x v="4"/>
    <x v="8"/>
    <s v="Orlando"/>
    <x v="4"/>
    <n v="95"/>
    <n v="650"/>
    <n v="617500"/>
    <n v="123500"/>
    <n v="0.2"/>
    <s v="In-store"/>
    <s v="2021"/>
    <x v="5"/>
    <x v="14"/>
  </r>
  <r>
    <x v="1"/>
    <n v="1128299"/>
    <x v="330"/>
    <x v="4"/>
    <x v="8"/>
    <s v="Orlando"/>
    <x v="5"/>
    <n v="110.00000000000001"/>
    <n v="650"/>
    <n v="715000.00000000012"/>
    <n v="321750.00000000006"/>
    <n v="0.45"/>
    <s v="In-store"/>
    <s v="2021"/>
    <x v="5"/>
    <x v="14"/>
  </r>
  <r>
    <x v="1"/>
    <n v="1128299"/>
    <x v="362"/>
    <x v="4"/>
    <x v="8"/>
    <s v="Orlando"/>
    <x v="0"/>
    <n v="95"/>
    <n v="850"/>
    <n v="807500"/>
    <n v="242250"/>
    <n v="0.3"/>
    <s v="In-store"/>
    <s v="2021"/>
    <x v="6"/>
    <x v="19"/>
  </r>
  <r>
    <x v="1"/>
    <n v="1128299"/>
    <x v="362"/>
    <x v="4"/>
    <x v="8"/>
    <s v="Orlando"/>
    <x v="1"/>
    <n v="85.000000000000014"/>
    <n v="825"/>
    <n v="701250.00000000012"/>
    <n v="175312.50000000003"/>
    <n v="0.25"/>
    <s v="In-store"/>
    <s v="2021"/>
    <x v="6"/>
    <x v="19"/>
  </r>
  <r>
    <x v="1"/>
    <n v="1128299"/>
    <x v="362"/>
    <x v="4"/>
    <x v="8"/>
    <s v="Orlando"/>
    <x v="2"/>
    <n v="80"/>
    <n v="700"/>
    <n v="560000"/>
    <n v="168000"/>
    <n v="0.3"/>
    <s v="In-store"/>
    <s v="2021"/>
    <x v="6"/>
    <x v="19"/>
  </r>
  <r>
    <x v="1"/>
    <n v="1128299"/>
    <x v="362"/>
    <x v="4"/>
    <x v="8"/>
    <s v="Orlando"/>
    <x v="3"/>
    <n v="80"/>
    <n v="475"/>
    <n v="380000"/>
    <n v="114000"/>
    <n v="0.3"/>
    <s v="In-store"/>
    <s v="2021"/>
    <x v="6"/>
    <x v="19"/>
  </r>
  <r>
    <x v="1"/>
    <n v="1128299"/>
    <x v="362"/>
    <x v="4"/>
    <x v="8"/>
    <s v="Orlando"/>
    <x v="4"/>
    <n v="80"/>
    <n v="475"/>
    <n v="380000"/>
    <n v="76000"/>
    <n v="0.2"/>
    <s v="In-store"/>
    <s v="2021"/>
    <x v="6"/>
    <x v="19"/>
  </r>
  <r>
    <x v="1"/>
    <n v="1128299"/>
    <x v="362"/>
    <x v="4"/>
    <x v="8"/>
    <s v="Orlando"/>
    <x v="5"/>
    <n v="85"/>
    <n v="300"/>
    <n v="255000"/>
    <n v="114750"/>
    <n v="0.45"/>
    <s v="In-store"/>
    <s v="2021"/>
    <x v="6"/>
    <x v="19"/>
  </r>
  <r>
    <x v="1"/>
    <n v="1128299"/>
    <x v="394"/>
    <x v="4"/>
    <x v="8"/>
    <s v="Orlando"/>
    <x v="0"/>
    <n v="60.000000000000007"/>
    <n v="500"/>
    <n v="300000.00000000006"/>
    <n v="90000.000000000015"/>
    <n v="0.3"/>
    <s v="In-store"/>
    <s v="2021"/>
    <x v="7"/>
    <x v="23"/>
  </r>
  <r>
    <x v="1"/>
    <n v="1128299"/>
    <x v="394"/>
    <x v="4"/>
    <x v="8"/>
    <s v="Orlando"/>
    <x v="1"/>
    <n v="65.000000000000014"/>
    <n v="500"/>
    <n v="325000.00000000006"/>
    <n v="81250.000000000015"/>
    <n v="0.25"/>
    <s v="In-store"/>
    <s v="2021"/>
    <x v="7"/>
    <x v="23"/>
  </r>
  <r>
    <x v="1"/>
    <n v="1128299"/>
    <x v="394"/>
    <x v="4"/>
    <x v="8"/>
    <s v="Orlando"/>
    <x v="2"/>
    <n v="60.000000000000007"/>
    <n v="300"/>
    <n v="180000.00000000003"/>
    <n v="54000.000000000007"/>
    <n v="0.3"/>
    <s v="In-store"/>
    <s v="2021"/>
    <x v="7"/>
    <x v="23"/>
  </r>
  <r>
    <x v="1"/>
    <n v="1128299"/>
    <x v="394"/>
    <x v="4"/>
    <x v="8"/>
    <s v="Orlando"/>
    <x v="3"/>
    <n v="60.000000000000007"/>
    <n v="250"/>
    <n v="150000.00000000003"/>
    <n v="45000.000000000007"/>
    <n v="0.3"/>
    <s v="In-store"/>
    <s v="2021"/>
    <x v="7"/>
    <x v="23"/>
  </r>
  <r>
    <x v="1"/>
    <n v="1128299"/>
    <x v="394"/>
    <x v="4"/>
    <x v="8"/>
    <s v="Orlando"/>
    <x v="4"/>
    <n v="70"/>
    <n v="275"/>
    <n v="192500"/>
    <n v="38500"/>
    <n v="0.2"/>
    <s v="In-store"/>
    <s v="2021"/>
    <x v="7"/>
    <x v="23"/>
  </r>
  <r>
    <x v="1"/>
    <n v="1128299"/>
    <x v="394"/>
    <x v="4"/>
    <x v="8"/>
    <s v="Orlando"/>
    <x v="5"/>
    <n v="54.999999999999993"/>
    <n v="300"/>
    <n v="164999.99999999997"/>
    <n v="74249.999999999985"/>
    <n v="0.45"/>
    <s v="In-store"/>
    <s v="2021"/>
    <x v="7"/>
    <x v="23"/>
  </r>
  <r>
    <x v="1"/>
    <n v="1128299"/>
    <x v="423"/>
    <x v="4"/>
    <x v="8"/>
    <s v="Orlando"/>
    <x v="0"/>
    <n v="50"/>
    <n v="400"/>
    <n v="200000"/>
    <n v="60000"/>
    <n v="0.3"/>
    <s v="In-store"/>
    <s v="2021"/>
    <x v="8"/>
    <x v="24"/>
  </r>
  <r>
    <x v="1"/>
    <n v="1128299"/>
    <x v="423"/>
    <x v="4"/>
    <x v="8"/>
    <s v="Orlando"/>
    <x v="1"/>
    <n v="65.000000000000014"/>
    <n v="575"/>
    <n v="373750.00000000006"/>
    <n v="93437.500000000015"/>
    <n v="0.25"/>
    <s v="In-store"/>
    <s v="2021"/>
    <x v="8"/>
    <x v="24"/>
  </r>
  <r>
    <x v="1"/>
    <n v="1128299"/>
    <x v="423"/>
    <x v="4"/>
    <x v="8"/>
    <s v="Orlando"/>
    <x v="2"/>
    <n v="60.000000000000007"/>
    <n v="400"/>
    <n v="240000.00000000003"/>
    <n v="72000"/>
    <n v="0.3"/>
    <s v="In-store"/>
    <s v="2021"/>
    <x v="8"/>
    <x v="24"/>
  </r>
  <r>
    <x v="1"/>
    <n v="1128299"/>
    <x v="423"/>
    <x v="4"/>
    <x v="8"/>
    <s v="Orlando"/>
    <x v="3"/>
    <n v="55.000000000000007"/>
    <n v="375"/>
    <n v="206250.00000000003"/>
    <n v="61875.000000000007"/>
    <n v="0.3"/>
    <s v="In-store"/>
    <s v="2021"/>
    <x v="8"/>
    <x v="24"/>
  </r>
  <r>
    <x v="1"/>
    <n v="1128299"/>
    <x v="423"/>
    <x v="4"/>
    <x v="8"/>
    <s v="Orlando"/>
    <x v="4"/>
    <n v="65"/>
    <n v="350"/>
    <n v="227500"/>
    <n v="45500"/>
    <n v="0.2"/>
    <s v="In-store"/>
    <s v="2021"/>
    <x v="8"/>
    <x v="24"/>
  </r>
  <r>
    <x v="1"/>
    <n v="1128299"/>
    <x v="423"/>
    <x v="4"/>
    <x v="8"/>
    <s v="Orlando"/>
    <x v="5"/>
    <n v="70"/>
    <n v="400"/>
    <n v="280000"/>
    <n v="126000"/>
    <n v="0.45"/>
    <s v="In-store"/>
    <s v="2021"/>
    <x v="8"/>
    <x v="24"/>
  </r>
  <r>
    <x v="1"/>
    <n v="1128299"/>
    <x v="454"/>
    <x v="4"/>
    <x v="8"/>
    <s v="Orlando"/>
    <x v="0"/>
    <n v="55.000000000000007"/>
    <n v="625"/>
    <n v="343750.00000000006"/>
    <n v="103125.00000000001"/>
    <n v="0.3"/>
    <s v="In-store"/>
    <s v="2021"/>
    <x v="9"/>
    <x v="28"/>
  </r>
  <r>
    <x v="1"/>
    <n v="1128299"/>
    <x v="454"/>
    <x v="4"/>
    <x v="8"/>
    <s v="Orlando"/>
    <x v="1"/>
    <n v="60.000000000000007"/>
    <n v="700"/>
    <n v="420000.00000000006"/>
    <n v="105000.00000000001"/>
    <n v="0.25"/>
    <s v="In-store"/>
    <s v="2021"/>
    <x v="9"/>
    <x v="28"/>
  </r>
  <r>
    <x v="1"/>
    <n v="1128299"/>
    <x v="454"/>
    <x v="4"/>
    <x v="8"/>
    <s v="Orlando"/>
    <x v="2"/>
    <n v="55.000000000000007"/>
    <n v="525"/>
    <n v="288750.00000000006"/>
    <n v="86625.000000000015"/>
    <n v="0.3"/>
    <s v="In-store"/>
    <s v="2021"/>
    <x v="9"/>
    <x v="28"/>
  </r>
  <r>
    <x v="1"/>
    <n v="1128299"/>
    <x v="454"/>
    <x v="4"/>
    <x v="8"/>
    <s v="Orlando"/>
    <x v="3"/>
    <n v="65.000000000000014"/>
    <n v="500"/>
    <n v="325000.00000000006"/>
    <n v="97500.000000000015"/>
    <n v="0.3"/>
    <s v="In-store"/>
    <s v="2021"/>
    <x v="9"/>
    <x v="28"/>
  </r>
  <r>
    <x v="1"/>
    <n v="1128299"/>
    <x v="454"/>
    <x v="4"/>
    <x v="8"/>
    <s v="Orlando"/>
    <x v="4"/>
    <n v="85.000000000000014"/>
    <n v="475"/>
    <n v="403750.00000000006"/>
    <n v="80750.000000000015"/>
    <n v="0.2"/>
    <s v="In-store"/>
    <s v="2021"/>
    <x v="9"/>
    <x v="28"/>
  </r>
  <r>
    <x v="1"/>
    <n v="1128299"/>
    <x v="454"/>
    <x v="4"/>
    <x v="8"/>
    <s v="Orlando"/>
    <x v="5"/>
    <n v="90.000000000000014"/>
    <n v="600"/>
    <n v="540000.00000000012"/>
    <n v="243000.00000000006"/>
    <n v="0.45"/>
    <s v="In-store"/>
    <s v="2021"/>
    <x v="9"/>
    <x v="28"/>
  </r>
  <r>
    <x v="1"/>
    <n v="1128299"/>
    <x v="483"/>
    <x v="4"/>
    <x v="8"/>
    <s v="Orlando"/>
    <x v="0"/>
    <n v="75.000000000000014"/>
    <n v="800"/>
    <n v="600000.00000000012"/>
    <n v="180000.00000000003"/>
    <n v="0.3"/>
    <s v="In-store"/>
    <s v="2021"/>
    <x v="10"/>
    <x v="51"/>
  </r>
  <r>
    <x v="1"/>
    <n v="1128299"/>
    <x v="483"/>
    <x v="4"/>
    <x v="8"/>
    <s v="Orlando"/>
    <x v="1"/>
    <n v="85.000000000000014"/>
    <n v="800"/>
    <n v="680000.00000000012"/>
    <n v="170000.00000000003"/>
    <n v="0.25"/>
    <s v="In-store"/>
    <s v="2021"/>
    <x v="10"/>
    <x v="51"/>
  </r>
  <r>
    <x v="3"/>
    <n v="1128299"/>
    <x v="483"/>
    <x v="4"/>
    <x v="8"/>
    <s v="Orlando"/>
    <x v="2"/>
    <n v="80.000000000000014"/>
    <n v="600"/>
    <n v="480000.00000000006"/>
    <n v="144000"/>
    <n v="0.3"/>
    <s v="In-store"/>
    <s v="2021"/>
    <x v="10"/>
    <x v="51"/>
  </r>
  <r>
    <x v="3"/>
    <n v="1128299"/>
    <x v="483"/>
    <x v="4"/>
    <x v="8"/>
    <s v="Orlando"/>
    <x v="3"/>
    <n v="80.000000000000014"/>
    <n v="600"/>
    <n v="480000.00000000006"/>
    <n v="144000"/>
    <n v="0.3"/>
    <s v="In-store"/>
    <s v="2021"/>
    <x v="10"/>
    <x v="51"/>
  </r>
  <r>
    <x v="3"/>
    <n v="1128299"/>
    <x v="483"/>
    <x v="4"/>
    <x v="8"/>
    <s v="Orlando"/>
    <x v="4"/>
    <n v="90.000000000000014"/>
    <n v="525"/>
    <n v="472500.00000000006"/>
    <n v="94500.000000000015"/>
    <n v="0.2"/>
    <s v="In-store"/>
    <s v="2021"/>
    <x v="10"/>
    <x v="51"/>
  </r>
  <r>
    <x v="3"/>
    <n v="1128299"/>
    <x v="483"/>
    <x v="4"/>
    <x v="8"/>
    <s v="Orlando"/>
    <x v="5"/>
    <n v="95.000000000000014"/>
    <n v="625"/>
    <n v="593750.00000000012"/>
    <n v="267187.50000000006"/>
    <n v="0.45"/>
    <s v="In-store"/>
    <s v="2021"/>
    <x v="10"/>
    <x v="51"/>
  </r>
  <r>
    <x v="3"/>
    <n v="1185732"/>
    <x v="176"/>
    <x v="4"/>
    <x v="8"/>
    <s v="Orlando"/>
    <x v="0"/>
    <n v="45"/>
    <n v="850"/>
    <n v="382500"/>
    <n v="172125"/>
    <n v="0.45"/>
    <s v="In-store"/>
    <s v="2021"/>
    <x v="0"/>
    <x v="31"/>
  </r>
  <r>
    <x v="3"/>
    <n v="1185732"/>
    <x v="176"/>
    <x v="4"/>
    <x v="8"/>
    <s v="Orlando"/>
    <x v="1"/>
    <n v="45"/>
    <n v="650"/>
    <n v="292500"/>
    <n v="102375"/>
    <n v="0.35"/>
    <s v="In-store"/>
    <s v="2021"/>
    <x v="0"/>
    <x v="31"/>
  </r>
  <r>
    <x v="3"/>
    <n v="1185732"/>
    <x v="176"/>
    <x v="4"/>
    <x v="8"/>
    <s v="Orlando"/>
    <x v="2"/>
    <n v="35"/>
    <n v="650"/>
    <n v="227500"/>
    <n v="56875"/>
    <n v="0.25"/>
    <s v="In-store"/>
    <s v="2021"/>
    <x v="0"/>
    <x v="31"/>
  </r>
  <r>
    <x v="3"/>
    <n v="1185732"/>
    <x v="176"/>
    <x v="4"/>
    <x v="8"/>
    <s v="Orlando"/>
    <x v="3"/>
    <n v="40"/>
    <n v="500"/>
    <n v="200000"/>
    <n v="60000"/>
    <n v="0.3"/>
    <s v="In-store"/>
    <s v="2021"/>
    <x v="0"/>
    <x v="31"/>
  </r>
  <r>
    <x v="3"/>
    <n v="1185732"/>
    <x v="176"/>
    <x v="4"/>
    <x v="8"/>
    <s v="Orlando"/>
    <x v="4"/>
    <n v="55.000000000000007"/>
    <n v="550"/>
    <n v="302500.00000000006"/>
    <n v="105875.00000000001"/>
    <n v="0.35"/>
    <s v="In-store"/>
    <s v="2021"/>
    <x v="0"/>
    <x v="31"/>
  </r>
  <r>
    <x v="3"/>
    <n v="1185732"/>
    <x v="176"/>
    <x v="4"/>
    <x v="8"/>
    <s v="Orlando"/>
    <x v="5"/>
    <n v="45"/>
    <n v="650"/>
    <n v="292500"/>
    <n v="146250"/>
    <n v="0.5"/>
    <s v="In-store"/>
    <s v="2021"/>
    <x v="0"/>
    <x v="31"/>
  </r>
  <r>
    <x v="3"/>
    <n v="1185732"/>
    <x v="205"/>
    <x v="4"/>
    <x v="8"/>
    <s v="Orlando"/>
    <x v="0"/>
    <n v="45"/>
    <n v="900"/>
    <n v="405000"/>
    <n v="182250"/>
    <n v="0.45"/>
    <s v="In-store"/>
    <s v="2021"/>
    <x v="1"/>
    <x v="5"/>
  </r>
  <r>
    <x v="3"/>
    <n v="1185732"/>
    <x v="205"/>
    <x v="4"/>
    <x v="8"/>
    <s v="Orlando"/>
    <x v="1"/>
    <n v="45"/>
    <n v="550"/>
    <n v="247500"/>
    <n v="86625"/>
    <n v="0.35"/>
    <s v="In-store"/>
    <s v="2021"/>
    <x v="1"/>
    <x v="5"/>
  </r>
  <r>
    <x v="3"/>
    <n v="1185732"/>
    <x v="205"/>
    <x v="4"/>
    <x v="8"/>
    <s v="Orlando"/>
    <x v="2"/>
    <n v="35"/>
    <n v="600"/>
    <n v="210000"/>
    <n v="52500"/>
    <n v="0.25"/>
    <s v="In-store"/>
    <s v="2021"/>
    <x v="1"/>
    <x v="5"/>
  </r>
  <r>
    <x v="3"/>
    <n v="1185732"/>
    <x v="205"/>
    <x v="0"/>
    <x v="0"/>
    <s v="Albany"/>
    <x v="3"/>
    <n v="40"/>
    <n v="475"/>
    <n v="190000"/>
    <n v="57000"/>
    <n v="0.3"/>
    <s v="In-store"/>
    <s v="2021"/>
    <x v="1"/>
    <x v="5"/>
  </r>
  <r>
    <x v="3"/>
    <n v="1185732"/>
    <x v="205"/>
    <x v="0"/>
    <x v="0"/>
    <s v="Albany"/>
    <x v="4"/>
    <n v="55.000000000000007"/>
    <n v="550"/>
    <n v="302500.00000000006"/>
    <n v="105875.00000000001"/>
    <n v="0.35"/>
    <s v="In-store"/>
    <s v="2021"/>
    <x v="1"/>
    <x v="5"/>
  </r>
  <r>
    <x v="3"/>
    <n v="1185732"/>
    <x v="205"/>
    <x v="0"/>
    <x v="0"/>
    <s v="Albany"/>
    <x v="5"/>
    <n v="45"/>
    <n v="650"/>
    <n v="292500"/>
    <n v="146250"/>
    <n v="0.5"/>
    <s v="In-store"/>
    <s v="2021"/>
    <x v="1"/>
    <x v="5"/>
  </r>
  <r>
    <x v="3"/>
    <n v="1185732"/>
    <x v="710"/>
    <x v="0"/>
    <x v="0"/>
    <s v="Albany"/>
    <x v="0"/>
    <n v="45"/>
    <n v="870"/>
    <n v="391500"/>
    <n v="176175"/>
    <n v="0.45"/>
    <s v="In-store"/>
    <s v="2021"/>
    <x v="2"/>
    <x v="7"/>
  </r>
  <r>
    <x v="3"/>
    <n v="1185732"/>
    <x v="710"/>
    <x v="0"/>
    <x v="0"/>
    <s v="Albany"/>
    <x v="1"/>
    <n v="45"/>
    <n v="550"/>
    <n v="247500"/>
    <n v="86625"/>
    <n v="0.35"/>
    <s v="In-store"/>
    <s v="2021"/>
    <x v="2"/>
    <x v="7"/>
  </r>
  <r>
    <x v="3"/>
    <n v="1185732"/>
    <x v="710"/>
    <x v="0"/>
    <x v="0"/>
    <s v="Albany"/>
    <x v="2"/>
    <n v="35"/>
    <n v="575"/>
    <n v="201250"/>
    <n v="50312.5"/>
    <n v="0.25"/>
    <s v="In-store"/>
    <s v="2021"/>
    <x v="2"/>
    <x v="7"/>
  </r>
  <r>
    <x v="3"/>
    <n v="1185732"/>
    <x v="710"/>
    <x v="0"/>
    <x v="0"/>
    <s v="Albany"/>
    <x v="3"/>
    <n v="40"/>
    <n v="425"/>
    <n v="170000"/>
    <n v="51000"/>
    <n v="0.3"/>
    <s v="In-store"/>
    <s v="2021"/>
    <x v="2"/>
    <x v="7"/>
  </r>
  <r>
    <x v="3"/>
    <n v="1185732"/>
    <x v="710"/>
    <x v="0"/>
    <x v="0"/>
    <s v="Albany"/>
    <x v="4"/>
    <n v="55.000000000000007"/>
    <n v="475"/>
    <n v="261250.00000000003"/>
    <n v="91437.5"/>
    <n v="0.35"/>
    <s v="In-store"/>
    <s v="2021"/>
    <x v="2"/>
    <x v="7"/>
  </r>
  <r>
    <x v="3"/>
    <n v="1185732"/>
    <x v="710"/>
    <x v="0"/>
    <x v="0"/>
    <s v="Albany"/>
    <x v="5"/>
    <n v="45"/>
    <n v="575"/>
    <n v="258750"/>
    <n v="129375"/>
    <n v="0.5"/>
    <s v="In-store"/>
    <s v="2021"/>
    <x v="2"/>
    <x v="7"/>
  </r>
  <r>
    <x v="3"/>
    <n v="1185732"/>
    <x v="232"/>
    <x v="0"/>
    <x v="0"/>
    <s v="Albany"/>
    <x v="0"/>
    <n v="45"/>
    <n v="825"/>
    <n v="371250"/>
    <n v="167062.5"/>
    <n v="0.45"/>
    <s v="In-store"/>
    <s v="2021"/>
    <x v="3"/>
    <x v="34"/>
  </r>
  <r>
    <x v="3"/>
    <n v="1185732"/>
    <x v="232"/>
    <x v="0"/>
    <x v="0"/>
    <s v="Albany"/>
    <x v="1"/>
    <n v="45"/>
    <n v="525"/>
    <n v="236250"/>
    <n v="82687.5"/>
    <n v="0.35"/>
    <s v="In-store"/>
    <s v="2021"/>
    <x v="3"/>
    <x v="34"/>
  </r>
  <r>
    <x v="3"/>
    <n v="1185732"/>
    <x v="232"/>
    <x v="0"/>
    <x v="0"/>
    <s v="Albany"/>
    <x v="2"/>
    <n v="35"/>
    <n v="525"/>
    <n v="183750"/>
    <n v="45937.5"/>
    <n v="0.25"/>
    <s v="In-store"/>
    <s v="2021"/>
    <x v="3"/>
    <x v="34"/>
  </r>
  <r>
    <x v="3"/>
    <n v="1185732"/>
    <x v="232"/>
    <x v="0"/>
    <x v="0"/>
    <s v="Albany"/>
    <x v="3"/>
    <n v="40"/>
    <n v="450"/>
    <n v="180000"/>
    <n v="54000"/>
    <n v="0.3"/>
    <s v="In-store"/>
    <s v="2021"/>
    <x v="3"/>
    <x v="34"/>
  </r>
  <r>
    <x v="3"/>
    <n v="1185732"/>
    <x v="232"/>
    <x v="0"/>
    <x v="0"/>
    <s v="Albany"/>
    <x v="4"/>
    <n v="55.000000000000007"/>
    <n v="475"/>
    <n v="261250.00000000003"/>
    <n v="91437.5"/>
    <n v="0.35"/>
    <s v="In-store"/>
    <s v="2021"/>
    <x v="3"/>
    <x v="34"/>
  </r>
  <r>
    <x v="3"/>
    <n v="1185732"/>
    <x v="232"/>
    <x v="0"/>
    <x v="0"/>
    <s v="Albany"/>
    <x v="5"/>
    <n v="45"/>
    <n v="600"/>
    <n v="270000"/>
    <n v="135000"/>
    <n v="0.5"/>
    <s v="In-store"/>
    <s v="2021"/>
    <x v="3"/>
    <x v="34"/>
  </r>
  <r>
    <x v="3"/>
    <n v="1185732"/>
    <x v="261"/>
    <x v="0"/>
    <x v="0"/>
    <s v="Albany"/>
    <x v="0"/>
    <n v="55.000000000000007"/>
    <n v="870"/>
    <n v="478500.00000000006"/>
    <n v="215325.00000000003"/>
    <n v="0.45"/>
    <s v="In-store"/>
    <s v="2021"/>
    <x v="4"/>
    <x v="13"/>
  </r>
  <r>
    <x v="3"/>
    <n v="1185732"/>
    <x v="261"/>
    <x v="0"/>
    <x v="0"/>
    <s v="Albany"/>
    <x v="1"/>
    <n v="55.000000000000007"/>
    <n v="575"/>
    <n v="316250.00000000006"/>
    <n v="110687.50000000001"/>
    <n v="0.35"/>
    <s v="In-store"/>
    <s v="2021"/>
    <x v="4"/>
    <x v="13"/>
  </r>
  <r>
    <x v="3"/>
    <n v="1185732"/>
    <x v="261"/>
    <x v="0"/>
    <x v="0"/>
    <s v="Albany"/>
    <x v="2"/>
    <n v="50"/>
    <n v="550"/>
    <n v="275000"/>
    <n v="68750"/>
    <n v="0.25"/>
    <s v="In-store"/>
    <s v="2021"/>
    <x v="4"/>
    <x v="13"/>
  </r>
  <r>
    <x v="3"/>
    <n v="1185732"/>
    <x v="261"/>
    <x v="0"/>
    <x v="0"/>
    <s v="Albany"/>
    <x v="3"/>
    <n v="50"/>
    <n v="500"/>
    <n v="250000"/>
    <n v="75000"/>
    <n v="0.3"/>
    <s v="In-store"/>
    <s v="2021"/>
    <x v="4"/>
    <x v="13"/>
  </r>
  <r>
    <x v="3"/>
    <n v="1185732"/>
    <x v="261"/>
    <x v="0"/>
    <x v="0"/>
    <s v="Albany"/>
    <x v="4"/>
    <n v="60"/>
    <n v="525"/>
    <n v="315000"/>
    <n v="110250"/>
    <n v="0.35"/>
    <s v="In-store"/>
    <s v="2021"/>
    <x v="4"/>
    <x v="13"/>
  </r>
  <r>
    <x v="3"/>
    <n v="1185732"/>
    <x v="261"/>
    <x v="0"/>
    <x v="0"/>
    <s v="Albany"/>
    <x v="5"/>
    <n v="65"/>
    <n v="625"/>
    <n v="406250"/>
    <n v="203125"/>
    <n v="0.5"/>
    <s v="In-store"/>
    <s v="2021"/>
    <x v="4"/>
    <x v="13"/>
  </r>
  <r>
    <x v="3"/>
    <n v="1185732"/>
    <x v="294"/>
    <x v="0"/>
    <x v="0"/>
    <s v="Albany"/>
    <x v="0"/>
    <n v="60"/>
    <n v="875"/>
    <n v="525000"/>
    <n v="236250"/>
    <n v="0.45"/>
    <s v="In-store"/>
    <s v="2021"/>
    <x v="11"/>
    <x v="39"/>
  </r>
  <r>
    <x v="3"/>
    <n v="1185732"/>
    <x v="294"/>
    <x v="0"/>
    <x v="0"/>
    <s v="Albany"/>
    <x v="1"/>
    <n v="55.000000000000007"/>
    <n v="625"/>
    <n v="343750.00000000006"/>
    <n v="120312.50000000001"/>
    <n v="0.35"/>
    <s v="In-store"/>
    <s v="2021"/>
    <x v="11"/>
    <x v="39"/>
  </r>
  <r>
    <x v="3"/>
    <n v="1185732"/>
    <x v="294"/>
    <x v="0"/>
    <x v="0"/>
    <s v="Albany"/>
    <x v="2"/>
    <n v="50"/>
    <n v="600"/>
    <n v="300000"/>
    <n v="75000"/>
    <n v="0.25"/>
    <s v="In-store"/>
    <s v="2021"/>
    <x v="11"/>
    <x v="39"/>
  </r>
  <r>
    <x v="3"/>
    <n v="1185732"/>
    <x v="294"/>
    <x v="0"/>
    <x v="0"/>
    <s v="Albany"/>
    <x v="3"/>
    <n v="50"/>
    <n v="575"/>
    <n v="287500"/>
    <n v="86250"/>
    <n v="0.3"/>
    <s v="In-store"/>
    <s v="2021"/>
    <x v="11"/>
    <x v="39"/>
  </r>
  <r>
    <x v="3"/>
    <n v="1185732"/>
    <x v="294"/>
    <x v="0"/>
    <x v="0"/>
    <s v="Albany"/>
    <x v="4"/>
    <n v="65"/>
    <n v="575"/>
    <n v="373750"/>
    <n v="130812.49999999999"/>
    <n v="0.35"/>
    <s v="In-store"/>
    <s v="2021"/>
    <x v="11"/>
    <x v="39"/>
  </r>
  <r>
    <x v="3"/>
    <n v="1185732"/>
    <x v="294"/>
    <x v="0"/>
    <x v="0"/>
    <s v="Albany"/>
    <x v="5"/>
    <n v="70"/>
    <n v="725"/>
    <n v="507500"/>
    <n v="253750"/>
    <n v="0.5"/>
    <s v="In-store"/>
    <s v="2021"/>
    <x v="11"/>
    <x v="39"/>
  </r>
  <r>
    <x v="3"/>
    <n v="1185732"/>
    <x v="322"/>
    <x v="0"/>
    <x v="0"/>
    <s v="Albany"/>
    <x v="0"/>
    <n v="65"/>
    <n v="950"/>
    <n v="617500"/>
    <n v="277875"/>
    <n v="0.45"/>
    <s v="In-store"/>
    <s v="2021"/>
    <x v="5"/>
    <x v="43"/>
  </r>
  <r>
    <x v="3"/>
    <n v="1185732"/>
    <x v="322"/>
    <x v="0"/>
    <x v="0"/>
    <s v="Albany"/>
    <x v="1"/>
    <n v="60.000000000000007"/>
    <n v="700"/>
    <n v="420000.00000000006"/>
    <n v="147000"/>
    <n v="0.35"/>
    <s v="In-store"/>
    <s v="2021"/>
    <x v="5"/>
    <x v="43"/>
  </r>
  <r>
    <x v="3"/>
    <n v="1185732"/>
    <x v="322"/>
    <x v="0"/>
    <x v="0"/>
    <s v="Albany"/>
    <x v="2"/>
    <n v="55.000000000000007"/>
    <n v="625"/>
    <n v="343750.00000000006"/>
    <n v="85937.500000000015"/>
    <n v="0.25"/>
    <s v="In-store"/>
    <s v="2021"/>
    <x v="5"/>
    <x v="43"/>
  </r>
  <r>
    <x v="3"/>
    <n v="1185732"/>
    <x v="322"/>
    <x v="0"/>
    <x v="0"/>
    <s v="Albany"/>
    <x v="3"/>
    <n v="55.000000000000007"/>
    <n v="575"/>
    <n v="316250.00000000006"/>
    <n v="94875.000000000015"/>
    <n v="0.3"/>
    <s v="In-store"/>
    <s v="2021"/>
    <x v="5"/>
    <x v="43"/>
  </r>
  <r>
    <x v="3"/>
    <n v="1185732"/>
    <x v="322"/>
    <x v="0"/>
    <x v="0"/>
    <s v="Albany"/>
    <x v="4"/>
    <n v="65"/>
    <n v="600"/>
    <n v="390000"/>
    <n v="136500"/>
    <n v="0.35"/>
    <s v="In-store"/>
    <s v="2021"/>
    <x v="5"/>
    <x v="43"/>
  </r>
  <r>
    <x v="3"/>
    <n v="1185732"/>
    <x v="322"/>
    <x v="0"/>
    <x v="0"/>
    <s v="Albany"/>
    <x v="5"/>
    <n v="70"/>
    <n v="775"/>
    <n v="542500"/>
    <n v="271250"/>
    <n v="0.5"/>
    <s v="In-store"/>
    <s v="2021"/>
    <x v="5"/>
    <x v="43"/>
  </r>
  <r>
    <x v="3"/>
    <n v="1185732"/>
    <x v="354"/>
    <x v="0"/>
    <x v="0"/>
    <s v="Albany"/>
    <x v="0"/>
    <n v="65"/>
    <n v="925"/>
    <n v="601250"/>
    <n v="270562.5"/>
    <n v="0.45"/>
    <s v="In-store"/>
    <s v="2021"/>
    <x v="6"/>
    <x v="18"/>
  </r>
  <r>
    <x v="3"/>
    <n v="1185732"/>
    <x v="354"/>
    <x v="0"/>
    <x v="0"/>
    <s v="Albany"/>
    <x v="1"/>
    <n v="60.000000000000007"/>
    <n v="700"/>
    <n v="420000.00000000006"/>
    <n v="147000"/>
    <n v="0.35"/>
    <s v="In-store"/>
    <s v="2021"/>
    <x v="6"/>
    <x v="18"/>
  </r>
  <r>
    <x v="3"/>
    <n v="1185732"/>
    <x v="354"/>
    <x v="0"/>
    <x v="0"/>
    <s v="Albany"/>
    <x v="2"/>
    <n v="55.000000000000007"/>
    <n v="625"/>
    <n v="343750.00000000006"/>
    <n v="85937.500000000015"/>
    <n v="0.25"/>
    <s v="In-store"/>
    <s v="2021"/>
    <x v="6"/>
    <x v="18"/>
  </r>
  <r>
    <x v="3"/>
    <n v="1185732"/>
    <x v="354"/>
    <x v="0"/>
    <x v="0"/>
    <s v="Albany"/>
    <x v="3"/>
    <n v="45"/>
    <n v="575"/>
    <n v="258750"/>
    <n v="77625"/>
    <n v="0.3"/>
    <s v="In-store"/>
    <s v="2021"/>
    <x v="6"/>
    <x v="18"/>
  </r>
  <r>
    <x v="3"/>
    <n v="1185732"/>
    <x v="354"/>
    <x v="0"/>
    <x v="0"/>
    <s v="Albany"/>
    <x v="4"/>
    <n v="55.000000000000007"/>
    <n v="550"/>
    <n v="302500.00000000006"/>
    <n v="105875.00000000001"/>
    <n v="0.35"/>
    <s v="In-store"/>
    <s v="2021"/>
    <x v="6"/>
    <x v="18"/>
  </r>
  <r>
    <x v="3"/>
    <n v="1185732"/>
    <x v="354"/>
    <x v="0"/>
    <x v="0"/>
    <s v="Albany"/>
    <x v="5"/>
    <n v="60.000000000000007"/>
    <n v="725"/>
    <n v="435000.00000000006"/>
    <n v="217500.00000000003"/>
    <n v="0.5"/>
    <s v="In-store"/>
    <s v="2021"/>
    <x v="6"/>
    <x v="18"/>
  </r>
  <r>
    <x v="3"/>
    <n v="1185732"/>
    <x v="384"/>
    <x v="0"/>
    <x v="0"/>
    <s v="Albany"/>
    <x v="0"/>
    <n v="55.000000000000007"/>
    <n v="850"/>
    <n v="467500.00000000006"/>
    <n v="210375.00000000003"/>
    <n v="0.45"/>
    <s v="In-store"/>
    <s v="2021"/>
    <x v="7"/>
    <x v="22"/>
  </r>
  <r>
    <x v="3"/>
    <n v="1185732"/>
    <x v="384"/>
    <x v="0"/>
    <x v="0"/>
    <s v="Albany"/>
    <x v="1"/>
    <n v="50.000000000000014"/>
    <n v="650"/>
    <n v="325000.00000000012"/>
    <n v="113750.00000000003"/>
    <n v="0.35"/>
    <s v="In-store"/>
    <s v="2021"/>
    <x v="7"/>
    <x v="22"/>
  </r>
  <r>
    <x v="3"/>
    <n v="1185732"/>
    <x v="384"/>
    <x v="0"/>
    <x v="0"/>
    <s v="Albany"/>
    <x v="2"/>
    <n v="45"/>
    <n v="550"/>
    <n v="247500"/>
    <n v="61875"/>
    <n v="0.25"/>
    <s v="In-store"/>
    <s v="2021"/>
    <x v="7"/>
    <x v="22"/>
  </r>
  <r>
    <x v="3"/>
    <n v="1185732"/>
    <x v="384"/>
    <x v="0"/>
    <x v="0"/>
    <s v="Albany"/>
    <x v="3"/>
    <n v="45"/>
    <n v="525"/>
    <n v="236250"/>
    <n v="70875"/>
    <n v="0.3"/>
    <s v="In-store"/>
    <s v="2021"/>
    <x v="7"/>
    <x v="22"/>
  </r>
  <r>
    <x v="3"/>
    <n v="1185732"/>
    <x v="384"/>
    <x v="0"/>
    <x v="0"/>
    <s v="Albany"/>
    <x v="4"/>
    <n v="55.000000000000007"/>
    <n v="525"/>
    <n v="288750.00000000006"/>
    <n v="101062.50000000001"/>
    <n v="0.35"/>
    <s v="In-store"/>
    <s v="2021"/>
    <x v="7"/>
    <x v="22"/>
  </r>
  <r>
    <x v="3"/>
    <n v="1185732"/>
    <x v="384"/>
    <x v="0"/>
    <x v="0"/>
    <s v="Albany"/>
    <x v="5"/>
    <n v="60.000000000000007"/>
    <n v="625"/>
    <n v="375000.00000000006"/>
    <n v="187500.00000000003"/>
    <n v="0.5"/>
    <s v="In-store"/>
    <s v="2021"/>
    <x v="7"/>
    <x v="22"/>
  </r>
  <r>
    <x v="3"/>
    <n v="1185732"/>
    <x v="416"/>
    <x v="0"/>
    <x v="0"/>
    <s v="Albany"/>
    <x v="0"/>
    <n v="60.000000000000007"/>
    <n v="800"/>
    <n v="480000.00000000006"/>
    <n v="216000.00000000003"/>
    <n v="0.45"/>
    <s v="In-store"/>
    <s v="2021"/>
    <x v="8"/>
    <x v="47"/>
  </r>
  <r>
    <x v="3"/>
    <n v="1185732"/>
    <x v="416"/>
    <x v="0"/>
    <x v="0"/>
    <s v="Albany"/>
    <x v="1"/>
    <n v="50.000000000000014"/>
    <n v="625"/>
    <n v="312500.00000000012"/>
    <n v="109375.00000000003"/>
    <n v="0.35"/>
    <s v="In-store"/>
    <s v="2021"/>
    <x v="8"/>
    <x v="47"/>
  </r>
  <r>
    <x v="3"/>
    <n v="1185732"/>
    <x v="416"/>
    <x v="0"/>
    <x v="0"/>
    <s v="Albany"/>
    <x v="2"/>
    <n v="50.000000000000014"/>
    <n v="525"/>
    <n v="262500.00000000006"/>
    <n v="65625.000000000015"/>
    <n v="0.25"/>
    <s v="In-store"/>
    <s v="2021"/>
    <x v="8"/>
    <x v="47"/>
  </r>
  <r>
    <x v="3"/>
    <n v="1185732"/>
    <x v="416"/>
    <x v="0"/>
    <x v="0"/>
    <s v="Albany"/>
    <x v="3"/>
    <n v="50.000000000000014"/>
    <n v="500"/>
    <n v="250000.00000000006"/>
    <n v="75000.000000000015"/>
    <n v="0.3"/>
    <s v="In-store"/>
    <s v="2021"/>
    <x v="8"/>
    <x v="47"/>
  </r>
  <r>
    <x v="3"/>
    <n v="1185732"/>
    <x v="416"/>
    <x v="0"/>
    <x v="0"/>
    <s v="Albany"/>
    <x v="4"/>
    <n v="60.000000000000007"/>
    <n v="500"/>
    <n v="300000.00000000006"/>
    <n v="105000.00000000001"/>
    <n v="0.35"/>
    <s v="In-store"/>
    <s v="2021"/>
    <x v="8"/>
    <x v="47"/>
  </r>
  <r>
    <x v="3"/>
    <n v="1185732"/>
    <x v="416"/>
    <x v="0"/>
    <x v="0"/>
    <s v="Albany"/>
    <x v="5"/>
    <n v="65"/>
    <n v="625"/>
    <n v="406250"/>
    <n v="203125"/>
    <n v="0.5"/>
    <s v="In-store"/>
    <s v="2021"/>
    <x v="8"/>
    <x v="47"/>
  </r>
  <r>
    <x v="3"/>
    <n v="1185732"/>
    <x v="446"/>
    <x v="0"/>
    <x v="0"/>
    <s v="Albany"/>
    <x v="0"/>
    <n v="60.000000000000007"/>
    <n v="775"/>
    <n v="465000.00000000006"/>
    <n v="209250.00000000003"/>
    <n v="0.45"/>
    <s v="In-store"/>
    <s v="2021"/>
    <x v="9"/>
    <x v="27"/>
  </r>
  <r>
    <x v="3"/>
    <n v="1185732"/>
    <x v="446"/>
    <x v="0"/>
    <x v="0"/>
    <s v="Albany"/>
    <x v="1"/>
    <n v="50.000000000000014"/>
    <n v="600"/>
    <n v="300000.00000000006"/>
    <n v="105000.00000000001"/>
    <n v="0.35"/>
    <s v="In-store"/>
    <s v="2021"/>
    <x v="9"/>
    <x v="27"/>
  </r>
  <r>
    <x v="3"/>
    <n v="1185732"/>
    <x v="446"/>
    <x v="0"/>
    <x v="0"/>
    <s v="Albany"/>
    <x v="2"/>
    <n v="50.000000000000014"/>
    <n v="545"/>
    <n v="272500.00000000006"/>
    <n v="68125.000000000015"/>
    <n v="0.25"/>
    <s v="In-store"/>
    <s v="2021"/>
    <x v="9"/>
    <x v="27"/>
  </r>
  <r>
    <x v="3"/>
    <n v="1185732"/>
    <x v="446"/>
    <x v="0"/>
    <x v="0"/>
    <s v="Albany"/>
    <x v="3"/>
    <n v="50.000000000000014"/>
    <n v="575"/>
    <n v="287500.00000000006"/>
    <n v="86250.000000000015"/>
    <n v="0.3"/>
    <s v="In-store"/>
    <s v="2021"/>
    <x v="9"/>
    <x v="27"/>
  </r>
  <r>
    <x v="3"/>
    <n v="1185732"/>
    <x v="446"/>
    <x v="0"/>
    <x v="0"/>
    <s v="Albany"/>
    <x v="4"/>
    <n v="65"/>
    <n v="550"/>
    <n v="357500"/>
    <n v="125124.99999999999"/>
    <n v="0.35"/>
    <s v="In-store"/>
    <s v="2021"/>
    <x v="9"/>
    <x v="27"/>
  </r>
  <r>
    <x v="3"/>
    <n v="1185732"/>
    <x v="446"/>
    <x v="0"/>
    <x v="0"/>
    <s v="Albany"/>
    <x v="5"/>
    <n v="70"/>
    <n v="650"/>
    <n v="455000"/>
    <n v="227500"/>
    <n v="0.5"/>
    <s v="In-store"/>
    <s v="2021"/>
    <x v="9"/>
    <x v="27"/>
  </r>
  <r>
    <x v="3"/>
    <n v="1185732"/>
    <x v="475"/>
    <x v="0"/>
    <x v="0"/>
    <s v="Albany"/>
    <x v="0"/>
    <n v="65"/>
    <n v="875"/>
    <n v="568750"/>
    <n v="255937.5"/>
    <n v="0.45"/>
    <s v="In-store"/>
    <s v="2021"/>
    <x v="10"/>
    <x v="50"/>
  </r>
  <r>
    <x v="3"/>
    <n v="1185732"/>
    <x v="475"/>
    <x v="0"/>
    <x v="0"/>
    <s v="Albany"/>
    <x v="1"/>
    <n v="55.000000000000007"/>
    <n v="675"/>
    <n v="371250.00000000006"/>
    <n v="129937.50000000001"/>
    <n v="0.35"/>
    <s v="In-store"/>
    <s v="2021"/>
    <x v="10"/>
    <x v="50"/>
  </r>
  <r>
    <x v="4"/>
    <n v="1185732"/>
    <x v="475"/>
    <x v="0"/>
    <x v="0"/>
    <s v="Albany"/>
    <x v="2"/>
    <n v="55.000000000000007"/>
    <n v="625"/>
    <n v="343750.00000000006"/>
    <n v="85937.500000000015"/>
    <n v="0.25"/>
    <s v="In-store"/>
    <s v="2021"/>
    <x v="10"/>
    <x v="50"/>
  </r>
  <r>
    <x v="4"/>
    <n v="1185732"/>
    <x v="475"/>
    <x v="0"/>
    <x v="0"/>
    <s v="Albany"/>
    <x v="3"/>
    <n v="55.000000000000007"/>
    <n v="575"/>
    <n v="316250.00000000006"/>
    <n v="94875.000000000015"/>
    <n v="0.3"/>
    <s v="In-store"/>
    <s v="2021"/>
    <x v="10"/>
    <x v="50"/>
  </r>
  <r>
    <x v="4"/>
    <n v="1185732"/>
    <x v="475"/>
    <x v="0"/>
    <x v="0"/>
    <s v="Albany"/>
    <x v="4"/>
    <n v="65"/>
    <n v="575"/>
    <n v="373750"/>
    <n v="130812.49999999999"/>
    <n v="0.35"/>
    <s v="In-store"/>
    <s v="2021"/>
    <x v="10"/>
    <x v="50"/>
  </r>
  <r>
    <x v="4"/>
    <n v="1185732"/>
    <x v="475"/>
    <x v="0"/>
    <x v="0"/>
    <s v="Albany"/>
    <x v="5"/>
    <n v="70"/>
    <n v="675"/>
    <n v="472500"/>
    <n v="236250"/>
    <n v="0.5"/>
    <s v="In-store"/>
    <s v="2021"/>
    <x v="10"/>
    <x v="50"/>
  </r>
  <r>
    <x v="4"/>
    <n v="1185732"/>
    <x v="178"/>
    <x v="0"/>
    <x v="0"/>
    <s v="Albany"/>
    <x v="0"/>
    <n v="40"/>
    <n v="800"/>
    <n v="320000"/>
    <n v="160000"/>
    <n v="0.5"/>
    <s v="In-store"/>
    <s v="2021"/>
    <x v="0"/>
    <x v="31"/>
  </r>
  <r>
    <x v="4"/>
    <n v="1185732"/>
    <x v="178"/>
    <x v="0"/>
    <x v="0"/>
    <s v="Albany"/>
    <x v="1"/>
    <n v="40"/>
    <n v="600"/>
    <n v="240000"/>
    <n v="72000"/>
    <n v="0.3"/>
    <s v="In-store"/>
    <s v="2021"/>
    <x v="0"/>
    <x v="31"/>
  </r>
  <r>
    <x v="4"/>
    <n v="1185732"/>
    <x v="178"/>
    <x v="0"/>
    <x v="0"/>
    <s v="Albany"/>
    <x v="2"/>
    <n v="30.000000000000004"/>
    <n v="600"/>
    <n v="180000.00000000003"/>
    <n v="63000.000000000007"/>
    <n v="0.35"/>
    <s v="In-store"/>
    <s v="2021"/>
    <x v="0"/>
    <x v="31"/>
  </r>
  <r>
    <x v="4"/>
    <n v="1185732"/>
    <x v="178"/>
    <x v="0"/>
    <x v="0"/>
    <s v="Albany"/>
    <x v="3"/>
    <n v="35"/>
    <n v="450"/>
    <n v="157500"/>
    <n v="55125"/>
    <n v="0.35"/>
    <s v="In-store"/>
    <s v="2021"/>
    <x v="0"/>
    <x v="31"/>
  </r>
  <r>
    <x v="4"/>
    <n v="1185732"/>
    <x v="178"/>
    <x v="0"/>
    <x v="0"/>
    <s v="Albany"/>
    <x v="4"/>
    <n v="50"/>
    <n v="500"/>
    <n v="250000"/>
    <n v="75000"/>
    <n v="0.3"/>
    <s v="In-store"/>
    <s v="2021"/>
    <x v="0"/>
    <x v="31"/>
  </r>
  <r>
    <x v="4"/>
    <n v="1185732"/>
    <x v="178"/>
    <x v="0"/>
    <x v="0"/>
    <s v="Albany"/>
    <x v="5"/>
    <n v="40"/>
    <n v="600"/>
    <n v="240000"/>
    <n v="60000"/>
    <n v="0.25"/>
    <s v="In-store"/>
    <s v="2021"/>
    <x v="0"/>
    <x v="31"/>
  </r>
  <r>
    <x v="4"/>
    <n v="1185732"/>
    <x v="207"/>
    <x v="0"/>
    <x v="0"/>
    <s v="Albany"/>
    <x v="0"/>
    <n v="40"/>
    <n v="850"/>
    <n v="340000"/>
    <n v="170000"/>
    <n v="0.5"/>
    <s v="In-store"/>
    <s v="2021"/>
    <x v="1"/>
    <x v="5"/>
  </r>
  <r>
    <x v="4"/>
    <n v="1185732"/>
    <x v="207"/>
    <x v="0"/>
    <x v="0"/>
    <s v="Albany"/>
    <x v="1"/>
    <n v="40"/>
    <n v="500"/>
    <n v="200000"/>
    <n v="60000"/>
    <n v="0.3"/>
    <s v="In-store"/>
    <s v="2021"/>
    <x v="1"/>
    <x v="5"/>
  </r>
  <r>
    <x v="4"/>
    <n v="1185732"/>
    <x v="207"/>
    <x v="0"/>
    <x v="0"/>
    <s v="Albany"/>
    <x v="2"/>
    <n v="30.000000000000004"/>
    <n v="550"/>
    <n v="165000.00000000003"/>
    <n v="57750.000000000007"/>
    <n v="0.35"/>
    <s v="In-store"/>
    <s v="2021"/>
    <x v="1"/>
    <x v="5"/>
  </r>
  <r>
    <x v="4"/>
    <n v="1185732"/>
    <x v="207"/>
    <x v="2"/>
    <x v="17"/>
    <s v="Cheyenne"/>
    <x v="3"/>
    <n v="35"/>
    <n v="425"/>
    <n v="148750"/>
    <n v="52062.5"/>
    <n v="0.35"/>
    <s v="In-store"/>
    <s v="2021"/>
    <x v="1"/>
    <x v="5"/>
  </r>
  <r>
    <x v="4"/>
    <n v="1185732"/>
    <x v="207"/>
    <x v="2"/>
    <x v="17"/>
    <s v="Cheyenne"/>
    <x v="4"/>
    <n v="50"/>
    <n v="500"/>
    <n v="250000"/>
    <n v="75000"/>
    <n v="0.3"/>
    <s v="In-store"/>
    <s v="2021"/>
    <x v="1"/>
    <x v="5"/>
  </r>
  <r>
    <x v="4"/>
    <n v="1185732"/>
    <x v="207"/>
    <x v="2"/>
    <x v="17"/>
    <s v="Cheyenne"/>
    <x v="5"/>
    <n v="40"/>
    <n v="600"/>
    <n v="240000"/>
    <n v="60000"/>
    <n v="0.25"/>
    <s v="In-store"/>
    <s v="2021"/>
    <x v="1"/>
    <x v="5"/>
  </r>
  <r>
    <x v="4"/>
    <n v="1185732"/>
    <x v="215"/>
    <x v="2"/>
    <x v="17"/>
    <s v="Cheyenne"/>
    <x v="0"/>
    <n v="40"/>
    <n v="820"/>
    <n v="328000"/>
    <n v="164000"/>
    <n v="0.5"/>
    <s v="In-store"/>
    <s v="2021"/>
    <x v="2"/>
    <x v="7"/>
  </r>
  <r>
    <x v="4"/>
    <n v="1185732"/>
    <x v="215"/>
    <x v="2"/>
    <x v="17"/>
    <s v="Cheyenne"/>
    <x v="1"/>
    <n v="40"/>
    <n v="525"/>
    <n v="210000"/>
    <n v="63000"/>
    <n v="0.3"/>
    <s v="In-store"/>
    <s v="2021"/>
    <x v="2"/>
    <x v="7"/>
  </r>
  <r>
    <x v="4"/>
    <n v="1185732"/>
    <x v="215"/>
    <x v="2"/>
    <x v="17"/>
    <s v="Cheyenne"/>
    <x v="2"/>
    <n v="30.000000000000004"/>
    <n v="550"/>
    <n v="165000.00000000003"/>
    <n v="57750.000000000007"/>
    <n v="0.35"/>
    <s v="In-store"/>
    <s v="2021"/>
    <x v="2"/>
    <x v="7"/>
  </r>
  <r>
    <x v="4"/>
    <n v="1185732"/>
    <x v="215"/>
    <x v="2"/>
    <x v="17"/>
    <s v="Cheyenne"/>
    <x v="3"/>
    <n v="35"/>
    <n v="400"/>
    <n v="140000"/>
    <n v="49000"/>
    <n v="0.35"/>
    <s v="In-store"/>
    <s v="2021"/>
    <x v="2"/>
    <x v="7"/>
  </r>
  <r>
    <x v="4"/>
    <n v="1185732"/>
    <x v="215"/>
    <x v="2"/>
    <x v="17"/>
    <s v="Cheyenne"/>
    <x v="4"/>
    <n v="50"/>
    <n v="450"/>
    <n v="225000"/>
    <n v="67500"/>
    <n v="0.3"/>
    <s v="In-store"/>
    <s v="2021"/>
    <x v="2"/>
    <x v="7"/>
  </r>
  <r>
    <x v="4"/>
    <n v="1185732"/>
    <x v="215"/>
    <x v="2"/>
    <x v="17"/>
    <s v="Cheyenne"/>
    <x v="5"/>
    <n v="40"/>
    <n v="550"/>
    <n v="220000"/>
    <n v="55000"/>
    <n v="0.25"/>
    <s v="In-store"/>
    <s v="2021"/>
    <x v="2"/>
    <x v="7"/>
  </r>
  <r>
    <x v="4"/>
    <n v="1185732"/>
    <x v="234"/>
    <x v="2"/>
    <x v="17"/>
    <s v="Cheyenne"/>
    <x v="0"/>
    <n v="40"/>
    <n v="800"/>
    <n v="320000"/>
    <n v="160000"/>
    <n v="0.5"/>
    <s v="In-store"/>
    <s v="2021"/>
    <x v="3"/>
    <x v="10"/>
  </r>
  <r>
    <x v="4"/>
    <n v="1185732"/>
    <x v="234"/>
    <x v="2"/>
    <x v="17"/>
    <s v="Cheyenne"/>
    <x v="1"/>
    <n v="40"/>
    <n v="500"/>
    <n v="200000"/>
    <n v="60000"/>
    <n v="0.3"/>
    <s v="In-store"/>
    <s v="2021"/>
    <x v="3"/>
    <x v="10"/>
  </r>
  <r>
    <x v="4"/>
    <n v="1185732"/>
    <x v="234"/>
    <x v="2"/>
    <x v="17"/>
    <s v="Cheyenne"/>
    <x v="2"/>
    <n v="30.000000000000004"/>
    <n v="500"/>
    <n v="150000.00000000003"/>
    <n v="52500.000000000007"/>
    <n v="0.35"/>
    <s v="In-store"/>
    <s v="2021"/>
    <x v="3"/>
    <x v="10"/>
  </r>
  <r>
    <x v="4"/>
    <n v="1185732"/>
    <x v="234"/>
    <x v="2"/>
    <x v="17"/>
    <s v="Cheyenne"/>
    <x v="3"/>
    <n v="35"/>
    <n v="425"/>
    <n v="148750"/>
    <n v="52062.5"/>
    <n v="0.35"/>
    <s v="In-store"/>
    <s v="2021"/>
    <x v="3"/>
    <x v="10"/>
  </r>
  <r>
    <x v="4"/>
    <n v="1185732"/>
    <x v="234"/>
    <x v="2"/>
    <x v="17"/>
    <s v="Cheyenne"/>
    <x v="4"/>
    <n v="50"/>
    <n v="425"/>
    <n v="212500"/>
    <n v="63750"/>
    <n v="0.3"/>
    <s v="In-store"/>
    <s v="2021"/>
    <x v="3"/>
    <x v="10"/>
  </r>
  <r>
    <x v="4"/>
    <n v="1185732"/>
    <x v="234"/>
    <x v="2"/>
    <x v="17"/>
    <s v="Cheyenne"/>
    <x v="5"/>
    <n v="40"/>
    <n v="550"/>
    <n v="220000"/>
    <n v="55000"/>
    <n v="0.25"/>
    <s v="In-store"/>
    <s v="2021"/>
    <x v="3"/>
    <x v="10"/>
  </r>
  <r>
    <x v="4"/>
    <n v="1185732"/>
    <x v="263"/>
    <x v="2"/>
    <x v="17"/>
    <s v="Cheyenne"/>
    <x v="0"/>
    <n v="50"/>
    <n v="820"/>
    <n v="410000"/>
    <n v="205000"/>
    <n v="0.5"/>
    <s v="In-store"/>
    <s v="2021"/>
    <x v="4"/>
    <x v="35"/>
  </r>
  <r>
    <x v="4"/>
    <n v="1185732"/>
    <x v="263"/>
    <x v="2"/>
    <x v="17"/>
    <s v="Cheyenne"/>
    <x v="1"/>
    <n v="45.000000000000007"/>
    <n v="525"/>
    <n v="236250.00000000003"/>
    <n v="70875"/>
    <n v="0.3"/>
    <s v="In-store"/>
    <s v="2021"/>
    <x v="4"/>
    <x v="35"/>
  </r>
  <r>
    <x v="4"/>
    <n v="1185732"/>
    <x v="263"/>
    <x v="2"/>
    <x v="17"/>
    <s v="Cheyenne"/>
    <x v="2"/>
    <n v="40"/>
    <n v="500"/>
    <n v="200000"/>
    <n v="70000"/>
    <n v="0.35"/>
    <s v="In-store"/>
    <s v="2021"/>
    <x v="4"/>
    <x v="35"/>
  </r>
  <r>
    <x v="4"/>
    <n v="1185732"/>
    <x v="263"/>
    <x v="2"/>
    <x v="17"/>
    <s v="Cheyenne"/>
    <x v="3"/>
    <n v="40"/>
    <n v="450"/>
    <n v="180000"/>
    <n v="62999.999999999993"/>
    <n v="0.35"/>
    <s v="In-store"/>
    <s v="2021"/>
    <x v="4"/>
    <x v="35"/>
  </r>
  <r>
    <x v="4"/>
    <n v="1185732"/>
    <x v="263"/>
    <x v="2"/>
    <x v="17"/>
    <s v="Cheyenne"/>
    <x v="4"/>
    <n v="50"/>
    <n v="475"/>
    <n v="237500"/>
    <n v="71250"/>
    <n v="0.3"/>
    <s v="In-store"/>
    <s v="2021"/>
    <x v="4"/>
    <x v="35"/>
  </r>
  <r>
    <x v="4"/>
    <n v="1185732"/>
    <x v="263"/>
    <x v="2"/>
    <x v="17"/>
    <s v="Cheyenne"/>
    <x v="5"/>
    <n v="55.000000000000007"/>
    <n v="600"/>
    <n v="330000.00000000006"/>
    <n v="82500.000000000015"/>
    <n v="0.25"/>
    <s v="In-store"/>
    <s v="2021"/>
    <x v="4"/>
    <x v="35"/>
  </r>
  <r>
    <x v="4"/>
    <n v="1185732"/>
    <x v="296"/>
    <x v="2"/>
    <x v="17"/>
    <s v="Cheyenne"/>
    <x v="0"/>
    <n v="50"/>
    <n v="850"/>
    <n v="425000"/>
    <n v="212500"/>
    <n v="0.5"/>
    <s v="In-store"/>
    <s v="2021"/>
    <x v="11"/>
    <x v="39"/>
  </r>
  <r>
    <x v="4"/>
    <n v="1185732"/>
    <x v="296"/>
    <x v="2"/>
    <x v="17"/>
    <s v="Cheyenne"/>
    <x v="1"/>
    <n v="45.000000000000007"/>
    <n v="600"/>
    <n v="270000.00000000006"/>
    <n v="81000.000000000015"/>
    <n v="0.3"/>
    <s v="In-store"/>
    <s v="2021"/>
    <x v="11"/>
    <x v="39"/>
  </r>
  <r>
    <x v="4"/>
    <n v="1185732"/>
    <x v="296"/>
    <x v="2"/>
    <x v="17"/>
    <s v="Cheyenne"/>
    <x v="2"/>
    <n v="40"/>
    <n v="525"/>
    <n v="210000"/>
    <n v="73500"/>
    <n v="0.35"/>
    <s v="In-store"/>
    <s v="2021"/>
    <x v="11"/>
    <x v="39"/>
  </r>
  <r>
    <x v="4"/>
    <n v="1185732"/>
    <x v="296"/>
    <x v="2"/>
    <x v="17"/>
    <s v="Cheyenne"/>
    <x v="3"/>
    <n v="40"/>
    <n v="500"/>
    <n v="200000"/>
    <n v="70000"/>
    <n v="0.35"/>
    <s v="In-store"/>
    <s v="2021"/>
    <x v="11"/>
    <x v="39"/>
  </r>
  <r>
    <x v="4"/>
    <n v="1185732"/>
    <x v="296"/>
    <x v="2"/>
    <x v="17"/>
    <s v="Cheyenne"/>
    <x v="4"/>
    <n v="50"/>
    <n v="500"/>
    <n v="250000"/>
    <n v="75000"/>
    <n v="0.3"/>
    <s v="In-store"/>
    <s v="2021"/>
    <x v="11"/>
    <x v="39"/>
  </r>
  <r>
    <x v="4"/>
    <n v="1185732"/>
    <x v="296"/>
    <x v="2"/>
    <x v="17"/>
    <s v="Cheyenne"/>
    <x v="5"/>
    <n v="55.000000000000007"/>
    <n v="650"/>
    <n v="357500.00000000006"/>
    <n v="89375.000000000015"/>
    <n v="0.25"/>
    <s v="In-store"/>
    <s v="2021"/>
    <x v="11"/>
    <x v="39"/>
  </r>
  <r>
    <x v="4"/>
    <n v="1185732"/>
    <x v="324"/>
    <x v="2"/>
    <x v="17"/>
    <s v="Cheyenne"/>
    <x v="0"/>
    <n v="50"/>
    <n v="875"/>
    <n v="437500"/>
    <n v="218750"/>
    <n v="0.5"/>
    <s v="In-store"/>
    <s v="2021"/>
    <x v="5"/>
    <x v="43"/>
  </r>
  <r>
    <x v="4"/>
    <n v="1185732"/>
    <x v="324"/>
    <x v="2"/>
    <x v="17"/>
    <s v="Cheyenne"/>
    <x v="1"/>
    <n v="45.000000000000007"/>
    <n v="625"/>
    <n v="281250.00000000006"/>
    <n v="84375.000000000015"/>
    <n v="0.3"/>
    <s v="In-store"/>
    <s v="2021"/>
    <x v="5"/>
    <x v="43"/>
  </r>
  <r>
    <x v="4"/>
    <n v="1185732"/>
    <x v="324"/>
    <x v="2"/>
    <x v="17"/>
    <s v="Cheyenne"/>
    <x v="2"/>
    <n v="40"/>
    <n v="550"/>
    <n v="220000"/>
    <n v="77000"/>
    <n v="0.35"/>
    <s v="In-store"/>
    <s v="2021"/>
    <x v="5"/>
    <x v="43"/>
  </r>
  <r>
    <x v="4"/>
    <n v="1185732"/>
    <x v="324"/>
    <x v="2"/>
    <x v="17"/>
    <s v="Cheyenne"/>
    <x v="3"/>
    <n v="40"/>
    <n v="500"/>
    <n v="200000"/>
    <n v="70000"/>
    <n v="0.35"/>
    <s v="In-store"/>
    <s v="2021"/>
    <x v="5"/>
    <x v="43"/>
  </r>
  <r>
    <x v="4"/>
    <n v="1185732"/>
    <x v="324"/>
    <x v="2"/>
    <x v="17"/>
    <s v="Cheyenne"/>
    <x v="4"/>
    <n v="50"/>
    <n v="525"/>
    <n v="262500"/>
    <n v="78750"/>
    <n v="0.3"/>
    <s v="In-store"/>
    <s v="2021"/>
    <x v="5"/>
    <x v="43"/>
  </r>
  <r>
    <x v="4"/>
    <n v="1185732"/>
    <x v="324"/>
    <x v="2"/>
    <x v="17"/>
    <s v="Cheyenne"/>
    <x v="5"/>
    <n v="55.000000000000007"/>
    <n v="700"/>
    <n v="385000.00000000006"/>
    <n v="96250.000000000015"/>
    <n v="0.25"/>
    <s v="In-store"/>
    <s v="2021"/>
    <x v="5"/>
    <x v="43"/>
  </r>
  <r>
    <x v="4"/>
    <n v="1185732"/>
    <x v="356"/>
    <x v="2"/>
    <x v="17"/>
    <s v="Cheyenne"/>
    <x v="0"/>
    <n v="50"/>
    <n v="850"/>
    <n v="425000"/>
    <n v="212500"/>
    <n v="0.5"/>
    <s v="In-store"/>
    <s v="2021"/>
    <x v="6"/>
    <x v="18"/>
  </r>
  <r>
    <x v="4"/>
    <n v="1185732"/>
    <x v="356"/>
    <x v="2"/>
    <x v="17"/>
    <s v="Cheyenne"/>
    <x v="1"/>
    <n v="45.000000000000007"/>
    <n v="625"/>
    <n v="281250.00000000006"/>
    <n v="84375.000000000015"/>
    <n v="0.3"/>
    <s v="In-store"/>
    <s v="2021"/>
    <x v="6"/>
    <x v="18"/>
  </r>
  <r>
    <x v="4"/>
    <n v="1185732"/>
    <x v="356"/>
    <x v="2"/>
    <x v="17"/>
    <s v="Cheyenne"/>
    <x v="2"/>
    <n v="40"/>
    <n v="550"/>
    <n v="220000"/>
    <n v="77000"/>
    <n v="0.35"/>
    <s v="In-store"/>
    <s v="2021"/>
    <x v="6"/>
    <x v="18"/>
  </r>
  <r>
    <x v="4"/>
    <n v="1185732"/>
    <x v="356"/>
    <x v="2"/>
    <x v="17"/>
    <s v="Cheyenne"/>
    <x v="3"/>
    <n v="40"/>
    <n v="525"/>
    <n v="210000"/>
    <n v="73500"/>
    <n v="0.35"/>
    <s v="In-store"/>
    <s v="2021"/>
    <x v="6"/>
    <x v="18"/>
  </r>
  <r>
    <x v="4"/>
    <n v="1185732"/>
    <x v="356"/>
    <x v="2"/>
    <x v="17"/>
    <s v="Cheyenne"/>
    <x v="4"/>
    <n v="50"/>
    <n v="500"/>
    <n v="250000"/>
    <n v="75000"/>
    <n v="0.3"/>
    <s v="In-store"/>
    <s v="2021"/>
    <x v="6"/>
    <x v="18"/>
  </r>
  <r>
    <x v="4"/>
    <n v="1185732"/>
    <x v="356"/>
    <x v="2"/>
    <x v="17"/>
    <s v="Cheyenne"/>
    <x v="5"/>
    <n v="55.000000000000007"/>
    <n v="675"/>
    <n v="371250.00000000006"/>
    <n v="92812.500000000015"/>
    <n v="0.25"/>
    <s v="In-store"/>
    <s v="2021"/>
    <x v="6"/>
    <x v="18"/>
  </r>
  <r>
    <x v="4"/>
    <n v="1185732"/>
    <x v="386"/>
    <x v="2"/>
    <x v="17"/>
    <s v="Cheyenne"/>
    <x v="0"/>
    <n v="50"/>
    <n v="800"/>
    <n v="400000"/>
    <n v="200000"/>
    <n v="0.5"/>
    <s v="In-store"/>
    <s v="2021"/>
    <x v="7"/>
    <x v="22"/>
  </r>
  <r>
    <x v="4"/>
    <n v="1185732"/>
    <x v="386"/>
    <x v="2"/>
    <x v="17"/>
    <s v="Cheyenne"/>
    <x v="1"/>
    <n v="45.000000000000007"/>
    <n v="600"/>
    <n v="270000.00000000006"/>
    <n v="81000.000000000015"/>
    <n v="0.3"/>
    <s v="In-store"/>
    <s v="2021"/>
    <x v="7"/>
    <x v="22"/>
  </r>
  <r>
    <x v="4"/>
    <n v="1185732"/>
    <x v="386"/>
    <x v="2"/>
    <x v="17"/>
    <s v="Cheyenne"/>
    <x v="2"/>
    <n v="40"/>
    <n v="525"/>
    <n v="210000"/>
    <n v="73500"/>
    <n v="0.35"/>
    <s v="In-store"/>
    <s v="2021"/>
    <x v="7"/>
    <x v="22"/>
  </r>
  <r>
    <x v="4"/>
    <n v="1185732"/>
    <x v="386"/>
    <x v="2"/>
    <x v="17"/>
    <s v="Cheyenne"/>
    <x v="3"/>
    <n v="40"/>
    <n v="500"/>
    <n v="200000"/>
    <n v="70000"/>
    <n v="0.35"/>
    <s v="In-store"/>
    <s v="2021"/>
    <x v="7"/>
    <x v="22"/>
  </r>
  <r>
    <x v="4"/>
    <n v="1185732"/>
    <x v="386"/>
    <x v="2"/>
    <x v="17"/>
    <s v="Cheyenne"/>
    <x v="4"/>
    <n v="50"/>
    <n v="500"/>
    <n v="250000"/>
    <n v="75000"/>
    <n v="0.3"/>
    <s v="In-store"/>
    <s v="2021"/>
    <x v="7"/>
    <x v="22"/>
  </r>
  <r>
    <x v="4"/>
    <n v="1185732"/>
    <x v="386"/>
    <x v="2"/>
    <x v="17"/>
    <s v="Cheyenne"/>
    <x v="5"/>
    <n v="55.000000000000007"/>
    <n v="600"/>
    <n v="330000.00000000006"/>
    <n v="82500.000000000015"/>
    <n v="0.25"/>
    <s v="In-store"/>
    <s v="2021"/>
    <x v="7"/>
    <x v="22"/>
  </r>
  <r>
    <x v="4"/>
    <n v="1185732"/>
    <x v="418"/>
    <x v="2"/>
    <x v="17"/>
    <s v="Cheyenne"/>
    <x v="0"/>
    <n v="55.000000000000007"/>
    <n v="775"/>
    <n v="426250.00000000006"/>
    <n v="213125.00000000003"/>
    <n v="0.5"/>
    <s v="In-store"/>
    <s v="2021"/>
    <x v="8"/>
    <x v="47"/>
  </r>
  <r>
    <x v="4"/>
    <n v="1185732"/>
    <x v="418"/>
    <x v="2"/>
    <x v="17"/>
    <s v="Cheyenne"/>
    <x v="1"/>
    <n v="45.000000000000007"/>
    <n v="600"/>
    <n v="270000.00000000006"/>
    <n v="81000.000000000015"/>
    <n v="0.3"/>
    <s v="In-store"/>
    <s v="2021"/>
    <x v="8"/>
    <x v="47"/>
  </r>
  <r>
    <x v="4"/>
    <n v="1185732"/>
    <x v="418"/>
    <x v="2"/>
    <x v="17"/>
    <s v="Cheyenne"/>
    <x v="2"/>
    <n v="45.000000000000007"/>
    <n v="500"/>
    <n v="225000.00000000003"/>
    <n v="78750"/>
    <n v="0.35"/>
    <s v="In-store"/>
    <s v="2021"/>
    <x v="8"/>
    <x v="47"/>
  </r>
  <r>
    <x v="4"/>
    <n v="1185732"/>
    <x v="418"/>
    <x v="2"/>
    <x v="17"/>
    <s v="Cheyenne"/>
    <x v="3"/>
    <n v="45.000000000000007"/>
    <n v="475"/>
    <n v="213750.00000000003"/>
    <n v="74812.5"/>
    <n v="0.35"/>
    <s v="In-store"/>
    <s v="2021"/>
    <x v="8"/>
    <x v="47"/>
  </r>
  <r>
    <x v="4"/>
    <n v="1185732"/>
    <x v="418"/>
    <x v="2"/>
    <x v="17"/>
    <s v="Cheyenne"/>
    <x v="4"/>
    <n v="55.000000000000007"/>
    <n v="475"/>
    <n v="261250.00000000003"/>
    <n v="78375"/>
    <n v="0.3"/>
    <s v="In-store"/>
    <s v="2021"/>
    <x v="8"/>
    <x v="47"/>
  </r>
  <r>
    <x v="4"/>
    <n v="1185732"/>
    <x v="418"/>
    <x v="2"/>
    <x v="17"/>
    <s v="Cheyenne"/>
    <x v="5"/>
    <n v="60"/>
    <n v="600"/>
    <n v="360000"/>
    <n v="90000"/>
    <n v="0.25"/>
    <s v="In-store"/>
    <s v="2021"/>
    <x v="8"/>
    <x v="47"/>
  </r>
  <r>
    <x v="4"/>
    <n v="1185732"/>
    <x v="448"/>
    <x v="2"/>
    <x v="17"/>
    <s v="Cheyenne"/>
    <x v="0"/>
    <n v="55.000000000000007"/>
    <n v="750"/>
    <n v="412500.00000000006"/>
    <n v="206250.00000000003"/>
    <n v="0.5"/>
    <s v="In-store"/>
    <s v="2021"/>
    <x v="9"/>
    <x v="27"/>
  </r>
  <r>
    <x v="4"/>
    <n v="1185732"/>
    <x v="448"/>
    <x v="2"/>
    <x v="17"/>
    <s v="Cheyenne"/>
    <x v="1"/>
    <n v="45.000000000000007"/>
    <n v="575"/>
    <n v="258750.00000000003"/>
    <n v="77625"/>
    <n v="0.3"/>
    <s v="In-store"/>
    <s v="2021"/>
    <x v="9"/>
    <x v="27"/>
  </r>
  <r>
    <x v="4"/>
    <n v="1185732"/>
    <x v="448"/>
    <x v="2"/>
    <x v="17"/>
    <s v="Cheyenne"/>
    <x v="2"/>
    <n v="45.000000000000007"/>
    <n v="520"/>
    <n v="234000.00000000003"/>
    <n v="81900"/>
    <n v="0.35"/>
    <s v="In-store"/>
    <s v="2021"/>
    <x v="9"/>
    <x v="27"/>
  </r>
  <r>
    <x v="4"/>
    <n v="1185732"/>
    <x v="448"/>
    <x v="2"/>
    <x v="17"/>
    <s v="Cheyenne"/>
    <x v="3"/>
    <n v="45.000000000000007"/>
    <n v="500"/>
    <n v="225000.00000000003"/>
    <n v="78750"/>
    <n v="0.35"/>
    <s v="In-store"/>
    <s v="2021"/>
    <x v="9"/>
    <x v="27"/>
  </r>
  <r>
    <x v="4"/>
    <n v="1185732"/>
    <x v="448"/>
    <x v="2"/>
    <x v="17"/>
    <s v="Cheyenne"/>
    <x v="4"/>
    <n v="55.000000000000007"/>
    <n v="475"/>
    <n v="261250.00000000003"/>
    <n v="78375"/>
    <n v="0.3"/>
    <s v="In-store"/>
    <s v="2021"/>
    <x v="9"/>
    <x v="27"/>
  </r>
  <r>
    <x v="4"/>
    <n v="1185732"/>
    <x v="448"/>
    <x v="2"/>
    <x v="17"/>
    <s v="Cheyenne"/>
    <x v="5"/>
    <n v="60"/>
    <n v="575"/>
    <n v="345000"/>
    <n v="86250"/>
    <n v="0.25"/>
    <s v="In-store"/>
    <s v="2021"/>
    <x v="9"/>
    <x v="27"/>
  </r>
  <r>
    <x v="4"/>
    <n v="1185732"/>
    <x v="477"/>
    <x v="2"/>
    <x v="17"/>
    <s v="Cheyenne"/>
    <x v="0"/>
    <n v="55.000000000000007"/>
    <n v="800"/>
    <n v="440000.00000000006"/>
    <n v="220000.00000000003"/>
    <n v="0.5"/>
    <s v="In-store"/>
    <s v="2021"/>
    <x v="10"/>
    <x v="50"/>
  </r>
  <r>
    <x v="4"/>
    <n v="1185732"/>
    <x v="477"/>
    <x v="2"/>
    <x v="17"/>
    <s v="Cheyenne"/>
    <x v="1"/>
    <n v="45.000000000000007"/>
    <n v="600"/>
    <n v="270000.00000000006"/>
    <n v="81000.000000000015"/>
    <n v="0.3"/>
    <s v="In-store"/>
    <s v="2021"/>
    <x v="10"/>
    <x v="50"/>
  </r>
  <r>
    <x v="0"/>
    <n v="1185732"/>
    <x v="477"/>
    <x v="2"/>
    <x v="17"/>
    <s v="Cheyenne"/>
    <x v="2"/>
    <n v="45.000000000000007"/>
    <n v="550"/>
    <n v="247500.00000000003"/>
    <n v="86625"/>
    <n v="0.35"/>
    <s v="In-store"/>
    <s v="2021"/>
    <x v="10"/>
    <x v="50"/>
  </r>
  <r>
    <x v="0"/>
    <n v="1185732"/>
    <x v="477"/>
    <x v="2"/>
    <x v="17"/>
    <s v="Cheyenne"/>
    <x v="3"/>
    <n v="45.000000000000007"/>
    <n v="500"/>
    <n v="225000.00000000003"/>
    <n v="78750"/>
    <n v="0.35"/>
    <s v="In-store"/>
    <s v="2021"/>
    <x v="10"/>
    <x v="50"/>
  </r>
  <r>
    <x v="0"/>
    <n v="1185732"/>
    <x v="477"/>
    <x v="2"/>
    <x v="17"/>
    <s v="Cheyenne"/>
    <x v="4"/>
    <n v="55.000000000000007"/>
    <n v="500"/>
    <n v="275000.00000000006"/>
    <n v="82500.000000000015"/>
    <n v="0.3"/>
    <s v="In-store"/>
    <s v="2021"/>
    <x v="10"/>
    <x v="50"/>
  </r>
  <r>
    <x v="0"/>
    <n v="1185732"/>
    <x v="477"/>
    <x v="2"/>
    <x v="17"/>
    <s v="Cheyenne"/>
    <x v="5"/>
    <n v="60"/>
    <n v="600"/>
    <n v="360000"/>
    <n v="90000"/>
    <n v="0.25"/>
    <s v="In-store"/>
    <s v="2021"/>
    <x v="10"/>
    <x v="50"/>
  </r>
  <r>
    <x v="0"/>
    <n v="1128299"/>
    <x v="188"/>
    <x v="2"/>
    <x v="17"/>
    <s v="Cheyenne"/>
    <x v="0"/>
    <n v="30.000000000000004"/>
    <n v="350"/>
    <n v="105000.00000000001"/>
    <n v="36750"/>
    <n v="0.35"/>
    <s v="In-store"/>
    <s v="2021"/>
    <x v="0"/>
    <x v="3"/>
  </r>
  <r>
    <x v="0"/>
    <n v="1128299"/>
    <x v="188"/>
    <x v="2"/>
    <x v="17"/>
    <s v="Cheyenne"/>
    <x v="1"/>
    <n v="40"/>
    <n v="350"/>
    <n v="140000"/>
    <n v="49000"/>
    <n v="0.35"/>
    <s v="In-store"/>
    <s v="2021"/>
    <x v="0"/>
    <x v="3"/>
  </r>
  <r>
    <x v="0"/>
    <n v="1128299"/>
    <x v="188"/>
    <x v="2"/>
    <x v="17"/>
    <s v="Cheyenne"/>
    <x v="2"/>
    <n v="40"/>
    <n v="350"/>
    <n v="140000"/>
    <n v="49000"/>
    <n v="0.35"/>
    <s v="In-store"/>
    <s v="2021"/>
    <x v="0"/>
    <x v="3"/>
  </r>
  <r>
    <x v="0"/>
    <n v="1128299"/>
    <x v="188"/>
    <x v="2"/>
    <x v="17"/>
    <s v="Cheyenne"/>
    <x v="3"/>
    <n v="40"/>
    <n v="200"/>
    <n v="80000"/>
    <n v="28000"/>
    <n v="0.35"/>
    <s v="In-store"/>
    <s v="2021"/>
    <x v="0"/>
    <x v="3"/>
  </r>
  <r>
    <x v="0"/>
    <n v="1128299"/>
    <x v="188"/>
    <x v="2"/>
    <x v="17"/>
    <s v="Cheyenne"/>
    <x v="4"/>
    <n v="45.000000000000007"/>
    <n v="150"/>
    <n v="67500.000000000015"/>
    <n v="27000.000000000007"/>
    <n v="0.4"/>
    <s v="In-store"/>
    <s v="2021"/>
    <x v="0"/>
    <x v="3"/>
  </r>
  <r>
    <x v="0"/>
    <n v="1128299"/>
    <x v="188"/>
    <x v="2"/>
    <x v="17"/>
    <s v="Cheyenne"/>
    <x v="5"/>
    <n v="40"/>
    <n v="400"/>
    <n v="160000"/>
    <n v="48000"/>
    <n v="0.3"/>
    <s v="In-store"/>
    <s v="2021"/>
    <x v="0"/>
    <x v="3"/>
  </r>
  <r>
    <x v="0"/>
    <n v="1128299"/>
    <x v="698"/>
    <x v="2"/>
    <x v="17"/>
    <s v="Cheyenne"/>
    <x v="0"/>
    <n v="30.000000000000004"/>
    <n v="450"/>
    <n v="135000.00000000003"/>
    <n v="47250.000000000007"/>
    <n v="0.35"/>
    <s v="In-store"/>
    <s v="2021"/>
    <x v="1"/>
    <x v="52"/>
  </r>
  <r>
    <x v="0"/>
    <n v="1128299"/>
    <x v="698"/>
    <x v="2"/>
    <x v="17"/>
    <s v="Cheyenne"/>
    <x v="1"/>
    <n v="40"/>
    <n v="350"/>
    <n v="140000"/>
    <n v="49000"/>
    <n v="0.35"/>
    <s v="In-store"/>
    <s v="2021"/>
    <x v="1"/>
    <x v="52"/>
  </r>
  <r>
    <x v="0"/>
    <n v="1128299"/>
    <x v="698"/>
    <x v="2"/>
    <x v="17"/>
    <s v="Cheyenne"/>
    <x v="2"/>
    <n v="40"/>
    <n v="350"/>
    <n v="140000"/>
    <n v="49000"/>
    <n v="0.35"/>
    <s v="In-store"/>
    <s v="2021"/>
    <x v="1"/>
    <x v="52"/>
  </r>
  <r>
    <x v="0"/>
    <n v="1128299"/>
    <x v="698"/>
    <x v="4"/>
    <x v="18"/>
    <s v="Richmond"/>
    <x v="3"/>
    <n v="40"/>
    <n v="200"/>
    <n v="80000"/>
    <n v="28000"/>
    <n v="0.35"/>
    <s v="In-store"/>
    <s v="2021"/>
    <x v="1"/>
    <x v="52"/>
  </r>
  <r>
    <x v="0"/>
    <n v="1128299"/>
    <x v="698"/>
    <x v="4"/>
    <x v="18"/>
    <s v="Richmond"/>
    <x v="4"/>
    <n v="45.000000000000007"/>
    <n v="125"/>
    <n v="56250.000000000007"/>
    <n v="22500.000000000004"/>
    <n v="0.4"/>
    <s v="In-store"/>
    <s v="2021"/>
    <x v="1"/>
    <x v="52"/>
  </r>
  <r>
    <x v="0"/>
    <n v="1128299"/>
    <x v="698"/>
    <x v="4"/>
    <x v="18"/>
    <s v="Richmond"/>
    <x v="5"/>
    <n v="40"/>
    <n v="325"/>
    <n v="130000"/>
    <n v="39000"/>
    <n v="0.3"/>
    <s v="In-store"/>
    <s v="2021"/>
    <x v="1"/>
    <x v="52"/>
  </r>
  <r>
    <x v="0"/>
    <n v="1128299"/>
    <x v="228"/>
    <x v="4"/>
    <x v="18"/>
    <s v="Richmond"/>
    <x v="0"/>
    <n v="40"/>
    <n v="475"/>
    <n v="190000"/>
    <n v="66500"/>
    <n v="0.35"/>
    <s v="In-store"/>
    <s v="2021"/>
    <x v="2"/>
    <x v="33"/>
  </r>
  <r>
    <x v="0"/>
    <n v="1128299"/>
    <x v="228"/>
    <x v="4"/>
    <x v="18"/>
    <s v="Richmond"/>
    <x v="1"/>
    <n v="50"/>
    <n v="325"/>
    <n v="162500"/>
    <n v="56875"/>
    <n v="0.35"/>
    <s v="In-store"/>
    <s v="2021"/>
    <x v="2"/>
    <x v="33"/>
  </r>
  <r>
    <x v="0"/>
    <n v="1128299"/>
    <x v="228"/>
    <x v="4"/>
    <x v="18"/>
    <s v="Richmond"/>
    <x v="2"/>
    <n v="54.999999999999993"/>
    <n v="350"/>
    <n v="192499.99999999997"/>
    <n v="67374.999999999985"/>
    <n v="0.35"/>
    <s v="In-store"/>
    <s v="2021"/>
    <x v="2"/>
    <x v="33"/>
  </r>
  <r>
    <x v="0"/>
    <n v="1128299"/>
    <x v="228"/>
    <x v="4"/>
    <x v="18"/>
    <s v="Richmond"/>
    <x v="3"/>
    <n v="50"/>
    <n v="250"/>
    <n v="125000"/>
    <n v="43750"/>
    <n v="0.35"/>
    <s v="In-store"/>
    <s v="2021"/>
    <x v="2"/>
    <x v="33"/>
  </r>
  <r>
    <x v="0"/>
    <n v="1128299"/>
    <x v="228"/>
    <x v="4"/>
    <x v="18"/>
    <s v="Richmond"/>
    <x v="4"/>
    <n v="55.000000000000007"/>
    <n v="100"/>
    <n v="55000.000000000007"/>
    <n v="22000.000000000004"/>
    <n v="0.4"/>
    <s v="In-store"/>
    <s v="2021"/>
    <x v="2"/>
    <x v="33"/>
  </r>
  <r>
    <x v="0"/>
    <n v="1128299"/>
    <x v="228"/>
    <x v="4"/>
    <x v="18"/>
    <s v="Richmond"/>
    <x v="5"/>
    <n v="50"/>
    <n v="300"/>
    <n v="150000"/>
    <n v="45000"/>
    <n v="0.3"/>
    <s v="In-store"/>
    <s v="2021"/>
    <x v="2"/>
    <x v="33"/>
  </r>
  <r>
    <x v="0"/>
    <n v="1128299"/>
    <x v="247"/>
    <x v="4"/>
    <x v="18"/>
    <s v="Richmond"/>
    <x v="0"/>
    <n v="55.000000000000007"/>
    <n v="475"/>
    <n v="261250.00000000003"/>
    <n v="91437.5"/>
    <n v="0.35"/>
    <s v="In-store"/>
    <s v="2021"/>
    <x v="3"/>
    <x v="11"/>
  </r>
  <r>
    <x v="0"/>
    <n v="1128299"/>
    <x v="247"/>
    <x v="4"/>
    <x v="18"/>
    <s v="Richmond"/>
    <x v="1"/>
    <n v="60.000000000000007"/>
    <n v="275"/>
    <n v="165000.00000000003"/>
    <n v="57750.000000000007"/>
    <n v="0.35"/>
    <s v="In-store"/>
    <s v="2021"/>
    <x v="3"/>
    <x v="11"/>
  </r>
  <r>
    <x v="0"/>
    <n v="1128299"/>
    <x v="247"/>
    <x v="4"/>
    <x v="18"/>
    <s v="Richmond"/>
    <x v="2"/>
    <n v="60.000000000000007"/>
    <n v="325"/>
    <n v="195000.00000000003"/>
    <n v="68250"/>
    <n v="0.35"/>
    <s v="In-store"/>
    <s v="2021"/>
    <x v="3"/>
    <x v="11"/>
  </r>
  <r>
    <x v="0"/>
    <n v="1128299"/>
    <x v="247"/>
    <x v="4"/>
    <x v="18"/>
    <s v="Richmond"/>
    <x v="3"/>
    <n v="45.000000000000007"/>
    <n v="225"/>
    <n v="101250.00000000001"/>
    <n v="35437.5"/>
    <n v="0.35"/>
    <s v="In-store"/>
    <s v="2021"/>
    <x v="3"/>
    <x v="11"/>
  </r>
  <r>
    <x v="0"/>
    <n v="1128299"/>
    <x v="247"/>
    <x v="4"/>
    <x v="18"/>
    <s v="Richmond"/>
    <x v="4"/>
    <n v="50.000000000000014"/>
    <n v="125"/>
    <n v="62500.000000000015"/>
    <n v="25000.000000000007"/>
    <n v="0.4"/>
    <s v="In-store"/>
    <s v="2021"/>
    <x v="3"/>
    <x v="11"/>
  </r>
  <r>
    <x v="0"/>
    <n v="1128299"/>
    <x v="247"/>
    <x v="4"/>
    <x v="18"/>
    <s v="Richmond"/>
    <x v="5"/>
    <n v="65.000000000000014"/>
    <n v="300"/>
    <n v="195000.00000000003"/>
    <n v="58500.000000000007"/>
    <n v="0.3"/>
    <s v="In-store"/>
    <s v="2021"/>
    <x v="3"/>
    <x v="11"/>
  </r>
  <r>
    <x v="0"/>
    <n v="1128299"/>
    <x v="278"/>
    <x v="4"/>
    <x v="18"/>
    <s v="Richmond"/>
    <x v="0"/>
    <n v="50"/>
    <n v="500"/>
    <n v="250000"/>
    <n v="87500"/>
    <n v="0.35"/>
    <s v="In-store"/>
    <s v="2021"/>
    <x v="4"/>
    <x v="37"/>
  </r>
  <r>
    <x v="0"/>
    <n v="1128299"/>
    <x v="278"/>
    <x v="4"/>
    <x v="18"/>
    <s v="Richmond"/>
    <x v="1"/>
    <n v="55.000000000000007"/>
    <n v="350"/>
    <n v="192500.00000000003"/>
    <n v="67375"/>
    <n v="0.35"/>
    <s v="In-store"/>
    <s v="2021"/>
    <x v="4"/>
    <x v="37"/>
  </r>
  <r>
    <x v="0"/>
    <n v="1128299"/>
    <x v="278"/>
    <x v="4"/>
    <x v="18"/>
    <s v="Richmond"/>
    <x v="2"/>
    <n v="55.000000000000007"/>
    <n v="350"/>
    <n v="192500.00000000003"/>
    <n v="67375"/>
    <n v="0.35"/>
    <s v="In-store"/>
    <s v="2021"/>
    <x v="4"/>
    <x v="37"/>
  </r>
  <r>
    <x v="0"/>
    <n v="1128299"/>
    <x v="278"/>
    <x v="4"/>
    <x v="18"/>
    <s v="Richmond"/>
    <x v="3"/>
    <n v="50"/>
    <n v="275"/>
    <n v="137500"/>
    <n v="48125"/>
    <n v="0.35"/>
    <s v="In-store"/>
    <s v="2021"/>
    <x v="4"/>
    <x v="37"/>
  </r>
  <r>
    <x v="0"/>
    <n v="1128299"/>
    <x v="278"/>
    <x v="4"/>
    <x v="18"/>
    <s v="Richmond"/>
    <x v="4"/>
    <n v="44.999999999999993"/>
    <n v="175"/>
    <n v="78749.999999999985"/>
    <n v="31499.999999999996"/>
    <n v="0.4"/>
    <s v="In-store"/>
    <s v="2021"/>
    <x v="4"/>
    <x v="37"/>
  </r>
  <r>
    <x v="0"/>
    <n v="1128299"/>
    <x v="278"/>
    <x v="4"/>
    <x v="18"/>
    <s v="Richmond"/>
    <x v="5"/>
    <n v="60"/>
    <n v="525"/>
    <n v="315000"/>
    <n v="94500"/>
    <n v="0.3"/>
    <s v="In-store"/>
    <s v="2021"/>
    <x v="4"/>
    <x v="37"/>
  </r>
  <r>
    <x v="0"/>
    <n v="1128299"/>
    <x v="308"/>
    <x v="4"/>
    <x v="18"/>
    <s v="Richmond"/>
    <x v="0"/>
    <n v="54.999999999999993"/>
    <n v="775"/>
    <n v="426249.99999999994"/>
    <n v="149187.49999999997"/>
    <n v="0.35"/>
    <s v="In-store"/>
    <s v="2021"/>
    <x v="11"/>
    <x v="41"/>
  </r>
  <r>
    <x v="0"/>
    <n v="1128299"/>
    <x v="308"/>
    <x v="4"/>
    <x v="18"/>
    <s v="Richmond"/>
    <x v="1"/>
    <n v="64.999999999999986"/>
    <n v="650"/>
    <n v="422499.99999999988"/>
    <n v="147874.99999999994"/>
    <n v="0.35"/>
    <s v="In-store"/>
    <s v="2021"/>
    <x v="11"/>
    <x v="41"/>
  </r>
  <r>
    <x v="0"/>
    <n v="1128299"/>
    <x v="308"/>
    <x v="4"/>
    <x v="18"/>
    <s v="Richmond"/>
    <x v="2"/>
    <n v="80"/>
    <n v="650"/>
    <n v="520000"/>
    <n v="182000"/>
    <n v="0.35"/>
    <s v="In-store"/>
    <s v="2021"/>
    <x v="11"/>
    <x v="41"/>
  </r>
  <r>
    <x v="0"/>
    <n v="1128299"/>
    <x v="308"/>
    <x v="4"/>
    <x v="18"/>
    <s v="Richmond"/>
    <x v="3"/>
    <n v="80"/>
    <n v="525"/>
    <n v="420000"/>
    <n v="147000"/>
    <n v="0.35"/>
    <s v="In-store"/>
    <s v="2021"/>
    <x v="11"/>
    <x v="41"/>
  </r>
  <r>
    <x v="0"/>
    <n v="1128299"/>
    <x v="308"/>
    <x v="4"/>
    <x v="18"/>
    <s v="Richmond"/>
    <x v="4"/>
    <n v="90"/>
    <n v="400"/>
    <n v="360000"/>
    <n v="144000"/>
    <n v="0.4"/>
    <s v="In-store"/>
    <s v="2021"/>
    <x v="11"/>
    <x v="41"/>
  </r>
  <r>
    <x v="0"/>
    <n v="1128299"/>
    <x v="308"/>
    <x v="4"/>
    <x v="18"/>
    <s v="Richmond"/>
    <x v="5"/>
    <n v="105"/>
    <n v="700"/>
    <n v="735000"/>
    <n v="220500"/>
    <n v="0.3"/>
    <s v="In-store"/>
    <s v="2021"/>
    <x v="11"/>
    <x v="41"/>
  </r>
  <r>
    <x v="0"/>
    <n v="1128299"/>
    <x v="337"/>
    <x v="4"/>
    <x v="18"/>
    <s v="Richmond"/>
    <x v="0"/>
    <n v="85"/>
    <n v="850"/>
    <n v="722500"/>
    <n v="252874.99999999997"/>
    <n v="0.35"/>
    <s v="In-store"/>
    <s v="2021"/>
    <x v="5"/>
    <x v="15"/>
  </r>
  <r>
    <x v="0"/>
    <n v="1128299"/>
    <x v="337"/>
    <x v="4"/>
    <x v="18"/>
    <s v="Richmond"/>
    <x v="1"/>
    <n v="90"/>
    <n v="700"/>
    <n v="630000"/>
    <n v="220500"/>
    <n v="0.35"/>
    <s v="In-store"/>
    <s v="2021"/>
    <x v="5"/>
    <x v="15"/>
  </r>
  <r>
    <x v="0"/>
    <n v="1128299"/>
    <x v="337"/>
    <x v="4"/>
    <x v="18"/>
    <s v="Richmond"/>
    <x v="2"/>
    <n v="90"/>
    <n v="650"/>
    <n v="585000"/>
    <n v="204750"/>
    <n v="0.35"/>
    <s v="In-store"/>
    <s v="2021"/>
    <x v="5"/>
    <x v="15"/>
  </r>
  <r>
    <x v="0"/>
    <n v="1128299"/>
    <x v="337"/>
    <x v="4"/>
    <x v="18"/>
    <s v="Richmond"/>
    <x v="3"/>
    <n v="85"/>
    <n v="550"/>
    <n v="467500"/>
    <n v="163625"/>
    <n v="0.35"/>
    <s v="In-store"/>
    <s v="2021"/>
    <x v="5"/>
    <x v="15"/>
  </r>
  <r>
    <x v="0"/>
    <n v="1128299"/>
    <x v="337"/>
    <x v="4"/>
    <x v="18"/>
    <s v="Richmond"/>
    <x v="4"/>
    <n v="90"/>
    <n v="600"/>
    <n v="540000"/>
    <n v="216000"/>
    <n v="0.4"/>
    <s v="In-store"/>
    <s v="2021"/>
    <x v="5"/>
    <x v="15"/>
  </r>
  <r>
    <x v="0"/>
    <n v="1128299"/>
    <x v="337"/>
    <x v="4"/>
    <x v="18"/>
    <s v="Richmond"/>
    <x v="5"/>
    <n v="105"/>
    <n v="600"/>
    <n v="630000"/>
    <n v="189000"/>
    <n v="0.3"/>
    <s v="In-store"/>
    <s v="2021"/>
    <x v="5"/>
    <x v="15"/>
  </r>
  <r>
    <x v="0"/>
    <n v="1128299"/>
    <x v="369"/>
    <x v="4"/>
    <x v="18"/>
    <s v="Richmond"/>
    <x v="0"/>
    <n v="90"/>
    <n v="800"/>
    <n v="720000"/>
    <n v="251999.99999999997"/>
    <n v="0.35"/>
    <s v="In-store"/>
    <s v="2021"/>
    <x v="6"/>
    <x v="20"/>
  </r>
  <r>
    <x v="0"/>
    <n v="1128299"/>
    <x v="369"/>
    <x v="4"/>
    <x v="18"/>
    <s v="Richmond"/>
    <x v="1"/>
    <n v="80"/>
    <n v="775"/>
    <n v="620000"/>
    <n v="217000"/>
    <n v="0.35"/>
    <s v="In-store"/>
    <s v="2021"/>
    <x v="6"/>
    <x v="20"/>
  </r>
  <r>
    <x v="0"/>
    <n v="1128299"/>
    <x v="369"/>
    <x v="4"/>
    <x v="18"/>
    <s v="Richmond"/>
    <x v="2"/>
    <n v="70"/>
    <n v="650"/>
    <n v="455000"/>
    <n v="159250"/>
    <n v="0.35"/>
    <s v="In-store"/>
    <s v="2021"/>
    <x v="6"/>
    <x v="20"/>
  </r>
  <r>
    <x v="0"/>
    <n v="1128299"/>
    <x v="369"/>
    <x v="4"/>
    <x v="18"/>
    <s v="Richmond"/>
    <x v="3"/>
    <n v="70"/>
    <n v="425"/>
    <n v="297500"/>
    <n v="104125"/>
    <n v="0.35"/>
    <s v="In-store"/>
    <s v="2021"/>
    <x v="6"/>
    <x v="20"/>
  </r>
  <r>
    <x v="0"/>
    <n v="1128299"/>
    <x v="369"/>
    <x v="4"/>
    <x v="18"/>
    <s v="Richmond"/>
    <x v="4"/>
    <n v="70"/>
    <n v="425"/>
    <n v="297500"/>
    <n v="119000"/>
    <n v="0.4"/>
    <s v="In-store"/>
    <s v="2021"/>
    <x v="6"/>
    <x v="20"/>
  </r>
  <r>
    <x v="0"/>
    <n v="1128299"/>
    <x v="369"/>
    <x v="4"/>
    <x v="18"/>
    <s v="Richmond"/>
    <x v="5"/>
    <n v="75"/>
    <n v="250"/>
    <n v="187500"/>
    <n v="56250"/>
    <n v="0.3"/>
    <s v="In-store"/>
    <s v="2021"/>
    <x v="6"/>
    <x v="20"/>
  </r>
  <r>
    <x v="0"/>
    <n v="1128299"/>
    <x v="401"/>
    <x v="4"/>
    <x v="18"/>
    <s v="Richmond"/>
    <x v="0"/>
    <n v="50.000000000000014"/>
    <n v="450"/>
    <n v="225000.00000000006"/>
    <n v="78750.000000000015"/>
    <n v="0.35"/>
    <s v="In-store"/>
    <s v="2021"/>
    <x v="7"/>
    <x v="44"/>
  </r>
  <r>
    <x v="0"/>
    <n v="1128299"/>
    <x v="401"/>
    <x v="4"/>
    <x v="18"/>
    <s v="Richmond"/>
    <x v="1"/>
    <n v="55.000000000000014"/>
    <n v="450"/>
    <n v="247500.00000000006"/>
    <n v="86625.000000000015"/>
    <n v="0.35"/>
    <s v="In-store"/>
    <s v="2021"/>
    <x v="7"/>
    <x v="44"/>
  </r>
  <r>
    <x v="0"/>
    <n v="1128299"/>
    <x v="401"/>
    <x v="4"/>
    <x v="18"/>
    <s v="Richmond"/>
    <x v="2"/>
    <n v="50.000000000000014"/>
    <n v="250"/>
    <n v="125000.00000000003"/>
    <n v="43750.000000000007"/>
    <n v="0.35"/>
    <s v="In-store"/>
    <s v="2021"/>
    <x v="7"/>
    <x v="44"/>
  </r>
  <r>
    <x v="0"/>
    <n v="1128299"/>
    <x v="401"/>
    <x v="4"/>
    <x v="18"/>
    <s v="Richmond"/>
    <x v="3"/>
    <n v="50.000000000000014"/>
    <n v="200"/>
    <n v="100000.00000000003"/>
    <n v="35000.000000000007"/>
    <n v="0.35"/>
    <s v="In-store"/>
    <s v="2021"/>
    <x v="7"/>
    <x v="44"/>
  </r>
  <r>
    <x v="0"/>
    <n v="1128299"/>
    <x v="401"/>
    <x v="4"/>
    <x v="18"/>
    <s v="Richmond"/>
    <x v="4"/>
    <n v="60.000000000000007"/>
    <n v="225"/>
    <n v="135000.00000000003"/>
    <n v="54000.000000000015"/>
    <n v="0.4"/>
    <s v="In-store"/>
    <s v="2021"/>
    <x v="7"/>
    <x v="44"/>
  </r>
  <r>
    <x v="0"/>
    <n v="1128299"/>
    <x v="401"/>
    <x v="4"/>
    <x v="18"/>
    <s v="Richmond"/>
    <x v="5"/>
    <n v="44.999999999999993"/>
    <n v="250"/>
    <n v="112499.99999999999"/>
    <n v="33749.999999999993"/>
    <n v="0.3"/>
    <s v="In-store"/>
    <s v="2021"/>
    <x v="7"/>
    <x v="44"/>
  </r>
  <r>
    <x v="0"/>
    <n v="1128299"/>
    <x v="430"/>
    <x v="4"/>
    <x v="18"/>
    <s v="Richmond"/>
    <x v="0"/>
    <n v="40"/>
    <n v="350"/>
    <n v="140000"/>
    <n v="49000"/>
    <n v="0.35"/>
    <s v="In-store"/>
    <s v="2021"/>
    <x v="8"/>
    <x v="25"/>
  </r>
  <r>
    <x v="0"/>
    <n v="1128299"/>
    <x v="430"/>
    <x v="4"/>
    <x v="18"/>
    <s v="Richmond"/>
    <x v="1"/>
    <n v="55.000000000000014"/>
    <n v="525"/>
    <n v="288750.00000000006"/>
    <n v="101062.50000000001"/>
    <n v="0.35"/>
    <s v="In-store"/>
    <s v="2021"/>
    <x v="8"/>
    <x v="25"/>
  </r>
  <r>
    <x v="0"/>
    <n v="1128299"/>
    <x v="430"/>
    <x v="4"/>
    <x v="18"/>
    <s v="Richmond"/>
    <x v="2"/>
    <n v="50.000000000000014"/>
    <n v="350"/>
    <n v="175000.00000000006"/>
    <n v="61250.000000000015"/>
    <n v="0.35"/>
    <s v="In-store"/>
    <s v="2021"/>
    <x v="8"/>
    <x v="25"/>
  </r>
  <r>
    <x v="0"/>
    <n v="1128299"/>
    <x v="430"/>
    <x v="4"/>
    <x v="18"/>
    <s v="Richmond"/>
    <x v="3"/>
    <n v="45.000000000000007"/>
    <n v="325"/>
    <n v="146250.00000000003"/>
    <n v="51187.500000000007"/>
    <n v="0.35"/>
    <s v="In-store"/>
    <s v="2021"/>
    <x v="8"/>
    <x v="25"/>
  </r>
  <r>
    <x v="0"/>
    <n v="1128299"/>
    <x v="430"/>
    <x v="4"/>
    <x v="18"/>
    <s v="Richmond"/>
    <x v="4"/>
    <n v="55.000000000000007"/>
    <n v="300"/>
    <n v="165000.00000000003"/>
    <n v="66000.000000000015"/>
    <n v="0.4"/>
    <s v="In-store"/>
    <s v="2021"/>
    <x v="8"/>
    <x v="25"/>
  </r>
  <r>
    <x v="0"/>
    <n v="1128299"/>
    <x v="430"/>
    <x v="4"/>
    <x v="18"/>
    <s v="Richmond"/>
    <x v="5"/>
    <n v="60.000000000000007"/>
    <n v="350"/>
    <n v="210000.00000000003"/>
    <n v="63000.000000000007"/>
    <n v="0.3"/>
    <s v="In-store"/>
    <s v="2021"/>
    <x v="8"/>
    <x v="25"/>
  </r>
  <r>
    <x v="0"/>
    <n v="1128299"/>
    <x v="461"/>
    <x v="4"/>
    <x v="18"/>
    <s v="Richmond"/>
    <x v="0"/>
    <n v="45.000000000000007"/>
    <n v="575"/>
    <n v="258750.00000000003"/>
    <n v="90562.5"/>
    <n v="0.35"/>
    <s v="In-store"/>
    <s v="2021"/>
    <x v="9"/>
    <x v="48"/>
  </r>
  <r>
    <x v="0"/>
    <n v="1128299"/>
    <x v="461"/>
    <x v="4"/>
    <x v="18"/>
    <s v="Richmond"/>
    <x v="1"/>
    <n v="50.000000000000014"/>
    <n v="650"/>
    <n v="325000.00000000012"/>
    <n v="113750.00000000003"/>
    <n v="0.35"/>
    <s v="In-store"/>
    <s v="2021"/>
    <x v="9"/>
    <x v="48"/>
  </r>
  <r>
    <x v="0"/>
    <n v="1128299"/>
    <x v="461"/>
    <x v="4"/>
    <x v="18"/>
    <s v="Richmond"/>
    <x v="2"/>
    <n v="45.000000000000007"/>
    <n v="475"/>
    <n v="213750.00000000003"/>
    <n v="74812.5"/>
    <n v="0.35"/>
    <s v="In-store"/>
    <s v="2021"/>
    <x v="9"/>
    <x v="48"/>
  </r>
  <r>
    <x v="0"/>
    <n v="1128299"/>
    <x v="461"/>
    <x v="4"/>
    <x v="18"/>
    <s v="Richmond"/>
    <x v="3"/>
    <n v="55.000000000000014"/>
    <n v="450"/>
    <n v="247500.00000000006"/>
    <n v="86625.000000000015"/>
    <n v="0.35"/>
    <s v="In-store"/>
    <s v="2021"/>
    <x v="9"/>
    <x v="48"/>
  </r>
  <r>
    <x v="0"/>
    <n v="1128299"/>
    <x v="461"/>
    <x v="4"/>
    <x v="18"/>
    <s v="Richmond"/>
    <x v="4"/>
    <n v="75.000000000000014"/>
    <n v="425"/>
    <n v="318750.00000000006"/>
    <n v="127500.00000000003"/>
    <n v="0.4"/>
    <s v="In-store"/>
    <s v="2021"/>
    <x v="9"/>
    <x v="48"/>
  </r>
  <r>
    <x v="0"/>
    <n v="1128299"/>
    <x v="461"/>
    <x v="4"/>
    <x v="18"/>
    <s v="Richmond"/>
    <x v="5"/>
    <n v="80.000000000000014"/>
    <n v="550"/>
    <n v="440000.00000000006"/>
    <n v="132000"/>
    <n v="0.3"/>
    <s v="In-store"/>
    <s v="2021"/>
    <x v="9"/>
    <x v="48"/>
  </r>
  <r>
    <x v="0"/>
    <n v="1128299"/>
    <x v="490"/>
    <x v="4"/>
    <x v="18"/>
    <s v="Richmond"/>
    <x v="0"/>
    <n v="65.000000000000014"/>
    <n v="750"/>
    <n v="487500.00000000012"/>
    <n v="170625.00000000003"/>
    <n v="0.35"/>
    <s v="In-store"/>
    <s v="2021"/>
    <x v="10"/>
    <x v="29"/>
  </r>
  <r>
    <x v="0"/>
    <n v="1128299"/>
    <x v="490"/>
    <x v="4"/>
    <x v="18"/>
    <s v="Richmond"/>
    <x v="1"/>
    <n v="75.000000000000028"/>
    <n v="750"/>
    <n v="562500.00000000023"/>
    <n v="196875.00000000006"/>
    <n v="0.35"/>
    <s v="In-store"/>
    <s v="2021"/>
    <x v="10"/>
    <x v="29"/>
  </r>
  <r>
    <x v="2"/>
    <n v="1128299"/>
    <x v="490"/>
    <x v="4"/>
    <x v="18"/>
    <s v="Richmond"/>
    <x v="2"/>
    <n v="70.000000000000014"/>
    <n v="550"/>
    <n v="385000.00000000006"/>
    <n v="134750"/>
    <n v="0.35"/>
    <s v="In-store"/>
    <s v="2021"/>
    <x v="10"/>
    <x v="29"/>
  </r>
  <r>
    <x v="2"/>
    <n v="1128299"/>
    <x v="490"/>
    <x v="4"/>
    <x v="18"/>
    <s v="Richmond"/>
    <x v="3"/>
    <n v="70.000000000000014"/>
    <n v="550"/>
    <n v="385000.00000000006"/>
    <n v="134750"/>
    <n v="0.35"/>
    <s v="In-store"/>
    <s v="2021"/>
    <x v="10"/>
    <x v="29"/>
  </r>
  <r>
    <x v="2"/>
    <n v="1128299"/>
    <x v="490"/>
    <x v="4"/>
    <x v="18"/>
    <s v="Richmond"/>
    <x v="4"/>
    <n v="80.000000000000014"/>
    <n v="475"/>
    <n v="380000.00000000006"/>
    <n v="152000.00000000003"/>
    <n v="0.4"/>
    <s v="In-store"/>
    <s v="2021"/>
    <x v="10"/>
    <x v="29"/>
  </r>
  <r>
    <x v="2"/>
    <n v="1128299"/>
    <x v="490"/>
    <x v="4"/>
    <x v="18"/>
    <s v="Richmond"/>
    <x v="5"/>
    <n v="85.000000000000014"/>
    <n v="575"/>
    <n v="488750.00000000006"/>
    <n v="146625"/>
    <n v="0.3"/>
    <s v="In-store"/>
    <s v="2021"/>
    <x v="10"/>
    <x v="29"/>
  </r>
  <r>
    <x v="2"/>
    <n v="1185732"/>
    <x v="183"/>
    <x v="4"/>
    <x v="18"/>
    <s v="Richmond"/>
    <x v="0"/>
    <n v="35"/>
    <n v="750"/>
    <n v="262500"/>
    <n v="131250"/>
    <n v="0.5"/>
    <s v="In-store"/>
    <s v="2021"/>
    <x v="0"/>
    <x v="2"/>
  </r>
  <r>
    <x v="2"/>
    <n v="1185732"/>
    <x v="183"/>
    <x v="4"/>
    <x v="18"/>
    <s v="Richmond"/>
    <x v="1"/>
    <n v="35"/>
    <n v="550"/>
    <n v="192500"/>
    <n v="77000"/>
    <n v="0.39999999999999997"/>
    <s v="In-store"/>
    <s v="2021"/>
    <x v="0"/>
    <x v="2"/>
  </r>
  <r>
    <x v="2"/>
    <n v="1185732"/>
    <x v="183"/>
    <x v="4"/>
    <x v="18"/>
    <s v="Richmond"/>
    <x v="2"/>
    <n v="25"/>
    <n v="550"/>
    <n v="137500"/>
    <n v="41250"/>
    <n v="0.3"/>
    <s v="In-store"/>
    <s v="2021"/>
    <x v="0"/>
    <x v="2"/>
  </r>
  <r>
    <x v="2"/>
    <n v="1185732"/>
    <x v="183"/>
    <x v="4"/>
    <x v="18"/>
    <s v="Richmond"/>
    <x v="3"/>
    <n v="29.999999999999993"/>
    <n v="400"/>
    <n v="119999.99999999997"/>
    <n v="41999.999999999985"/>
    <n v="0.35"/>
    <s v="In-store"/>
    <s v="2021"/>
    <x v="0"/>
    <x v="2"/>
  </r>
  <r>
    <x v="2"/>
    <n v="1185732"/>
    <x v="183"/>
    <x v="4"/>
    <x v="18"/>
    <s v="Richmond"/>
    <x v="4"/>
    <n v="45.000000000000007"/>
    <n v="450"/>
    <n v="202500.00000000003"/>
    <n v="81000"/>
    <n v="0.39999999999999997"/>
    <s v="In-store"/>
    <s v="2021"/>
    <x v="0"/>
    <x v="2"/>
  </r>
  <r>
    <x v="2"/>
    <n v="1185732"/>
    <x v="183"/>
    <x v="4"/>
    <x v="18"/>
    <s v="Richmond"/>
    <x v="5"/>
    <n v="35"/>
    <n v="550"/>
    <n v="192500"/>
    <n v="105875.00000000001"/>
    <n v="0.55000000000000004"/>
    <s v="In-store"/>
    <s v="2021"/>
    <x v="0"/>
    <x v="2"/>
  </r>
  <r>
    <x v="2"/>
    <n v="1185732"/>
    <x v="212"/>
    <x v="4"/>
    <x v="18"/>
    <s v="Richmond"/>
    <x v="0"/>
    <n v="35"/>
    <n v="800"/>
    <n v="280000"/>
    <n v="140000"/>
    <n v="0.5"/>
    <s v="In-store"/>
    <s v="2021"/>
    <x v="1"/>
    <x v="32"/>
  </r>
  <r>
    <x v="2"/>
    <n v="1185732"/>
    <x v="212"/>
    <x v="4"/>
    <x v="18"/>
    <s v="Richmond"/>
    <x v="1"/>
    <n v="35"/>
    <n v="450"/>
    <n v="157500"/>
    <n v="62999.999999999993"/>
    <n v="0.39999999999999997"/>
    <s v="In-store"/>
    <s v="2021"/>
    <x v="1"/>
    <x v="32"/>
  </r>
  <r>
    <x v="2"/>
    <n v="1185732"/>
    <x v="212"/>
    <x v="4"/>
    <x v="18"/>
    <s v="Richmond"/>
    <x v="2"/>
    <n v="25"/>
    <n v="500"/>
    <n v="125000"/>
    <n v="37500"/>
    <n v="0.3"/>
    <s v="In-store"/>
    <s v="2021"/>
    <x v="1"/>
    <x v="32"/>
  </r>
  <r>
    <x v="2"/>
    <n v="1185732"/>
    <x v="212"/>
    <x v="3"/>
    <x v="19"/>
    <s v="Detroit"/>
    <x v="3"/>
    <n v="29.999999999999993"/>
    <n v="375"/>
    <n v="112499.99999999997"/>
    <n v="39374.999999999985"/>
    <n v="0.35"/>
    <s v="In-store"/>
    <s v="2021"/>
    <x v="1"/>
    <x v="32"/>
  </r>
  <r>
    <x v="2"/>
    <n v="1185732"/>
    <x v="212"/>
    <x v="3"/>
    <x v="19"/>
    <s v="Detroit"/>
    <x v="4"/>
    <n v="45.000000000000007"/>
    <n v="450"/>
    <n v="202500.00000000003"/>
    <n v="81000"/>
    <n v="0.39999999999999997"/>
    <s v="In-store"/>
    <s v="2021"/>
    <x v="1"/>
    <x v="32"/>
  </r>
  <r>
    <x v="2"/>
    <n v="1185732"/>
    <x v="212"/>
    <x v="3"/>
    <x v="19"/>
    <s v="Detroit"/>
    <x v="5"/>
    <n v="35"/>
    <n v="550"/>
    <n v="192500"/>
    <n v="105875.00000000001"/>
    <n v="0.55000000000000004"/>
    <s v="In-store"/>
    <s v="2021"/>
    <x v="1"/>
    <x v="32"/>
  </r>
  <r>
    <x v="2"/>
    <n v="1185732"/>
    <x v="220"/>
    <x v="3"/>
    <x v="19"/>
    <s v="Detroit"/>
    <x v="0"/>
    <n v="35"/>
    <n v="770"/>
    <n v="269500"/>
    <n v="134750"/>
    <n v="0.5"/>
    <s v="In-store"/>
    <s v="2021"/>
    <x v="2"/>
    <x v="8"/>
  </r>
  <r>
    <x v="2"/>
    <n v="1185732"/>
    <x v="220"/>
    <x v="3"/>
    <x v="19"/>
    <s v="Detroit"/>
    <x v="1"/>
    <n v="35"/>
    <n v="450"/>
    <n v="157500"/>
    <n v="62999.999999999993"/>
    <n v="0.39999999999999997"/>
    <s v="In-store"/>
    <s v="2021"/>
    <x v="2"/>
    <x v="8"/>
  </r>
  <r>
    <x v="2"/>
    <n v="1185732"/>
    <x v="220"/>
    <x v="3"/>
    <x v="19"/>
    <s v="Detroit"/>
    <x v="2"/>
    <n v="25"/>
    <n v="475"/>
    <n v="118750"/>
    <n v="35625"/>
    <n v="0.3"/>
    <s v="In-store"/>
    <s v="2021"/>
    <x v="2"/>
    <x v="8"/>
  </r>
  <r>
    <x v="2"/>
    <n v="1185732"/>
    <x v="220"/>
    <x v="3"/>
    <x v="19"/>
    <s v="Detroit"/>
    <x v="3"/>
    <n v="29.999999999999993"/>
    <n v="325"/>
    <n v="97499.999999999971"/>
    <n v="34124.999999999985"/>
    <n v="0.35"/>
    <s v="In-store"/>
    <s v="2021"/>
    <x v="2"/>
    <x v="8"/>
  </r>
  <r>
    <x v="2"/>
    <n v="1185732"/>
    <x v="220"/>
    <x v="3"/>
    <x v="19"/>
    <s v="Detroit"/>
    <x v="4"/>
    <n v="45.000000000000007"/>
    <n v="375"/>
    <n v="168750.00000000003"/>
    <n v="67500"/>
    <n v="0.39999999999999997"/>
    <s v="In-store"/>
    <s v="2021"/>
    <x v="2"/>
    <x v="8"/>
  </r>
  <r>
    <x v="2"/>
    <n v="1185732"/>
    <x v="220"/>
    <x v="3"/>
    <x v="19"/>
    <s v="Detroit"/>
    <x v="5"/>
    <n v="35"/>
    <n v="475"/>
    <n v="166250"/>
    <n v="91437.500000000015"/>
    <n v="0.55000000000000004"/>
    <s v="In-store"/>
    <s v="2021"/>
    <x v="2"/>
    <x v="8"/>
  </r>
  <r>
    <x v="2"/>
    <n v="1185732"/>
    <x v="239"/>
    <x v="3"/>
    <x v="19"/>
    <s v="Detroit"/>
    <x v="0"/>
    <n v="35"/>
    <n v="725"/>
    <n v="253750"/>
    <n v="126875"/>
    <n v="0.5"/>
    <s v="In-store"/>
    <s v="2021"/>
    <x v="3"/>
    <x v="10"/>
  </r>
  <r>
    <x v="2"/>
    <n v="1185732"/>
    <x v="239"/>
    <x v="3"/>
    <x v="19"/>
    <s v="Detroit"/>
    <x v="1"/>
    <n v="40"/>
    <n v="425"/>
    <n v="170000"/>
    <n v="68000"/>
    <n v="0.39999999999999997"/>
    <s v="In-store"/>
    <s v="2021"/>
    <x v="3"/>
    <x v="10"/>
  </r>
  <r>
    <x v="2"/>
    <n v="1185732"/>
    <x v="239"/>
    <x v="3"/>
    <x v="19"/>
    <s v="Detroit"/>
    <x v="2"/>
    <n v="30.000000000000004"/>
    <n v="450"/>
    <n v="135000.00000000003"/>
    <n v="40500.000000000007"/>
    <n v="0.3"/>
    <s v="In-store"/>
    <s v="2021"/>
    <x v="3"/>
    <x v="10"/>
  </r>
  <r>
    <x v="2"/>
    <n v="1185732"/>
    <x v="239"/>
    <x v="3"/>
    <x v="19"/>
    <s v="Detroit"/>
    <x v="3"/>
    <n v="35"/>
    <n v="375"/>
    <n v="131250"/>
    <n v="45937.5"/>
    <n v="0.35"/>
    <s v="In-store"/>
    <s v="2021"/>
    <x v="3"/>
    <x v="10"/>
  </r>
  <r>
    <x v="2"/>
    <n v="1185732"/>
    <x v="239"/>
    <x v="3"/>
    <x v="19"/>
    <s v="Detroit"/>
    <x v="4"/>
    <n v="50"/>
    <n v="400"/>
    <n v="200000"/>
    <n v="80000"/>
    <n v="0.39999999999999997"/>
    <s v="In-store"/>
    <s v="2021"/>
    <x v="3"/>
    <x v="10"/>
  </r>
  <r>
    <x v="2"/>
    <n v="1185732"/>
    <x v="239"/>
    <x v="3"/>
    <x v="19"/>
    <s v="Detroit"/>
    <x v="5"/>
    <n v="40"/>
    <n v="525"/>
    <n v="210000"/>
    <n v="115500.00000000001"/>
    <n v="0.55000000000000004"/>
    <s v="In-store"/>
    <s v="2021"/>
    <x v="3"/>
    <x v="10"/>
  </r>
  <r>
    <x v="2"/>
    <n v="1185732"/>
    <x v="268"/>
    <x v="3"/>
    <x v="19"/>
    <s v="Detroit"/>
    <x v="0"/>
    <n v="50"/>
    <n v="795"/>
    <n v="397500"/>
    <n v="198750"/>
    <n v="0.5"/>
    <s v="In-store"/>
    <s v="2021"/>
    <x v="4"/>
    <x v="35"/>
  </r>
  <r>
    <x v="2"/>
    <n v="1185732"/>
    <x v="268"/>
    <x v="3"/>
    <x v="19"/>
    <s v="Detroit"/>
    <x v="1"/>
    <n v="50"/>
    <n v="500"/>
    <n v="250000"/>
    <n v="99999.999999999985"/>
    <n v="0.39999999999999997"/>
    <s v="In-store"/>
    <s v="2021"/>
    <x v="4"/>
    <x v="35"/>
  </r>
  <r>
    <x v="2"/>
    <n v="1185732"/>
    <x v="268"/>
    <x v="3"/>
    <x v="19"/>
    <s v="Detroit"/>
    <x v="2"/>
    <n v="45"/>
    <n v="475"/>
    <n v="213750"/>
    <n v="64125"/>
    <n v="0.3"/>
    <s v="In-store"/>
    <s v="2021"/>
    <x v="4"/>
    <x v="35"/>
  </r>
  <r>
    <x v="2"/>
    <n v="1185732"/>
    <x v="268"/>
    <x v="3"/>
    <x v="19"/>
    <s v="Detroit"/>
    <x v="3"/>
    <n v="45"/>
    <n v="450"/>
    <n v="202500"/>
    <n v="70875"/>
    <n v="0.35"/>
    <s v="In-store"/>
    <s v="2021"/>
    <x v="4"/>
    <x v="35"/>
  </r>
  <r>
    <x v="2"/>
    <n v="1185732"/>
    <x v="268"/>
    <x v="3"/>
    <x v="19"/>
    <s v="Detroit"/>
    <x v="4"/>
    <n v="54.999999999999993"/>
    <n v="475"/>
    <n v="261249.99999999997"/>
    <n v="104499.99999999999"/>
    <n v="0.39999999999999997"/>
    <s v="In-store"/>
    <s v="2021"/>
    <x v="4"/>
    <x v="35"/>
  </r>
  <r>
    <x v="2"/>
    <n v="1185732"/>
    <x v="268"/>
    <x v="3"/>
    <x v="19"/>
    <s v="Detroit"/>
    <x v="5"/>
    <n v="60"/>
    <n v="575"/>
    <n v="345000"/>
    <n v="189750.00000000003"/>
    <n v="0.55000000000000004"/>
    <s v="In-store"/>
    <s v="2021"/>
    <x v="4"/>
    <x v="35"/>
  </r>
  <r>
    <x v="2"/>
    <n v="1185732"/>
    <x v="301"/>
    <x v="3"/>
    <x v="19"/>
    <s v="Detroit"/>
    <x v="0"/>
    <n v="54.999999999999993"/>
    <n v="825"/>
    <n v="453749.99999999994"/>
    <n v="226874.99999999997"/>
    <n v="0.5"/>
    <s v="In-store"/>
    <s v="2021"/>
    <x v="11"/>
    <x v="40"/>
  </r>
  <r>
    <x v="2"/>
    <n v="1185732"/>
    <x v="301"/>
    <x v="3"/>
    <x v="19"/>
    <s v="Detroit"/>
    <x v="1"/>
    <n v="50"/>
    <n v="575"/>
    <n v="287500"/>
    <n v="114999.99999999999"/>
    <n v="0.39999999999999997"/>
    <s v="In-store"/>
    <s v="2021"/>
    <x v="11"/>
    <x v="40"/>
  </r>
  <r>
    <x v="2"/>
    <n v="1185732"/>
    <x v="301"/>
    <x v="3"/>
    <x v="19"/>
    <s v="Detroit"/>
    <x v="2"/>
    <n v="45"/>
    <n v="550"/>
    <n v="247500"/>
    <n v="74250"/>
    <n v="0.3"/>
    <s v="In-store"/>
    <s v="2021"/>
    <x v="11"/>
    <x v="40"/>
  </r>
  <r>
    <x v="2"/>
    <n v="1185732"/>
    <x v="301"/>
    <x v="3"/>
    <x v="19"/>
    <s v="Detroit"/>
    <x v="3"/>
    <n v="45"/>
    <n v="525"/>
    <n v="236250"/>
    <n v="82687.5"/>
    <n v="0.35"/>
    <s v="In-store"/>
    <s v="2021"/>
    <x v="11"/>
    <x v="40"/>
  </r>
  <r>
    <x v="2"/>
    <n v="1185732"/>
    <x v="301"/>
    <x v="3"/>
    <x v="19"/>
    <s v="Detroit"/>
    <x v="4"/>
    <n v="60"/>
    <n v="525"/>
    <n v="315000"/>
    <n v="125999.99999999999"/>
    <n v="0.39999999999999997"/>
    <s v="In-store"/>
    <s v="2021"/>
    <x v="11"/>
    <x v="40"/>
  </r>
  <r>
    <x v="2"/>
    <n v="1185732"/>
    <x v="301"/>
    <x v="3"/>
    <x v="19"/>
    <s v="Detroit"/>
    <x v="5"/>
    <n v="65"/>
    <n v="675"/>
    <n v="438750"/>
    <n v="241312.50000000003"/>
    <n v="0.55000000000000004"/>
    <s v="In-store"/>
    <s v="2021"/>
    <x v="11"/>
    <x v="40"/>
  </r>
  <r>
    <x v="2"/>
    <n v="1185732"/>
    <x v="329"/>
    <x v="3"/>
    <x v="19"/>
    <s v="Detroit"/>
    <x v="0"/>
    <n v="60"/>
    <n v="900"/>
    <n v="540000"/>
    <n v="270000"/>
    <n v="0.5"/>
    <s v="In-store"/>
    <s v="2021"/>
    <x v="5"/>
    <x v="14"/>
  </r>
  <r>
    <x v="2"/>
    <n v="1185732"/>
    <x v="329"/>
    <x v="3"/>
    <x v="19"/>
    <s v="Detroit"/>
    <x v="1"/>
    <n v="55.000000000000007"/>
    <n v="650"/>
    <n v="357500.00000000006"/>
    <n v="143000"/>
    <n v="0.39999999999999997"/>
    <s v="In-store"/>
    <s v="2021"/>
    <x v="5"/>
    <x v="14"/>
  </r>
  <r>
    <x v="2"/>
    <n v="1185732"/>
    <x v="329"/>
    <x v="3"/>
    <x v="19"/>
    <s v="Detroit"/>
    <x v="2"/>
    <n v="50"/>
    <n v="575"/>
    <n v="287500"/>
    <n v="86250"/>
    <n v="0.3"/>
    <s v="In-store"/>
    <s v="2021"/>
    <x v="5"/>
    <x v="14"/>
  </r>
  <r>
    <x v="2"/>
    <n v="1185732"/>
    <x v="329"/>
    <x v="3"/>
    <x v="19"/>
    <s v="Detroit"/>
    <x v="3"/>
    <n v="50"/>
    <n v="525"/>
    <n v="262500"/>
    <n v="91875"/>
    <n v="0.35"/>
    <s v="In-store"/>
    <s v="2021"/>
    <x v="5"/>
    <x v="14"/>
  </r>
  <r>
    <x v="2"/>
    <n v="1185732"/>
    <x v="329"/>
    <x v="3"/>
    <x v="19"/>
    <s v="Detroit"/>
    <x v="4"/>
    <n v="60"/>
    <n v="550"/>
    <n v="330000"/>
    <n v="132000"/>
    <n v="0.39999999999999997"/>
    <s v="In-store"/>
    <s v="2021"/>
    <x v="5"/>
    <x v="14"/>
  </r>
  <r>
    <x v="2"/>
    <n v="1185732"/>
    <x v="329"/>
    <x v="3"/>
    <x v="19"/>
    <s v="Detroit"/>
    <x v="5"/>
    <n v="65"/>
    <n v="725"/>
    <n v="471250"/>
    <n v="259187.50000000003"/>
    <n v="0.55000000000000004"/>
    <s v="In-store"/>
    <s v="2021"/>
    <x v="5"/>
    <x v="14"/>
  </r>
  <r>
    <x v="2"/>
    <n v="1185732"/>
    <x v="361"/>
    <x v="3"/>
    <x v="19"/>
    <s v="Detroit"/>
    <x v="0"/>
    <n v="60"/>
    <n v="875"/>
    <n v="525000"/>
    <n v="262500"/>
    <n v="0.5"/>
    <s v="In-store"/>
    <s v="2021"/>
    <x v="6"/>
    <x v="19"/>
  </r>
  <r>
    <x v="2"/>
    <n v="1185732"/>
    <x v="361"/>
    <x v="3"/>
    <x v="19"/>
    <s v="Detroit"/>
    <x v="1"/>
    <n v="55.000000000000007"/>
    <n v="650"/>
    <n v="357500.00000000006"/>
    <n v="143000"/>
    <n v="0.39999999999999997"/>
    <s v="In-store"/>
    <s v="2021"/>
    <x v="6"/>
    <x v="19"/>
  </r>
  <r>
    <x v="2"/>
    <n v="1185732"/>
    <x v="361"/>
    <x v="3"/>
    <x v="19"/>
    <s v="Detroit"/>
    <x v="2"/>
    <n v="45.000000000000007"/>
    <n v="575"/>
    <n v="258750.00000000003"/>
    <n v="77625"/>
    <n v="0.3"/>
    <s v="In-store"/>
    <s v="2021"/>
    <x v="6"/>
    <x v="19"/>
  </r>
  <r>
    <x v="2"/>
    <n v="1185732"/>
    <x v="361"/>
    <x v="3"/>
    <x v="19"/>
    <s v="Detroit"/>
    <x v="3"/>
    <n v="35"/>
    <n v="525"/>
    <n v="183750"/>
    <n v="64312.499999999993"/>
    <n v="0.35"/>
    <s v="In-store"/>
    <s v="2021"/>
    <x v="6"/>
    <x v="19"/>
  </r>
  <r>
    <x v="2"/>
    <n v="1185732"/>
    <x v="361"/>
    <x v="3"/>
    <x v="19"/>
    <s v="Detroit"/>
    <x v="4"/>
    <n v="45.000000000000007"/>
    <n v="500"/>
    <n v="225000.00000000003"/>
    <n v="90000"/>
    <n v="0.39999999999999997"/>
    <s v="In-store"/>
    <s v="2021"/>
    <x v="6"/>
    <x v="19"/>
  </r>
  <r>
    <x v="2"/>
    <n v="1185732"/>
    <x v="361"/>
    <x v="3"/>
    <x v="19"/>
    <s v="Detroit"/>
    <x v="5"/>
    <n v="50.000000000000014"/>
    <n v="675"/>
    <n v="337500.00000000012"/>
    <n v="185625.00000000009"/>
    <n v="0.55000000000000004"/>
    <s v="In-store"/>
    <s v="2021"/>
    <x v="6"/>
    <x v="19"/>
  </r>
  <r>
    <x v="2"/>
    <n v="1185732"/>
    <x v="391"/>
    <x v="3"/>
    <x v="19"/>
    <s v="Detroit"/>
    <x v="0"/>
    <n v="45.000000000000007"/>
    <n v="800"/>
    <n v="360000.00000000006"/>
    <n v="180000.00000000003"/>
    <n v="0.5"/>
    <s v="In-store"/>
    <s v="2021"/>
    <x v="7"/>
    <x v="23"/>
  </r>
  <r>
    <x v="2"/>
    <n v="1185732"/>
    <x v="391"/>
    <x v="3"/>
    <x v="19"/>
    <s v="Detroit"/>
    <x v="1"/>
    <n v="40.000000000000014"/>
    <n v="600"/>
    <n v="240000.00000000009"/>
    <n v="96000.000000000029"/>
    <n v="0.39999999999999997"/>
    <s v="In-store"/>
    <s v="2021"/>
    <x v="7"/>
    <x v="23"/>
  </r>
  <r>
    <x v="2"/>
    <n v="1185732"/>
    <x v="391"/>
    <x v="3"/>
    <x v="19"/>
    <s v="Detroit"/>
    <x v="2"/>
    <n v="35"/>
    <n v="500"/>
    <n v="175000"/>
    <n v="52500"/>
    <n v="0.3"/>
    <s v="In-store"/>
    <s v="2021"/>
    <x v="7"/>
    <x v="23"/>
  </r>
  <r>
    <x v="2"/>
    <n v="1185732"/>
    <x v="391"/>
    <x v="3"/>
    <x v="19"/>
    <s v="Detroit"/>
    <x v="3"/>
    <n v="35"/>
    <n v="475"/>
    <n v="166250"/>
    <n v="58187.499999999993"/>
    <n v="0.35"/>
    <s v="In-store"/>
    <s v="2021"/>
    <x v="7"/>
    <x v="23"/>
  </r>
  <r>
    <x v="2"/>
    <n v="1185732"/>
    <x v="391"/>
    <x v="3"/>
    <x v="19"/>
    <s v="Detroit"/>
    <x v="4"/>
    <n v="45.000000000000007"/>
    <n v="475"/>
    <n v="213750.00000000003"/>
    <n v="85500"/>
    <n v="0.39999999999999997"/>
    <s v="In-store"/>
    <s v="2021"/>
    <x v="7"/>
    <x v="23"/>
  </r>
  <r>
    <x v="2"/>
    <n v="1185732"/>
    <x v="391"/>
    <x v="3"/>
    <x v="19"/>
    <s v="Detroit"/>
    <x v="5"/>
    <n v="50.000000000000014"/>
    <n v="575"/>
    <n v="287500.00000000006"/>
    <n v="158125.00000000006"/>
    <n v="0.55000000000000004"/>
    <s v="In-store"/>
    <s v="2021"/>
    <x v="7"/>
    <x v="23"/>
  </r>
  <r>
    <x v="2"/>
    <n v="1185732"/>
    <x v="423"/>
    <x v="3"/>
    <x v="19"/>
    <s v="Detroit"/>
    <x v="0"/>
    <n v="50.000000000000014"/>
    <n v="750"/>
    <n v="375000.00000000012"/>
    <n v="187500.00000000006"/>
    <n v="0.5"/>
    <s v="In-store"/>
    <s v="2021"/>
    <x v="8"/>
    <x v="24"/>
  </r>
  <r>
    <x v="2"/>
    <n v="1185732"/>
    <x v="423"/>
    <x v="3"/>
    <x v="19"/>
    <s v="Detroit"/>
    <x v="1"/>
    <n v="40.000000000000014"/>
    <n v="575"/>
    <n v="230000.00000000009"/>
    <n v="92000.000000000029"/>
    <n v="0.39999999999999997"/>
    <s v="In-store"/>
    <s v="2021"/>
    <x v="8"/>
    <x v="24"/>
  </r>
  <r>
    <x v="2"/>
    <n v="1185732"/>
    <x v="423"/>
    <x v="3"/>
    <x v="19"/>
    <s v="Detroit"/>
    <x v="2"/>
    <n v="40.000000000000014"/>
    <n v="425"/>
    <n v="170000.00000000006"/>
    <n v="51000.000000000015"/>
    <n v="0.3"/>
    <s v="In-store"/>
    <s v="2021"/>
    <x v="8"/>
    <x v="24"/>
  </r>
  <r>
    <x v="2"/>
    <n v="1185732"/>
    <x v="423"/>
    <x v="3"/>
    <x v="19"/>
    <s v="Detroit"/>
    <x v="3"/>
    <n v="40.000000000000014"/>
    <n v="400"/>
    <n v="160000.00000000006"/>
    <n v="56000.000000000015"/>
    <n v="0.35"/>
    <s v="In-store"/>
    <s v="2021"/>
    <x v="8"/>
    <x v="24"/>
  </r>
  <r>
    <x v="2"/>
    <n v="1185732"/>
    <x v="423"/>
    <x v="3"/>
    <x v="19"/>
    <s v="Detroit"/>
    <x v="4"/>
    <n v="50.000000000000014"/>
    <n v="400"/>
    <n v="200000.00000000006"/>
    <n v="80000.000000000015"/>
    <n v="0.39999999999999997"/>
    <s v="In-store"/>
    <s v="2021"/>
    <x v="8"/>
    <x v="24"/>
  </r>
  <r>
    <x v="2"/>
    <n v="1185732"/>
    <x v="423"/>
    <x v="3"/>
    <x v="19"/>
    <s v="Detroit"/>
    <x v="5"/>
    <n v="55.000000000000007"/>
    <n v="525"/>
    <n v="288750.00000000006"/>
    <n v="158812.50000000006"/>
    <n v="0.55000000000000004"/>
    <s v="In-store"/>
    <s v="2021"/>
    <x v="8"/>
    <x v="24"/>
  </r>
  <r>
    <x v="2"/>
    <n v="1185732"/>
    <x v="453"/>
    <x v="3"/>
    <x v="19"/>
    <s v="Detroit"/>
    <x v="0"/>
    <n v="50.000000000000014"/>
    <n v="675"/>
    <n v="337500.00000000012"/>
    <n v="168750.00000000006"/>
    <n v="0.5"/>
    <s v="In-store"/>
    <s v="2021"/>
    <x v="9"/>
    <x v="28"/>
  </r>
  <r>
    <x v="2"/>
    <n v="1185732"/>
    <x v="453"/>
    <x v="3"/>
    <x v="19"/>
    <s v="Detroit"/>
    <x v="1"/>
    <n v="45.000000000000014"/>
    <n v="500"/>
    <n v="225000.00000000006"/>
    <n v="90000.000000000015"/>
    <n v="0.39999999999999997"/>
    <s v="In-store"/>
    <s v="2021"/>
    <x v="9"/>
    <x v="28"/>
  </r>
  <r>
    <x v="2"/>
    <n v="1185732"/>
    <x v="453"/>
    <x v="3"/>
    <x v="19"/>
    <s v="Detroit"/>
    <x v="2"/>
    <n v="45.000000000000014"/>
    <n v="445"/>
    <n v="200250.00000000006"/>
    <n v="60075.000000000015"/>
    <n v="0.3"/>
    <s v="In-store"/>
    <s v="2021"/>
    <x v="9"/>
    <x v="28"/>
  </r>
  <r>
    <x v="2"/>
    <n v="1185732"/>
    <x v="453"/>
    <x v="3"/>
    <x v="19"/>
    <s v="Detroit"/>
    <x v="3"/>
    <n v="45.000000000000014"/>
    <n v="475"/>
    <n v="213750.00000000006"/>
    <n v="74812.500000000015"/>
    <n v="0.35"/>
    <s v="In-store"/>
    <s v="2021"/>
    <x v="9"/>
    <x v="28"/>
  </r>
  <r>
    <x v="2"/>
    <n v="1185732"/>
    <x v="453"/>
    <x v="3"/>
    <x v="19"/>
    <s v="Detroit"/>
    <x v="4"/>
    <n v="60"/>
    <n v="450"/>
    <n v="270000"/>
    <n v="107999.99999999999"/>
    <n v="0.39999999999999997"/>
    <s v="In-store"/>
    <s v="2021"/>
    <x v="9"/>
    <x v="28"/>
  </r>
  <r>
    <x v="2"/>
    <n v="1185732"/>
    <x v="453"/>
    <x v="3"/>
    <x v="19"/>
    <s v="Detroit"/>
    <x v="5"/>
    <n v="64.999999999999986"/>
    <n v="625"/>
    <n v="406249.99999999988"/>
    <n v="223437.49999999994"/>
    <n v="0.55000000000000004"/>
    <s v="In-store"/>
    <s v="2021"/>
    <x v="9"/>
    <x v="28"/>
  </r>
  <r>
    <x v="2"/>
    <n v="1185732"/>
    <x v="482"/>
    <x v="3"/>
    <x v="19"/>
    <s v="Detroit"/>
    <x v="0"/>
    <n v="60"/>
    <n v="850"/>
    <n v="510000"/>
    <n v="255000"/>
    <n v="0.5"/>
    <s v="In-store"/>
    <s v="2021"/>
    <x v="10"/>
    <x v="51"/>
  </r>
  <r>
    <x v="2"/>
    <n v="1185732"/>
    <x v="482"/>
    <x v="3"/>
    <x v="19"/>
    <s v="Detroit"/>
    <x v="1"/>
    <n v="50"/>
    <n v="650"/>
    <n v="325000"/>
    <n v="129999.99999999999"/>
    <n v="0.39999999999999997"/>
    <s v="In-store"/>
    <s v="2021"/>
    <x v="10"/>
    <x v="51"/>
  </r>
  <r>
    <x v="0"/>
    <n v="1185732"/>
    <x v="482"/>
    <x v="3"/>
    <x v="19"/>
    <s v="Detroit"/>
    <x v="2"/>
    <n v="50"/>
    <n v="600"/>
    <n v="300000"/>
    <n v="90000"/>
    <n v="0.3"/>
    <s v="In-store"/>
    <s v="2021"/>
    <x v="10"/>
    <x v="51"/>
  </r>
  <r>
    <x v="0"/>
    <n v="1185732"/>
    <x v="482"/>
    <x v="3"/>
    <x v="19"/>
    <s v="Detroit"/>
    <x v="3"/>
    <n v="50"/>
    <n v="550"/>
    <n v="275000"/>
    <n v="96250"/>
    <n v="0.35"/>
    <s v="In-store"/>
    <s v="2021"/>
    <x v="10"/>
    <x v="51"/>
  </r>
  <r>
    <x v="0"/>
    <n v="1185732"/>
    <x v="482"/>
    <x v="3"/>
    <x v="19"/>
    <s v="Detroit"/>
    <x v="4"/>
    <n v="60"/>
    <n v="550"/>
    <n v="330000"/>
    <n v="132000"/>
    <n v="0.39999999999999997"/>
    <s v="In-store"/>
    <s v="2021"/>
    <x v="10"/>
    <x v="51"/>
  </r>
  <r>
    <x v="0"/>
    <n v="1185732"/>
    <x v="482"/>
    <x v="3"/>
    <x v="19"/>
    <s v="Detroit"/>
    <x v="5"/>
    <n v="64.999999999999986"/>
    <n v="650"/>
    <n v="422499.99999999988"/>
    <n v="232374.99999999994"/>
    <n v="0.55000000000000004"/>
    <s v="In-store"/>
    <s v="2021"/>
    <x v="10"/>
    <x v="51"/>
  </r>
  <r>
    <x v="0"/>
    <n v="1185732"/>
    <x v="182"/>
    <x v="3"/>
    <x v="19"/>
    <s v="Detroit"/>
    <x v="0"/>
    <n v="30"/>
    <n v="625"/>
    <n v="187500"/>
    <n v="75000"/>
    <n v="0.4"/>
    <s v="In-store"/>
    <s v="2021"/>
    <x v="0"/>
    <x v="2"/>
  </r>
  <r>
    <x v="0"/>
    <n v="1185732"/>
    <x v="182"/>
    <x v="3"/>
    <x v="19"/>
    <s v="Detroit"/>
    <x v="1"/>
    <n v="30"/>
    <n v="425"/>
    <n v="127500"/>
    <n v="44625"/>
    <n v="0.35"/>
    <s v="In-store"/>
    <s v="2021"/>
    <x v="0"/>
    <x v="2"/>
  </r>
  <r>
    <x v="0"/>
    <n v="1185732"/>
    <x v="182"/>
    <x v="3"/>
    <x v="19"/>
    <s v="Detroit"/>
    <x v="2"/>
    <n v="20"/>
    <n v="425"/>
    <n v="85000"/>
    <n v="29749.999999999996"/>
    <n v="0.35"/>
    <s v="In-store"/>
    <s v="2021"/>
    <x v="0"/>
    <x v="2"/>
  </r>
  <r>
    <x v="0"/>
    <n v="1185732"/>
    <x v="182"/>
    <x v="3"/>
    <x v="19"/>
    <s v="Detroit"/>
    <x v="3"/>
    <n v="25.000000000000007"/>
    <n v="275"/>
    <n v="68750.000000000015"/>
    <n v="27500.000000000007"/>
    <n v="0.4"/>
    <s v="In-store"/>
    <s v="2021"/>
    <x v="0"/>
    <x v="2"/>
  </r>
  <r>
    <x v="0"/>
    <n v="1185732"/>
    <x v="182"/>
    <x v="3"/>
    <x v="19"/>
    <s v="Detroit"/>
    <x v="4"/>
    <n v="40"/>
    <n v="325"/>
    <n v="130000"/>
    <n v="45500"/>
    <n v="0.35"/>
    <s v="In-store"/>
    <s v="2021"/>
    <x v="0"/>
    <x v="2"/>
  </r>
  <r>
    <x v="0"/>
    <n v="1185732"/>
    <x v="182"/>
    <x v="3"/>
    <x v="19"/>
    <s v="Detroit"/>
    <x v="5"/>
    <n v="30"/>
    <n v="425"/>
    <n v="127500"/>
    <n v="63750"/>
    <n v="0.5"/>
    <s v="In-store"/>
    <s v="2021"/>
    <x v="0"/>
    <x v="2"/>
  </r>
  <r>
    <x v="0"/>
    <n v="1185732"/>
    <x v="213"/>
    <x v="3"/>
    <x v="19"/>
    <s v="Detroit"/>
    <x v="0"/>
    <n v="30"/>
    <n v="675"/>
    <n v="202500"/>
    <n v="81000"/>
    <n v="0.4"/>
    <s v="In-store"/>
    <s v="2021"/>
    <x v="1"/>
    <x v="32"/>
  </r>
  <r>
    <x v="0"/>
    <n v="1185732"/>
    <x v="213"/>
    <x v="3"/>
    <x v="19"/>
    <s v="Detroit"/>
    <x v="1"/>
    <n v="30"/>
    <n v="325"/>
    <n v="97500"/>
    <n v="34125"/>
    <n v="0.35"/>
    <s v="In-store"/>
    <s v="2021"/>
    <x v="1"/>
    <x v="32"/>
  </r>
  <r>
    <x v="0"/>
    <n v="1185732"/>
    <x v="213"/>
    <x v="3"/>
    <x v="19"/>
    <s v="Detroit"/>
    <x v="2"/>
    <n v="20"/>
    <n v="375"/>
    <n v="75000"/>
    <n v="26250"/>
    <n v="0.35"/>
    <s v="In-store"/>
    <s v="2021"/>
    <x v="1"/>
    <x v="32"/>
  </r>
  <r>
    <x v="0"/>
    <n v="1185732"/>
    <x v="213"/>
    <x v="3"/>
    <x v="20"/>
    <s v="St. Louis"/>
    <x v="3"/>
    <n v="25.000000000000007"/>
    <n v="250"/>
    <n v="62500.000000000015"/>
    <n v="25000.000000000007"/>
    <n v="0.4"/>
    <s v="In-store"/>
    <s v="2021"/>
    <x v="1"/>
    <x v="32"/>
  </r>
  <r>
    <x v="0"/>
    <n v="1185732"/>
    <x v="213"/>
    <x v="3"/>
    <x v="20"/>
    <s v="St. Louis"/>
    <x v="4"/>
    <n v="40"/>
    <n v="325"/>
    <n v="130000"/>
    <n v="45500"/>
    <n v="0.35"/>
    <s v="In-store"/>
    <s v="2021"/>
    <x v="1"/>
    <x v="32"/>
  </r>
  <r>
    <x v="0"/>
    <n v="1185732"/>
    <x v="213"/>
    <x v="3"/>
    <x v="20"/>
    <s v="St. Louis"/>
    <x v="5"/>
    <n v="30"/>
    <n v="400"/>
    <n v="120000"/>
    <n v="60000"/>
    <n v="0.5"/>
    <s v="In-store"/>
    <s v="2021"/>
    <x v="1"/>
    <x v="32"/>
  </r>
  <r>
    <x v="0"/>
    <n v="1185732"/>
    <x v="222"/>
    <x v="3"/>
    <x v="20"/>
    <s v="St. Louis"/>
    <x v="0"/>
    <n v="35"/>
    <n v="620"/>
    <n v="217000"/>
    <n v="86800"/>
    <n v="0.4"/>
    <s v="In-store"/>
    <s v="2021"/>
    <x v="2"/>
    <x v="8"/>
  </r>
  <r>
    <x v="0"/>
    <n v="1185732"/>
    <x v="222"/>
    <x v="3"/>
    <x v="20"/>
    <s v="St. Louis"/>
    <x v="1"/>
    <n v="35"/>
    <n v="300"/>
    <n v="105000"/>
    <n v="36750"/>
    <n v="0.35"/>
    <s v="In-store"/>
    <s v="2021"/>
    <x v="2"/>
    <x v="8"/>
  </r>
  <r>
    <x v="0"/>
    <n v="1185732"/>
    <x v="222"/>
    <x v="3"/>
    <x v="20"/>
    <s v="St. Louis"/>
    <x v="2"/>
    <n v="25.000000000000007"/>
    <n v="350"/>
    <n v="87500.000000000029"/>
    <n v="30625.000000000007"/>
    <n v="0.35"/>
    <s v="In-store"/>
    <s v="2021"/>
    <x v="2"/>
    <x v="8"/>
  </r>
  <r>
    <x v="0"/>
    <n v="1185732"/>
    <x v="222"/>
    <x v="3"/>
    <x v="20"/>
    <s v="St. Louis"/>
    <x v="3"/>
    <n v="30"/>
    <n v="200"/>
    <n v="60000"/>
    <n v="24000"/>
    <n v="0.4"/>
    <s v="In-store"/>
    <s v="2021"/>
    <x v="2"/>
    <x v="8"/>
  </r>
  <r>
    <x v="0"/>
    <n v="1185732"/>
    <x v="222"/>
    <x v="3"/>
    <x v="20"/>
    <s v="St. Louis"/>
    <x v="4"/>
    <n v="45"/>
    <n v="250"/>
    <n v="112500"/>
    <n v="39375"/>
    <n v="0.35"/>
    <s v="In-store"/>
    <s v="2021"/>
    <x v="2"/>
    <x v="8"/>
  </r>
  <r>
    <x v="0"/>
    <n v="1185732"/>
    <x v="222"/>
    <x v="3"/>
    <x v="20"/>
    <s v="St. Louis"/>
    <x v="5"/>
    <n v="35"/>
    <n v="350"/>
    <n v="122500"/>
    <n v="61250"/>
    <n v="0.5"/>
    <s v="In-store"/>
    <s v="2021"/>
    <x v="2"/>
    <x v="8"/>
  </r>
  <r>
    <x v="0"/>
    <n v="1185732"/>
    <x v="241"/>
    <x v="3"/>
    <x v="20"/>
    <s v="St. Louis"/>
    <x v="0"/>
    <n v="35"/>
    <n v="575"/>
    <n v="201250"/>
    <n v="80500"/>
    <n v="0.4"/>
    <s v="In-store"/>
    <s v="2021"/>
    <x v="3"/>
    <x v="11"/>
  </r>
  <r>
    <x v="0"/>
    <n v="1185732"/>
    <x v="241"/>
    <x v="3"/>
    <x v="20"/>
    <s v="St. Louis"/>
    <x v="1"/>
    <n v="30.000000000000004"/>
    <n v="275"/>
    <n v="82500.000000000015"/>
    <n v="28875.000000000004"/>
    <n v="0.35"/>
    <s v="In-store"/>
    <s v="2021"/>
    <x v="3"/>
    <x v="11"/>
  </r>
  <r>
    <x v="0"/>
    <n v="1185732"/>
    <x v="241"/>
    <x v="3"/>
    <x v="20"/>
    <s v="St. Louis"/>
    <x v="2"/>
    <n v="20.000000000000007"/>
    <n v="275"/>
    <n v="55000.000000000022"/>
    <n v="19250.000000000007"/>
    <n v="0.35"/>
    <s v="In-store"/>
    <s v="2021"/>
    <x v="3"/>
    <x v="11"/>
  </r>
  <r>
    <x v="0"/>
    <n v="1185732"/>
    <x v="241"/>
    <x v="3"/>
    <x v="20"/>
    <s v="St. Louis"/>
    <x v="3"/>
    <n v="25"/>
    <n v="200"/>
    <n v="50000"/>
    <n v="20000"/>
    <n v="0.4"/>
    <s v="In-store"/>
    <s v="2021"/>
    <x v="3"/>
    <x v="11"/>
  </r>
  <r>
    <x v="0"/>
    <n v="1185732"/>
    <x v="241"/>
    <x v="3"/>
    <x v="20"/>
    <s v="St. Louis"/>
    <x v="4"/>
    <n v="40"/>
    <n v="225"/>
    <n v="90000"/>
    <n v="31499.999999999996"/>
    <n v="0.35"/>
    <s v="In-store"/>
    <s v="2021"/>
    <x v="3"/>
    <x v="11"/>
  </r>
  <r>
    <x v="0"/>
    <n v="1185732"/>
    <x v="241"/>
    <x v="3"/>
    <x v="20"/>
    <s v="St. Louis"/>
    <x v="5"/>
    <n v="30.000000000000004"/>
    <n v="350"/>
    <n v="105000.00000000001"/>
    <n v="52500.000000000007"/>
    <n v="0.5"/>
    <s v="In-store"/>
    <s v="2021"/>
    <x v="3"/>
    <x v="11"/>
  </r>
  <r>
    <x v="0"/>
    <n v="1185732"/>
    <x v="272"/>
    <x v="3"/>
    <x v="20"/>
    <s v="St. Louis"/>
    <x v="0"/>
    <n v="40"/>
    <n v="620"/>
    <n v="248000"/>
    <n v="99200"/>
    <n v="0.4"/>
    <s v="In-store"/>
    <s v="2021"/>
    <x v="4"/>
    <x v="36"/>
  </r>
  <r>
    <x v="0"/>
    <n v="1185732"/>
    <x v="272"/>
    <x v="3"/>
    <x v="20"/>
    <s v="St. Louis"/>
    <x v="1"/>
    <n v="35.000000000000007"/>
    <n v="325"/>
    <n v="113750.00000000003"/>
    <n v="39812.500000000007"/>
    <n v="0.35"/>
    <s v="In-store"/>
    <s v="2021"/>
    <x v="4"/>
    <x v="36"/>
  </r>
  <r>
    <x v="0"/>
    <n v="1185732"/>
    <x v="272"/>
    <x v="3"/>
    <x v="20"/>
    <s v="St. Louis"/>
    <x v="2"/>
    <n v="30.000000000000004"/>
    <n v="300"/>
    <n v="90000.000000000015"/>
    <n v="31500.000000000004"/>
    <n v="0.35"/>
    <s v="In-store"/>
    <s v="2021"/>
    <x v="4"/>
    <x v="36"/>
  </r>
  <r>
    <x v="0"/>
    <n v="1185732"/>
    <x v="272"/>
    <x v="3"/>
    <x v="20"/>
    <s v="St. Louis"/>
    <x v="3"/>
    <n v="30.000000000000004"/>
    <n v="225"/>
    <n v="67500.000000000015"/>
    <n v="27000.000000000007"/>
    <n v="0.4"/>
    <s v="In-store"/>
    <s v="2021"/>
    <x v="4"/>
    <x v="36"/>
  </r>
  <r>
    <x v="0"/>
    <n v="1185732"/>
    <x v="272"/>
    <x v="3"/>
    <x v="20"/>
    <s v="St. Louis"/>
    <x v="4"/>
    <n v="44.999999999999993"/>
    <n v="250"/>
    <n v="112499.99999999999"/>
    <n v="39374.999999999993"/>
    <n v="0.35"/>
    <s v="In-store"/>
    <s v="2021"/>
    <x v="4"/>
    <x v="36"/>
  </r>
  <r>
    <x v="0"/>
    <n v="1185732"/>
    <x v="272"/>
    <x v="3"/>
    <x v="20"/>
    <s v="St. Louis"/>
    <x v="5"/>
    <n v="49.999999999999993"/>
    <n v="350"/>
    <n v="174999.99999999997"/>
    <n v="87499.999999999985"/>
    <n v="0.5"/>
    <s v="In-store"/>
    <s v="2021"/>
    <x v="4"/>
    <x v="36"/>
  </r>
  <r>
    <x v="0"/>
    <n v="1185732"/>
    <x v="302"/>
    <x v="3"/>
    <x v="20"/>
    <s v="St. Louis"/>
    <x v="0"/>
    <n v="35"/>
    <n v="600"/>
    <n v="210000"/>
    <n v="84000"/>
    <n v="0.4"/>
    <s v="In-store"/>
    <s v="2021"/>
    <x v="11"/>
    <x v="40"/>
  </r>
  <r>
    <x v="0"/>
    <n v="1185732"/>
    <x v="302"/>
    <x v="3"/>
    <x v="20"/>
    <s v="St. Louis"/>
    <x v="1"/>
    <n v="30.000000000000011"/>
    <n v="350"/>
    <n v="105000.00000000004"/>
    <n v="36750.000000000015"/>
    <n v="0.35"/>
    <s v="In-store"/>
    <s v="2021"/>
    <x v="11"/>
    <x v="40"/>
  </r>
  <r>
    <x v="0"/>
    <n v="1185732"/>
    <x v="302"/>
    <x v="3"/>
    <x v="20"/>
    <s v="St. Louis"/>
    <x v="2"/>
    <n v="25.000000000000007"/>
    <n v="375"/>
    <n v="93750.000000000029"/>
    <n v="32812.500000000007"/>
    <n v="0.35"/>
    <s v="In-store"/>
    <s v="2021"/>
    <x v="11"/>
    <x v="40"/>
  </r>
  <r>
    <x v="0"/>
    <n v="1185732"/>
    <x v="302"/>
    <x v="3"/>
    <x v="20"/>
    <s v="St. Louis"/>
    <x v="3"/>
    <n v="25.000000000000007"/>
    <n v="350"/>
    <n v="87500.000000000029"/>
    <n v="35000.000000000015"/>
    <n v="0.4"/>
    <s v="In-store"/>
    <s v="2021"/>
    <x v="11"/>
    <x v="40"/>
  </r>
  <r>
    <x v="0"/>
    <n v="1185732"/>
    <x v="302"/>
    <x v="3"/>
    <x v="20"/>
    <s v="St. Louis"/>
    <x v="4"/>
    <n v="40"/>
    <n v="350"/>
    <n v="140000"/>
    <n v="49000"/>
    <n v="0.35"/>
    <s v="In-store"/>
    <s v="2021"/>
    <x v="11"/>
    <x v="40"/>
  </r>
  <r>
    <x v="0"/>
    <n v="1185732"/>
    <x v="302"/>
    <x v="3"/>
    <x v="20"/>
    <s v="St. Louis"/>
    <x v="5"/>
    <n v="45"/>
    <n v="525"/>
    <n v="236250"/>
    <n v="118125"/>
    <n v="0.5"/>
    <s v="In-store"/>
    <s v="2021"/>
    <x v="11"/>
    <x v="40"/>
  </r>
  <r>
    <x v="0"/>
    <n v="1185732"/>
    <x v="331"/>
    <x v="3"/>
    <x v="20"/>
    <s v="St. Louis"/>
    <x v="0"/>
    <n v="40"/>
    <n v="750"/>
    <n v="300000"/>
    <n v="120000"/>
    <n v="0.4"/>
    <s v="In-store"/>
    <s v="2021"/>
    <x v="5"/>
    <x v="14"/>
  </r>
  <r>
    <x v="0"/>
    <n v="1185732"/>
    <x v="331"/>
    <x v="3"/>
    <x v="20"/>
    <s v="St. Louis"/>
    <x v="1"/>
    <n v="35.000000000000007"/>
    <n v="500"/>
    <n v="175000.00000000003"/>
    <n v="61250.000000000007"/>
    <n v="0.35"/>
    <s v="In-store"/>
    <s v="2021"/>
    <x v="5"/>
    <x v="14"/>
  </r>
  <r>
    <x v="0"/>
    <n v="1185732"/>
    <x v="331"/>
    <x v="3"/>
    <x v="20"/>
    <s v="St. Louis"/>
    <x v="2"/>
    <n v="30.000000000000004"/>
    <n v="425"/>
    <n v="127500.00000000001"/>
    <n v="44625"/>
    <n v="0.35"/>
    <s v="In-store"/>
    <s v="2021"/>
    <x v="5"/>
    <x v="14"/>
  </r>
  <r>
    <x v="0"/>
    <n v="1185732"/>
    <x v="331"/>
    <x v="3"/>
    <x v="20"/>
    <s v="St. Louis"/>
    <x v="3"/>
    <n v="30.000000000000004"/>
    <n v="375"/>
    <n v="112500.00000000001"/>
    <n v="45000.000000000007"/>
    <n v="0.4"/>
    <s v="In-store"/>
    <s v="2021"/>
    <x v="5"/>
    <x v="14"/>
  </r>
  <r>
    <x v="0"/>
    <n v="1185732"/>
    <x v="331"/>
    <x v="3"/>
    <x v="20"/>
    <s v="St. Louis"/>
    <x v="4"/>
    <n v="40"/>
    <n v="375"/>
    <n v="150000"/>
    <n v="52500"/>
    <n v="0.35"/>
    <s v="In-store"/>
    <s v="2021"/>
    <x v="5"/>
    <x v="14"/>
  </r>
  <r>
    <x v="0"/>
    <n v="1185732"/>
    <x v="331"/>
    <x v="3"/>
    <x v="20"/>
    <s v="St. Louis"/>
    <x v="5"/>
    <n v="45"/>
    <n v="550"/>
    <n v="247500"/>
    <n v="123750"/>
    <n v="0.5"/>
    <s v="In-store"/>
    <s v="2021"/>
    <x v="5"/>
    <x v="14"/>
  </r>
  <r>
    <x v="0"/>
    <n v="1185732"/>
    <x v="363"/>
    <x v="3"/>
    <x v="20"/>
    <s v="St. Louis"/>
    <x v="0"/>
    <n v="40"/>
    <n v="700"/>
    <n v="280000"/>
    <n v="112000"/>
    <n v="0.4"/>
    <s v="In-store"/>
    <s v="2021"/>
    <x v="6"/>
    <x v="19"/>
  </r>
  <r>
    <x v="0"/>
    <n v="1185732"/>
    <x v="363"/>
    <x v="3"/>
    <x v="20"/>
    <s v="St. Louis"/>
    <x v="1"/>
    <n v="40.000000000000007"/>
    <n v="475"/>
    <n v="190000.00000000003"/>
    <n v="66500"/>
    <n v="0.35"/>
    <s v="In-store"/>
    <s v="2021"/>
    <x v="6"/>
    <x v="19"/>
  </r>
  <r>
    <x v="0"/>
    <n v="1185732"/>
    <x v="363"/>
    <x v="3"/>
    <x v="20"/>
    <s v="St. Louis"/>
    <x v="2"/>
    <n v="35"/>
    <n v="400"/>
    <n v="140000"/>
    <n v="49000"/>
    <n v="0.35"/>
    <s v="In-store"/>
    <s v="2021"/>
    <x v="6"/>
    <x v="19"/>
  </r>
  <r>
    <x v="0"/>
    <n v="1185732"/>
    <x v="363"/>
    <x v="3"/>
    <x v="20"/>
    <s v="St. Louis"/>
    <x v="3"/>
    <n v="25.000000000000007"/>
    <n v="325"/>
    <n v="81250.000000000029"/>
    <n v="32500.000000000015"/>
    <n v="0.4"/>
    <s v="In-store"/>
    <s v="2021"/>
    <x v="6"/>
    <x v="19"/>
  </r>
  <r>
    <x v="0"/>
    <n v="1185732"/>
    <x v="363"/>
    <x v="3"/>
    <x v="20"/>
    <s v="St. Louis"/>
    <x v="4"/>
    <n v="35"/>
    <n v="300"/>
    <n v="105000"/>
    <n v="36750"/>
    <n v="0.35"/>
    <s v="In-store"/>
    <s v="2021"/>
    <x v="6"/>
    <x v="19"/>
  </r>
  <r>
    <x v="0"/>
    <n v="1185732"/>
    <x v="363"/>
    <x v="3"/>
    <x v="20"/>
    <s v="St. Louis"/>
    <x v="5"/>
    <n v="40"/>
    <n v="475"/>
    <n v="190000"/>
    <n v="95000"/>
    <n v="0.5"/>
    <s v="In-store"/>
    <s v="2021"/>
    <x v="6"/>
    <x v="19"/>
  </r>
  <r>
    <x v="0"/>
    <n v="1185732"/>
    <x v="395"/>
    <x v="3"/>
    <x v="20"/>
    <s v="St. Louis"/>
    <x v="0"/>
    <n v="35"/>
    <n v="600"/>
    <n v="210000"/>
    <n v="84000"/>
    <n v="0.4"/>
    <s v="In-store"/>
    <s v="2021"/>
    <x v="7"/>
    <x v="44"/>
  </r>
  <r>
    <x v="0"/>
    <n v="1185732"/>
    <x v="395"/>
    <x v="3"/>
    <x v="20"/>
    <s v="St. Louis"/>
    <x v="1"/>
    <n v="30.000000000000011"/>
    <n v="400"/>
    <n v="120000.00000000004"/>
    <n v="42000.000000000015"/>
    <n v="0.35"/>
    <s v="In-store"/>
    <s v="2021"/>
    <x v="7"/>
    <x v="44"/>
  </r>
  <r>
    <x v="0"/>
    <n v="1185732"/>
    <x v="395"/>
    <x v="3"/>
    <x v="20"/>
    <s v="St. Louis"/>
    <x v="2"/>
    <n v="15.000000000000002"/>
    <n v="300"/>
    <n v="45000.000000000007"/>
    <n v="15750.000000000002"/>
    <n v="0.35"/>
    <s v="In-store"/>
    <s v="2021"/>
    <x v="7"/>
    <x v="44"/>
  </r>
  <r>
    <x v="0"/>
    <n v="1185732"/>
    <x v="395"/>
    <x v="3"/>
    <x v="20"/>
    <s v="St. Louis"/>
    <x v="3"/>
    <n v="15.000000000000002"/>
    <n v="275"/>
    <n v="41250.000000000007"/>
    <n v="16500.000000000004"/>
    <n v="0.4"/>
    <s v="In-store"/>
    <s v="2021"/>
    <x v="7"/>
    <x v="44"/>
  </r>
  <r>
    <x v="0"/>
    <n v="1185732"/>
    <x v="395"/>
    <x v="3"/>
    <x v="20"/>
    <s v="St. Louis"/>
    <x v="4"/>
    <n v="25"/>
    <n v="275"/>
    <n v="68750"/>
    <n v="24062.5"/>
    <n v="0.35"/>
    <s v="In-store"/>
    <s v="2021"/>
    <x v="7"/>
    <x v="44"/>
  </r>
  <r>
    <x v="0"/>
    <n v="1185732"/>
    <x v="395"/>
    <x v="3"/>
    <x v="20"/>
    <s v="St. Louis"/>
    <x v="5"/>
    <n v="30.000000000000004"/>
    <n v="350"/>
    <n v="105000.00000000001"/>
    <n v="52500.000000000007"/>
    <n v="0.5"/>
    <s v="In-store"/>
    <s v="2021"/>
    <x v="7"/>
    <x v="44"/>
  </r>
  <r>
    <x v="0"/>
    <n v="1185732"/>
    <x v="424"/>
    <x v="3"/>
    <x v="20"/>
    <s v="St. Louis"/>
    <x v="0"/>
    <n v="35"/>
    <n v="525"/>
    <n v="183750"/>
    <n v="73500"/>
    <n v="0.4"/>
    <s v="In-store"/>
    <s v="2021"/>
    <x v="8"/>
    <x v="24"/>
  </r>
  <r>
    <x v="0"/>
    <n v="1185732"/>
    <x v="424"/>
    <x v="3"/>
    <x v="20"/>
    <s v="St. Louis"/>
    <x v="1"/>
    <n v="25"/>
    <n v="350"/>
    <n v="87500"/>
    <n v="30624.999999999996"/>
    <n v="0.35"/>
    <s v="In-store"/>
    <s v="2021"/>
    <x v="8"/>
    <x v="24"/>
  </r>
  <r>
    <x v="0"/>
    <n v="1185732"/>
    <x v="424"/>
    <x v="3"/>
    <x v="20"/>
    <s v="St. Louis"/>
    <x v="2"/>
    <n v="25"/>
    <n v="250"/>
    <n v="62500"/>
    <n v="21875"/>
    <n v="0.35"/>
    <s v="In-store"/>
    <s v="2021"/>
    <x v="8"/>
    <x v="24"/>
  </r>
  <r>
    <x v="0"/>
    <n v="1185732"/>
    <x v="424"/>
    <x v="3"/>
    <x v="20"/>
    <s v="St. Louis"/>
    <x v="3"/>
    <n v="25"/>
    <n v="225"/>
    <n v="56250"/>
    <n v="22500"/>
    <n v="0.4"/>
    <s v="In-store"/>
    <s v="2021"/>
    <x v="8"/>
    <x v="24"/>
  </r>
  <r>
    <x v="0"/>
    <n v="1185732"/>
    <x v="424"/>
    <x v="3"/>
    <x v="20"/>
    <s v="St. Louis"/>
    <x v="4"/>
    <n v="35"/>
    <n v="225"/>
    <n v="78750"/>
    <n v="27562.5"/>
    <n v="0.35"/>
    <s v="In-store"/>
    <s v="2021"/>
    <x v="8"/>
    <x v="24"/>
  </r>
  <r>
    <x v="0"/>
    <n v="1185732"/>
    <x v="424"/>
    <x v="3"/>
    <x v="20"/>
    <s v="St. Louis"/>
    <x v="5"/>
    <n v="39.999999999999993"/>
    <n v="350"/>
    <n v="139999.99999999997"/>
    <n v="69999.999999999985"/>
    <n v="0.5"/>
    <s v="In-store"/>
    <s v="2021"/>
    <x v="8"/>
    <x v="24"/>
  </r>
  <r>
    <x v="0"/>
    <n v="1185732"/>
    <x v="455"/>
    <x v="3"/>
    <x v="20"/>
    <s v="St. Louis"/>
    <x v="0"/>
    <n v="35"/>
    <n v="500"/>
    <n v="175000"/>
    <n v="70000"/>
    <n v="0.4"/>
    <s v="In-store"/>
    <s v="2021"/>
    <x v="9"/>
    <x v="28"/>
  </r>
  <r>
    <x v="0"/>
    <n v="1185732"/>
    <x v="455"/>
    <x v="3"/>
    <x v="20"/>
    <s v="St. Louis"/>
    <x v="1"/>
    <n v="25.000000000000007"/>
    <n v="350"/>
    <n v="87500.000000000029"/>
    <n v="30625.000000000007"/>
    <n v="0.35"/>
    <s v="In-store"/>
    <s v="2021"/>
    <x v="9"/>
    <x v="28"/>
  </r>
  <r>
    <x v="0"/>
    <n v="1185732"/>
    <x v="455"/>
    <x v="3"/>
    <x v="20"/>
    <s v="St. Louis"/>
    <x v="2"/>
    <n v="25.000000000000007"/>
    <n v="295"/>
    <n v="73750.000000000015"/>
    <n v="25812.500000000004"/>
    <n v="0.35"/>
    <s v="In-store"/>
    <s v="2021"/>
    <x v="9"/>
    <x v="28"/>
  </r>
  <r>
    <x v="0"/>
    <n v="1185732"/>
    <x v="455"/>
    <x v="3"/>
    <x v="20"/>
    <s v="St. Louis"/>
    <x v="3"/>
    <n v="25.000000000000007"/>
    <n v="325"/>
    <n v="81250.000000000029"/>
    <n v="32500.000000000015"/>
    <n v="0.4"/>
    <s v="In-store"/>
    <s v="2021"/>
    <x v="9"/>
    <x v="28"/>
  </r>
  <r>
    <x v="0"/>
    <n v="1185732"/>
    <x v="455"/>
    <x v="3"/>
    <x v="20"/>
    <s v="St. Louis"/>
    <x v="4"/>
    <n v="44.999999999999993"/>
    <n v="300"/>
    <n v="134999.99999999997"/>
    <n v="47249.999999999985"/>
    <n v="0.35"/>
    <s v="In-store"/>
    <s v="2021"/>
    <x v="9"/>
    <x v="28"/>
  </r>
  <r>
    <x v="0"/>
    <n v="1185732"/>
    <x v="455"/>
    <x v="3"/>
    <x v="20"/>
    <s v="St. Louis"/>
    <x v="5"/>
    <n v="49.999999999999986"/>
    <n v="400"/>
    <n v="199999.99999999994"/>
    <n v="99999.999999999971"/>
    <n v="0.5"/>
    <s v="In-store"/>
    <s v="2021"/>
    <x v="9"/>
    <x v="28"/>
  </r>
  <r>
    <x v="0"/>
    <n v="1185732"/>
    <x v="484"/>
    <x v="3"/>
    <x v="20"/>
    <s v="St. Louis"/>
    <x v="0"/>
    <n v="44.999999999999993"/>
    <n v="650"/>
    <n v="292499.99999999994"/>
    <n v="116999.99999999999"/>
    <n v="0.4"/>
    <s v="In-store"/>
    <s v="2021"/>
    <x v="10"/>
    <x v="51"/>
  </r>
  <r>
    <x v="0"/>
    <n v="1185732"/>
    <x v="484"/>
    <x v="3"/>
    <x v="20"/>
    <s v="St. Louis"/>
    <x v="1"/>
    <n v="35"/>
    <n v="450"/>
    <n v="157500"/>
    <n v="55125"/>
    <n v="0.35"/>
    <s v="In-store"/>
    <s v="2021"/>
    <x v="10"/>
    <x v="51"/>
  </r>
  <r>
    <x v="3"/>
    <n v="1185732"/>
    <x v="484"/>
    <x v="3"/>
    <x v="20"/>
    <s v="St. Louis"/>
    <x v="2"/>
    <n v="35"/>
    <n v="400"/>
    <n v="140000"/>
    <n v="49000"/>
    <n v="0.35"/>
    <s v="In-store"/>
    <s v="2021"/>
    <x v="10"/>
    <x v="51"/>
  </r>
  <r>
    <x v="3"/>
    <n v="1185732"/>
    <x v="484"/>
    <x v="3"/>
    <x v="20"/>
    <s v="St. Louis"/>
    <x v="3"/>
    <n v="35"/>
    <n v="350"/>
    <n v="122500"/>
    <n v="49000"/>
    <n v="0.4"/>
    <s v="In-store"/>
    <s v="2021"/>
    <x v="10"/>
    <x v="51"/>
  </r>
  <r>
    <x v="3"/>
    <n v="1185732"/>
    <x v="484"/>
    <x v="3"/>
    <x v="20"/>
    <s v="St. Louis"/>
    <x v="4"/>
    <n v="44.999999999999993"/>
    <n v="350"/>
    <n v="157499.99999999997"/>
    <n v="55124.999999999985"/>
    <n v="0.35"/>
    <s v="In-store"/>
    <s v="2021"/>
    <x v="10"/>
    <x v="51"/>
  </r>
  <r>
    <x v="3"/>
    <n v="1185732"/>
    <x v="484"/>
    <x v="3"/>
    <x v="20"/>
    <s v="St. Louis"/>
    <x v="5"/>
    <n v="49.999999999999986"/>
    <n v="450"/>
    <n v="224999.99999999994"/>
    <n v="112499.99999999997"/>
    <n v="0.5"/>
    <s v="In-store"/>
    <s v="2021"/>
    <x v="10"/>
    <x v="51"/>
  </r>
  <r>
    <x v="3"/>
    <n v="1185732"/>
    <x v="175"/>
    <x v="3"/>
    <x v="20"/>
    <s v="St. Louis"/>
    <x v="0"/>
    <n v="25"/>
    <n v="675"/>
    <n v="168750"/>
    <n v="67500"/>
    <n v="0.4"/>
    <s v="In-store"/>
    <s v="2021"/>
    <x v="0"/>
    <x v="31"/>
  </r>
  <r>
    <x v="3"/>
    <n v="1185732"/>
    <x v="175"/>
    <x v="3"/>
    <x v="20"/>
    <s v="St. Louis"/>
    <x v="1"/>
    <n v="25"/>
    <n v="475"/>
    <n v="118750"/>
    <n v="41562.5"/>
    <n v="0.35"/>
    <s v="In-store"/>
    <s v="2021"/>
    <x v="0"/>
    <x v="31"/>
  </r>
  <r>
    <x v="3"/>
    <n v="1185732"/>
    <x v="175"/>
    <x v="3"/>
    <x v="20"/>
    <s v="St. Louis"/>
    <x v="2"/>
    <n v="15.000000000000002"/>
    <n v="475"/>
    <n v="71250.000000000015"/>
    <n v="24937.500000000004"/>
    <n v="0.35"/>
    <s v="In-store"/>
    <s v="2021"/>
    <x v="0"/>
    <x v="31"/>
  </r>
  <r>
    <x v="3"/>
    <n v="1185732"/>
    <x v="175"/>
    <x v="3"/>
    <x v="20"/>
    <s v="St. Louis"/>
    <x v="3"/>
    <n v="20.000000000000007"/>
    <n v="325"/>
    <n v="65000.000000000022"/>
    <n v="26000.000000000011"/>
    <n v="0.4"/>
    <s v="In-store"/>
    <s v="2021"/>
    <x v="0"/>
    <x v="31"/>
  </r>
  <r>
    <x v="3"/>
    <n v="1185732"/>
    <x v="175"/>
    <x v="3"/>
    <x v="20"/>
    <s v="St. Louis"/>
    <x v="4"/>
    <n v="35"/>
    <n v="375"/>
    <n v="131250"/>
    <n v="45937.5"/>
    <n v="0.35"/>
    <s v="In-store"/>
    <s v="2021"/>
    <x v="0"/>
    <x v="31"/>
  </r>
  <r>
    <x v="3"/>
    <n v="1185732"/>
    <x v="175"/>
    <x v="3"/>
    <x v="20"/>
    <s v="St. Louis"/>
    <x v="5"/>
    <n v="25"/>
    <n v="475"/>
    <n v="118750"/>
    <n v="59375"/>
    <n v="0.5"/>
    <s v="In-store"/>
    <s v="2021"/>
    <x v="0"/>
    <x v="31"/>
  </r>
  <r>
    <x v="3"/>
    <n v="1185732"/>
    <x v="206"/>
    <x v="3"/>
    <x v="20"/>
    <s v="St. Louis"/>
    <x v="0"/>
    <n v="25"/>
    <n v="725"/>
    <n v="181250"/>
    <n v="72500"/>
    <n v="0.4"/>
    <s v="In-store"/>
    <s v="2021"/>
    <x v="1"/>
    <x v="5"/>
  </r>
  <r>
    <x v="3"/>
    <n v="1185732"/>
    <x v="206"/>
    <x v="3"/>
    <x v="20"/>
    <s v="St. Louis"/>
    <x v="1"/>
    <n v="25"/>
    <n v="375"/>
    <n v="93750"/>
    <n v="32812.5"/>
    <n v="0.35"/>
    <s v="In-store"/>
    <s v="2021"/>
    <x v="1"/>
    <x v="5"/>
  </r>
  <r>
    <x v="3"/>
    <n v="1185732"/>
    <x v="206"/>
    <x v="3"/>
    <x v="20"/>
    <s v="St. Louis"/>
    <x v="2"/>
    <n v="15.000000000000002"/>
    <n v="425"/>
    <n v="63750.000000000007"/>
    <n v="22312.5"/>
    <n v="0.35"/>
    <s v="In-store"/>
    <s v="2021"/>
    <x v="1"/>
    <x v="5"/>
  </r>
  <r>
    <x v="3"/>
    <n v="1185732"/>
    <x v="206"/>
    <x v="2"/>
    <x v="21"/>
    <s v="Salt Lake City"/>
    <x v="3"/>
    <n v="20.000000000000007"/>
    <n v="300"/>
    <n v="60000.000000000022"/>
    <n v="24000.000000000011"/>
    <n v="0.4"/>
    <s v="In-store"/>
    <s v="2021"/>
    <x v="1"/>
    <x v="5"/>
  </r>
  <r>
    <x v="3"/>
    <n v="1185732"/>
    <x v="206"/>
    <x v="2"/>
    <x v="21"/>
    <s v="Salt Lake City"/>
    <x v="4"/>
    <n v="35"/>
    <n v="375"/>
    <n v="131250"/>
    <n v="45937.5"/>
    <n v="0.35"/>
    <s v="In-store"/>
    <s v="2021"/>
    <x v="1"/>
    <x v="5"/>
  </r>
  <r>
    <x v="3"/>
    <n v="1185732"/>
    <x v="206"/>
    <x v="2"/>
    <x v="21"/>
    <s v="Salt Lake City"/>
    <x v="5"/>
    <n v="25"/>
    <n v="450"/>
    <n v="112500"/>
    <n v="56250"/>
    <n v="0.5"/>
    <s v="In-store"/>
    <s v="2021"/>
    <x v="1"/>
    <x v="5"/>
  </r>
  <r>
    <x v="3"/>
    <n v="1185732"/>
    <x v="215"/>
    <x v="2"/>
    <x v="21"/>
    <s v="Salt Lake City"/>
    <x v="0"/>
    <n v="30.000000000000004"/>
    <n v="670"/>
    <n v="201000.00000000003"/>
    <n v="80400.000000000015"/>
    <n v="0.4"/>
    <s v="In-store"/>
    <s v="2021"/>
    <x v="2"/>
    <x v="7"/>
  </r>
  <r>
    <x v="3"/>
    <n v="1185732"/>
    <x v="215"/>
    <x v="2"/>
    <x v="21"/>
    <s v="Salt Lake City"/>
    <x v="1"/>
    <n v="30.000000000000004"/>
    <n v="350"/>
    <n v="105000.00000000001"/>
    <n v="36750"/>
    <n v="0.35"/>
    <s v="In-store"/>
    <s v="2021"/>
    <x v="2"/>
    <x v="7"/>
  </r>
  <r>
    <x v="3"/>
    <n v="1185732"/>
    <x v="215"/>
    <x v="2"/>
    <x v="21"/>
    <s v="Salt Lake City"/>
    <x v="2"/>
    <n v="20.000000000000007"/>
    <n v="400"/>
    <n v="80000.000000000029"/>
    <n v="28000.000000000007"/>
    <n v="0.35"/>
    <s v="In-store"/>
    <s v="2021"/>
    <x v="2"/>
    <x v="7"/>
  </r>
  <r>
    <x v="3"/>
    <n v="1185732"/>
    <x v="215"/>
    <x v="2"/>
    <x v="21"/>
    <s v="Salt Lake City"/>
    <x v="3"/>
    <n v="25"/>
    <n v="250"/>
    <n v="62500"/>
    <n v="25000"/>
    <n v="0.4"/>
    <s v="In-store"/>
    <s v="2021"/>
    <x v="2"/>
    <x v="7"/>
  </r>
  <r>
    <x v="3"/>
    <n v="1185732"/>
    <x v="215"/>
    <x v="2"/>
    <x v="21"/>
    <s v="Salt Lake City"/>
    <x v="4"/>
    <n v="40"/>
    <n v="300"/>
    <n v="120000"/>
    <n v="42000"/>
    <n v="0.35"/>
    <s v="In-store"/>
    <s v="2021"/>
    <x v="2"/>
    <x v="7"/>
  </r>
  <r>
    <x v="3"/>
    <n v="1185732"/>
    <x v="215"/>
    <x v="2"/>
    <x v="21"/>
    <s v="Salt Lake City"/>
    <x v="5"/>
    <n v="30.000000000000004"/>
    <n v="400"/>
    <n v="120000.00000000001"/>
    <n v="60000.000000000007"/>
    <n v="0.5"/>
    <s v="In-store"/>
    <s v="2021"/>
    <x v="2"/>
    <x v="7"/>
  </r>
  <r>
    <x v="3"/>
    <n v="1185732"/>
    <x v="234"/>
    <x v="2"/>
    <x v="21"/>
    <s v="Salt Lake City"/>
    <x v="0"/>
    <n v="30.000000000000004"/>
    <n v="625"/>
    <n v="187500.00000000003"/>
    <n v="75000.000000000015"/>
    <n v="0.4"/>
    <s v="In-store"/>
    <s v="2021"/>
    <x v="3"/>
    <x v="10"/>
  </r>
  <r>
    <x v="3"/>
    <n v="1185732"/>
    <x v="234"/>
    <x v="2"/>
    <x v="21"/>
    <s v="Salt Lake City"/>
    <x v="1"/>
    <n v="25.000000000000007"/>
    <n v="325"/>
    <n v="81250.000000000029"/>
    <n v="28437.500000000007"/>
    <n v="0.35"/>
    <s v="In-store"/>
    <s v="2021"/>
    <x v="3"/>
    <x v="10"/>
  </r>
  <r>
    <x v="3"/>
    <n v="1185732"/>
    <x v="234"/>
    <x v="2"/>
    <x v="21"/>
    <s v="Salt Lake City"/>
    <x v="2"/>
    <n v="15.000000000000007"/>
    <n v="325"/>
    <n v="48750.000000000022"/>
    <n v="17062.500000000007"/>
    <n v="0.35"/>
    <s v="In-store"/>
    <s v="2021"/>
    <x v="3"/>
    <x v="10"/>
  </r>
  <r>
    <x v="3"/>
    <n v="1185732"/>
    <x v="234"/>
    <x v="2"/>
    <x v="21"/>
    <s v="Salt Lake City"/>
    <x v="3"/>
    <n v="20"/>
    <n v="250"/>
    <n v="50000"/>
    <n v="20000"/>
    <n v="0.4"/>
    <s v="In-store"/>
    <s v="2021"/>
    <x v="3"/>
    <x v="10"/>
  </r>
  <r>
    <x v="3"/>
    <n v="1185732"/>
    <x v="234"/>
    <x v="2"/>
    <x v="21"/>
    <s v="Salt Lake City"/>
    <x v="4"/>
    <n v="35"/>
    <n v="275"/>
    <n v="96250"/>
    <n v="33687.5"/>
    <n v="0.35"/>
    <s v="In-store"/>
    <s v="2021"/>
    <x v="3"/>
    <x v="10"/>
  </r>
  <r>
    <x v="3"/>
    <n v="1185732"/>
    <x v="234"/>
    <x v="2"/>
    <x v="21"/>
    <s v="Salt Lake City"/>
    <x v="5"/>
    <n v="25.000000000000007"/>
    <n v="400"/>
    <n v="100000.00000000003"/>
    <n v="50000.000000000015"/>
    <n v="0.5"/>
    <s v="In-store"/>
    <s v="2021"/>
    <x v="3"/>
    <x v="10"/>
  </r>
  <r>
    <x v="3"/>
    <n v="1185732"/>
    <x v="265"/>
    <x v="2"/>
    <x v="21"/>
    <s v="Salt Lake City"/>
    <x v="0"/>
    <n v="35"/>
    <n v="670"/>
    <n v="234500"/>
    <n v="93800"/>
    <n v="0.4"/>
    <s v="In-store"/>
    <s v="2021"/>
    <x v="4"/>
    <x v="35"/>
  </r>
  <r>
    <x v="3"/>
    <n v="1185732"/>
    <x v="265"/>
    <x v="2"/>
    <x v="21"/>
    <s v="Salt Lake City"/>
    <x v="1"/>
    <n v="30.000000000000011"/>
    <n v="375"/>
    <n v="112500.00000000004"/>
    <n v="39375.000000000015"/>
    <n v="0.35"/>
    <s v="In-store"/>
    <s v="2021"/>
    <x v="4"/>
    <x v="35"/>
  </r>
  <r>
    <x v="3"/>
    <n v="1185732"/>
    <x v="265"/>
    <x v="2"/>
    <x v="21"/>
    <s v="Salt Lake City"/>
    <x v="2"/>
    <n v="25.000000000000007"/>
    <n v="350"/>
    <n v="87500.000000000029"/>
    <n v="30625.000000000007"/>
    <n v="0.35"/>
    <s v="In-store"/>
    <s v="2021"/>
    <x v="4"/>
    <x v="35"/>
  </r>
  <r>
    <x v="3"/>
    <n v="1185732"/>
    <x v="265"/>
    <x v="2"/>
    <x v="21"/>
    <s v="Salt Lake City"/>
    <x v="3"/>
    <n v="25.000000000000007"/>
    <n v="275"/>
    <n v="68750.000000000015"/>
    <n v="27500.000000000007"/>
    <n v="0.4"/>
    <s v="In-store"/>
    <s v="2021"/>
    <x v="4"/>
    <x v="35"/>
  </r>
  <r>
    <x v="3"/>
    <n v="1185732"/>
    <x v="265"/>
    <x v="2"/>
    <x v="21"/>
    <s v="Salt Lake City"/>
    <x v="4"/>
    <n v="40"/>
    <n v="300"/>
    <n v="120000"/>
    <n v="42000"/>
    <n v="0.35"/>
    <s v="In-store"/>
    <s v="2021"/>
    <x v="4"/>
    <x v="35"/>
  </r>
  <r>
    <x v="3"/>
    <n v="1185732"/>
    <x v="265"/>
    <x v="2"/>
    <x v="21"/>
    <s v="Salt Lake City"/>
    <x v="5"/>
    <n v="44.999999999999993"/>
    <n v="400"/>
    <n v="179999.99999999997"/>
    <n v="89999.999999999985"/>
    <n v="0.5"/>
    <s v="In-store"/>
    <s v="2021"/>
    <x v="4"/>
    <x v="35"/>
  </r>
  <r>
    <x v="3"/>
    <n v="1185732"/>
    <x v="295"/>
    <x v="2"/>
    <x v="21"/>
    <s v="Salt Lake City"/>
    <x v="0"/>
    <n v="30.000000000000004"/>
    <n v="650"/>
    <n v="195000.00000000003"/>
    <n v="78000.000000000015"/>
    <n v="0.4"/>
    <s v="In-store"/>
    <s v="2021"/>
    <x v="11"/>
    <x v="39"/>
  </r>
  <r>
    <x v="3"/>
    <n v="1185732"/>
    <x v="295"/>
    <x v="2"/>
    <x v="21"/>
    <s v="Salt Lake City"/>
    <x v="1"/>
    <n v="25.000000000000011"/>
    <n v="400"/>
    <n v="100000.00000000004"/>
    <n v="35000.000000000015"/>
    <n v="0.35"/>
    <s v="In-store"/>
    <s v="2021"/>
    <x v="11"/>
    <x v="39"/>
  </r>
  <r>
    <x v="3"/>
    <n v="1185732"/>
    <x v="295"/>
    <x v="2"/>
    <x v="21"/>
    <s v="Salt Lake City"/>
    <x v="2"/>
    <n v="20.000000000000007"/>
    <n v="425"/>
    <n v="85000.000000000029"/>
    <n v="29750.000000000007"/>
    <n v="0.35"/>
    <s v="In-store"/>
    <s v="2021"/>
    <x v="11"/>
    <x v="39"/>
  </r>
  <r>
    <x v="3"/>
    <n v="1185732"/>
    <x v="295"/>
    <x v="2"/>
    <x v="21"/>
    <s v="Salt Lake City"/>
    <x v="3"/>
    <n v="20.000000000000007"/>
    <n v="400"/>
    <n v="80000.000000000029"/>
    <n v="32000.000000000015"/>
    <n v="0.4"/>
    <s v="In-store"/>
    <s v="2021"/>
    <x v="11"/>
    <x v="39"/>
  </r>
  <r>
    <x v="3"/>
    <n v="1185732"/>
    <x v="295"/>
    <x v="2"/>
    <x v="21"/>
    <s v="Salt Lake City"/>
    <x v="4"/>
    <n v="35"/>
    <n v="400"/>
    <n v="140000"/>
    <n v="49000"/>
    <n v="0.35"/>
    <s v="In-store"/>
    <s v="2021"/>
    <x v="11"/>
    <x v="39"/>
  </r>
  <r>
    <x v="3"/>
    <n v="1185732"/>
    <x v="295"/>
    <x v="2"/>
    <x v="21"/>
    <s v="Salt Lake City"/>
    <x v="5"/>
    <n v="40"/>
    <n v="575"/>
    <n v="230000"/>
    <n v="115000"/>
    <n v="0.5"/>
    <s v="In-store"/>
    <s v="2021"/>
    <x v="11"/>
    <x v="39"/>
  </r>
  <r>
    <x v="3"/>
    <n v="1185732"/>
    <x v="324"/>
    <x v="2"/>
    <x v="21"/>
    <s v="Salt Lake City"/>
    <x v="0"/>
    <n v="35"/>
    <n v="800"/>
    <n v="280000"/>
    <n v="112000"/>
    <n v="0.4"/>
    <s v="In-store"/>
    <s v="2021"/>
    <x v="5"/>
    <x v="43"/>
  </r>
  <r>
    <x v="3"/>
    <n v="1185732"/>
    <x v="324"/>
    <x v="2"/>
    <x v="21"/>
    <s v="Salt Lake City"/>
    <x v="1"/>
    <n v="30.000000000000011"/>
    <n v="550"/>
    <n v="165000.00000000006"/>
    <n v="57750.000000000015"/>
    <n v="0.35"/>
    <s v="In-store"/>
    <s v="2021"/>
    <x v="5"/>
    <x v="43"/>
  </r>
  <r>
    <x v="3"/>
    <n v="1185732"/>
    <x v="324"/>
    <x v="2"/>
    <x v="21"/>
    <s v="Salt Lake City"/>
    <x v="2"/>
    <n v="25.000000000000007"/>
    <n v="475"/>
    <n v="118750.00000000003"/>
    <n v="41562.500000000007"/>
    <n v="0.35"/>
    <s v="In-store"/>
    <s v="2021"/>
    <x v="5"/>
    <x v="43"/>
  </r>
  <r>
    <x v="3"/>
    <n v="1185732"/>
    <x v="324"/>
    <x v="2"/>
    <x v="21"/>
    <s v="Salt Lake City"/>
    <x v="3"/>
    <n v="25.000000000000007"/>
    <n v="425"/>
    <n v="106250.00000000003"/>
    <n v="42500.000000000015"/>
    <n v="0.4"/>
    <s v="In-store"/>
    <s v="2021"/>
    <x v="5"/>
    <x v="43"/>
  </r>
  <r>
    <x v="3"/>
    <n v="1185732"/>
    <x v="324"/>
    <x v="2"/>
    <x v="21"/>
    <s v="Salt Lake City"/>
    <x v="4"/>
    <n v="35"/>
    <n v="425"/>
    <n v="148750"/>
    <n v="52062.5"/>
    <n v="0.35"/>
    <s v="In-store"/>
    <s v="2021"/>
    <x v="5"/>
    <x v="43"/>
  </r>
  <r>
    <x v="3"/>
    <n v="1185732"/>
    <x v="324"/>
    <x v="2"/>
    <x v="21"/>
    <s v="Salt Lake City"/>
    <x v="5"/>
    <n v="40"/>
    <n v="600"/>
    <n v="240000"/>
    <n v="120000"/>
    <n v="0.5"/>
    <s v="In-store"/>
    <s v="2021"/>
    <x v="5"/>
    <x v="43"/>
  </r>
  <r>
    <x v="3"/>
    <n v="1185732"/>
    <x v="356"/>
    <x v="2"/>
    <x v="21"/>
    <s v="Salt Lake City"/>
    <x v="0"/>
    <n v="35"/>
    <n v="750"/>
    <n v="262500"/>
    <n v="105000"/>
    <n v="0.4"/>
    <s v="In-store"/>
    <s v="2021"/>
    <x v="6"/>
    <x v="18"/>
  </r>
  <r>
    <x v="3"/>
    <n v="1185732"/>
    <x v="356"/>
    <x v="2"/>
    <x v="21"/>
    <s v="Salt Lake City"/>
    <x v="1"/>
    <n v="35.000000000000007"/>
    <n v="525"/>
    <n v="183750.00000000003"/>
    <n v="64312.500000000007"/>
    <n v="0.35"/>
    <s v="In-store"/>
    <s v="2021"/>
    <x v="6"/>
    <x v="18"/>
  </r>
  <r>
    <x v="3"/>
    <n v="1185732"/>
    <x v="356"/>
    <x v="2"/>
    <x v="21"/>
    <s v="Salt Lake City"/>
    <x v="2"/>
    <n v="30.000000000000004"/>
    <n v="450"/>
    <n v="135000.00000000003"/>
    <n v="47250.000000000007"/>
    <n v="0.35"/>
    <s v="In-store"/>
    <s v="2021"/>
    <x v="6"/>
    <x v="18"/>
  </r>
  <r>
    <x v="3"/>
    <n v="1185732"/>
    <x v="356"/>
    <x v="2"/>
    <x v="21"/>
    <s v="Salt Lake City"/>
    <x v="3"/>
    <n v="20.000000000000007"/>
    <n v="375"/>
    <n v="75000.000000000029"/>
    <n v="30000.000000000015"/>
    <n v="0.4"/>
    <s v="In-store"/>
    <s v="2021"/>
    <x v="6"/>
    <x v="18"/>
  </r>
  <r>
    <x v="3"/>
    <n v="1185732"/>
    <x v="356"/>
    <x v="2"/>
    <x v="21"/>
    <s v="Salt Lake City"/>
    <x v="4"/>
    <n v="30.000000000000004"/>
    <n v="350"/>
    <n v="105000.00000000001"/>
    <n v="36750"/>
    <n v="0.35"/>
    <s v="In-store"/>
    <s v="2021"/>
    <x v="6"/>
    <x v="18"/>
  </r>
  <r>
    <x v="3"/>
    <n v="1185732"/>
    <x v="356"/>
    <x v="2"/>
    <x v="21"/>
    <s v="Salt Lake City"/>
    <x v="5"/>
    <n v="35"/>
    <n v="525"/>
    <n v="183750"/>
    <n v="91875"/>
    <n v="0.5"/>
    <s v="In-store"/>
    <s v="2021"/>
    <x v="6"/>
    <x v="18"/>
  </r>
  <r>
    <x v="3"/>
    <n v="1185732"/>
    <x v="388"/>
    <x v="2"/>
    <x v="21"/>
    <s v="Salt Lake City"/>
    <x v="0"/>
    <n v="30.000000000000004"/>
    <n v="650"/>
    <n v="195000.00000000003"/>
    <n v="78000.000000000015"/>
    <n v="0.4"/>
    <s v="In-store"/>
    <s v="2021"/>
    <x v="7"/>
    <x v="23"/>
  </r>
  <r>
    <x v="3"/>
    <n v="1185732"/>
    <x v="388"/>
    <x v="2"/>
    <x v="21"/>
    <s v="Salt Lake City"/>
    <x v="1"/>
    <n v="25.000000000000011"/>
    <n v="450"/>
    <n v="112500.00000000004"/>
    <n v="39375.000000000015"/>
    <n v="0.35"/>
    <s v="In-store"/>
    <s v="2021"/>
    <x v="7"/>
    <x v="23"/>
  </r>
  <r>
    <x v="3"/>
    <n v="1185732"/>
    <x v="388"/>
    <x v="2"/>
    <x v="21"/>
    <s v="Salt Lake City"/>
    <x v="2"/>
    <n v="10.000000000000002"/>
    <n v="350"/>
    <n v="35000.000000000007"/>
    <n v="12250.000000000002"/>
    <n v="0.35"/>
    <s v="In-store"/>
    <s v="2021"/>
    <x v="7"/>
    <x v="23"/>
  </r>
  <r>
    <x v="3"/>
    <n v="1185732"/>
    <x v="388"/>
    <x v="2"/>
    <x v="21"/>
    <s v="Salt Lake City"/>
    <x v="3"/>
    <n v="10.000000000000002"/>
    <n v="325"/>
    <n v="32500.000000000007"/>
    <n v="13000.000000000004"/>
    <n v="0.4"/>
    <s v="In-store"/>
    <s v="2021"/>
    <x v="7"/>
    <x v="23"/>
  </r>
  <r>
    <x v="3"/>
    <n v="1185732"/>
    <x v="388"/>
    <x v="2"/>
    <x v="21"/>
    <s v="Salt Lake City"/>
    <x v="4"/>
    <n v="20"/>
    <n v="325"/>
    <n v="65000"/>
    <n v="22750"/>
    <n v="0.35"/>
    <s v="In-store"/>
    <s v="2021"/>
    <x v="7"/>
    <x v="23"/>
  </r>
  <r>
    <x v="3"/>
    <n v="1185732"/>
    <x v="388"/>
    <x v="2"/>
    <x v="21"/>
    <s v="Salt Lake City"/>
    <x v="5"/>
    <n v="25.000000000000007"/>
    <n v="400"/>
    <n v="100000.00000000003"/>
    <n v="50000.000000000015"/>
    <n v="0.5"/>
    <s v="In-store"/>
    <s v="2021"/>
    <x v="7"/>
    <x v="23"/>
  </r>
  <r>
    <x v="3"/>
    <n v="1185732"/>
    <x v="417"/>
    <x v="2"/>
    <x v="21"/>
    <s v="Salt Lake City"/>
    <x v="0"/>
    <n v="30"/>
    <n v="575"/>
    <n v="172500"/>
    <n v="69000"/>
    <n v="0.4"/>
    <s v="In-store"/>
    <s v="2021"/>
    <x v="8"/>
    <x v="47"/>
  </r>
  <r>
    <x v="3"/>
    <n v="1185732"/>
    <x v="417"/>
    <x v="2"/>
    <x v="21"/>
    <s v="Salt Lake City"/>
    <x v="1"/>
    <n v="20"/>
    <n v="400"/>
    <n v="80000"/>
    <n v="28000"/>
    <n v="0.35"/>
    <s v="In-store"/>
    <s v="2021"/>
    <x v="8"/>
    <x v="47"/>
  </r>
  <r>
    <x v="3"/>
    <n v="1185732"/>
    <x v="417"/>
    <x v="2"/>
    <x v="21"/>
    <s v="Salt Lake City"/>
    <x v="2"/>
    <n v="20"/>
    <n v="300"/>
    <n v="60000"/>
    <n v="21000"/>
    <n v="0.35"/>
    <s v="In-store"/>
    <s v="2021"/>
    <x v="8"/>
    <x v="47"/>
  </r>
  <r>
    <x v="3"/>
    <n v="1185732"/>
    <x v="417"/>
    <x v="2"/>
    <x v="21"/>
    <s v="Salt Lake City"/>
    <x v="3"/>
    <n v="20"/>
    <n v="275"/>
    <n v="55000"/>
    <n v="22000"/>
    <n v="0.4"/>
    <s v="In-store"/>
    <s v="2021"/>
    <x v="8"/>
    <x v="47"/>
  </r>
  <r>
    <x v="3"/>
    <n v="1185732"/>
    <x v="417"/>
    <x v="2"/>
    <x v="21"/>
    <s v="Salt Lake City"/>
    <x v="4"/>
    <n v="30"/>
    <n v="275"/>
    <n v="82500"/>
    <n v="28874.999999999996"/>
    <n v="0.35"/>
    <s v="In-store"/>
    <s v="2021"/>
    <x v="8"/>
    <x v="47"/>
  </r>
  <r>
    <x v="3"/>
    <n v="1185732"/>
    <x v="417"/>
    <x v="2"/>
    <x v="21"/>
    <s v="Salt Lake City"/>
    <x v="5"/>
    <n v="34.999999999999993"/>
    <n v="400"/>
    <n v="139999.99999999997"/>
    <n v="69999.999999999985"/>
    <n v="0.5"/>
    <s v="In-store"/>
    <s v="2021"/>
    <x v="8"/>
    <x v="47"/>
  </r>
  <r>
    <x v="3"/>
    <n v="1185732"/>
    <x v="448"/>
    <x v="2"/>
    <x v="21"/>
    <s v="Salt Lake City"/>
    <x v="0"/>
    <n v="30.000000000000004"/>
    <n v="550"/>
    <n v="165000.00000000003"/>
    <n v="66000.000000000015"/>
    <n v="0.4"/>
    <s v="In-store"/>
    <s v="2021"/>
    <x v="9"/>
    <x v="27"/>
  </r>
  <r>
    <x v="3"/>
    <n v="1185732"/>
    <x v="448"/>
    <x v="2"/>
    <x v="21"/>
    <s v="Salt Lake City"/>
    <x v="1"/>
    <n v="20.000000000000007"/>
    <n v="400"/>
    <n v="80000.000000000029"/>
    <n v="28000.000000000007"/>
    <n v="0.35"/>
    <s v="In-store"/>
    <s v="2021"/>
    <x v="9"/>
    <x v="27"/>
  </r>
  <r>
    <x v="3"/>
    <n v="1185732"/>
    <x v="448"/>
    <x v="2"/>
    <x v="21"/>
    <s v="Salt Lake City"/>
    <x v="2"/>
    <n v="20.000000000000007"/>
    <n v="345"/>
    <n v="69000.000000000029"/>
    <n v="24150.000000000007"/>
    <n v="0.35"/>
    <s v="In-store"/>
    <s v="2021"/>
    <x v="9"/>
    <x v="27"/>
  </r>
  <r>
    <x v="3"/>
    <n v="1185732"/>
    <x v="448"/>
    <x v="2"/>
    <x v="21"/>
    <s v="Salt Lake City"/>
    <x v="3"/>
    <n v="20.000000000000007"/>
    <n v="375"/>
    <n v="75000.000000000029"/>
    <n v="30000.000000000015"/>
    <n v="0.4"/>
    <s v="In-store"/>
    <s v="2021"/>
    <x v="9"/>
    <x v="27"/>
  </r>
  <r>
    <x v="3"/>
    <n v="1185732"/>
    <x v="448"/>
    <x v="2"/>
    <x v="21"/>
    <s v="Salt Lake City"/>
    <x v="4"/>
    <n v="40"/>
    <n v="350"/>
    <n v="140000"/>
    <n v="49000"/>
    <n v="0.35"/>
    <s v="In-store"/>
    <s v="2021"/>
    <x v="9"/>
    <x v="27"/>
  </r>
  <r>
    <x v="3"/>
    <n v="1185732"/>
    <x v="448"/>
    <x v="2"/>
    <x v="21"/>
    <s v="Salt Lake City"/>
    <x v="5"/>
    <n v="44.999999999999986"/>
    <n v="450"/>
    <n v="202499.99999999994"/>
    <n v="101249.99999999997"/>
    <n v="0.5"/>
    <s v="In-store"/>
    <s v="2021"/>
    <x v="9"/>
    <x v="27"/>
  </r>
  <r>
    <x v="3"/>
    <n v="1185732"/>
    <x v="477"/>
    <x v="2"/>
    <x v="21"/>
    <s v="Salt Lake City"/>
    <x v="0"/>
    <n v="40"/>
    <n v="700"/>
    <n v="280000"/>
    <n v="112000"/>
    <n v="0.4"/>
    <s v="In-store"/>
    <s v="2021"/>
    <x v="10"/>
    <x v="50"/>
  </r>
  <r>
    <x v="3"/>
    <n v="1185732"/>
    <x v="477"/>
    <x v="2"/>
    <x v="21"/>
    <s v="Salt Lake City"/>
    <x v="1"/>
    <n v="30.000000000000004"/>
    <n v="500"/>
    <n v="150000.00000000003"/>
    <n v="52500.000000000007"/>
    <n v="0.35"/>
    <s v="In-store"/>
    <s v="2021"/>
    <x v="10"/>
    <x v="50"/>
  </r>
  <r>
    <x v="3"/>
    <n v="1185732"/>
    <x v="477"/>
    <x v="2"/>
    <x v="21"/>
    <s v="Salt Lake City"/>
    <x v="2"/>
    <n v="30.000000000000004"/>
    <n v="450"/>
    <n v="135000.00000000003"/>
    <n v="47250.000000000007"/>
    <n v="0.35"/>
    <s v="In-store"/>
    <s v="2021"/>
    <x v="10"/>
    <x v="50"/>
  </r>
  <r>
    <x v="3"/>
    <n v="1185732"/>
    <x v="477"/>
    <x v="2"/>
    <x v="21"/>
    <s v="Salt Lake City"/>
    <x v="3"/>
    <n v="30.000000000000004"/>
    <n v="400"/>
    <n v="120000.00000000001"/>
    <n v="48000.000000000007"/>
    <n v="0.4"/>
    <s v="In-store"/>
    <s v="2021"/>
    <x v="10"/>
    <x v="50"/>
  </r>
  <r>
    <x v="3"/>
    <n v="1185732"/>
    <x v="477"/>
    <x v="2"/>
    <x v="21"/>
    <s v="Salt Lake City"/>
    <x v="4"/>
    <n v="40"/>
    <n v="400"/>
    <n v="160000"/>
    <n v="56000"/>
    <n v="0.35"/>
    <s v="In-store"/>
    <s v="2021"/>
    <x v="10"/>
    <x v="50"/>
  </r>
  <r>
    <x v="3"/>
    <n v="1185732"/>
    <x v="477"/>
    <x v="2"/>
    <x v="21"/>
    <s v="Salt Lake City"/>
    <x v="5"/>
    <n v="44.999999999999986"/>
    <n v="500"/>
    <n v="224999.99999999994"/>
    <n v="112499.99999999997"/>
    <n v="0.5"/>
    <s v="In-store"/>
    <s v="2021"/>
    <x v="10"/>
    <x v="50"/>
  </r>
  <r>
    <x v="3"/>
    <n v="1128299"/>
    <x v="188"/>
    <x v="2"/>
    <x v="21"/>
    <s v="Salt Lake City"/>
    <x v="0"/>
    <n v="30.000000000000004"/>
    <n v="350"/>
    <n v="105000.00000000001"/>
    <n v="36750"/>
    <n v="0.35"/>
    <s v="In-store"/>
    <s v="2021"/>
    <x v="0"/>
    <x v="3"/>
  </r>
  <r>
    <x v="3"/>
    <n v="1128299"/>
    <x v="188"/>
    <x v="2"/>
    <x v="21"/>
    <s v="Salt Lake City"/>
    <x v="1"/>
    <n v="40"/>
    <n v="350"/>
    <n v="140000"/>
    <n v="49000"/>
    <n v="0.35"/>
    <s v="In-store"/>
    <s v="2021"/>
    <x v="0"/>
    <x v="3"/>
  </r>
  <r>
    <x v="3"/>
    <n v="1128299"/>
    <x v="188"/>
    <x v="2"/>
    <x v="21"/>
    <s v="Salt Lake City"/>
    <x v="2"/>
    <n v="40"/>
    <n v="350"/>
    <n v="140000"/>
    <n v="49000"/>
    <n v="0.35"/>
    <s v="In-store"/>
    <s v="2021"/>
    <x v="0"/>
    <x v="3"/>
  </r>
  <r>
    <x v="3"/>
    <n v="1128299"/>
    <x v="188"/>
    <x v="2"/>
    <x v="21"/>
    <s v="Salt Lake City"/>
    <x v="3"/>
    <n v="40"/>
    <n v="200"/>
    <n v="80000"/>
    <n v="28000"/>
    <n v="0.35"/>
    <s v="In-store"/>
    <s v="2021"/>
    <x v="0"/>
    <x v="3"/>
  </r>
  <r>
    <x v="3"/>
    <n v="1128299"/>
    <x v="188"/>
    <x v="2"/>
    <x v="21"/>
    <s v="Salt Lake City"/>
    <x v="4"/>
    <n v="45.000000000000007"/>
    <n v="150"/>
    <n v="67500.000000000015"/>
    <n v="27000.000000000007"/>
    <n v="0.4"/>
    <s v="In-store"/>
    <s v="2021"/>
    <x v="0"/>
    <x v="3"/>
  </r>
  <r>
    <x v="3"/>
    <n v="1128299"/>
    <x v="188"/>
    <x v="2"/>
    <x v="21"/>
    <s v="Salt Lake City"/>
    <x v="5"/>
    <n v="40"/>
    <n v="400"/>
    <n v="160000"/>
    <n v="48000"/>
    <n v="0.3"/>
    <s v="In-store"/>
    <s v="2021"/>
    <x v="0"/>
    <x v="3"/>
  </r>
  <r>
    <x v="3"/>
    <n v="1128299"/>
    <x v="698"/>
    <x v="2"/>
    <x v="21"/>
    <s v="Salt Lake City"/>
    <x v="0"/>
    <n v="30.000000000000004"/>
    <n v="450"/>
    <n v="135000.00000000003"/>
    <n v="47250.000000000007"/>
    <n v="0.35"/>
    <s v="In-store"/>
    <s v="2021"/>
    <x v="1"/>
    <x v="52"/>
  </r>
  <r>
    <x v="3"/>
    <n v="1128299"/>
    <x v="698"/>
    <x v="2"/>
    <x v="21"/>
    <s v="Salt Lake City"/>
    <x v="1"/>
    <n v="40"/>
    <n v="350"/>
    <n v="140000"/>
    <n v="49000"/>
    <n v="0.35"/>
    <s v="In-store"/>
    <s v="2021"/>
    <x v="1"/>
    <x v="52"/>
  </r>
  <r>
    <x v="3"/>
    <n v="1128299"/>
    <x v="698"/>
    <x v="2"/>
    <x v="21"/>
    <s v="Salt Lake City"/>
    <x v="2"/>
    <n v="40"/>
    <n v="350"/>
    <n v="140000"/>
    <n v="49000"/>
    <n v="0.35"/>
    <s v="In-store"/>
    <s v="2021"/>
    <x v="1"/>
    <x v="52"/>
  </r>
  <r>
    <x v="3"/>
    <n v="1128299"/>
    <x v="698"/>
    <x v="2"/>
    <x v="22"/>
    <s v="Portland"/>
    <x v="3"/>
    <n v="40"/>
    <n v="200"/>
    <n v="80000"/>
    <n v="28000"/>
    <n v="0.35"/>
    <s v="In-store"/>
    <s v="2021"/>
    <x v="1"/>
    <x v="52"/>
  </r>
  <r>
    <x v="3"/>
    <n v="1128299"/>
    <x v="698"/>
    <x v="2"/>
    <x v="22"/>
    <s v="Portland"/>
    <x v="4"/>
    <n v="45.000000000000007"/>
    <n v="125"/>
    <n v="56250.000000000007"/>
    <n v="22500.000000000004"/>
    <n v="0.4"/>
    <s v="In-store"/>
    <s v="2021"/>
    <x v="1"/>
    <x v="52"/>
  </r>
  <r>
    <x v="3"/>
    <n v="1128299"/>
    <x v="698"/>
    <x v="2"/>
    <x v="22"/>
    <s v="Portland"/>
    <x v="5"/>
    <n v="40"/>
    <n v="325"/>
    <n v="130000"/>
    <n v="39000"/>
    <n v="0.3"/>
    <s v="In-store"/>
    <s v="2021"/>
    <x v="1"/>
    <x v="52"/>
  </r>
  <r>
    <x v="3"/>
    <n v="1128299"/>
    <x v="228"/>
    <x v="2"/>
    <x v="22"/>
    <s v="Portland"/>
    <x v="0"/>
    <n v="40"/>
    <n v="475"/>
    <n v="190000"/>
    <n v="66500"/>
    <n v="0.35"/>
    <s v="In-store"/>
    <s v="2021"/>
    <x v="2"/>
    <x v="33"/>
  </r>
  <r>
    <x v="3"/>
    <n v="1128299"/>
    <x v="228"/>
    <x v="2"/>
    <x v="22"/>
    <s v="Portland"/>
    <x v="1"/>
    <n v="50"/>
    <n v="325"/>
    <n v="162500"/>
    <n v="56875"/>
    <n v="0.35"/>
    <s v="In-store"/>
    <s v="2021"/>
    <x v="2"/>
    <x v="33"/>
  </r>
  <r>
    <x v="3"/>
    <n v="1128299"/>
    <x v="228"/>
    <x v="2"/>
    <x v="22"/>
    <s v="Portland"/>
    <x v="2"/>
    <n v="54.999999999999993"/>
    <n v="350"/>
    <n v="192499.99999999997"/>
    <n v="67374.999999999985"/>
    <n v="0.35"/>
    <s v="In-store"/>
    <s v="2021"/>
    <x v="2"/>
    <x v="33"/>
  </r>
  <r>
    <x v="3"/>
    <n v="1128299"/>
    <x v="228"/>
    <x v="2"/>
    <x v="22"/>
    <s v="Portland"/>
    <x v="3"/>
    <n v="50"/>
    <n v="250"/>
    <n v="125000"/>
    <n v="43750"/>
    <n v="0.35"/>
    <s v="In-store"/>
    <s v="2021"/>
    <x v="2"/>
    <x v="33"/>
  </r>
  <r>
    <x v="3"/>
    <n v="1128299"/>
    <x v="228"/>
    <x v="2"/>
    <x v="22"/>
    <s v="Portland"/>
    <x v="4"/>
    <n v="55.000000000000007"/>
    <n v="100"/>
    <n v="55000.000000000007"/>
    <n v="22000.000000000004"/>
    <n v="0.4"/>
    <s v="In-store"/>
    <s v="2021"/>
    <x v="2"/>
    <x v="33"/>
  </r>
  <r>
    <x v="3"/>
    <n v="1128299"/>
    <x v="228"/>
    <x v="2"/>
    <x v="22"/>
    <s v="Portland"/>
    <x v="5"/>
    <n v="50"/>
    <n v="300"/>
    <n v="150000"/>
    <n v="45000"/>
    <n v="0.3"/>
    <s v="In-store"/>
    <s v="2021"/>
    <x v="2"/>
    <x v="33"/>
  </r>
  <r>
    <x v="3"/>
    <n v="1128299"/>
    <x v="247"/>
    <x v="2"/>
    <x v="22"/>
    <s v="Portland"/>
    <x v="0"/>
    <n v="55.000000000000007"/>
    <n v="475"/>
    <n v="261250.00000000003"/>
    <n v="91437.5"/>
    <n v="0.35"/>
    <s v="In-store"/>
    <s v="2021"/>
    <x v="3"/>
    <x v="11"/>
  </r>
  <r>
    <x v="3"/>
    <n v="1128299"/>
    <x v="247"/>
    <x v="2"/>
    <x v="22"/>
    <s v="Portland"/>
    <x v="1"/>
    <n v="60.000000000000007"/>
    <n v="275"/>
    <n v="165000.00000000003"/>
    <n v="57750.000000000007"/>
    <n v="0.35"/>
    <s v="In-store"/>
    <s v="2021"/>
    <x v="3"/>
    <x v="11"/>
  </r>
  <r>
    <x v="3"/>
    <n v="1128299"/>
    <x v="247"/>
    <x v="2"/>
    <x v="22"/>
    <s v="Portland"/>
    <x v="2"/>
    <n v="60.000000000000007"/>
    <n v="325"/>
    <n v="195000.00000000003"/>
    <n v="68250"/>
    <n v="0.35"/>
    <s v="In-store"/>
    <s v="2021"/>
    <x v="3"/>
    <x v="11"/>
  </r>
  <r>
    <x v="3"/>
    <n v="1128299"/>
    <x v="247"/>
    <x v="2"/>
    <x v="22"/>
    <s v="Portland"/>
    <x v="3"/>
    <n v="45.000000000000007"/>
    <n v="225"/>
    <n v="101250.00000000001"/>
    <n v="35437.5"/>
    <n v="0.35"/>
    <s v="In-store"/>
    <s v="2021"/>
    <x v="3"/>
    <x v="11"/>
  </r>
  <r>
    <x v="3"/>
    <n v="1128299"/>
    <x v="247"/>
    <x v="2"/>
    <x v="22"/>
    <s v="Portland"/>
    <x v="4"/>
    <n v="50.000000000000014"/>
    <n v="125"/>
    <n v="62500.000000000015"/>
    <n v="25000.000000000007"/>
    <n v="0.4"/>
    <s v="In-store"/>
    <s v="2021"/>
    <x v="3"/>
    <x v="11"/>
  </r>
  <r>
    <x v="3"/>
    <n v="1128299"/>
    <x v="247"/>
    <x v="2"/>
    <x v="22"/>
    <s v="Portland"/>
    <x v="5"/>
    <n v="65.000000000000014"/>
    <n v="300"/>
    <n v="195000.00000000003"/>
    <n v="58500.000000000007"/>
    <n v="0.3"/>
    <s v="In-store"/>
    <s v="2021"/>
    <x v="3"/>
    <x v="11"/>
  </r>
  <r>
    <x v="3"/>
    <n v="1128299"/>
    <x v="278"/>
    <x v="2"/>
    <x v="22"/>
    <s v="Portland"/>
    <x v="0"/>
    <n v="50"/>
    <n v="500"/>
    <n v="250000"/>
    <n v="87500"/>
    <n v="0.35"/>
    <s v="In-store"/>
    <s v="2021"/>
    <x v="4"/>
    <x v="37"/>
  </r>
  <r>
    <x v="3"/>
    <n v="1128299"/>
    <x v="278"/>
    <x v="2"/>
    <x v="22"/>
    <s v="Portland"/>
    <x v="1"/>
    <n v="55.000000000000007"/>
    <n v="350"/>
    <n v="192500.00000000003"/>
    <n v="67375"/>
    <n v="0.35"/>
    <s v="In-store"/>
    <s v="2021"/>
    <x v="4"/>
    <x v="37"/>
  </r>
  <r>
    <x v="3"/>
    <n v="1128299"/>
    <x v="278"/>
    <x v="2"/>
    <x v="22"/>
    <s v="Portland"/>
    <x v="2"/>
    <n v="55.000000000000007"/>
    <n v="350"/>
    <n v="192500.00000000003"/>
    <n v="67375"/>
    <n v="0.35"/>
    <s v="In-store"/>
    <s v="2021"/>
    <x v="4"/>
    <x v="37"/>
  </r>
  <r>
    <x v="3"/>
    <n v="1128299"/>
    <x v="278"/>
    <x v="2"/>
    <x v="22"/>
    <s v="Portland"/>
    <x v="3"/>
    <n v="50"/>
    <n v="275"/>
    <n v="137500"/>
    <n v="48125"/>
    <n v="0.35"/>
    <s v="In-store"/>
    <s v="2021"/>
    <x v="4"/>
    <x v="37"/>
  </r>
  <r>
    <x v="3"/>
    <n v="1128299"/>
    <x v="278"/>
    <x v="2"/>
    <x v="22"/>
    <s v="Portland"/>
    <x v="4"/>
    <n v="44.999999999999993"/>
    <n v="175"/>
    <n v="78749.999999999985"/>
    <n v="31499.999999999996"/>
    <n v="0.4"/>
    <s v="In-store"/>
    <s v="2021"/>
    <x v="4"/>
    <x v="37"/>
  </r>
  <r>
    <x v="3"/>
    <n v="1128299"/>
    <x v="278"/>
    <x v="2"/>
    <x v="22"/>
    <s v="Portland"/>
    <x v="5"/>
    <n v="60"/>
    <n v="525"/>
    <n v="315000"/>
    <n v="94500"/>
    <n v="0.3"/>
    <s v="In-store"/>
    <s v="2021"/>
    <x v="4"/>
    <x v="37"/>
  </r>
  <r>
    <x v="3"/>
    <n v="1128299"/>
    <x v="308"/>
    <x v="2"/>
    <x v="22"/>
    <s v="Portland"/>
    <x v="0"/>
    <n v="54.999999999999993"/>
    <n v="775"/>
    <n v="426249.99999999994"/>
    <n v="149187.49999999997"/>
    <n v="0.35"/>
    <s v="In-store"/>
    <s v="2021"/>
    <x v="11"/>
    <x v="41"/>
  </r>
  <r>
    <x v="3"/>
    <n v="1128299"/>
    <x v="308"/>
    <x v="2"/>
    <x v="22"/>
    <s v="Portland"/>
    <x v="1"/>
    <n v="64.999999999999986"/>
    <n v="650"/>
    <n v="422499.99999999988"/>
    <n v="147874.99999999994"/>
    <n v="0.35"/>
    <s v="In-store"/>
    <s v="2021"/>
    <x v="11"/>
    <x v="41"/>
  </r>
  <r>
    <x v="3"/>
    <n v="1128299"/>
    <x v="308"/>
    <x v="2"/>
    <x v="22"/>
    <s v="Portland"/>
    <x v="2"/>
    <n v="80"/>
    <n v="650"/>
    <n v="520000"/>
    <n v="182000"/>
    <n v="0.35"/>
    <s v="In-store"/>
    <s v="2021"/>
    <x v="11"/>
    <x v="41"/>
  </r>
  <r>
    <x v="3"/>
    <n v="1128299"/>
    <x v="308"/>
    <x v="2"/>
    <x v="22"/>
    <s v="Portland"/>
    <x v="3"/>
    <n v="80"/>
    <n v="525"/>
    <n v="420000"/>
    <n v="147000"/>
    <n v="0.35"/>
    <s v="In-store"/>
    <s v="2021"/>
    <x v="11"/>
    <x v="41"/>
  </r>
  <r>
    <x v="3"/>
    <n v="1128299"/>
    <x v="308"/>
    <x v="2"/>
    <x v="22"/>
    <s v="Portland"/>
    <x v="4"/>
    <n v="90"/>
    <n v="400"/>
    <n v="360000"/>
    <n v="144000"/>
    <n v="0.4"/>
    <s v="In-store"/>
    <s v="2021"/>
    <x v="11"/>
    <x v="41"/>
  </r>
  <r>
    <x v="3"/>
    <n v="1128299"/>
    <x v="308"/>
    <x v="2"/>
    <x v="22"/>
    <s v="Portland"/>
    <x v="5"/>
    <n v="105"/>
    <n v="700"/>
    <n v="735000"/>
    <n v="220500"/>
    <n v="0.3"/>
    <s v="In-store"/>
    <s v="2021"/>
    <x v="11"/>
    <x v="41"/>
  </r>
  <r>
    <x v="3"/>
    <n v="1128299"/>
    <x v="337"/>
    <x v="2"/>
    <x v="22"/>
    <s v="Portland"/>
    <x v="0"/>
    <n v="85"/>
    <n v="850"/>
    <n v="722500"/>
    <n v="252874.99999999997"/>
    <n v="0.35"/>
    <s v="In-store"/>
    <s v="2021"/>
    <x v="5"/>
    <x v="15"/>
  </r>
  <r>
    <x v="3"/>
    <n v="1128299"/>
    <x v="337"/>
    <x v="2"/>
    <x v="22"/>
    <s v="Portland"/>
    <x v="1"/>
    <n v="90"/>
    <n v="700"/>
    <n v="630000"/>
    <n v="220500"/>
    <n v="0.35"/>
    <s v="In-store"/>
    <s v="2021"/>
    <x v="5"/>
    <x v="15"/>
  </r>
  <r>
    <x v="3"/>
    <n v="1128299"/>
    <x v="337"/>
    <x v="2"/>
    <x v="22"/>
    <s v="Portland"/>
    <x v="2"/>
    <n v="90"/>
    <n v="650"/>
    <n v="585000"/>
    <n v="204750"/>
    <n v="0.35"/>
    <s v="In-store"/>
    <s v="2021"/>
    <x v="5"/>
    <x v="15"/>
  </r>
  <r>
    <x v="3"/>
    <n v="1128299"/>
    <x v="337"/>
    <x v="2"/>
    <x v="22"/>
    <s v="Portland"/>
    <x v="3"/>
    <n v="85"/>
    <n v="550"/>
    <n v="467500"/>
    <n v="163625"/>
    <n v="0.35"/>
    <s v="In-store"/>
    <s v="2021"/>
    <x v="5"/>
    <x v="15"/>
  </r>
  <r>
    <x v="3"/>
    <n v="1128299"/>
    <x v="337"/>
    <x v="2"/>
    <x v="22"/>
    <s v="Portland"/>
    <x v="4"/>
    <n v="90"/>
    <n v="600"/>
    <n v="540000"/>
    <n v="216000"/>
    <n v="0.4"/>
    <s v="In-store"/>
    <s v="2021"/>
    <x v="5"/>
    <x v="15"/>
  </r>
  <r>
    <x v="3"/>
    <n v="1128299"/>
    <x v="337"/>
    <x v="2"/>
    <x v="22"/>
    <s v="Portland"/>
    <x v="5"/>
    <n v="105"/>
    <n v="600"/>
    <n v="630000"/>
    <n v="189000"/>
    <n v="0.3"/>
    <s v="In-store"/>
    <s v="2021"/>
    <x v="5"/>
    <x v="15"/>
  </r>
  <r>
    <x v="3"/>
    <n v="1128299"/>
    <x v="369"/>
    <x v="2"/>
    <x v="22"/>
    <s v="Portland"/>
    <x v="0"/>
    <n v="90"/>
    <n v="800"/>
    <n v="720000"/>
    <n v="251999.99999999997"/>
    <n v="0.35"/>
    <s v="In-store"/>
    <s v="2021"/>
    <x v="6"/>
    <x v="20"/>
  </r>
  <r>
    <x v="3"/>
    <n v="1128299"/>
    <x v="369"/>
    <x v="2"/>
    <x v="22"/>
    <s v="Portland"/>
    <x v="1"/>
    <n v="80"/>
    <n v="775"/>
    <n v="620000"/>
    <n v="217000"/>
    <n v="0.35"/>
    <s v="In-store"/>
    <s v="2021"/>
    <x v="6"/>
    <x v="20"/>
  </r>
  <r>
    <x v="3"/>
    <n v="1128299"/>
    <x v="369"/>
    <x v="2"/>
    <x v="22"/>
    <s v="Portland"/>
    <x v="2"/>
    <n v="70"/>
    <n v="650"/>
    <n v="455000"/>
    <n v="159250"/>
    <n v="0.35"/>
    <s v="In-store"/>
    <s v="2021"/>
    <x v="6"/>
    <x v="20"/>
  </r>
  <r>
    <x v="3"/>
    <n v="1128299"/>
    <x v="369"/>
    <x v="2"/>
    <x v="22"/>
    <s v="Portland"/>
    <x v="3"/>
    <n v="70"/>
    <n v="425"/>
    <n v="297500"/>
    <n v="104125"/>
    <n v="0.35"/>
    <s v="In-store"/>
    <s v="2021"/>
    <x v="6"/>
    <x v="20"/>
  </r>
  <r>
    <x v="3"/>
    <n v="1128299"/>
    <x v="369"/>
    <x v="2"/>
    <x v="22"/>
    <s v="Portland"/>
    <x v="4"/>
    <n v="70"/>
    <n v="425"/>
    <n v="297500"/>
    <n v="119000"/>
    <n v="0.4"/>
    <s v="In-store"/>
    <s v="2021"/>
    <x v="6"/>
    <x v="20"/>
  </r>
  <r>
    <x v="3"/>
    <n v="1128299"/>
    <x v="369"/>
    <x v="2"/>
    <x v="22"/>
    <s v="Portland"/>
    <x v="5"/>
    <n v="75"/>
    <n v="250"/>
    <n v="187500"/>
    <n v="56250"/>
    <n v="0.3"/>
    <s v="In-store"/>
    <s v="2021"/>
    <x v="6"/>
    <x v="20"/>
  </r>
  <r>
    <x v="3"/>
    <n v="1128299"/>
    <x v="401"/>
    <x v="2"/>
    <x v="22"/>
    <s v="Portland"/>
    <x v="0"/>
    <n v="50.000000000000014"/>
    <n v="450"/>
    <n v="225000.00000000006"/>
    <n v="78750.000000000015"/>
    <n v="0.35"/>
    <s v="In-store"/>
    <s v="2021"/>
    <x v="7"/>
    <x v="44"/>
  </r>
  <r>
    <x v="3"/>
    <n v="1128299"/>
    <x v="401"/>
    <x v="2"/>
    <x v="22"/>
    <s v="Portland"/>
    <x v="1"/>
    <n v="55.000000000000014"/>
    <n v="450"/>
    <n v="247500.00000000006"/>
    <n v="86625.000000000015"/>
    <n v="0.35"/>
    <s v="In-store"/>
    <s v="2021"/>
    <x v="7"/>
    <x v="44"/>
  </r>
  <r>
    <x v="3"/>
    <n v="1128299"/>
    <x v="401"/>
    <x v="2"/>
    <x v="22"/>
    <s v="Portland"/>
    <x v="2"/>
    <n v="50.000000000000014"/>
    <n v="250"/>
    <n v="125000.00000000003"/>
    <n v="43750.000000000007"/>
    <n v="0.35"/>
    <s v="In-store"/>
    <s v="2021"/>
    <x v="7"/>
    <x v="44"/>
  </r>
  <r>
    <x v="3"/>
    <n v="1128299"/>
    <x v="401"/>
    <x v="2"/>
    <x v="22"/>
    <s v="Portland"/>
    <x v="3"/>
    <n v="50.000000000000014"/>
    <n v="200"/>
    <n v="100000.00000000003"/>
    <n v="35000.000000000007"/>
    <n v="0.35"/>
    <s v="In-store"/>
    <s v="2021"/>
    <x v="7"/>
    <x v="44"/>
  </r>
  <r>
    <x v="3"/>
    <n v="1128299"/>
    <x v="401"/>
    <x v="2"/>
    <x v="22"/>
    <s v="Portland"/>
    <x v="4"/>
    <n v="60.000000000000007"/>
    <n v="225"/>
    <n v="135000.00000000003"/>
    <n v="54000.000000000015"/>
    <n v="0.4"/>
    <s v="In-store"/>
    <s v="2021"/>
    <x v="7"/>
    <x v="44"/>
  </r>
  <r>
    <x v="3"/>
    <n v="1128299"/>
    <x v="401"/>
    <x v="2"/>
    <x v="22"/>
    <s v="Portland"/>
    <x v="5"/>
    <n v="44.999999999999993"/>
    <n v="250"/>
    <n v="112499.99999999999"/>
    <n v="33749.999999999993"/>
    <n v="0.3"/>
    <s v="In-store"/>
    <s v="2021"/>
    <x v="7"/>
    <x v="44"/>
  </r>
  <r>
    <x v="3"/>
    <n v="1128299"/>
    <x v="430"/>
    <x v="2"/>
    <x v="22"/>
    <s v="Portland"/>
    <x v="0"/>
    <n v="40"/>
    <n v="350"/>
    <n v="140000"/>
    <n v="49000"/>
    <n v="0.35"/>
    <s v="In-store"/>
    <s v="2021"/>
    <x v="8"/>
    <x v="25"/>
  </r>
  <r>
    <x v="3"/>
    <n v="1128299"/>
    <x v="430"/>
    <x v="2"/>
    <x v="22"/>
    <s v="Portland"/>
    <x v="1"/>
    <n v="55.000000000000014"/>
    <n v="525"/>
    <n v="288750.00000000006"/>
    <n v="101062.50000000001"/>
    <n v="0.35"/>
    <s v="In-store"/>
    <s v="2021"/>
    <x v="8"/>
    <x v="25"/>
  </r>
  <r>
    <x v="3"/>
    <n v="1128299"/>
    <x v="430"/>
    <x v="2"/>
    <x v="22"/>
    <s v="Portland"/>
    <x v="2"/>
    <n v="50.000000000000014"/>
    <n v="350"/>
    <n v="175000.00000000006"/>
    <n v="61250.000000000015"/>
    <n v="0.35"/>
    <s v="In-store"/>
    <s v="2021"/>
    <x v="8"/>
    <x v="25"/>
  </r>
  <r>
    <x v="3"/>
    <n v="1128299"/>
    <x v="430"/>
    <x v="2"/>
    <x v="22"/>
    <s v="Portland"/>
    <x v="3"/>
    <n v="45.000000000000007"/>
    <n v="325"/>
    <n v="146250.00000000003"/>
    <n v="51187.500000000007"/>
    <n v="0.35"/>
    <s v="In-store"/>
    <s v="2021"/>
    <x v="8"/>
    <x v="25"/>
  </r>
  <r>
    <x v="3"/>
    <n v="1128299"/>
    <x v="430"/>
    <x v="2"/>
    <x v="22"/>
    <s v="Portland"/>
    <x v="4"/>
    <n v="55.000000000000007"/>
    <n v="300"/>
    <n v="165000.00000000003"/>
    <n v="66000.000000000015"/>
    <n v="0.4"/>
    <s v="In-store"/>
    <s v="2021"/>
    <x v="8"/>
    <x v="25"/>
  </r>
  <r>
    <x v="3"/>
    <n v="1128299"/>
    <x v="430"/>
    <x v="2"/>
    <x v="22"/>
    <s v="Portland"/>
    <x v="5"/>
    <n v="60.000000000000007"/>
    <n v="350"/>
    <n v="210000.00000000003"/>
    <n v="63000.000000000007"/>
    <n v="0.3"/>
    <s v="In-store"/>
    <s v="2021"/>
    <x v="8"/>
    <x v="25"/>
  </r>
  <r>
    <x v="3"/>
    <n v="1128299"/>
    <x v="461"/>
    <x v="2"/>
    <x v="22"/>
    <s v="Portland"/>
    <x v="0"/>
    <n v="45.000000000000007"/>
    <n v="575"/>
    <n v="258750.00000000003"/>
    <n v="90562.5"/>
    <n v="0.35"/>
    <s v="In-store"/>
    <s v="2021"/>
    <x v="9"/>
    <x v="48"/>
  </r>
  <r>
    <x v="3"/>
    <n v="1128299"/>
    <x v="461"/>
    <x v="2"/>
    <x v="22"/>
    <s v="Portland"/>
    <x v="1"/>
    <n v="50.000000000000014"/>
    <n v="650"/>
    <n v="325000.00000000012"/>
    <n v="113750.00000000003"/>
    <n v="0.35"/>
    <s v="In-store"/>
    <s v="2021"/>
    <x v="9"/>
    <x v="48"/>
  </r>
  <r>
    <x v="3"/>
    <n v="1128299"/>
    <x v="461"/>
    <x v="2"/>
    <x v="22"/>
    <s v="Portland"/>
    <x v="2"/>
    <n v="45.000000000000007"/>
    <n v="475"/>
    <n v="213750.00000000003"/>
    <n v="74812.5"/>
    <n v="0.35"/>
    <s v="In-store"/>
    <s v="2021"/>
    <x v="9"/>
    <x v="48"/>
  </r>
  <r>
    <x v="3"/>
    <n v="1128299"/>
    <x v="461"/>
    <x v="2"/>
    <x v="22"/>
    <s v="Portland"/>
    <x v="3"/>
    <n v="55.000000000000014"/>
    <n v="450"/>
    <n v="247500.00000000006"/>
    <n v="86625.000000000015"/>
    <n v="0.35"/>
    <s v="In-store"/>
    <s v="2021"/>
    <x v="9"/>
    <x v="48"/>
  </r>
  <r>
    <x v="3"/>
    <n v="1128299"/>
    <x v="461"/>
    <x v="2"/>
    <x v="22"/>
    <s v="Portland"/>
    <x v="4"/>
    <n v="75.000000000000014"/>
    <n v="425"/>
    <n v="318750.00000000006"/>
    <n v="127500.00000000003"/>
    <n v="0.4"/>
    <s v="In-store"/>
    <s v="2021"/>
    <x v="9"/>
    <x v="48"/>
  </r>
  <r>
    <x v="3"/>
    <n v="1128299"/>
    <x v="461"/>
    <x v="2"/>
    <x v="22"/>
    <s v="Portland"/>
    <x v="5"/>
    <n v="80.000000000000014"/>
    <n v="550"/>
    <n v="440000.00000000006"/>
    <n v="132000"/>
    <n v="0.3"/>
    <s v="In-store"/>
    <s v="2021"/>
    <x v="9"/>
    <x v="48"/>
  </r>
  <r>
    <x v="3"/>
    <n v="1128299"/>
    <x v="490"/>
    <x v="2"/>
    <x v="22"/>
    <s v="Portland"/>
    <x v="0"/>
    <n v="65.000000000000014"/>
    <n v="750"/>
    <n v="487500.00000000012"/>
    <n v="170625.00000000003"/>
    <n v="0.35"/>
    <s v="In-store"/>
    <s v="2021"/>
    <x v="10"/>
    <x v="29"/>
  </r>
  <r>
    <x v="3"/>
    <n v="1128299"/>
    <x v="490"/>
    <x v="2"/>
    <x v="22"/>
    <s v="Portland"/>
    <x v="1"/>
    <n v="75.000000000000028"/>
    <n v="750"/>
    <n v="562500.00000000023"/>
    <n v="196875.00000000006"/>
    <n v="0.35"/>
    <s v="In-store"/>
    <s v="2021"/>
    <x v="10"/>
    <x v="29"/>
  </r>
  <r>
    <x v="3"/>
    <n v="1128299"/>
    <x v="490"/>
    <x v="2"/>
    <x v="22"/>
    <s v="Portland"/>
    <x v="2"/>
    <n v="70.000000000000014"/>
    <n v="550"/>
    <n v="385000.00000000006"/>
    <n v="134750"/>
    <n v="0.35"/>
    <s v="In-store"/>
    <s v="2021"/>
    <x v="10"/>
    <x v="29"/>
  </r>
  <r>
    <x v="3"/>
    <n v="1128299"/>
    <x v="490"/>
    <x v="2"/>
    <x v="22"/>
    <s v="Portland"/>
    <x v="3"/>
    <n v="70.000000000000014"/>
    <n v="550"/>
    <n v="385000.00000000006"/>
    <n v="134750"/>
    <n v="0.35"/>
    <s v="In-store"/>
    <s v="2021"/>
    <x v="10"/>
    <x v="29"/>
  </r>
  <r>
    <x v="3"/>
    <n v="1128299"/>
    <x v="490"/>
    <x v="2"/>
    <x v="22"/>
    <s v="Portland"/>
    <x v="4"/>
    <n v="80.000000000000014"/>
    <n v="475"/>
    <n v="380000.00000000006"/>
    <n v="152000.00000000003"/>
    <n v="0.4"/>
    <s v="In-store"/>
    <s v="2021"/>
    <x v="10"/>
    <x v="29"/>
  </r>
  <r>
    <x v="3"/>
    <n v="1128299"/>
    <x v="490"/>
    <x v="2"/>
    <x v="22"/>
    <s v="Portland"/>
    <x v="5"/>
    <n v="85.000000000000014"/>
    <n v="575"/>
    <n v="488750.00000000006"/>
    <n v="146625"/>
    <n v="0.3"/>
    <s v="In-store"/>
    <s v="2021"/>
    <x v="10"/>
    <x v="29"/>
  </r>
  <r>
    <x v="3"/>
    <n v="1128299"/>
    <x v="181"/>
    <x v="2"/>
    <x v="22"/>
    <s v="Portland"/>
    <x v="0"/>
    <n v="35"/>
    <n v="400"/>
    <n v="140000"/>
    <n v="55999.999999999993"/>
    <n v="0.39999999999999997"/>
    <s v="In-store"/>
    <s v="2021"/>
    <x v="0"/>
    <x v="2"/>
  </r>
  <r>
    <x v="3"/>
    <n v="1128299"/>
    <x v="181"/>
    <x v="2"/>
    <x v="22"/>
    <s v="Portland"/>
    <x v="1"/>
    <n v="45"/>
    <n v="400"/>
    <n v="180000"/>
    <n v="72000"/>
    <n v="0.39999999999999997"/>
    <s v="In-store"/>
    <s v="2021"/>
    <x v="0"/>
    <x v="2"/>
  </r>
  <r>
    <x v="3"/>
    <n v="1128299"/>
    <x v="181"/>
    <x v="2"/>
    <x v="22"/>
    <s v="Portland"/>
    <x v="2"/>
    <n v="45"/>
    <n v="400"/>
    <n v="180000"/>
    <n v="72000"/>
    <n v="0.39999999999999997"/>
    <s v="In-store"/>
    <s v="2021"/>
    <x v="0"/>
    <x v="2"/>
  </r>
  <r>
    <x v="3"/>
    <n v="1128299"/>
    <x v="181"/>
    <x v="2"/>
    <x v="22"/>
    <s v="Portland"/>
    <x v="3"/>
    <n v="45"/>
    <n v="250"/>
    <n v="112500"/>
    <n v="44999.999999999993"/>
    <n v="0.39999999999999997"/>
    <s v="In-store"/>
    <s v="2021"/>
    <x v="0"/>
    <x v="2"/>
  </r>
  <r>
    <x v="3"/>
    <n v="1128299"/>
    <x v="181"/>
    <x v="2"/>
    <x v="22"/>
    <s v="Portland"/>
    <x v="4"/>
    <n v="50.000000000000014"/>
    <n v="200"/>
    <n v="100000.00000000003"/>
    <n v="45000.000000000015"/>
    <n v="0.45"/>
    <s v="In-store"/>
    <s v="2021"/>
    <x v="0"/>
    <x v="2"/>
  </r>
  <r>
    <x v="3"/>
    <n v="1128299"/>
    <x v="181"/>
    <x v="2"/>
    <x v="22"/>
    <s v="Portland"/>
    <x v="5"/>
    <n v="45"/>
    <n v="450"/>
    <n v="202500"/>
    <n v="70875"/>
    <n v="0.35"/>
    <s v="In-store"/>
    <s v="2021"/>
    <x v="0"/>
    <x v="2"/>
  </r>
  <r>
    <x v="3"/>
    <n v="1128299"/>
    <x v="212"/>
    <x v="2"/>
    <x v="22"/>
    <s v="Portland"/>
    <x v="0"/>
    <n v="35"/>
    <n v="500"/>
    <n v="175000"/>
    <n v="70000"/>
    <n v="0.39999999999999997"/>
    <s v="In-store"/>
    <s v="2021"/>
    <x v="1"/>
    <x v="32"/>
  </r>
  <r>
    <x v="3"/>
    <n v="1128299"/>
    <x v="212"/>
    <x v="2"/>
    <x v="22"/>
    <s v="Portland"/>
    <x v="1"/>
    <n v="45"/>
    <n v="400"/>
    <n v="180000"/>
    <n v="72000"/>
    <n v="0.39999999999999997"/>
    <s v="In-store"/>
    <s v="2021"/>
    <x v="1"/>
    <x v="32"/>
  </r>
  <r>
    <x v="3"/>
    <n v="1128299"/>
    <x v="212"/>
    <x v="2"/>
    <x v="22"/>
    <s v="Portland"/>
    <x v="2"/>
    <n v="45"/>
    <n v="400"/>
    <n v="180000"/>
    <n v="72000"/>
    <n v="0.39999999999999997"/>
    <s v="In-store"/>
    <s v="2021"/>
    <x v="1"/>
    <x v="32"/>
  </r>
  <r>
    <x v="3"/>
    <n v="1128299"/>
    <x v="212"/>
    <x v="1"/>
    <x v="23"/>
    <s v="New Orleans"/>
    <x v="3"/>
    <n v="45"/>
    <n v="250"/>
    <n v="112500"/>
    <n v="44999.999999999993"/>
    <n v="0.39999999999999997"/>
    <s v="In-store"/>
    <s v="2021"/>
    <x v="1"/>
    <x v="32"/>
  </r>
  <r>
    <x v="3"/>
    <n v="1128299"/>
    <x v="212"/>
    <x v="1"/>
    <x v="23"/>
    <s v="New Orleans"/>
    <x v="4"/>
    <n v="50.000000000000014"/>
    <n v="175"/>
    <n v="87500.000000000029"/>
    <n v="39375.000000000015"/>
    <n v="0.45"/>
    <s v="In-store"/>
    <s v="2021"/>
    <x v="1"/>
    <x v="32"/>
  </r>
  <r>
    <x v="3"/>
    <n v="1128299"/>
    <x v="212"/>
    <x v="1"/>
    <x v="23"/>
    <s v="New Orleans"/>
    <x v="5"/>
    <n v="45"/>
    <n v="375"/>
    <n v="168750"/>
    <n v="59062.499999999993"/>
    <n v="0.35"/>
    <s v="In-store"/>
    <s v="2021"/>
    <x v="1"/>
    <x v="32"/>
  </r>
  <r>
    <x v="3"/>
    <n v="1128299"/>
    <x v="221"/>
    <x v="1"/>
    <x v="23"/>
    <s v="New Orleans"/>
    <x v="0"/>
    <n v="45"/>
    <n v="525"/>
    <n v="236250"/>
    <n v="94499.999999999985"/>
    <n v="0.39999999999999997"/>
    <s v="In-store"/>
    <s v="2021"/>
    <x v="2"/>
    <x v="8"/>
  </r>
  <r>
    <x v="3"/>
    <n v="1128299"/>
    <x v="221"/>
    <x v="1"/>
    <x v="23"/>
    <s v="New Orleans"/>
    <x v="1"/>
    <n v="55.000000000000007"/>
    <n v="375"/>
    <n v="206250.00000000003"/>
    <n v="82500"/>
    <n v="0.39999999999999997"/>
    <s v="In-store"/>
    <s v="2021"/>
    <x v="2"/>
    <x v="8"/>
  </r>
  <r>
    <x v="3"/>
    <n v="1128299"/>
    <x v="221"/>
    <x v="1"/>
    <x v="23"/>
    <s v="New Orleans"/>
    <x v="2"/>
    <n v="60"/>
    <n v="400"/>
    <n v="240000"/>
    <n v="95999.999999999985"/>
    <n v="0.39999999999999997"/>
    <s v="In-store"/>
    <s v="2021"/>
    <x v="2"/>
    <x v="8"/>
  </r>
  <r>
    <x v="3"/>
    <n v="1128299"/>
    <x v="221"/>
    <x v="1"/>
    <x v="23"/>
    <s v="New Orleans"/>
    <x v="3"/>
    <n v="55.000000000000007"/>
    <n v="300"/>
    <n v="165000.00000000003"/>
    <n v="66000"/>
    <n v="0.39999999999999997"/>
    <s v="In-store"/>
    <s v="2021"/>
    <x v="2"/>
    <x v="8"/>
  </r>
  <r>
    <x v="3"/>
    <n v="1128299"/>
    <x v="221"/>
    <x v="1"/>
    <x v="23"/>
    <s v="New Orleans"/>
    <x v="4"/>
    <n v="60.000000000000007"/>
    <n v="150"/>
    <n v="90000.000000000015"/>
    <n v="40500.000000000007"/>
    <n v="0.45"/>
    <s v="In-store"/>
    <s v="2021"/>
    <x v="2"/>
    <x v="8"/>
  </r>
  <r>
    <x v="3"/>
    <n v="1128299"/>
    <x v="221"/>
    <x v="1"/>
    <x v="23"/>
    <s v="New Orleans"/>
    <x v="5"/>
    <n v="45"/>
    <n v="350"/>
    <n v="157500"/>
    <n v="55125"/>
    <n v="0.35"/>
    <s v="In-store"/>
    <s v="2021"/>
    <x v="2"/>
    <x v="8"/>
  </r>
  <r>
    <x v="3"/>
    <n v="1128299"/>
    <x v="240"/>
    <x v="1"/>
    <x v="23"/>
    <s v="New Orleans"/>
    <x v="0"/>
    <n v="50"/>
    <n v="525"/>
    <n v="262500"/>
    <n v="104999.99999999999"/>
    <n v="0.39999999999999997"/>
    <s v="In-store"/>
    <s v="2021"/>
    <x v="3"/>
    <x v="10"/>
  </r>
  <r>
    <x v="3"/>
    <n v="1128299"/>
    <x v="240"/>
    <x v="1"/>
    <x v="23"/>
    <s v="New Orleans"/>
    <x v="1"/>
    <n v="55.000000000000007"/>
    <n v="325"/>
    <n v="178750.00000000003"/>
    <n v="71500"/>
    <n v="0.39999999999999997"/>
    <s v="In-store"/>
    <s v="2021"/>
    <x v="3"/>
    <x v="10"/>
  </r>
  <r>
    <x v="3"/>
    <n v="1128299"/>
    <x v="240"/>
    <x v="1"/>
    <x v="23"/>
    <s v="New Orleans"/>
    <x v="2"/>
    <n v="55.000000000000007"/>
    <n v="375"/>
    <n v="206250.00000000003"/>
    <n v="82500"/>
    <n v="0.39999999999999997"/>
    <s v="In-store"/>
    <s v="2021"/>
    <x v="3"/>
    <x v="10"/>
  </r>
  <r>
    <x v="3"/>
    <n v="1128299"/>
    <x v="240"/>
    <x v="1"/>
    <x v="23"/>
    <s v="New Orleans"/>
    <x v="3"/>
    <n v="40.000000000000007"/>
    <n v="275"/>
    <n v="110000.00000000001"/>
    <n v="44000"/>
    <n v="0.39999999999999997"/>
    <s v="In-store"/>
    <s v="2021"/>
    <x v="3"/>
    <x v="10"/>
  </r>
  <r>
    <x v="3"/>
    <n v="1128299"/>
    <x v="240"/>
    <x v="1"/>
    <x v="23"/>
    <s v="New Orleans"/>
    <x v="4"/>
    <n v="45.000000000000014"/>
    <n v="175"/>
    <n v="78750.000000000029"/>
    <n v="35437.500000000015"/>
    <n v="0.45"/>
    <s v="In-store"/>
    <s v="2021"/>
    <x v="3"/>
    <x v="10"/>
  </r>
  <r>
    <x v="3"/>
    <n v="1128299"/>
    <x v="240"/>
    <x v="1"/>
    <x v="23"/>
    <s v="New Orleans"/>
    <x v="5"/>
    <n v="60.000000000000007"/>
    <n v="350"/>
    <n v="210000.00000000003"/>
    <n v="73500"/>
    <n v="0.35"/>
    <s v="In-store"/>
    <s v="2021"/>
    <x v="3"/>
    <x v="10"/>
  </r>
  <r>
    <x v="3"/>
    <n v="1128299"/>
    <x v="271"/>
    <x v="1"/>
    <x v="23"/>
    <s v="New Orleans"/>
    <x v="0"/>
    <n v="45"/>
    <n v="550"/>
    <n v="247500"/>
    <n v="98999.999999999985"/>
    <n v="0.39999999999999997"/>
    <s v="In-store"/>
    <s v="2021"/>
    <x v="4"/>
    <x v="36"/>
  </r>
  <r>
    <x v="3"/>
    <n v="1128299"/>
    <x v="271"/>
    <x v="1"/>
    <x v="23"/>
    <s v="New Orleans"/>
    <x v="1"/>
    <n v="50"/>
    <n v="400"/>
    <n v="200000"/>
    <n v="80000"/>
    <n v="0.39999999999999997"/>
    <s v="In-store"/>
    <s v="2021"/>
    <x v="4"/>
    <x v="36"/>
  </r>
  <r>
    <x v="3"/>
    <n v="1128299"/>
    <x v="271"/>
    <x v="1"/>
    <x v="23"/>
    <s v="New Orleans"/>
    <x v="2"/>
    <n v="50"/>
    <n v="400"/>
    <n v="200000"/>
    <n v="80000"/>
    <n v="0.39999999999999997"/>
    <s v="In-store"/>
    <s v="2021"/>
    <x v="4"/>
    <x v="36"/>
  </r>
  <r>
    <x v="3"/>
    <n v="1128299"/>
    <x v="271"/>
    <x v="1"/>
    <x v="23"/>
    <s v="New Orleans"/>
    <x v="3"/>
    <n v="45"/>
    <n v="325"/>
    <n v="146250"/>
    <n v="58499.999999999993"/>
    <n v="0.39999999999999997"/>
    <s v="In-store"/>
    <s v="2021"/>
    <x v="4"/>
    <x v="36"/>
  </r>
  <r>
    <x v="3"/>
    <n v="1128299"/>
    <x v="271"/>
    <x v="1"/>
    <x v="23"/>
    <s v="New Orleans"/>
    <x v="4"/>
    <n v="40"/>
    <n v="225"/>
    <n v="90000"/>
    <n v="40500"/>
    <n v="0.45"/>
    <s v="In-store"/>
    <s v="2021"/>
    <x v="4"/>
    <x v="36"/>
  </r>
  <r>
    <x v="3"/>
    <n v="1128299"/>
    <x v="271"/>
    <x v="1"/>
    <x v="23"/>
    <s v="New Orleans"/>
    <x v="5"/>
    <n v="65"/>
    <n v="575"/>
    <n v="373750"/>
    <n v="130812.49999999999"/>
    <n v="0.35"/>
    <s v="Online"/>
    <s v="2021"/>
    <x v="4"/>
    <x v="36"/>
  </r>
  <r>
    <x v="3"/>
    <n v="1128299"/>
    <x v="301"/>
    <x v="1"/>
    <x v="23"/>
    <s v="New Orleans"/>
    <x v="0"/>
    <n v="60"/>
    <n v="825"/>
    <n v="495000"/>
    <n v="197999.99999999997"/>
    <n v="0.39999999999999997"/>
    <s v="Online"/>
    <s v="2021"/>
    <x v="11"/>
    <x v="40"/>
  </r>
  <r>
    <x v="3"/>
    <n v="1128299"/>
    <x v="301"/>
    <x v="1"/>
    <x v="23"/>
    <s v="New Orleans"/>
    <x v="1"/>
    <n v="70"/>
    <n v="700"/>
    <n v="490000"/>
    <n v="195999.99999999997"/>
    <n v="0.39999999999999997"/>
    <s v="Online"/>
    <s v="2021"/>
    <x v="11"/>
    <x v="40"/>
  </r>
  <r>
    <x v="3"/>
    <n v="1128299"/>
    <x v="301"/>
    <x v="1"/>
    <x v="23"/>
    <s v="New Orleans"/>
    <x v="2"/>
    <n v="85"/>
    <n v="700"/>
    <n v="595000"/>
    <n v="237999.99999999997"/>
    <n v="0.39999999999999997"/>
    <s v="Online"/>
    <s v="2021"/>
    <x v="11"/>
    <x v="40"/>
  </r>
  <r>
    <x v="3"/>
    <n v="1128299"/>
    <x v="301"/>
    <x v="1"/>
    <x v="23"/>
    <s v="New Orleans"/>
    <x v="3"/>
    <n v="85"/>
    <n v="575"/>
    <n v="488750"/>
    <n v="195499.99999999997"/>
    <n v="0.39999999999999997"/>
    <s v="Online"/>
    <s v="2021"/>
    <x v="11"/>
    <x v="40"/>
  </r>
  <r>
    <x v="3"/>
    <n v="1128299"/>
    <x v="301"/>
    <x v="1"/>
    <x v="23"/>
    <s v="New Orleans"/>
    <x v="4"/>
    <n v="95"/>
    <n v="450"/>
    <n v="427500"/>
    <n v="192375"/>
    <n v="0.45"/>
    <s v="Online"/>
    <s v="2021"/>
    <x v="11"/>
    <x v="40"/>
  </r>
  <r>
    <x v="3"/>
    <n v="1128299"/>
    <x v="301"/>
    <x v="1"/>
    <x v="23"/>
    <s v="New Orleans"/>
    <x v="5"/>
    <n v="110.00000000000001"/>
    <n v="750"/>
    <n v="825000.00000000012"/>
    <n v="288750"/>
    <n v="0.35"/>
    <s v="Online"/>
    <s v="2021"/>
    <x v="11"/>
    <x v="40"/>
  </r>
  <r>
    <x v="3"/>
    <n v="1128299"/>
    <x v="330"/>
    <x v="1"/>
    <x v="23"/>
    <s v="New Orleans"/>
    <x v="0"/>
    <n v="90"/>
    <n v="900"/>
    <n v="810000"/>
    <n v="324000"/>
    <n v="0.39999999999999997"/>
    <s v="Online"/>
    <s v="2021"/>
    <x v="5"/>
    <x v="14"/>
  </r>
  <r>
    <x v="3"/>
    <n v="1128299"/>
    <x v="330"/>
    <x v="1"/>
    <x v="23"/>
    <s v="New Orleans"/>
    <x v="1"/>
    <n v="95"/>
    <n v="750"/>
    <n v="712500"/>
    <n v="285000"/>
    <n v="0.39999999999999997"/>
    <s v="Online"/>
    <s v="2021"/>
    <x v="5"/>
    <x v="14"/>
  </r>
  <r>
    <x v="3"/>
    <n v="1128299"/>
    <x v="330"/>
    <x v="1"/>
    <x v="23"/>
    <s v="New Orleans"/>
    <x v="2"/>
    <n v="95"/>
    <n v="700"/>
    <n v="665000"/>
    <n v="266000"/>
    <n v="0.39999999999999997"/>
    <s v="Online"/>
    <s v="2021"/>
    <x v="5"/>
    <x v="14"/>
  </r>
  <r>
    <x v="3"/>
    <n v="1128299"/>
    <x v="330"/>
    <x v="1"/>
    <x v="23"/>
    <s v="New Orleans"/>
    <x v="3"/>
    <n v="90"/>
    <n v="600"/>
    <n v="540000"/>
    <n v="215999.99999999997"/>
    <n v="0.39999999999999997"/>
    <s v="Online"/>
    <s v="2021"/>
    <x v="5"/>
    <x v="14"/>
  </r>
  <r>
    <x v="3"/>
    <n v="1128299"/>
    <x v="330"/>
    <x v="1"/>
    <x v="23"/>
    <s v="New Orleans"/>
    <x v="4"/>
    <n v="95"/>
    <n v="650"/>
    <n v="617500"/>
    <n v="277875"/>
    <n v="0.45"/>
    <s v="Online"/>
    <s v="2021"/>
    <x v="5"/>
    <x v="14"/>
  </r>
  <r>
    <x v="3"/>
    <n v="1128299"/>
    <x v="330"/>
    <x v="1"/>
    <x v="23"/>
    <s v="New Orleans"/>
    <x v="5"/>
    <n v="110.00000000000001"/>
    <n v="650"/>
    <n v="715000.00000000012"/>
    <n v="250250.00000000003"/>
    <n v="0.35"/>
    <s v="Online"/>
    <s v="2021"/>
    <x v="5"/>
    <x v="14"/>
  </r>
  <r>
    <x v="3"/>
    <n v="1128299"/>
    <x v="362"/>
    <x v="1"/>
    <x v="23"/>
    <s v="New Orleans"/>
    <x v="0"/>
    <n v="95"/>
    <n v="850"/>
    <n v="807500"/>
    <n v="323000"/>
    <n v="0.39999999999999997"/>
    <s v="Online"/>
    <s v="2021"/>
    <x v="6"/>
    <x v="19"/>
  </r>
  <r>
    <x v="3"/>
    <n v="1128299"/>
    <x v="362"/>
    <x v="1"/>
    <x v="23"/>
    <s v="New Orleans"/>
    <x v="1"/>
    <n v="85.000000000000014"/>
    <n v="825"/>
    <n v="701250.00000000012"/>
    <n v="280500"/>
    <n v="0.39999999999999997"/>
    <s v="Online"/>
    <s v="2021"/>
    <x v="6"/>
    <x v="19"/>
  </r>
  <r>
    <x v="3"/>
    <n v="1128299"/>
    <x v="362"/>
    <x v="1"/>
    <x v="23"/>
    <s v="New Orleans"/>
    <x v="2"/>
    <n v="75.000000000000014"/>
    <n v="700"/>
    <n v="525000.00000000012"/>
    <n v="210000.00000000003"/>
    <n v="0.39999999999999997"/>
    <s v="Online"/>
    <s v="2021"/>
    <x v="6"/>
    <x v="19"/>
  </r>
  <r>
    <x v="3"/>
    <n v="1128299"/>
    <x v="362"/>
    <x v="1"/>
    <x v="23"/>
    <s v="New Orleans"/>
    <x v="3"/>
    <n v="75.000000000000014"/>
    <n v="475"/>
    <n v="356250.00000000006"/>
    <n v="142500"/>
    <n v="0.39999999999999997"/>
    <s v="Online"/>
    <s v="2021"/>
    <x v="6"/>
    <x v="19"/>
  </r>
  <r>
    <x v="3"/>
    <n v="1128299"/>
    <x v="362"/>
    <x v="1"/>
    <x v="23"/>
    <s v="New Orleans"/>
    <x v="4"/>
    <n v="64.999999999999986"/>
    <n v="475"/>
    <n v="308749.99999999994"/>
    <n v="138937.49999999997"/>
    <n v="0.45"/>
    <s v="Online"/>
    <s v="2021"/>
    <x v="6"/>
    <x v="19"/>
  </r>
  <r>
    <x v="3"/>
    <n v="1128299"/>
    <x v="362"/>
    <x v="1"/>
    <x v="23"/>
    <s v="New Orleans"/>
    <x v="5"/>
    <n v="70"/>
    <n v="300"/>
    <n v="210000"/>
    <n v="73500"/>
    <n v="0.35"/>
    <s v="Online"/>
    <s v="2021"/>
    <x v="6"/>
    <x v="19"/>
  </r>
  <r>
    <x v="3"/>
    <n v="1128299"/>
    <x v="394"/>
    <x v="1"/>
    <x v="23"/>
    <s v="New Orleans"/>
    <x v="0"/>
    <n v="45.000000000000014"/>
    <n v="500"/>
    <n v="225000.00000000006"/>
    <n v="90000.000000000015"/>
    <n v="0.39999999999999997"/>
    <s v="Online"/>
    <s v="2021"/>
    <x v="7"/>
    <x v="23"/>
  </r>
  <r>
    <x v="3"/>
    <n v="1128299"/>
    <x v="394"/>
    <x v="1"/>
    <x v="23"/>
    <s v="New Orleans"/>
    <x v="1"/>
    <n v="50.000000000000014"/>
    <n v="500"/>
    <n v="250000.00000000006"/>
    <n v="100000.00000000001"/>
    <n v="0.39999999999999997"/>
    <s v="Online"/>
    <s v="2021"/>
    <x v="7"/>
    <x v="23"/>
  </r>
  <r>
    <x v="3"/>
    <n v="1128299"/>
    <x v="394"/>
    <x v="1"/>
    <x v="23"/>
    <s v="New Orleans"/>
    <x v="2"/>
    <n v="45.000000000000014"/>
    <n v="300"/>
    <n v="135000.00000000003"/>
    <n v="54000.000000000007"/>
    <n v="0.39999999999999997"/>
    <s v="Online"/>
    <s v="2021"/>
    <x v="7"/>
    <x v="23"/>
  </r>
  <r>
    <x v="3"/>
    <n v="1128299"/>
    <x v="394"/>
    <x v="1"/>
    <x v="23"/>
    <s v="New Orleans"/>
    <x v="3"/>
    <n v="45.000000000000014"/>
    <n v="250"/>
    <n v="112500.00000000003"/>
    <n v="45000.000000000007"/>
    <n v="0.39999999999999997"/>
    <s v="Online"/>
    <s v="2021"/>
    <x v="7"/>
    <x v="23"/>
  </r>
  <r>
    <x v="3"/>
    <n v="1128299"/>
    <x v="394"/>
    <x v="1"/>
    <x v="23"/>
    <s v="New Orleans"/>
    <x v="4"/>
    <n v="55.000000000000007"/>
    <n v="275"/>
    <n v="151250.00000000003"/>
    <n v="68062.500000000015"/>
    <n v="0.45"/>
    <s v="Online"/>
    <s v="2021"/>
    <x v="7"/>
    <x v="23"/>
  </r>
  <r>
    <x v="3"/>
    <n v="1128299"/>
    <x v="394"/>
    <x v="1"/>
    <x v="23"/>
    <s v="New Orleans"/>
    <x v="5"/>
    <n v="40"/>
    <n v="300"/>
    <n v="120000"/>
    <n v="42000"/>
    <n v="0.35"/>
    <s v="Online"/>
    <s v="2021"/>
    <x v="7"/>
    <x v="23"/>
  </r>
  <r>
    <x v="3"/>
    <n v="1128299"/>
    <x v="423"/>
    <x v="1"/>
    <x v="23"/>
    <s v="New Orleans"/>
    <x v="0"/>
    <n v="35"/>
    <n v="400"/>
    <n v="140000"/>
    <n v="55999.999999999993"/>
    <n v="0.39999999999999997"/>
    <s v="Online"/>
    <s v="2021"/>
    <x v="8"/>
    <x v="24"/>
  </r>
  <r>
    <x v="3"/>
    <n v="1128299"/>
    <x v="423"/>
    <x v="1"/>
    <x v="23"/>
    <s v="New Orleans"/>
    <x v="1"/>
    <n v="50.000000000000014"/>
    <n v="575"/>
    <n v="287500.00000000006"/>
    <n v="115000.00000000001"/>
    <n v="0.39999999999999997"/>
    <s v="Online"/>
    <s v="2021"/>
    <x v="8"/>
    <x v="24"/>
  </r>
  <r>
    <x v="3"/>
    <n v="1128299"/>
    <x v="423"/>
    <x v="1"/>
    <x v="23"/>
    <s v="New Orleans"/>
    <x v="2"/>
    <n v="45.000000000000014"/>
    <n v="400"/>
    <n v="180000.00000000006"/>
    <n v="72000.000000000015"/>
    <n v="0.39999999999999997"/>
    <s v="Online"/>
    <s v="2021"/>
    <x v="8"/>
    <x v="24"/>
  </r>
  <r>
    <x v="3"/>
    <n v="1128299"/>
    <x v="423"/>
    <x v="1"/>
    <x v="23"/>
    <s v="New Orleans"/>
    <x v="3"/>
    <n v="40.000000000000007"/>
    <n v="375"/>
    <n v="150000.00000000003"/>
    <n v="60000.000000000007"/>
    <n v="0.39999999999999997"/>
    <s v="Online"/>
    <s v="2021"/>
    <x v="8"/>
    <x v="24"/>
  </r>
  <r>
    <x v="3"/>
    <n v="1128299"/>
    <x v="423"/>
    <x v="1"/>
    <x v="23"/>
    <s v="New Orleans"/>
    <x v="4"/>
    <n v="50"/>
    <n v="350"/>
    <n v="175000"/>
    <n v="78750"/>
    <n v="0.45"/>
    <s v="Online"/>
    <s v="2021"/>
    <x v="8"/>
    <x v="24"/>
  </r>
  <r>
    <x v="3"/>
    <n v="1128299"/>
    <x v="423"/>
    <x v="1"/>
    <x v="23"/>
    <s v="New Orleans"/>
    <x v="5"/>
    <n v="55.000000000000007"/>
    <n v="400"/>
    <n v="220000.00000000003"/>
    <n v="77000"/>
    <n v="0.35"/>
    <s v="Online"/>
    <s v="2021"/>
    <x v="8"/>
    <x v="24"/>
  </r>
  <r>
    <x v="3"/>
    <n v="1128299"/>
    <x v="454"/>
    <x v="1"/>
    <x v="23"/>
    <s v="New Orleans"/>
    <x v="0"/>
    <n v="40.000000000000007"/>
    <n v="625"/>
    <n v="250000.00000000006"/>
    <n v="100000.00000000001"/>
    <n v="0.39999999999999997"/>
    <s v="Online"/>
    <s v="2021"/>
    <x v="9"/>
    <x v="28"/>
  </r>
  <r>
    <x v="3"/>
    <n v="1128299"/>
    <x v="454"/>
    <x v="1"/>
    <x v="23"/>
    <s v="New Orleans"/>
    <x v="1"/>
    <n v="45.000000000000014"/>
    <n v="700"/>
    <n v="315000.00000000012"/>
    <n v="126000.00000000003"/>
    <n v="0.39999999999999997"/>
    <s v="Online"/>
    <s v="2021"/>
    <x v="9"/>
    <x v="28"/>
  </r>
  <r>
    <x v="3"/>
    <n v="1128299"/>
    <x v="454"/>
    <x v="1"/>
    <x v="23"/>
    <s v="New Orleans"/>
    <x v="2"/>
    <n v="40.000000000000007"/>
    <n v="525"/>
    <n v="210000.00000000003"/>
    <n v="84000"/>
    <n v="0.39999999999999997"/>
    <s v="Online"/>
    <s v="2021"/>
    <x v="9"/>
    <x v="28"/>
  </r>
  <r>
    <x v="3"/>
    <n v="1128299"/>
    <x v="454"/>
    <x v="1"/>
    <x v="23"/>
    <s v="New Orleans"/>
    <x v="3"/>
    <n v="50.000000000000014"/>
    <n v="500"/>
    <n v="250000.00000000006"/>
    <n v="100000.00000000001"/>
    <n v="0.39999999999999997"/>
    <s v="Online"/>
    <s v="2021"/>
    <x v="9"/>
    <x v="28"/>
  </r>
  <r>
    <x v="3"/>
    <n v="1128299"/>
    <x v="454"/>
    <x v="1"/>
    <x v="23"/>
    <s v="New Orleans"/>
    <x v="4"/>
    <n v="70"/>
    <n v="475"/>
    <n v="332500"/>
    <n v="149625"/>
    <n v="0.45"/>
    <s v="Online"/>
    <s v="2021"/>
    <x v="9"/>
    <x v="28"/>
  </r>
  <r>
    <x v="3"/>
    <n v="1128299"/>
    <x v="454"/>
    <x v="1"/>
    <x v="23"/>
    <s v="New Orleans"/>
    <x v="5"/>
    <n v="85.000000000000014"/>
    <n v="600"/>
    <n v="510000.00000000006"/>
    <n v="178500"/>
    <n v="0.35"/>
    <s v="Online"/>
    <s v="2021"/>
    <x v="9"/>
    <x v="28"/>
  </r>
  <r>
    <x v="3"/>
    <n v="1128299"/>
    <x v="483"/>
    <x v="1"/>
    <x v="23"/>
    <s v="New Orleans"/>
    <x v="0"/>
    <n v="70.000000000000014"/>
    <n v="800"/>
    <n v="560000.00000000012"/>
    <n v="224000.00000000003"/>
    <n v="0.39999999999999997"/>
    <s v="Online"/>
    <s v="2021"/>
    <x v="10"/>
    <x v="51"/>
  </r>
  <r>
    <x v="3"/>
    <n v="1128299"/>
    <x v="483"/>
    <x v="1"/>
    <x v="23"/>
    <s v="New Orleans"/>
    <x v="1"/>
    <n v="80.000000000000028"/>
    <n v="800"/>
    <n v="640000.00000000023"/>
    <n v="256000.00000000006"/>
    <n v="0.39999999999999997"/>
    <s v="Online"/>
    <s v="2021"/>
    <x v="10"/>
    <x v="51"/>
  </r>
  <r>
    <x v="0"/>
    <n v="1128299"/>
    <x v="483"/>
    <x v="1"/>
    <x v="23"/>
    <s v="New Orleans"/>
    <x v="2"/>
    <n v="75.000000000000028"/>
    <n v="600"/>
    <n v="450000.00000000017"/>
    <n v="180000.00000000006"/>
    <n v="0.39999999999999997"/>
    <s v="Online"/>
    <s v="2021"/>
    <x v="10"/>
    <x v="51"/>
  </r>
  <r>
    <x v="0"/>
    <n v="1128299"/>
    <x v="483"/>
    <x v="1"/>
    <x v="23"/>
    <s v="New Orleans"/>
    <x v="3"/>
    <n v="75.000000000000028"/>
    <n v="600"/>
    <n v="450000.00000000017"/>
    <n v="180000.00000000006"/>
    <n v="0.39999999999999997"/>
    <s v="Online"/>
    <s v="2021"/>
    <x v="10"/>
    <x v="51"/>
  </r>
  <r>
    <x v="0"/>
    <n v="1128299"/>
    <x v="483"/>
    <x v="1"/>
    <x v="23"/>
    <s v="New Orleans"/>
    <x v="4"/>
    <n v="85.000000000000014"/>
    <n v="525"/>
    <n v="446250.00000000006"/>
    <n v="200812.50000000003"/>
    <n v="0.45"/>
    <s v="Online"/>
    <s v="2021"/>
    <x v="10"/>
    <x v="51"/>
  </r>
  <r>
    <x v="0"/>
    <n v="1128299"/>
    <x v="483"/>
    <x v="1"/>
    <x v="23"/>
    <s v="New Orleans"/>
    <x v="5"/>
    <n v="90.000000000000028"/>
    <n v="625"/>
    <n v="562500.00000000023"/>
    <n v="196875.00000000006"/>
    <n v="0.35"/>
    <s v="Online"/>
    <s v="2021"/>
    <x v="10"/>
    <x v="51"/>
  </r>
  <r>
    <x v="0"/>
    <n v="1197831"/>
    <x v="169"/>
    <x v="1"/>
    <x v="23"/>
    <s v="New Orleans"/>
    <x v="0"/>
    <n v="20"/>
    <n v="675"/>
    <n v="135000"/>
    <n v="40500"/>
    <n v="0.3"/>
    <s v="Online"/>
    <s v="2021"/>
    <x v="0"/>
    <x v="1"/>
  </r>
  <r>
    <x v="0"/>
    <n v="1197831"/>
    <x v="169"/>
    <x v="1"/>
    <x v="23"/>
    <s v="New Orleans"/>
    <x v="1"/>
    <n v="30"/>
    <n v="675"/>
    <n v="202500"/>
    <n v="60750"/>
    <n v="0.3"/>
    <s v="Online"/>
    <s v="2021"/>
    <x v="0"/>
    <x v="1"/>
  </r>
  <r>
    <x v="0"/>
    <n v="1197831"/>
    <x v="169"/>
    <x v="1"/>
    <x v="23"/>
    <s v="New Orleans"/>
    <x v="2"/>
    <n v="30"/>
    <n v="475"/>
    <n v="142500"/>
    <n v="42750"/>
    <n v="0.3"/>
    <s v="Online"/>
    <s v="2021"/>
    <x v="0"/>
    <x v="1"/>
  </r>
  <r>
    <x v="0"/>
    <n v="1197831"/>
    <x v="169"/>
    <x v="1"/>
    <x v="23"/>
    <s v="New Orleans"/>
    <x v="3"/>
    <n v="35"/>
    <n v="475"/>
    <n v="166250"/>
    <n v="66500"/>
    <n v="0.4"/>
    <s v="Online"/>
    <s v="2021"/>
    <x v="0"/>
    <x v="1"/>
  </r>
  <r>
    <x v="0"/>
    <n v="1197831"/>
    <x v="169"/>
    <x v="1"/>
    <x v="23"/>
    <s v="New Orleans"/>
    <x v="4"/>
    <n v="40"/>
    <n v="325"/>
    <n v="130000"/>
    <n v="32500"/>
    <n v="0.25"/>
    <s v="Online"/>
    <s v="2021"/>
    <x v="0"/>
    <x v="1"/>
  </r>
  <r>
    <x v="3"/>
    <n v="1197831"/>
    <x v="169"/>
    <x v="1"/>
    <x v="23"/>
    <s v="New Orleans"/>
    <x v="5"/>
    <n v="35"/>
    <n v="475"/>
    <n v="166250"/>
    <n v="74812.5"/>
    <n v="0.45"/>
    <s v="Online"/>
    <s v="2021"/>
    <x v="0"/>
    <x v="1"/>
  </r>
  <r>
    <x v="0"/>
    <n v="1197831"/>
    <x v="199"/>
    <x v="1"/>
    <x v="23"/>
    <s v="New Orleans"/>
    <x v="0"/>
    <n v="25"/>
    <n v="625"/>
    <n v="156250"/>
    <n v="46875"/>
    <n v="0.3"/>
    <s v="Online"/>
    <s v="2021"/>
    <x v="1"/>
    <x v="4"/>
  </r>
  <r>
    <x v="0"/>
    <n v="1197831"/>
    <x v="199"/>
    <x v="1"/>
    <x v="23"/>
    <s v="New Orleans"/>
    <x v="1"/>
    <n v="35"/>
    <n v="600"/>
    <n v="210000"/>
    <n v="63000"/>
    <n v="0.3"/>
    <s v="Online"/>
    <s v="2021"/>
    <x v="1"/>
    <x v="4"/>
  </r>
  <r>
    <x v="0"/>
    <n v="1197831"/>
    <x v="199"/>
    <x v="1"/>
    <x v="23"/>
    <s v="New Orleans"/>
    <x v="2"/>
    <n v="35"/>
    <n v="425"/>
    <n v="148750"/>
    <n v="44625"/>
    <n v="0.3"/>
    <s v="Online"/>
    <s v="2021"/>
    <x v="1"/>
    <x v="4"/>
  </r>
  <r>
    <x v="0"/>
    <n v="1197831"/>
    <x v="199"/>
    <x v="2"/>
    <x v="24"/>
    <s v="Boise"/>
    <x v="3"/>
    <n v="35"/>
    <n v="375"/>
    <n v="131250"/>
    <n v="52500"/>
    <n v="0.4"/>
    <s v="Online"/>
    <s v="2021"/>
    <x v="1"/>
    <x v="4"/>
  </r>
  <r>
    <x v="0"/>
    <n v="1197831"/>
    <x v="199"/>
    <x v="2"/>
    <x v="24"/>
    <s v="Boise"/>
    <x v="4"/>
    <n v="40"/>
    <n v="250"/>
    <n v="100000"/>
    <n v="25000"/>
    <n v="0.25"/>
    <s v="Online"/>
    <s v="2021"/>
    <x v="1"/>
    <x v="4"/>
  </r>
  <r>
    <x v="0"/>
    <n v="1197831"/>
    <x v="199"/>
    <x v="2"/>
    <x v="24"/>
    <s v="Boise"/>
    <x v="5"/>
    <n v="35"/>
    <n v="450"/>
    <n v="157500"/>
    <n v="70875"/>
    <n v="0.45"/>
    <s v="Online"/>
    <s v="2021"/>
    <x v="1"/>
    <x v="4"/>
  </r>
  <r>
    <x v="0"/>
    <n v="1197831"/>
    <x v="708"/>
    <x v="2"/>
    <x v="24"/>
    <s v="Boise"/>
    <x v="0"/>
    <n v="30"/>
    <n v="625"/>
    <n v="187500"/>
    <n v="65625"/>
    <n v="0.35"/>
    <s v="Online"/>
    <s v="2021"/>
    <x v="2"/>
    <x v="6"/>
  </r>
  <r>
    <x v="0"/>
    <n v="1197831"/>
    <x v="708"/>
    <x v="2"/>
    <x v="24"/>
    <s v="Boise"/>
    <x v="1"/>
    <n v="40"/>
    <n v="625"/>
    <n v="250000"/>
    <n v="87500"/>
    <n v="0.35"/>
    <s v="Online"/>
    <s v="2021"/>
    <x v="2"/>
    <x v="6"/>
  </r>
  <r>
    <x v="0"/>
    <n v="1197831"/>
    <x v="708"/>
    <x v="2"/>
    <x v="24"/>
    <s v="Boise"/>
    <x v="2"/>
    <n v="30"/>
    <n v="450"/>
    <n v="135000"/>
    <n v="47250"/>
    <n v="0.35"/>
    <s v="Online"/>
    <s v="2021"/>
    <x v="2"/>
    <x v="6"/>
  </r>
  <r>
    <x v="0"/>
    <n v="1197831"/>
    <x v="708"/>
    <x v="2"/>
    <x v="24"/>
    <s v="Boise"/>
    <x v="3"/>
    <n v="35"/>
    <n v="350"/>
    <n v="122500"/>
    <n v="55125"/>
    <n v="0.45"/>
    <s v="Online"/>
    <s v="2021"/>
    <x v="2"/>
    <x v="6"/>
  </r>
  <r>
    <x v="3"/>
    <n v="1197831"/>
    <x v="708"/>
    <x v="2"/>
    <x v="24"/>
    <s v="Boise"/>
    <x v="4"/>
    <n v="40"/>
    <n v="250"/>
    <n v="100000"/>
    <n v="30000"/>
    <n v="0.3"/>
    <s v="Online"/>
    <s v="2021"/>
    <x v="2"/>
    <x v="6"/>
  </r>
  <r>
    <x v="3"/>
    <n v="1197831"/>
    <x v="708"/>
    <x v="2"/>
    <x v="24"/>
    <s v="Boise"/>
    <x v="5"/>
    <n v="35"/>
    <n v="400"/>
    <n v="140000"/>
    <n v="70000"/>
    <n v="0.5"/>
    <s v="Online"/>
    <s v="2021"/>
    <x v="2"/>
    <x v="6"/>
  </r>
  <r>
    <x v="3"/>
    <n v="1197831"/>
    <x v="723"/>
    <x v="2"/>
    <x v="24"/>
    <s v="Boise"/>
    <x v="0"/>
    <n v="20"/>
    <n v="650"/>
    <n v="130000"/>
    <n v="45500"/>
    <n v="0.35"/>
    <s v="Online"/>
    <s v="2021"/>
    <x v="3"/>
    <x v="34"/>
  </r>
  <r>
    <x v="3"/>
    <n v="1197831"/>
    <x v="723"/>
    <x v="2"/>
    <x v="24"/>
    <s v="Boise"/>
    <x v="1"/>
    <n v="30.000000000000004"/>
    <n v="650"/>
    <n v="195000.00000000003"/>
    <n v="68250"/>
    <n v="0.35"/>
    <s v="Online"/>
    <s v="2021"/>
    <x v="3"/>
    <x v="34"/>
  </r>
  <r>
    <x v="3"/>
    <n v="1197831"/>
    <x v="723"/>
    <x v="2"/>
    <x v="24"/>
    <s v="Boise"/>
    <x v="2"/>
    <n v="24.999999999999996"/>
    <n v="475"/>
    <n v="118749.99999999999"/>
    <n v="41562.499999999993"/>
    <n v="0.35"/>
    <s v="Online"/>
    <s v="2021"/>
    <x v="3"/>
    <x v="34"/>
  </r>
  <r>
    <x v="3"/>
    <n v="1197831"/>
    <x v="723"/>
    <x v="2"/>
    <x v="24"/>
    <s v="Boise"/>
    <x v="3"/>
    <n v="30.000000000000004"/>
    <n v="375"/>
    <n v="112500.00000000001"/>
    <n v="50625.000000000007"/>
    <n v="0.45"/>
    <s v="Online"/>
    <s v="2021"/>
    <x v="3"/>
    <x v="34"/>
  </r>
  <r>
    <x v="3"/>
    <n v="1197831"/>
    <x v="723"/>
    <x v="2"/>
    <x v="24"/>
    <s v="Boise"/>
    <x v="4"/>
    <n v="35"/>
    <n v="275"/>
    <n v="96250"/>
    <n v="28875"/>
    <n v="0.3"/>
    <s v="Online"/>
    <s v="2021"/>
    <x v="3"/>
    <x v="34"/>
  </r>
  <r>
    <x v="3"/>
    <n v="1197831"/>
    <x v="723"/>
    <x v="2"/>
    <x v="24"/>
    <s v="Boise"/>
    <x v="5"/>
    <n v="30.000000000000004"/>
    <n v="550"/>
    <n v="165000.00000000003"/>
    <n v="82500.000000000015"/>
    <n v="0.5"/>
    <s v="Online"/>
    <s v="2021"/>
    <x v="3"/>
    <x v="34"/>
  </r>
  <r>
    <x v="3"/>
    <n v="1197831"/>
    <x v="258"/>
    <x v="2"/>
    <x v="24"/>
    <s v="Boise"/>
    <x v="0"/>
    <n v="20"/>
    <n v="700"/>
    <n v="140000"/>
    <n v="49000"/>
    <n v="0.35"/>
    <s v="Online"/>
    <s v="2021"/>
    <x v="4"/>
    <x v="13"/>
  </r>
  <r>
    <x v="3"/>
    <n v="1197831"/>
    <x v="258"/>
    <x v="2"/>
    <x v="24"/>
    <s v="Boise"/>
    <x v="1"/>
    <n v="30.000000000000004"/>
    <n v="725"/>
    <n v="217500.00000000003"/>
    <n v="76125"/>
    <n v="0.35"/>
    <s v="Online"/>
    <s v="2021"/>
    <x v="4"/>
    <x v="13"/>
  </r>
  <r>
    <x v="3"/>
    <n v="1197831"/>
    <x v="258"/>
    <x v="2"/>
    <x v="24"/>
    <s v="Boise"/>
    <x v="2"/>
    <n v="24.999999999999996"/>
    <n v="575"/>
    <n v="143749.99999999997"/>
    <n v="50312.499999999985"/>
    <n v="0.35"/>
    <s v="Online"/>
    <s v="2021"/>
    <x v="4"/>
    <x v="13"/>
  </r>
  <r>
    <x v="3"/>
    <n v="1197831"/>
    <x v="258"/>
    <x v="2"/>
    <x v="24"/>
    <s v="Boise"/>
    <x v="3"/>
    <n v="35"/>
    <n v="500"/>
    <n v="175000"/>
    <n v="78750"/>
    <n v="0.45"/>
    <s v="Online"/>
    <s v="2021"/>
    <x v="4"/>
    <x v="13"/>
  </r>
  <r>
    <x v="3"/>
    <n v="1197831"/>
    <x v="258"/>
    <x v="2"/>
    <x v="24"/>
    <s v="Boise"/>
    <x v="4"/>
    <n v="50"/>
    <n v="400"/>
    <n v="200000"/>
    <n v="60000"/>
    <n v="0.3"/>
    <s v="Online"/>
    <s v="2021"/>
    <x v="4"/>
    <x v="13"/>
  </r>
  <r>
    <x v="3"/>
    <n v="1197831"/>
    <x v="258"/>
    <x v="2"/>
    <x v="24"/>
    <s v="Boise"/>
    <x v="5"/>
    <n v="45"/>
    <n v="750"/>
    <n v="337500"/>
    <n v="168750"/>
    <n v="0.5"/>
    <s v="Online"/>
    <s v="2021"/>
    <x v="4"/>
    <x v="13"/>
  </r>
  <r>
    <x v="3"/>
    <n v="1197831"/>
    <x v="288"/>
    <x v="2"/>
    <x v="24"/>
    <s v="Boise"/>
    <x v="0"/>
    <n v="45"/>
    <n v="750"/>
    <n v="337500"/>
    <n v="118124.99999999999"/>
    <n v="0.35"/>
    <s v="Online"/>
    <s v="2021"/>
    <x v="11"/>
    <x v="38"/>
  </r>
  <r>
    <x v="3"/>
    <n v="1197831"/>
    <x v="288"/>
    <x v="2"/>
    <x v="24"/>
    <s v="Boise"/>
    <x v="1"/>
    <n v="50"/>
    <n v="750"/>
    <n v="375000"/>
    <n v="131250"/>
    <n v="0.35"/>
    <s v="Online"/>
    <s v="2021"/>
    <x v="11"/>
    <x v="38"/>
  </r>
  <r>
    <x v="3"/>
    <n v="1197831"/>
    <x v="288"/>
    <x v="2"/>
    <x v="24"/>
    <s v="Boise"/>
    <x v="2"/>
    <n v="50"/>
    <n v="600"/>
    <n v="300000"/>
    <n v="105000"/>
    <n v="0.35"/>
    <s v="Online"/>
    <s v="2021"/>
    <x v="11"/>
    <x v="38"/>
  </r>
  <r>
    <x v="3"/>
    <n v="1197831"/>
    <x v="288"/>
    <x v="2"/>
    <x v="24"/>
    <s v="Boise"/>
    <x v="3"/>
    <n v="50"/>
    <n v="550"/>
    <n v="275000"/>
    <n v="123750"/>
    <n v="0.45"/>
    <s v="Online"/>
    <s v="2021"/>
    <x v="11"/>
    <x v="38"/>
  </r>
  <r>
    <x v="3"/>
    <n v="1197831"/>
    <x v="288"/>
    <x v="2"/>
    <x v="24"/>
    <s v="Boise"/>
    <x v="4"/>
    <n v="55.000000000000007"/>
    <n v="450"/>
    <n v="247500.00000000003"/>
    <n v="74250"/>
    <n v="0.3"/>
    <s v="Online"/>
    <s v="2021"/>
    <x v="11"/>
    <x v="38"/>
  </r>
  <r>
    <x v="3"/>
    <n v="1197831"/>
    <x v="288"/>
    <x v="2"/>
    <x v="24"/>
    <s v="Boise"/>
    <x v="5"/>
    <n v="60.000000000000007"/>
    <n v="825"/>
    <n v="495000.00000000006"/>
    <n v="247500.00000000003"/>
    <n v="0.5"/>
    <s v="Online"/>
    <s v="2021"/>
    <x v="11"/>
    <x v="38"/>
  </r>
  <r>
    <x v="3"/>
    <n v="1197831"/>
    <x v="320"/>
    <x v="2"/>
    <x v="24"/>
    <s v="Boise"/>
    <x v="0"/>
    <n v="50"/>
    <n v="775"/>
    <n v="387500"/>
    <n v="155000"/>
    <n v="0.39999999999999997"/>
    <s v="Online"/>
    <s v="2021"/>
    <x v="5"/>
    <x v="43"/>
  </r>
  <r>
    <x v="3"/>
    <n v="1197831"/>
    <x v="320"/>
    <x v="2"/>
    <x v="24"/>
    <s v="Boise"/>
    <x v="1"/>
    <n v="55.000000000000007"/>
    <n v="775"/>
    <n v="426250.00000000006"/>
    <n v="170500"/>
    <n v="0.39999999999999997"/>
    <s v="Online"/>
    <s v="2021"/>
    <x v="5"/>
    <x v="43"/>
  </r>
  <r>
    <x v="3"/>
    <n v="1197831"/>
    <x v="320"/>
    <x v="2"/>
    <x v="24"/>
    <s v="Boise"/>
    <x v="2"/>
    <n v="50"/>
    <n v="925"/>
    <n v="462500"/>
    <n v="184999.99999999997"/>
    <n v="0.39999999999999997"/>
    <s v="Online"/>
    <s v="2021"/>
    <x v="5"/>
    <x v="43"/>
  </r>
  <r>
    <x v="3"/>
    <n v="1197831"/>
    <x v="320"/>
    <x v="2"/>
    <x v="24"/>
    <s v="Boise"/>
    <x v="3"/>
    <n v="50"/>
    <n v="525"/>
    <n v="262500"/>
    <n v="131250"/>
    <n v="0.5"/>
    <s v="Online"/>
    <s v="2021"/>
    <x v="5"/>
    <x v="43"/>
  </r>
  <r>
    <x v="3"/>
    <n v="1197831"/>
    <x v="320"/>
    <x v="2"/>
    <x v="24"/>
    <s v="Boise"/>
    <x v="4"/>
    <n v="55.000000000000007"/>
    <n v="525"/>
    <n v="288750.00000000006"/>
    <n v="101062.50000000001"/>
    <n v="0.35"/>
    <s v="Online"/>
    <s v="2021"/>
    <x v="5"/>
    <x v="43"/>
  </r>
  <r>
    <x v="0"/>
    <n v="1197831"/>
    <x v="320"/>
    <x v="2"/>
    <x v="24"/>
    <s v="Boise"/>
    <x v="5"/>
    <n v="65"/>
    <n v="800"/>
    <n v="520000"/>
    <n v="286000"/>
    <n v="0.55000000000000004"/>
    <s v="Online"/>
    <s v="2021"/>
    <x v="5"/>
    <x v="43"/>
  </r>
  <r>
    <x v="0"/>
    <n v="1197831"/>
    <x v="353"/>
    <x v="2"/>
    <x v="24"/>
    <s v="Boise"/>
    <x v="0"/>
    <n v="50"/>
    <n v="750"/>
    <n v="375000"/>
    <n v="150000"/>
    <n v="0.39999999999999997"/>
    <s v="Online"/>
    <s v="2021"/>
    <x v="6"/>
    <x v="18"/>
  </r>
  <r>
    <x v="0"/>
    <n v="1197831"/>
    <x v="353"/>
    <x v="2"/>
    <x v="24"/>
    <s v="Boise"/>
    <x v="1"/>
    <n v="55.000000000000007"/>
    <n v="750"/>
    <n v="412500.00000000006"/>
    <n v="165000"/>
    <n v="0.39999999999999997"/>
    <s v="Online"/>
    <s v="2021"/>
    <x v="6"/>
    <x v="18"/>
  </r>
  <r>
    <x v="0"/>
    <n v="1197831"/>
    <x v="353"/>
    <x v="2"/>
    <x v="24"/>
    <s v="Boise"/>
    <x v="2"/>
    <n v="50"/>
    <n v="925"/>
    <n v="462500"/>
    <n v="184999.99999999997"/>
    <n v="0.39999999999999997"/>
    <s v="Online"/>
    <s v="2021"/>
    <x v="6"/>
    <x v="18"/>
  </r>
  <r>
    <x v="0"/>
    <n v="1197831"/>
    <x v="353"/>
    <x v="2"/>
    <x v="24"/>
    <s v="Boise"/>
    <x v="3"/>
    <n v="50"/>
    <n v="475"/>
    <n v="237500"/>
    <n v="118750"/>
    <n v="0.5"/>
    <s v="Online"/>
    <s v="2021"/>
    <x v="6"/>
    <x v="18"/>
  </r>
  <r>
    <x v="2"/>
    <n v="1197831"/>
    <x v="353"/>
    <x v="2"/>
    <x v="24"/>
    <s v="Boise"/>
    <x v="4"/>
    <n v="55.000000000000007"/>
    <n v="475"/>
    <n v="261250.00000000003"/>
    <n v="91437.5"/>
    <n v="0.35"/>
    <s v="Online"/>
    <s v="2021"/>
    <x v="6"/>
    <x v="18"/>
  </r>
  <r>
    <x v="2"/>
    <n v="1197831"/>
    <x v="353"/>
    <x v="2"/>
    <x v="24"/>
    <s v="Boise"/>
    <x v="5"/>
    <n v="60"/>
    <n v="725"/>
    <n v="435000"/>
    <n v="239250.00000000003"/>
    <n v="0.55000000000000004"/>
    <s v="Online"/>
    <s v="2021"/>
    <x v="6"/>
    <x v="18"/>
  </r>
  <r>
    <x v="2"/>
    <n v="1197831"/>
    <x v="381"/>
    <x v="2"/>
    <x v="24"/>
    <s v="Boise"/>
    <x v="0"/>
    <n v="55.000000000000007"/>
    <n v="675"/>
    <n v="371250.00000000006"/>
    <n v="148500"/>
    <n v="0.39999999999999997"/>
    <s v="Online"/>
    <s v="2021"/>
    <x v="7"/>
    <x v="22"/>
  </r>
  <r>
    <x v="2"/>
    <n v="1197831"/>
    <x v="381"/>
    <x v="2"/>
    <x v="24"/>
    <s v="Boise"/>
    <x v="1"/>
    <n v="55.000000000000007"/>
    <n v="625"/>
    <n v="343750.00000000006"/>
    <n v="137500"/>
    <n v="0.39999999999999997"/>
    <s v="Online"/>
    <s v="2021"/>
    <x v="7"/>
    <x v="22"/>
  </r>
  <r>
    <x v="2"/>
    <n v="1197831"/>
    <x v="381"/>
    <x v="2"/>
    <x v="24"/>
    <s v="Boise"/>
    <x v="2"/>
    <n v="60"/>
    <n v="675"/>
    <n v="405000"/>
    <n v="162000"/>
    <n v="0.39999999999999997"/>
    <s v="Online"/>
    <s v="2021"/>
    <x v="7"/>
    <x v="22"/>
  </r>
  <r>
    <x v="2"/>
    <n v="1197831"/>
    <x v="381"/>
    <x v="2"/>
    <x v="24"/>
    <s v="Boise"/>
    <x v="3"/>
    <n v="60"/>
    <n v="400"/>
    <n v="240000"/>
    <n v="120000"/>
    <n v="0.5"/>
    <s v="Online"/>
    <s v="2021"/>
    <x v="7"/>
    <x v="22"/>
  </r>
  <r>
    <x v="2"/>
    <n v="1197831"/>
    <x v="381"/>
    <x v="2"/>
    <x v="24"/>
    <s v="Boise"/>
    <x v="4"/>
    <n v="55.000000000000007"/>
    <n v="400"/>
    <n v="220000.00000000003"/>
    <n v="77000"/>
    <n v="0.35"/>
    <s v="Online"/>
    <s v="2021"/>
    <x v="7"/>
    <x v="22"/>
  </r>
  <r>
    <x v="2"/>
    <n v="1197831"/>
    <x v="381"/>
    <x v="2"/>
    <x v="24"/>
    <s v="Boise"/>
    <x v="5"/>
    <n v="50"/>
    <n v="625"/>
    <n v="312500"/>
    <n v="171875"/>
    <n v="0.55000000000000004"/>
    <s v="Online"/>
    <s v="2021"/>
    <x v="7"/>
    <x v="22"/>
  </r>
  <r>
    <x v="2"/>
    <n v="1197831"/>
    <x v="410"/>
    <x v="2"/>
    <x v="24"/>
    <s v="Boise"/>
    <x v="0"/>
    <n v="40"/>
    <n v="575"/>
    <n v="230000"/>
    <n v="91999.999999999985"/>
    <n v="0.39999999999999997"/>
    <s v="Online"/>
    <s v="2021"/>
    <x v="8"/>
    <x v="46"/>
  </r>
  <r>
    <x v="2"/>
    <n v="1197831"/>
    <x v="410"/>
    <x v="2"/>
    <x v="24"/>
    <s v="Boise"/>
    <x v="1"/>
    <n v="40"/>
    <n v="575"/>
    <n v="230000"/>
    <n v="91999.999999999985"/>
    <n v="0.39999999999999997"/>
    <s v="Online"/>
    <s v="2021"/>
    <x v="8"/>
    <x v="46"/>
  </r>
  <r>
    <x v="2"/>
    <n v="1197831"/>
    <x v="410"/>
    <x v="2"/>
    <x v="24"/>
    <s v="Boise"/>
    <x v="2"/>
    <n v="45"/>
    <n v="525"/>
    <n v="236250"/>
    <n v="94499.999999999985"/>
    <n v="0.39999999999999997"/>
    <s v="Online"/>
    <s v="2021"/>
    <x v="8"/>
    <x v="46"/>
  </r>
  <r>
    <x v="2"/>
    <n v="1197831"/>
    <x v="410"/>
    <x v="2"/>
    <x v="24"/>
    <s v="Boise"/>
    <x v="3"/>
    <n v="45"/>
    <n v="375"/>
    <n v="168750"/>
    <n v="84375"/>
    <n v="0.5"/>
    <s v="Online"/>
    <s v="2021"/>
    <x v="8"/>
    <x v="46"/>
  </r>
  <r>
    <x v="2"/>
    <n v="1197831"/>
    <x v="410"/>
    <x v="2"/>
    <x v="24"/>
    <s v="Boise"/>
    <x v="4"/>
    <n v="35"/>
    <n v="350"/>
    <n v="122500"/>
    <n v="42875"/>
    <n v="0.35"/>
    <s v="Online"/>
    <s v="2021"/>
    <x v="8"/>
    <x v="46"/>
  </r>
  <r>
    <x v="2"/>
    <n v="1197831"/>
    <x v="410"/>
    <x v="2"/>
    <x v="24"/>
    <s v="Boise"/>
    <x v="5"/>
    <n v="45"/>
    <n v="525"/>
    <n v="236250"/>
    <n v="129937.50000000001"/>
    <n v="0.55000000000000004"/>
    <s v="Online"/>
    <s v="2021"/>
    <x v="8"/>
    <x v="46"/>
  </r>
  <r>
    <x v="2"/>
    <n v="1197831"/>
    <x v="442"/>
    <x v="2"/>
    <x v="24"/>
    <s v="Boise"/>
    <x v="0"/>
    <n v="35"/>
    <n v="675"/>
    <n v="236250"/>
    <n v="94499.999999999985"/>
    <n v="0.39999999999999997"/>
    <s v="Online"/>
    <s v="2021"/>
    <x v="9"/>
    <x v="26"/>
  </r>
  <r>
    <x v="2"/>
    <n v="1197831"/>
    <x v="442"/>
    <x v="2"/>
    <x v="24"/>
    <s v="Boise"/>
    <x v="1"/>
    <n v="35"/>
    <n v="675"/>
    <n v="236250"/>
    <n v="94499.999999999985"/>
    <n v="0.39999999999999997"/>
    <s v="Online"/>
    <s v="2021"/>
    <x v="9"/>
    <x v="26"/>
  </r>
  <r>
    <x v="2"/>
    <n v="1197831"/>
    <x v="442"/>
    <x v="2"/>
    <x v="24"/>
    <s v="Boise"/>
    <x v="2"/>
    <n v="60"/>
    <n v="600"/>
    <n v="360000"/>
    <n v="144000"/>
    <n v="0.39999999999999997"/>
    <s v="Online"/>
    <s v="2021"/>
    <x v="9"/>
    <x v="26"/>
  </r>
  <r>
    <x v="2"/>
    <n v="1197831"/>
    <x v="442"/>
    <x v="2"/>
    <x v="24"/>
    <s v="Boise"/>
    <x v="3"/>
    <n v="60"/>
    <n v="450"/>
    <n v="270000"/>
    <n v="135000"/>
    <n v="0.5"/>
    <s v="Online"/>
    <s v="2021"/>
    <x v="9"/>
    <x v="26"/>
  </r>
  <r>
    <x v="2"/>
    <n v="1197831"/>
    <x v="442"/>
    <x v="2"/>
    <x v="24"/>
    <s v="Boise"/>
    <x v="4"/>
    <n v="54.999999999999993"/>
    <n v="425"/>
    <n v="233749.99999999997"/>
    <n v="81812.499999999985"/>
    <n v="0.35"/>
    <s v="Online"/>
    <s v="2021"/>
    <x v="9"/>
    <x v="26"/>
  </r>
  <r>
    <x v="2"/>
    <n v="1197831"/>
    <x v="442"/>
    <x v="2"/>
    <x v="24"/>
    <s v="Boise"/>
    <x v="5"/>
    <n v="65"/>
    <n v="625"/>
    <n v="406250"/>
    <n v="223437.50000000003"/>
    <n v="0.55000000000000004"/>
    <s v="Online"/>
    <s v="2021"/>
    <x v="9"/>
    <x v="26"/>
  </r>
  <r>
    <x v="0"/>
    <n v="1197831"/>
    <x v="471"/>
    <x v="2"/>
    <x v="24"/>
    <s v="Boise"/>
    <x v="0"/>
    <n v="54.999999999999993"/>
    <n v="775"/>
    <n v="426249.99999999994"/>
    <n v="170499.99999999997"/>
    <n v="0.39999999999999997"/>
    <s v="Online"/>
    <s v="2021"/>
    <x v="10"/>
    <x v="49"/>
  </r>
  <r>
    <x v="0"/>
    <n v="1197831"/>
    <x v="471"/>
    <x v="2"/>
    <x v="24"/>
    <s v="Boise"/>
    <x v="1"/>
    <n v="54.999999999999993"/>
    <n v="775"/>
    <n v="426249.99999999994"/>
    <n v="170499.99999999997"/>
    <n v="0.39999999999999997"/>
    <s v="Online"/>
    <s v="2021"/>
    <x v="10"/>
    <x v="49"/>
  </r>
  <r>
    <x v="0"/>
    <n v="1197831"/>
    <x v="471"/>
    <x v="2"/>
    <x v="24"/>
    <s v="Boise"/>
    <x v="2"/>
    <n v="60"/>
    <n v="675"/>
    <n v="405000"/>
    <n v="162000"/>
    <n v="0.39999999999999997"/>
    <s v="Online"/>
    <s v="2021"/>
    <x v="10"/>
    <x v="49"/>
  </r>
  <r>
    <x v="0"/>
    <n v="1197831"/>
    <x v="471"/>
    <x v="2"/>
    <x v="24"/>
    <s v="Boise"/>
    <x v="3"/>
    <n v="60"/>
    <n v="525"/>
    <n v="315000"/>
    <n v="157500"/>
    <n v="0.5"/>
    <s v="Online"/>
    <s v="2021"/>
    <x v="10"/>
    <x v="49"/>
  </r>
  <r>
    <x v="0"/>
    <n v="1197831"/>
    <x v="471"/>
    <x v="2"/>
    <x v="24"/>
    <s v="Boise"/>
    <x v="4"/>
    <n v="54.999999999999993"/>
    <n v="475"/>
    <n v="261249.99999999997"/>
    <n v="91437.499999999985"/>
    <n v="0.35"/>
    <s v="Online"/>
    <s v="2021"/>
    <x v="10"/>
    <x v="49"/>
  </r>
  <r>
    <x v="0"/>
    <n v="1197831"/>
    <x v="471"/>
    <x v="2"/>
    <x v="24"/>
    <s v="Boise"/>
    <x v="5"/>
    <n v="65"/>
    <n v="725"/>
    <n v="471250"/>
    <n v="259187.50000000003"/>
    <n v="0.55000000000000004"/>
    <s v="Online"/>
    <s v="2021"/>
    <x v="10"/>
    <x v="49"/>
  </r>
  <r>
    <x v="0"/>
    <n v="1128299"/>
    <x v="187"/>
    <x v="2"/>
    <x v="24"/>
    <s v="Boise"/>
    <x v="0"/>
    <n v="29.999999999999993"/>
    <n v="425"/>
    <n v="127499.99999999997"/>
    <n v="44624.999999999985"/>
    <n v="0.35"/>
    <s v="Online"/>
    <s v="2021"/>
    <x v="0"/>
    <x v="2"/>
  </r>
  <r>
    <x v="0"/>
    <n v="1128299"/>
    <x v="187"/>
    <x v="2"/>
    <x v="24"/>
    <s v="Boise"/>
    <x v="1"/>
    <n v="40"/>
    <n v="425"/>
    <n v="170000"/>
    <n v="68000"/>
    <n v="0.4"/>
    <s v="Online"/>
    <s v="2021"/>
    <x v="0"/>
    <x v="2"/>
  </r>
  <r>
    <x v="0"/>
    <n v="1128299"/>
    <x v="187"/>
    <x v="2"/>
    <x v="24"/>
    <s v="Boise"/>
    <x v="2"/>
    <n v="40"/>
    <n v="425"/>
    <n v="170000"/>
    <n v="59499.999999999993"/>
    <n v="0.35"/>
    <s v="Online"/>
    <s v="2021"/>
    <x v="0"/>
    <x v="2"/>
  </r>
  <r>
    <x v="0"/>
    <n v="1128299"/>
    <x v="187"/>
    <x v="2"/>
    <x v="24"/>
    <s v="Boise"/>
    <x v="3"/>
    <n v="40"/>
    <n v="275"/>
    <n v="110000"/>
    <n v="38500"/>
    <n v="0.35"/>
    <s v="Online"/>
    <s v="2021"/>
    <x v="0"/>
    <x v="2"/>
  </r>
  <r>
    <x v="0"/>
    <n v="1128299"/>
    <x v="187"/>
    <x v="2"/>
    <x v="24"/>
    <s v="Boise"/>
    <x v="4"/>
    <n v="45.000000000000007"/>
    <n v="225"/>
    <n v="101250.00000000001"/>
    <n v="30375.000000000004"/>
    <n v="0.3"/>
    <s v="Online"/>
    <s v="2021"/>
    <x v="0"/>
    <x v="2"/>
  </r>
  <r>
    <x v="0"/>
    <n v="1128299"/>
    <x v="187"/>
    <x v="2"/>
    <x v="24"/>
    <s v="Boise"/>
    <x v="5"/>
    <n v="40"/>
    <n v="425"/>
    <n v="170000"/>
    <n v="42500"/>
    <n v="0.25"/>
    <s v="Online"/>
    <s v="2021"/>
    <x v="0"/>
    <x v="2"/>
  </r>
  <r>
    <x v="0"/>
    <n v="1128299"/>
    <x v="697"/>
    <x v="2"/>
    <x v="24"/>
    <s v="Boise"/>
    <x v="0"/>
    <n v="29.999999999999993"/>
    <n v="475"/>
    <n v="142499.99999999997"/>
    <n v="49874.999999999985"/>
    <n v="0.35"/>
    <s v="Online"/>
    <s v="2021"/>
    <x v="1"/>
    <x v="52"/>
  </r>
  <r>
    <x v="0"/>
    <n v="1128299"/>
    <x v="697"/>
    <x v="2"/>
    <x v="24"/>
    <s v="Boise"/>
    <x v="1"/>
    <n v="40"/>
    <n v="375"/>
    <n v="150000"/>
    <n v="60000"/>
    <n v="0.4"/>
    <s v="Online"/>
    <s v="2021"/>
    <x v="1"/>
    <x v="52"/>
  </r>
  <r>
    <x v="0"/>
    <n v="1128299"/>
    <x v="697"/>
    <x v="2"/>
    <x v="24"/>
    <s v="Boise"/>
    <x v="2"/>
    <n v="40"/>
    <n v="375"/>
    <n v="150000"/>
    <n v="52500"/>
    <n v="0.35"/>
    <s v="Online"/>
    <s v="2021"/>
    <x v="1"/>
    <x v="52"/>
  </r>
  <r>
    <x v="0"/>
    <n v="1128299"/>
    <x v="697"/>
    <x v="2"/>
    <x v="25"/>
    <s v="Phoenix"/>
    <x v="3"/>
    <n v="40"/>
    <n v="225"/>
    <n v="90000"/>
    <n v="31499.999999999996"/>
    <n v="0.35"/>
    <s v="Online"/>
    <s v="2021"/>
    <x v="1"/>
    <x v="52"/>
  </r>
  <r>
    <x v="0"/>
    <n v="1128299"/>
    <x v="697"/>
    <x v="2"/>
    <x v="25"/>
    <s v="Phoenix"/>
    <x v="4"/>
    <n v="45.000000000000007"/>
    <n v="150"/>
    <n v="67500.000000000015"/>
    <n v="20250.000000000004"/>
    <n v="0.3"/>
    <s v="Online"/>
    <s v="2021"/>
    <x v="1"/>
    <x v="52"/>
  </r>
  <r>
    <x v="0"/>
    <n v="1128299"/>
    <x v="697"/>
    <x v="2"/>
    <x v="25"/>
    <s v="Phoenix"/>
    <x v="5"/>
    <n v="40"/>
    <n v="350"/>
    <n v="140000"/>
    <n v="35000"/>
    <n v="0.25"/>
    <s v="Online"/>
    <s v="2021"/>
    <x v="1"/>
    <x v="52"/>
  </r>
  <r>
    <x v="0"/>
    <n v="1128299"/>
    <x v="227"/>
    <x v="2"/>
    <x v="25"/>
    <s v="Phoenix"/>
    <x v="0"/>
    <n v="40"/>
    <n v="500"/>
    <n v="200000"/>
    <n v="70000"/>
    <n v="0.35"/>
    <s v="Online"/>
    <s v="2021"/>
    <x v="2"/>
    <x v="33"/>
  </r>
  <r>
    <x v="0"/>
    <n v="1128299"/>
    <x v="227"/>
    <x v="2"/>
    <x v="25"/>
    <s v="Phoenix"/>
    <x v="1"/>
    <n v="50"/>
    <n v="350"/>
    <n v="175000"/>
    <n v="70000"/>
    <n v="0.4"/>
    <s v="Online"/>
    <s v="2021"/>
    <x v="2"/>
    <x v="33"/>
  </r>
  <r>
    <x v="0"/>
    <n v="1128299"/>
    <x v="227"/>
    <x v="2"/>
    <x v="25"/>
    <s v="Phoenix"/>
    <x v="2"/>
    <n v="50"/>
    <n v="350"/>
    <n v="175000"/>
    <n v="61249.999999999993"/>
    <n v="0.35"/>
    <s v="Online"/>
    <s v="2021"/>
    <x v="2"/>
    <x v="33"/>
  </r>
  <r>
    <x v="0"/>
    <n v="1128299"/>
    <x v="227"/>
    <x v="2"/>
    <x v="25"/>
    <s v="Phoenix"/>
    <x v="3"/>
    <n v="50"/>
    <n v="225"/>
    <n v="112500"/>
    <n v="39375"/>
    <n v="0.35"/>
    <s v="Online"/>
    <s v="2021"/>
    <x v="2"/>
    <x v="33"/>
  </r>
  <r>
    <x v="0"/>
    <n v="1128299"/>
    <x v="227"/>
    <x v="2"/>
    <x v="25"/>
    <s v="Phoenix"/>
    <x v="4"/>
    <n v="55.000000000000007"/>
    <n v="125"/>
    <n v="68750.000000000015"/>
    <n v="20625.000000000004"/>
    <n v="0.3"/>
    <s v="Online"/>
    <s v="2021"/>
    <x v="2"/>
    <x v="33"/>
  </r>
  <r>
    <x v="0"/>
    <n v="1128299"/>
    <x v="227"/>
    <x v="2"/>
    <x v="25"/>
    <s v="Phoenix"/>
    <x v="5"/>
    <n v="50"/>
    <n v="325"/>
    <n v="162500"/>
    <n v="40625"/>
    <n v="0.25"/>
    <s v="Online"/>
    <s v="2021"/>
    <x v="2"/>
    <x v="33"/>
  </r>
  <r>
    <x v="0"/>
    <n v="1128299"/>
    <x v="246"/>
    <x v="2"/>
    <x v="25"/>
    <s v="Phoenix"/>
    <x v="0"/>
    <n v="50"/>
    <n v="500"/>
    <n v="250000"/>
    <n v="87500"/>
    <n v="0.35"/>
    <s v="Online"/>
    <s v="2021"/>
    <x v="3"/>
    <x v="11"/>
  </r>
  <r>
    <x v="0"/>
    <n v="1128299"/>
    <x v="246"/>
    <x v="2"/>
    <x v="25"/>
    <s v="Phoenix"/>
    <x v="1"/>
    <n v="55.000000000000007"/>
    <n v="300"/>
    <n v="165000.00000000003"/>
    <n v="66000.000000000015"/>
    <n v="0.4"/>
    <s v="Online"/>
    <s v="2021"/>
    <x v="3"/>
    <x v="11"/>
  </r>
  <r>
    <x v="0"/>
    <n v="1128299"/>
    <x v="246"/>
    <x v="2"/>
    <x v="25"/>
    <s v="Phoenix"/>
    <x v="2"/>
    <n v="55.000000000000007"/>
    <n v="350"/>
    <n v="192500.00000000003"/>
    <n v="67375"/>
    <n v="0.35"/>
    <s v="Online"/>
    <s v="2021"/>
    <x v="3"/>
    <x v="11"/>
  </r>
  <r>
    <x v="0"/>
    <n v="1128299"/>
    <x v="246"/>
    <x v="2"/>
    <x v="25"/>
    <s v="Phoenix"/>
    <x v="3"/>
    <n v="50"/>
    <n v="250"/>
    <n v="125000"/>
    <n v="43750"/>
    <n v="0.35"/>
    <s v="Online"/>
    <s v="2021"/>
    <x v="3"/>
    <x v="11"/>
  </r>
  <r>
    <x v="0"/>
    <n v="1128299"/>
    <x v="246"/>
    <x v="2"/>
    <x v="25"/>
    <s v="Phoenix"/>
    <x v="4"/>
    <n v="55.000000000000007"/>
    <n v="150"/>
    <n v="82500.000000000015"/>
    <n v="24750.000000000004"/>
    <n v="0.3"/>
    <s v="Online"/>
    <s v="2021"/>
    <x v="3"/>
    <x v="11"/>
  </r>
  <r>
    <x v="0"/>
    <n v="1128299"/>
    <x v="246"/>
    <x v="2"/>
    <x v="25"/>
    <s v="Phoenix"/>
    <x v="5"/>
    <n v="70"/>
    <n v="325"/>
    <n v="227500"/>
    <n v="56875"/>
    <n v="0.25"/>
    <s v="Online"/>
    <s v="2021"/>
    <x v="3"/>
    <x v="11"/>
  </r>
  <r>
    <x v="0"/>
    <n v="1128299"/>
    <x v="277"/>
    <x v="2"/>
    <x v="25"/>
    <s v="Phoenix"/>
    <x v="0"/>
    <n v="50"/>
    <n v="525"/>
    <n v="262500"/>
    <n v="91875"/>
    <n v="0.35"/>
    <s v="Online"/>
    <s v="2021"/>
    <x v="4"/>
    <x v="37"/>
  </r>
  <r>
    <x v="0"/>
    <n v="1128299"/>
    <x v="277"/>
    <x v="2"/>
    <x v="25"/>
    <s v="Phoenix"/>
    <x v="1"/>
    <n v="55.000000000000007"/>
    <n v="375"/>
    <n v="206250.00000000003"/>
    <n v="82500.000000000015"/>
    <n v="0.4"/>
    <s v="Online"/>
    <s v="2021"/>
    <x v="4"/>
    <x v="37"/>
  </r>
  <r>
    <x v="0"/>
    <n v="1128299"/>
    <x v="277"/>
    <x v="2"/>
    <x v="25"/>
    <s v="Phoenix"/>
    <x v="2"/>
    <n v="55.000000000000007"/>
    <n v="400"/>
    <n v="220000.00000000003"/>
    <n v="77000"/>
    <n v="0.35"/>
    <s v="Online"/>
    <s v="2021"/>
    <x v="4"/>
    <x v="37"/>
  </r>
  <r>
    <x v="0"/>
    <n v="1128299"/>
    <x v="277"/>
    <x v="2"/>
    <x v="25"/>
    <s v="Phoenix"/>
    <x v="3"/>
    <n v="50"/>
    <n v="300"/>
    <n v="150000"/>
    <n v="52500"/>
    <n v="0.35"/>
    <s v="Online"/>
    <s v="2021"/>
    <x v="4"/>
    <x v="37"/>
  </r>
  <r>
    <x v="0"/>
    <n v="1128299"/>
    <x v="277"/>
    <x v="2"/>
    <x v="25"/>
    <s v="Phoenix"/>
    <x v="4"/>
    <n v="55.000000000000007"/>
    <n v="200"/>
    <n v="110000.00000000001"/>
    <n v="33000"/>
    <n v="0.3"/>
    <s v="Online"/>
    <s v="2021"/>
    <x v="4"/>
    <x v="37"/>
  </r>
  <r>
    <x v="0"/>
    <n v="1128299"/>
    <x v="277"/>
    <x v="2"/>
    <x v="25"/>
    <s v="Phoenix"/>
    <x v="5"/>
    <n v="70"/>
    <n v="375"/>
    <n v="262500"/>
    <n v="65625"/>
    <n v="0.25"/>
    <s v="Online"/>
    <s v="2021"/>
    <x v="4"/>
    <x v="37"/>
  </r>
  <r>
    <x v="0"/>
    <n v="1128299"/>
    <x v="307"/>
    <x v="2"/>
    <x v="25"/>
    <s v="Phoenix"/>
    <x v="0"/>
    <n v="50"/>
    <n v="625"/>
    <n v="312500"/>
    <n v="109375"/>
    <n v="0.35"/>
    <s v="Online"/>
    <s v="2021"/>
    <x v="11"/>
    <x v="41"/>
  </r>
  <r>
    <x v="0"/>
    <n v="1128299"/>
    <x v="307"/>
    <x v="2"/>
    <x v="25"/>
    <s v="Phoenix"/>
    <x v="1"/>
    <n v="55.000000000000007"/>
    <n v="475"/>
    <n v="261250.00000000003"/>
    <n v="104500.00000000001"/>
    <n v="0.4"/>
    <s v="Online"/>
    <s v="2021"/>
    <x v="11"/>
    <x v="41"/>
  </r>
  <r>
    <x v="0"/>
    <n v="1128299"/>
    <x v="307"/>
    <x v="2"/>
    <x v="25"/>
    <s v="Phoenix"/>
    <x v="2"/>
    <n v="55.000000000000007"/>
    <n v="475"/>
    <n v="261250.00000000003"/>
    <n v="91437.5"/>
    <n v="0.35"/>
    <s v="Online"/>
    <s v="2021"/>
    <x v="11"/>
    <x v="41"/>
  </r>
  <r>
    <x v="0"/>
    <n v="1128299"/>
    <x v="307"/>
    <x v="2"/>
    <x v="25"/>
    <s v="Phoenix"/>
    <x v="3"/>
    <n v="50"/>
    <n v="350"/>
    <n v="175000"/>
    <n v="61249.999999999993"/>
    <n v="0.35"/>
    <s v="Online"/>
    <s v="2021"/>
    <x v="11"/>
    <x v="41"/>
  </r>
  <r>
    <x v="0"/>
    <n v="1128299"/>
    <x v="307"/>
    <x v="2"/>
    <x v="25"/>
    <s v="Phoenix"/>
    <x v="4"/>
    <n v="55.000000000000007"/>
    <n v="225"/>
    <n v="123750.00000000001"/>
    <n v="37125"/>
    <n v="0.3"/>
    <s v="Online"/>
    <s v="2021"/>
    <x v="11"/>
    <x v="41"/>
  </r>
  <r>
    <x v="0"/>
    <n v="1128299"/>
    <x v="307"/>
    <x v="2"/>
    <x v="25"/>
    <s v="Phoenix"/>
    <x v="5"/>
    <n v="70"/>
    <n v="525"/>
    <n v="367500"/>
    <n v="91875"/>
    <n v="0.25"/>
    <s v="Online"/>
    <s v="2021"/>
    <x v="11"/>
    <x v="41"/>
  </r>
  <r>
    <x v="0"/>
    <n v="1128299"/>
    <x v="336"/>
    <x v="2"/>
    <x v="25"/>
    <s v="Phoenix"/>
    <x v="0"/>
    <n v="50"/>
    <n v="675"/>
    <n v="337500"/>
    <n v="118124.99999999999"/>
    <n v="0.35"/>
    <s v="Online"/>
    <s v="2021"/>
    <x v="5"/>
    <x v="15"/>
  </r>
  <r>
    <x v="0"/>
    <n v="1128299"/>
    <x v="336"/>
    <x v="2"/>
    <x v="25"/>
    <s v="Phoenix"/>
    <x v="1"/>
    <n v="55.000000000000007"/>
    <n v="525"/>
    <n v="288750.00000000006"/>
    <n v="115500.00000000003"/>
    <n v="0.4"/>
    <s v="Online"/>
    <s v="2021"/>
    <x v="5"/>
    <x v="15"/>
  </r>
  <r>
    <x v="0"/>
    <n v="1128299"/>
    <x v="336"/>
    <x v="2"/>
    <x v="25"/>
    <s v="Phoenix"/>
    <x v="2"/>
    <n v="55.000000000000007"/>
    <n v="475"/>
    <n v="261250.00000000003"/>
    <n v="91437.5"/>
    <n v="0.35"/>
    <s v="Online"/>
    <s v="2021"/>
    <x v="5"/>
    <x v="15"/>
  </r>
  <r>
    <x v="0"/>
    <n v="1128299"/>
    <x v="336"/>
    <x v="2"/>
    <x v="25"/>
    <s v="Phoenix"/>
    <x v="3"/>
    <n v="50"/>
    <n v="375"/>
    <n v="187500"/>
    <n v="65625"/>
    <n v="0.35"/>
    <s v="Online"/>
    <s v="2021"/>
    <x v="5"/>
    <x v="15"/>
  </r>
  <r>
    <x v="0"/>
    <n v="1128299"/>
    <x v="336"/>
    <x v="2"/>
    <x v="25"/>
    <s v="Phoenix"/>
    <x v="4"/>
    <n v="55.000000000000007"/>
    <n v="425"/>
    <n v="233750.00000000003"/>
    <n v="70125"/>
    <n v="0.3"/>
    <s v="Online"/>
    <s v="2021"/>
    <x v="5"/>
    <x v="15"/>
  </r>
  <r>
    <x v="0"/>
    <n v="1128299"/>
    <x v="336"/>
    <x v="2"/>
    <x v="25"/>
    <s v="Phoenix"/>
    <x v="5"/>
    <n v="70"/>
    <n v="425"/>
    <n v="297500"/>
    <n v="74375"/>
    <n v="0.25"/>
    <s v="Online"/>
    <s v="2021"/>
    <x v="5"/>
    <x v="15"/>
  </r>
  <r>
    <x v="0"/>
    <n v="1128299"/>
    <x v="368"/>
    <x v="2"/>
    <x v="25"/>
    <s v="Phoenix"/>
    <x v="0"/>
    <n v="55.000000000000007"/>
    <n v="625"/>
    <n v="343750.00000000006"/>
    <n v="120312.50000000001"/>
    <n v="0.35"/>
    <s v="Online"/>
    <s v="2021"/>
    <x v="6"/>
    <x v="20"/>
  </r>
  <r>
    <x v="0"/>
    <n v="1128299"/>
    <x v="368"/>
    <x v="2"/>
    <x v="25"/>
    <s v="Phoenix"/>
    <x v="1"/>
    <n v="60.000000000000007"/>
    <n v="575"/>
    <n v="345000.00000000006"/>
    <n v="138000.00000000003"/>
    <n v="0.4"/>
    <s v="Online"/>
    <s v="2021"/>
    <x v="6"/>
    <x v="20"/>
  </r>
  <r>
    <x v="0"/>
    <n v="1128299"/>
    <x v="368"/>
    <x v="2"/>
    <x v="25"/>
    <s v="Phoenix"/>
    <x v="2"/>
    <n v="55.000000000000007"/>
    <n v="450"/>
    <n v="247500.00000000003"/>
    <n v="86625"/>
    <n v="0.35"/>
    <s v="Online"/>
    <s v="2021"/>
    <x v="6"/>
    <x v="20"/>
  </r>
  <r>
    <x v="0"/>
    <n v="1128299"/>
    <x v="368"/>
    <x v="2"/>
    <x v="25"/>
    <s v="Phoenix"/>
    <x v="3"/>
    <n v="55.000000000000007"/>
    <n v="400"/>
    <n v="220000.00000000003"/>
    <n v="77000"/>
    <n v="0.35"/>
    <s v="Online"/>
    <s v="2021"/>
    <x v="6"/>
    <x v="20"/>
  </r>
  <r>
    <x v="0"/>
    <n v="1128299"/>
    <x v="368"/>
    <x v="2"/>
    <x v="25"/>
    <s v="Phoenix"/>
    <x v="4"/>
    <n v="65"/>
    <n v="400"/>
    <n v="260000"/>
    <n v="78000"/>
    <n v="0.3"/>
    <s v="Online"/>
    <s v="2021"/>
    <x v="6"/>
    <x v="20"/>
  </r>
  <r>
    <x v="0"/>
    <n v="1128299"/>
    <x v="368"/>
    <x v="2"/>
    <x v="25"/>
    <s v="Phoenix"/>
    <x v="5"/>
    <n v="70"/>
    <n v="375"/>
    <n v="262500"/>
    <n v="65625"/>
    <n v="0.25"/>
    <s v="Online"/>
    <s v="2021"/>
    <x v="6"/>
    <x v="20"/>
  </r>
  <r>
    <x v="0"/>
    <n v="1128299"/>
    <x v="400"/>
    <x v="2"/>
    <x v="25"/>
    <s v="Phoenix"/>
    <x v="0"/>
    <n v="45.000000000000007"/>
    <n v="575"/>
    <n v="258750.00000000003"/>
    <n v="90562.5"/>
    <n v="0.35"/>
    <s v="Online"/>
    <s v="2021"/>
    <x v="7"/>
    <x v="44"/>
  </r>
  <r>
    <x v="0"/>
    <n v="1128299"/>
    <x v="400"/>
    <x v="2"/>
    <x v="25"/>
    <s v="Phoenix"/>
    <x v="1"/>
    <n v="50.000000000000014"/>
    <n v="575"/>
    <n v="287500.00000000006"/>
    <n v="115000.00000000003"/>
    <n v="0.4"/>
    <s v="Online"/>
    <s v="2021"/>
    <x v="7"/>
    <x v="44"/>
  </r>
  <r>
    <x v="0"/>
    <n v="1128299"/>
    <x v="400"/>
    <x v="2"/>
    <x v="25"/>
    <s v="Phoenix"/>
    <x v="2"/>
    <n v="45.000000000000007"/>
    <n v="425"/>
    <n v="191250.00000000003"/>
    <n v="66937.5"/>
    <n v="0.35"/>
    <s v="Online"/>
    <s v="2021"/>
    <x v="7"/>
    <x v="44"/>
  </r>
  <r>
    <x v="0"/>
    <n v="1128299"/>
    <x v="400"/>
    <x v="2"/>
    <x v="25"/>
    <s v="Phoenix"/>
    <x v="3"/>
    <n v="45.000000000000007"/>
    <n v="375"/>
    <n v="168750.00000000003"/>
    <n v="59062.500000000007"/>
    <n v="0.35"/>
    <s v="Online"/>
    <s v="2021"/>
    <x v="7"/>
    <x v="44"/>
  </r>
  <r>
    <x v="0"/>
    <n v="1128299"/>
    <x v="400"/>
    <x v="2"/>
    <x v="25"/>
    <s v="Phoenix"/>
    <x v="4"/>
    <n v="55.000000000000007"/>
    <n v="375"/>
    <n v="206250.00000000003"/>
    <n v="61875.000000000007"/>
    <n v="0.3"/>
    <s v="Online"/>
    <s v="2021"/>
    <x v="7"/>
    <x v="44"/>
  </r>
  <r>
    <x v="0"/>
    <n v="1128299"/>
    <x v="400"/>
    <x v="2"/>
    <x v="25"/>
    <s v="Phoenix"/>
    <x v="5"/>
    <n v="60.000000000000007"/>
    <n v="425"/>
    <n v="255000.00000000003"/>
    <n v="63750.000000000007"/>
    <n v="0.25"/>
    <s v="Online"/>
    <s v="2021"/>
    <x v="7"/>
    <x v="44"/>
  </r>
  <r>
    <x v="0"/>
    <n v="1128299"/>
    <x v="429"/>
    <x v="2"/>
    <x v="25"/>
    <s v="Phoenix"/>
    <x v="0"/>
    <n v="45.000000000000007"/>
    <n v="500"/>
    <n v="225000.00000000003"/>
    <n v="78750"/>
    <n v="0.35"/>
    <s v="Online"/>
    <s v="2021"/>
    <x v="8"/>
    <x v="24"/>
  </r>
  <r>
    <x v="0"/>
    <n v="1128299"/>
    <x v="429"/>
    <x v="2"/>
    <x v="25"/>
    <s v="Phoenix"/>
    <x v="1"/>
    <n v="50.000000000000014"/>
    <n v="500"/>
    <n v="250000.00000000006"/>
    <n v="100000.00000000003"/>
    <n v="0.4"/>
    <s v="Online"/>
    <s v="2021"/>
    <x v="8"/>
    <x v="24"/>
  </r>
  <r>
    <x v="0"/>
    <n v="1128299"/>
    <x v="429"/>
    <x v="2"/>
    <x v="25"/>
    <s v="Phoenix"/>
    <x v="2"/>
    <n v="45.000000000000007"/>
    <n v="325"/>
    <n v="146250.00000000003"/>
    <n v="51187.500000000007"/>
    <n v="0.35"/>
    <s v="Online"/>
    <s v="2021"/>
    <x v="8"/>
    <x v="24"/>
  </r>
  <r>
    <x v="0"/>
    <n v="1128299"/>
    <x v="429"/>
    <x v="2"/>
    <x v="25"/>
    <s v="Phoenix"/>
    <x v="3"/>
    <n v="45.000000000000007"/>
    <n v="300"/>
    <n v="135000.00000000003"/>
    <n v="47250.000000000007"/>
    <n v="0.35"/>
    <s v="Online"/>
    <s v="2021"/>
    <x v="8"/>
    <x v="24"/>
  </r>
  <r>
    <x v="0"/>
    <n v="1128299"/>
    <x v="429"/>
    <x v="2"/>
    <x v="25"/>
    <s v="Phoenix"/>
    <x v="4"/>
    <n v="55.000000000000007"/>
    <n v="275"/>
    <n v="151250.00000000003"/>
    <n v="45375.000000000007"/>
    <n v="0.3"/>
    <s v="Online"/>
    <s v="2021"/>
    <x v="8"/>
    <x v="24"/>
  </r>
  <r>
    <x v="0"/>
    <n v="1128299"/>
    <x v="429"/>
    <x v="2"/>
    <x v="25"/>
    <s v="Phoenix"/>
    <x v="5"/>
    <n v="60.000000000000007"/>
    <n v="325"/>
    <n v="195000.00000000003"/>
    <n v="48750.000000000007"/>
    <n v="0.25"/>
    <s v="Online"/>
    <s v="2021"/>
    <x v="8"/>
    <x v="24"/>
  </r>
  <r>
    <x v="0"/>
    <n v="1128299"/>
    <x v="460"/>
    <x v="2"/>
    <x v="25"/>
    <s v="Phoenix"/>
    <x v="0"/>
    <n v="45.000000000000007"/>
    <n v="500"/>
    <n v="225000.00000000003"/>
    <n v="78750"/>
    <n v="0.35"/>
    <s v="Online"/>
    <s v="2021"/>
    <x v="9"/>
    <x v="48"/>
  </r>
  <r>
    <x v="0"/>
    <n v="1128299"/>
    <x v="460"/>
    <x v="2"/>
    <x v="25"/>
    <s v="Phoenix"/>
    <x v="1"/>
    <n v="50.000000000000014"/>
    <n v="525"/>
    <n v="262500.00000000006"/>
    <n v="105000.00000000003"/>
    <n v="0.4"/>
    <s v="Online"/>
    <s v="2021"/>
    <x v="9"/>
    <x v="48"/>
  </r>
  <r>
    <x v="0"/>
    <n v="1128299"/>
    <x v="460"/>
    <x v="2"/>
    <x v="25"/>
    <s v="Phoenix"/>
    <x v="2"/>
    <n v="45.000000000000007"/>
    <n v="375"/>
    <n v="168750.00000000003"/>
    <n v="59062.500000000007"/>
    <n v="0.35"/>
    <s v="Online"/>
    <s v="2021"/>
    <x v="9"/>
    <x v="48"/>
  </r>
  <r>
    <x v="0"/>
    <n v="1128299"/>
    <x v="460"/>
    <x v="2"/>
    <x v="25"/>
    <s v="Phoenix"/>
    <x v="3"/>
    <n v="45.000000000000007"/>
    <n v="350"/>
    <n v="157500.00000000003"/>
    <n v="55125.000000000007"/>
    <n v="0.35"/>
    <s v="Online"/>
    <s v="2021"/>
    <x v="9"/>
    <x v="48"/>
  </r>
  <r>
    <x v="0"/>
    <n v="1128299"/>
    <x v="460"/>
    <x v="2"/>
    <x v="25"/>
    <s v="Phoenix"/>
    <x v="4"/>
    <n v="55.000000000000007"/>
    <n v="300"/>
    <n v="165000.00000000003"/>
    <n v="49500.000000000007"/>
    <n v="0.3"/>
    <s v="Online"/>
    <s v="2021"/>
    <x v="9"/>
    <x v="48"/>
  </r>
  <r>
    <x v="0"/>
    <n v="1128299"/>
    <x v="460"/>
    <x v="2"/>
    <x v="25"/>
    <s v="Phoenix"/>
    <x v="5"/>
    <n v="60.000000000000007"/>
    <n v="425"/>
    <n v="255000.00000000003"/>
    <n v="63750.000000000007"/>
    <n v="0.25"/>
    <s v="Online"/>
    <s v="2021"/>
    <x v="9"/>
    <x v="48"/>
  </r>
  <r>
    <x v="0"/>
    <n v="1128299"/>
    <x v="489"/>
    <x v="2"/>
    <x v="25"/>
    <s v="Phoenix"/>
    <x v="0"/>
    <n v="45.000000000000007"/>
    <n v="625"/>
    <n v="281250.00000000006"/>
    <n v="98437.500000000015"/>
    <n v="0.35"/>
    <s v="Online"/>
    <s v="2021"/>
    <x v="10"/>
    <x v="29"/>
  </r>
  <r>
    <x v="0"/>
    <n v="1128299"/>
    <x v="489"/>
    <x v="2"/>
    <x v="25"/>
    <s v="Phoenix"/>
    <x v="1"/>
    <n v="50.000000000000014"/>
    <n v="625"/>
    <n v="312500.00000000012"/>
    <n v="125000.00000000006"/>
    <n v="0.4"/>
    <s v="Online"/>
    <s v="2021"/>
    <x v="10"/>
    <x v="29"/>
  </r>
  <r>
    <x v="4"/>
    <n v="1128299"/>
    <x v="489"/>
    <x v="2"/>
    <x v="25"/>
    <s v="Phoenix"/>
    <x v="2"/>
    <n v="45.000000000000007"/>
    <n v="425"/>
    <n v="191250.00000000003"/>
    <n v="66937.5"/>
    <n v="0.35"/>
    <s v="Online"/>
    <s v="2021"/>
    <x v="10"/>
    <x v="29"/>
  </r>
  <r>
    <x v="4"/>
    <n v="1128299"/>
    <x v="489"/>
    <x v="2"/>
    <x v="25"/>
    <s v="Phoenix"/>
    <x v="3"/>
    <n v="45.000000000000007"/>
    <n v="425"/>
    <n v="191250.00000000003"/>
    <n v="66937.5"/>
    <n v="0.35"/>
    <s v="Online"/>
    <s v="2021"/>
    <x v="10"/>
    <x v="29"/>
  </r>
  <r>
    <x v="4"/>
    <n v="1128299"/>
    <x v="489"/>
    <x v="2"/>
    <x v="25"/>
    <s v="Phoenix"/>
    <x v="4"/>
    <n v="55.000000000000007"/>
    <n v="350"/>
    <n v="192500.00000000003"/>
    <n v="57750.000000000007"/>
    <n v="0.3"/>
    <s v="Online"/>
    <s v="2021"/>
    <x v="10"/>
    <x v="29"/>
  </r>
  <r>
    <x v="4"/>
    <n v="1128299"/>
    <x v="489"/>
    <x v="2"/>
    <x v="25"/>
    <s v="Phoenix"/>
    <x v="5"/>
    <n v="60.000000000000007"/>
    <n v="450"/>
    <n v="270000.00000000006"/>
    <n v="67500.000000000015"/>
    <n v="0.25"/>
    <s v="Online"/>
    <s v="2021"/>
    <x v="10"/>
    <x v="29"/>
  </r>
  <r>
    <x v="4"/>
    <n v="1128299"/>
    <x v="190"/>
    <x v="2"/>
    <x v="25"/>
    <s v="Phoenix"/>
    <x v="0"/>
    <n v="34.999999999999993"/>
    <n v="475"/>
    <n v="166249.99999999997"/>
    <n v="58187.499999999985"/>
    <n v="0.35"/>
    <s v="Online"/>
    <s v="2021"/>
    <x v="0"/>
    <x v="3"/>
  </r>
  <r>
    <x v="4"/>
    <n v="1128299"/>
    <x v="190"/>
    <x v="2"/>
    <x v="25"/>
    <s v="Phoenix"/>
    <x v="1"/>
    <n v="45"/>
    <n v="475"/>
    <n v="213750"/>
    <n v="85500"/>
    <n v="0.4"/>
    <s v="Online"/>
    <s v="2021"/>
    <x v="0"/>
    <x v="3"/>
  </r>
  <r>
    <x v="4"/>
    <n v="1128299"/>
    <x v="190"/>
    <x v="2"/>
    <x v="25"/>
    <s v="Phoenix"/>
    <x v="2"/>
    <n v="45"/>
    <n v="475"/>
    <n v="213750"/>
    <n v="74812.5"/>
    <n v="0.35"/>
    <s v="Online"/>
    <s v="2021"/>
    <x v="0"/>
    <x v="3"/>
  </r>
  <r>
    <x v="4"/>
    <n v="1128299"/>
    <x v="190"/>
    <x v="2"/>
    <x v="25"/>
    <s v="Phoenix"/>
    <x v="3"/>
    <n v="45"/>
    <n v="325"/>
    <n v="146250"/>
    <n v="51187.5"/>
    <n v="0.35"/>
    <s v="Online"/>
    <s v="2021"/>
    <x v="0"/>
    <x v="3"/>
  </r>
  <r>
    <x v="4"/>
    <n v="1128299"/>
    <x v="190"/>
    <x v="2"/>
    <x v="25"/>
    <s v="Phoenix"/>
    <x v="4"/>
    <n v="50.000000000000014"/>
    <n v="275"/>
    <n v="137500.00000000003"/>
    <n v="41250.000000000007"/>
    <n v="0.3"/>
    <s v="Online"/>
    <s v="2021"/>
    <x v="0"/>
    <x v="3"/>
  </r>
  <r>
    <x v="4"/>
    <n v="1128299"/>
    <x v="190"/>
    <x v="2"/>
    <x v="25"/>
    <s v="Phoenix"/>
    <x v="5"/>
    <n v="45"/>
    <n v="475"/>
    <n v="213750"/>
    <n v="53437.5"/>
    <n v="0.25"/>
    <s v="Online"/>
    <s v="2021"/>
    <x v="0"/>
    <x v="3"/>
  </r>
  <r>
    <x v="4"/>
    <n v="1128299"/>
    <x v="700"/>
    <x v="2"/>
    <x v="25"/>
    <s v="Phoenix"/>
    <x v="0"/>
    <n v="34.999999999999993"/>
    <n v="525"/>
    <n v="183749.99999999997"/>
    <n v="64312.499999999985"/>
    <n v="0.35"/>
    <s v="Online"/>
    <s v="2021"/>
    <x v="1"/>
    <x v="52"/>
  </r>
  <r>
    <x v="4"/>
    <n v="1128299"/>
    <x v="700"/>
    <x v="2"/>
    <x v="25"/>
    <s v="Phoenix"/>
    <x v="1"/>
    <n v="45"/>
    <n v="425"/>
    <n v="191250"/>
    <n v="76500"/>
    <n v="0.4"/>
    <s v="Online"/>
    <s v="2021"/>
    <x v="1"/>
    <x v="52"/>
  </r>
  <r>
    <x v="4"/>
    <n v="1128299"/>
    <x v="700"/>
    <x v="2"/>
    <x v="25"/>
    <s v="Phoenix"/>
    <x v="2"/>
    <n v="45"/>
    <n v="425"/>
    <n v="191250"/>
    <n v="66937.5"/>
    <n v="0.35"/>
    <s v="Online"/>
    <s v="2021"/>
    <x v="1"/>
    <x v="52"/>
  </r>
  <r>
    <x v="4"/>
    <n v="1128299"/>
    <x v="700"/>
    <x v="2"/>
    <x v="26"/>
    <s v="Albuquerque"/>
    <x v="3"/>
    <n v="45"/>
    <n v="275"/>
    <n v="123750"/>
    <n v="43312.5"/>
    <n v="0.35"/>
    <s v="Online"/>
    <s v="2021"/>
    <x v="1"/>
    <x v="52"/>
  </r>
  <r>
    <x v="4"/>
    <n v="1128299"/>
    <x v="700"/>
    <x v="2"/>
    <x v="26"/>
    <s v="Albuquerque"/>
    <x v="4"/>
    <n v="50.000000000000014"/>
    <n v="200"/>
    <n v="100000.00000000003"/>
    <n v="30000.000000000007"/>
    <n v="0.3"/>
    <s v="Online"/>
    <s v="2021"/>
    <x v="1"/>
    <x v="52"/>
  </r>
  <r>
    <x v="4"/>
    <n v="1128299"/>
    <x v="700"/>
    <x v="2"/>
    <x v="26"/>
    <s v="Albuquerque"/>
    <x v="5"/>
    <n v="45"/>
    <n v="400"/>
    <n v="180000"/>
    <n v="45000"/>
    <n v="0.25"/>
    <s v="Online"/>
    <s v="2021"/>
    <x v="1"/>
    <x v="52"/>
  </r>
  <r>
    <x v="4"/>
    <n v="1128299"/>
    <x v="712"/>
    <x v="2"/>
    <x v="26"/>
    <s v="Albuquerque"/>
    <x v="0"/>
    <n v="45"/>
    <n v="550"/>
    <n v="247500"/>
    <n v="86625"/>
    <n v="0.35"/>
    <s v="Online"/>
    <s v="2021"/>
    <x v="2"/>
    <x v="33"/>
  </r>
  <r>
    <x v="4"/>
    <n v="1128299"/>
    <x v="712"/>
    <x v="2"/>
    <x v="26"/>
    <s v="Albuquerque"/>
    <x v="1"/>
    <n v="55.000000000000007"/>
    <n v="400"/>
    <n v="220000.00000000003"/>
    <n v="88000.000000000015"/>
    <n v="0.4"/>
    <s v="Online"/>
    <s v="2021"/>
    <x v="2"/>
    <x v="33"/>
  </r>
  <r>
    <x v="4"/>
    <n v="1128299"/>
    <x v="712"/>
    <x v="2"/>
    <x v="26"/>
    <s v="Albuquerque"/>
    <x v="2"/>
    <n v="55.000000000000007"/>
    <n v="400"/>
    <n v="220000.00000000003"/>
    <n v="77000"/>
    <n v="0.35"/>
    <s v="Online"/>
    <s v="2021"/>
    <x v="2"/>
    <x v="33"/>
  </r>
  <r>
    <x v="4"/>
    <n v="1128299"/>
    <x v="712"/>
    <x v="2"/>
    <x v="26"/>
    <s v="Albuquerque"/>
    <x v="3"/>
    <n v="55.000000000000007"/>
    <n v="275"/>
    <n v="151250.00000000003"/>
    <n v="52937.500000000007"/>
    <n v="0.35"/>
    <s v="Online"/>
    <s v="2021"/>
    <x v="2"/>
    <x v="33"/>
  </r>
  <r>
    <x v="4"/>
    <n v="1128299"/>
    <x v="712"/>
    <x v="2"/>
    <x v="26"/>
    <s v="Albuquerque"/>
    <x v="4"/>
    <n v="60.000000000000007"/>
    <n v="175"/>
    <n v="105000.00000000001"/>
    <n v="31500.000000000004"/>
    <n v="0.3"/>
    <s v="Online"/>
    <s v="2021"/>
    <x v="2"/>
    <x v="33"/>
  </r>
  <r>
    <x v="4"/>
    <n v="1128299"/>
    <x v="712"/>
    <x v="2"/>
    <x v="26"/>
    <s v="Albuquerque"/>
    <x v="5"/>
    <n v="55.000000000000007"/>
    <n v="375"/>
    <n v="206250.00000000003"/>
    <n v="51562.500000000007"/>
    <n v="0.25"/>
    <s v="Online"/>
    <s v="2021"/>
    <x v="2"/>
    <x v="33"/>
  </r>
  <r>
    <x v="4"/>
    <n v="1128299"/>
    <x v="249"/>
    <x v="2"/>
    <x v="26"/>
    <s v="Albuquerque"/>
    <x v="0"/>
    <n v="55.000000000000007"/>
    <n v="550"/>
    <n v="302500.00000000006"/>
    <n v="105875.00000000001"/>
    <n v="0.35"/>
    <s v="Online"/>
    <s v="2021"/>
    <x v="3"/>
    <x v="12"/>
  </r>
  <r>
    <x v="4"/>
    <n v="1128299"/>
    <x v="249"/>
    <x v="2"/>
    <x v="26"/>
    <s v="Albuquerque"/>
    <x v="1"/>
    <n v="60.000000000000007"/>
    <n v="350"/>
    <n v="210000.00000000003"/>
    <n v="84000.000000000015"/>
    <n v="0.4"/>
    <s v="Online"/>
    <s v="2021"/>
    <x v="3"/>
    <x v="12"/>
  </r>
  <r>
    <x v="4"/>
    <n v="1128299"/>
    <x v="249"/>
    <x v="2"/>
    <x v="26"/>
    <s v="Albuquerque"/>
    <x v="2"/>
    <n v="60.000000000000007"/>
    <n v="400"/>
    <n v="240000.00000000003"/>
    <n v="84000"/>
    <n v="0.35"/>
    <s v="Online"/>
    <s v="2021"/>
    <x v="3"/>
    <x v="12"/>
  </r>
  <r>
    <x v="4"/>
    <n v="1128299"/>
    <x v="249"/>
    <x v="2"/>
    <x v="26"/>
    <s v="Albuquerque"/>
    <x v="3"/>
    <n v="55.000000000000007"/>
    <n v="300"/>
    <n v="165000.00000000003"/>
    <n v="57750.000000000007"/>
    <n v="0.35"/>
    <s v="Online"/>
    <s v="2021"/>
    <x v="3"/>
    <x v="12"/>
  </r>
  <r>
    <x v="4"/>
    <n v="1128299"/>
    <x v="249"/>
    <x v="2"/>
    <x v="26"/>
    <s v="Albuquerque"/>
    <x v="4"/>
    <n v="60.000000000000007"/>
    <n v="200"/>
    <n v="120000.00000000001"/>
    <n v="36000"/>
    <n v="0.3"/>
    <s v="Online"/>
    <s v="2021"/>
    <x v="3"/>
    <x v="12"/>
  </r>
  <r>
    <x v="4"/>
    <n v="1128299"/>
    <x v="249"/>
    <x v="2"/>
    <x v="26"/>
    <s v="Albuquerque"/>
    <x v="5"/>
    <n v="75.000000000000014"/>
    <n v="375"/>
    <n v="281250.00000000006"/>
    <n v="70312.500000000015"/>
    <n v="0.25"/>
    <s v="Online"/>
    <s v="2021"/>
    <x v="3"/>
    <x v="12"/>
  </r>
  <r>
    <x v="4"/>
    <n v="1128299"/>
    <x v="280"/>
    <x v="2"/>
    <x v="26"/>
    <s v="Albuquerque"/>
    <x v="0"/>
    <n v="55.000000000000007"/>
    <n v="575"/>
    <n v="316250.00000000006"/>
    <n v="110687.50000000001"/>
    <n v="0.35"/>
    <s v="Online"/>
    <s v="2021"/>
    <x v="4"/>
    <x v="37"/>
  </r>
  <r>
    <x v="4"/>
    <n v="1128299"/>
    <x v="280"/>
    <x v="2"/>
    <x v="26"/>
    <s v="Albuquerque"/>
    <x v="1"/>
    <n v="60.000000000000007"/>
    <n v="425"/>
    <n v="255000.00000000003"/>
    <n v="102000.00000000001"/>
    <n v="0.4"/>
    <s v="Online"/>
    <s v="2021"/>
    <x v="4"/>
    <x v="37"/>
  </r>
  <r>
    <x v="4"/>
    <n v="1128299"/>
    <x v="280"/>
    <x v="2"/>
    <x v="26"/>
    <s v="Albuquerque"/>
    <x v="2"/>
    <n v="60.000000000000007"/>
    <n v="450"/>
    <n v="270000.00000000006"/>
    <n v="94500.000000000015"/>
    <n v="0.35"/>
    <s v="Online"/>
    <s v="2021"/>
    <x v="4"/>
    <x v="37"/>
  </r>
  <r>
    <x v="4"/>
    <n v="1128299"/>
    <x v="280"/>
    <x v="2"/>
    <x v="26"/>
    <s v="Albuquerque"/>
    <x v="3"/>
    <n v="55.000000000000007"/>
    <n v="350"/>
    <n v="192500.00000000003"/>
    <n v="67375"/>
    <n v="0.35"/>
    <s v="Online"/>
    <s v="2021"/>
    <x v="4"/>
    <x v="37"/>
  </r>
  <r>
    <x v="4"/>
    <n v="1128299"/>
    <x v="280"/>
    <x v="2"/>
    <x v="26"/>
    <s v="Albuquerque"/>
    <x v="4"/>
    <n v="60.000000000000007"/>
    <n v="250"/>
    <n v="150000.00000000003"/>
    <n v="45000.000000000007"/>
    <n v="0.3"/>
    <s v="Online"/>
    <s v="2021"/>
    <x v="4"/>
    <x v="37"/>
  </r>
  <r>
    <x v="4"/>
    <n v="1128299"/>
    <x v="280"/>
    <x v="2"/>
    <x v="26"/>
    <s v="Albuquerque"/>
    <x v="5"/>
    <n v="75.000000000000014"/>
    <n v="425"/>
    <n v="318750.00000000006"/>
    <n v="79687.500000000015"/>
    <n v="0.25"/>
    <s v="Online"/>
    <s v="2021"/>
    <x v="4"/>
    <x v="37"/>
  </r>
  <r>
    <x v="4"/>
    <n v="1128299"/>
    <x v="310"/>
    <x v="2"/>
    <x v="26"/>
    <s v="Albuquerque"/>
    <x v="0"/>
    <n v="55.000000000000007"/>
    <n v="700"/>
    <n v="385000.00000000006"/>
    <n v="134750"/>
    <n v="0.35"/>
    <s v="Online"/>
    <s v="2021"/>
    <x v="11"/>
    <x v="41"/>
  </r>
  <r>
    <x v="4"/>
    <n v="1128299"/>
    <x v="310"/>
    <x v="2"/>
    <x v="26"/>
    <s v="Albuquerque"/>
    <x v="1"/>
    <n v="60.000000000000007"/>
    <n v="550"/>
    <n v="330000.00000000006"/>
    <n v="132000.00000000003"/>
    <n v="0.4"/>
    <s v="Online"/>
    <s v="2021"/>
    <x v="11"/>
    <x v="41"/>
  </r>
  <r>
    <x v="4"/>
    <n v="1128299"/>
    <x v="310"/>
    <x v="2"/>
    <x v="26"/>
    <s v="Albuquerque"/>
    <x v="2"/>
    <n v="60.000000000000007"/>
    <n v="550"/>
    <n v="330000.00000000006"/>
    <n v="115500.00000000001"/>
    <n v="0.35"/>
    <s v="Online"/>
    <s v="2021"/>
    <x v="11"/>
    <x v="41"/>
  </r>
  <r>
    <x v="4"/>
    <n v="1128299"/>
    <x v="310"/>
    <x v="2"/>
    <x v="26"/>
    <s v="Albuquerque"/>
    <x v="3"/>
    <n v="55.000000000000007"/>
    <n v="425"/>
    <n v="233750.00000000003"/>
    <n v="81812.5"/>
    <n v="0.35"/>
    <s v="Online"/>
    <s v="2021"/>
    <x v="11"/>
    <x v="41"/>
  </r>
  <r>
    <x v="4"/>
    <n v="1128299"/>
    <x v="310"/>
    <x v="2"/>
    <x v="26"/>
    <s v="Albuquerque"/>
    <x v="4"/>
    <n v="60.000000000000007"/>
    <n v="300"/>
    <n v="180000.00000000003"/>
    <n v="54000.000000000007"/>
    <n v="0.3"/>
    <s v="Online"/>
    <s v="2021"/>
    <x v="11"/>
    <x v="41"/>
  </r>
  <r>
    <x v="4"/>
    <n v="1128299"/>
    <x v="310"/>
    <x v="2"/>
    <x v="26"/>
    <s v="Albuquerque"/>
    <x v="5"/>
    <n v="75.000000000000014"/>
    <n v="600"/>
    <n v="450000.00000000006"/>
    <n v="112500.00000000001"/>
    <n v="0.25"/>
    <s v="Online"/>
    <s v="2021"/>
    <x v="11"/>
    <x v="41"/>
  </r>
  <r>
    <x v="4"/>
    <n v="1128299"/>
    <x v="339"/>
    <x v="2"/>
    <x v="26"/>
    <s v="Albuquerque"/>
    <x v="0"/>
    <n v="55.000000000000007"/>
    <n v="750"/>
    <n v="412500.00000000006"/>
    <n v="144375"/>
    <n v="0.35"/>
    <s v="Online"/>
    <s v="2021"/>
    <x v="5"/>
    <x v="16"/>
  </r>
  <r>
    <x v="4"/>
    <n v="1128299"/>
    <x v="339"/>
    <x v="2"/>
    <x v="26"/>
    <s v="Albuquerque"/>
    <x v="1"/>
    <n v="60.000000000000007"/>
    <n v="600"/>
    <n v="360000.00000000006"/>
    <n v="144000.00000000003"/>
    <n v="0.4"/>
    <s v="Online"/>
    <s v="2021"/>
    <x v="5"/>
    <x v="16"/>
  </r>
  <r>
    <x v="4"/>
    <n v="1128299"/>
    <x v="339"/>
    <x v="2"/>
    <x v="26"/>
    <s v="Albuquerque"/>
    <x v="2"/>
    <n v="60.000000000000007"/>
    <n v="550"/>
    <n v="330000.00000000006"/>
    <n v="115500.00000000001"/>
    <n v="0.35"/>
    <s v="Online"/>
    <s v="2021"/>
    <x v="5"/>
    <x v="16"/>
  </r>
  <r>
    <x v="4"/>
    <n v="1128299"/>
    <x v="339"/>
    <x v="2"/>
    <x v="26"/>
    <s v="Albuquerque"/>
    <x v="3"/>
    <n v="55.000000000000007"/>
    <n v="450"/>
    <n v="247500.00000000003"/>
    <n v="86625"/>
    <n v="0.35"/>
    <s v="Online"/>
    <s v="2021"/>
    <x v="5"/>
    <x v="16"/>
  </r>
  <r>
    <x v="4"/>
    <n v="1128299"/>
    <x v="339"/>
    <x v="2"/>
    <x v="26"/>
    <s v="Albuquerque"/>
    <x v="4"/>
    <n v="60.000000000000007"/>
    <n v="500"/>
    <n v="300000.00000000006"/>
    <n v="90000.000000000015"/>
    <n v="0.3"/>
    <s v="Online"/>
    <s v="2021"/>
    <x v="5"/>
    <x v="16"/>
  </r>
  <r>
    <x v="4"/>
    <n v="1128299"/>
    <x v="339"/>
    <x v="2"/>
    <x v="26"/>
    <s v="Albuquerque"/>
    <x v="5"/>
    <n v="75.000000000000014"/>
    <n v="500"/>
    <n v="375000.00000000006"/>
    <n v="93750.000000000015"/>
    <n v="0.25"/>
    <s v="Online"/>
    <s v="2021"/>
    <x v="5"/>
    <x v="16"/>
  </r>
  <r>
    <x v="4"/>
    <n v="1128299"/>
    <x v="371"/>
    <x v="2"/>
    <x v="26"/>
    <s v="Albuquerque"/>
    <x v="0"/>
    <n v="60.000000000000007"/>
    <n v="700"/>
    <n v="420000.00000000006"/>
    <n v="147000"/>
    <n v="0.35"/>
    <s v="Online"/>
    <s v="2021"/>
    <x v="6"/>
    <x v="20"/>
  </r>
  <r>
    <x v="4"/>
    <n v="1128299"/>
    <x v="371"/>
    <x v="2"/>
    <x v="26"/>
    <s v="Albuquerque"/>
    <x v="1"/>
    <n v="65.000000000000014"/>
    <n v="650"/>
    <n v="422500.00000000012"/>
    <n v="169000.00000000006"/>
    <n v="0.4"/>
    <s v="Online"/>
    <s v="2021"/>
    <x v="6"/>
    <x v="20"/>
  </r>
  <r>
    <x v="4"/>
    <n v="1128299"/>
    <x v="371"/>
    <x v="2"/>
    <x v="26"/>
    <s v="Albuquerque"/>
    <x v="2"/>
    <n v="60.000000000000007"/>
    <n v="525"/>
    <n v="315000.00000000006"/>
    <n v="110250.00000000001"/>
    <n v="0.35"/>
    <s v="Online"/>
    <s v="2021"/>
    <x v="6"/>
    <x v="20"/>
  </r>
  <r>
    <x v="4"/>
    <n v="1128299"/>
    <x v="371"/>
    <x v="2"/>
    <x v="26"/>
    <s v="Albuquerque"/>
    <x v="3"/>
    <n v="60.000000000000007"/>
    <n v="475"/>
    <n v="285000.00000000006"/>
    <n v="99750.000000000015"/>
    <n v="0.35"/>
    <s v="Online"/>
    <s v="2021"/>
    <x v="6"/>
    <x v="20"/>
  </r>
  <r>
    <x v="4"/>
    <n v="1128299"/>
    <x v="371"/>
    <x v="2"/>
    <x v="26"/>
    <s v="Albuquerque"/>
    <x v="4"/>
    <n v="70"/>
    <n v="475"/>
    <n v="332500"/>
    <n v="99750"/>
    <n v="0.3"/>
    <s v="Online"/>
    <s v="2021"/>
    <x v="6"/>
    <x v="20"/>
  </r>
  <r>
    <x v="4"/>
    <n v="1128299"/>
    <x v="371"/>
    <x v="2"/>
    <x v="26"/>
    <s v="Albuquerque"/>
    <x v="5"/>
    <n v="75.000000000000014"/>
    <n v="450"/>
    <n v="337500.00000000006"/>
    <n v="84375.000000000015"/>
    <n v="0.25"/>
    <s v="Online"/>
    <s v="2021"/>
    <x v="6"/>
    <x v="20"/>
  </r>
  <r>
    <x v="4"/>
    <n v="1128299"/>
    <x v="403"/>
    <x v="2"/>
    <x v="26"/>
    <s v="Albuquerque"/>
    <x v="0"/>
    <n v="50.000000000000014"/>
    <n v="625"/>
    <n v="312500.00000000012"/>
    <n v="109375.00000000003"/>
    <n v="0.35"/>
    <s v="Online"/>
    <s v="2021"/>
    <x v="7"/>
    <x v="45"/>
  </r>
  <r>
    <x v="4"/>
    <n v="1128299"/>
    <x v="403"/>
    <x v="2"/>
    <x v="26"/>
    <s v="Albuquerque"/>
    <x v="1"/>
    <n v="55.000000000000014"/>
    <n v="625"/>
    <n v="343750.00000000012"/>
    <n v="137500.00000000006"/>
    <n v="0.4"/>
    <s v="Online"/>
    <s v="2021"/>
    <x v="7"/>
    <x v="45"/>
  </r>
  <r>
    <x v="4"/>
    <n v="1128299"/>
    <x v="403"/>
    <x v="2"/>
    <x v="26"/>
    <s v="Albuquerque"/>
    <x v="2"/>
    <n v="50.000000000000014"/>
    <n v="475"/>
    <n v="237500.00000000006"/>
    <n v="83125.000000000015"/>
    <n v="0.35"/>
    <s v="Online"/>
    <s v="2021"/>
    <x v="7"/>
    <x v="45"/>
  </r>
  <r>
    <x v="4"/>
    <n v="1128299"/>
    <x v="403"/>
    <x v="2"/>
    <x v="26"/>
    <s v="Albuquerque"/>
    <x v="3"/>
    <n v="50.000000000000014"/>
    <n v="425"/>
    <n v="212500.00000000006"/>
    <n v="74375.000000000015"/>
    <n v="0.35"/>
    <s v="Online"/>
    <s v="2021"/>
    <x v="7"/>
    <x v="45"/>
  </r>
  <r>
    <x v="4"/>
    <n v="1128299"/>
    <x v="403"/>
    <x v="2"/>
    <x v="26"/>
    <s v="Albuquerque"/>
    <x v="4"/>
    <n v="60.000000000000007"/>
    <n v="425"/>
    <n v="255000.00000000003"/>
    <n v="76500"/>
    <n v="0.3"/>
    <s v="Online"/>
    <s v="2021"/>
    <x v="7"/>
    <x v="45"/>
  </r>
  <r>
    <x v="4"/>
    <n v="1128299"/>
    <x v="403"/>
    <x v="2"/>
    <x v="26"/>
    <s v="Albuquerque"/>
    <x v="5"/>
    <n v="65.000000000000014"/>
    <n v="475"/>
    <n v="308750.00000000006"/>
    <n v="77187.500000000015"/>
    <n v="0.25"/>
    <s v="Online"/>
    <s v="2021"/>
    <x v="7"/>
    <x v="45"/>
  </r>
  <r>
    <x v="4"/>
    <n v="1128299"/>
    <x v="432"/>
    <x v="2"/>
    <x v="26"/>
    <s v="Albuquerque"/>
    <x v="0"/>
    <n v="50.000000000000014"/>
    <n v="550"/>
    <n v="275000.00000000006"/>
    <n v="96250.000000000015"/>
    <n v="0.35"/>
    <s v="Online"/>
    <s v="2021"/>
    <x v="8"/>
    <x v="25"/>
  </r>
  <r>
    <x v="4"/>
    <n v="1128299"/>
    <x v="432"/>
    <x v="2"/>
    <x v="26"/>
    <s v="Albuquerque"/>
    <x v="1"/>
    <n v="55.000000000000014"/>
    <n v="550"/>
    <n v="302500.00000000006"/>
    <n v="121000.00000000003"/>
    <n v="0.4"/>
    <s v="Online"/>
    <s v="2021"/>
    <x v="8"/>
    <x v="25"/>
  </r>
  <r>
    <x v="4"/>
    <n v="1128299"/>
    <x v="432"/>
    <x v="2"/>
    <x v="26"/>
    <s v="Albuquerque"/>
    <x v="2"/>
    <n v="50.000000000000014"/>
    <n v="375"/>
    <n v="187500.00000000006"/>
    <n v="65625.000000000015"/>
    <n v="0.35"/>
    <s v="Online"/>
    <s v="2021"/>
    <x v="8"/>
    <x v="25"/>
  </r>
  <r>
    <x v="4"/>
    <n v="1128299"/>
    <x v="432"/>
    <x v="2"/>
    <x v="26"/>
    <s v="Albuquerque"/>
    <x v="3"/>
    <n v="50.000000000000014"/>
    <n v="350"/>
    <n v="175000.00000000006"/>
    <n v="61250.000000000015"/>
    <n v="0.35"/>
    <s v="Online"/>
    <s v="2021"/>
    <x v="8"/>
    <x v="25"/>
  </r>
  <r>
    <x v="4"/>
    <n v="1128299"/>
    <x v="432"/>
    <x v="2"/>
    <x v="26"/>
    <s v="Albuquerque"/>
    <x v="4"/>
    <n v="60.000000000000007"/>
    <n v="325"/>
    <n v="195000.00000000003"/>
    <n v="58500.000000000007"/>
    <n v="0.3"/>
    <s v="Online"/>
    <s v="2021"/>
    <x v="8"/>
    <x v="25"/>
  </r>
  <r>
    <x v="4"/>
    <n v="1128299"/>
    <x v="432"/>
    <x v="2"/>
    <x v="26"/>
    <s v="Albuquerque"/>
    <x v="5"/>
    <n v="75.000000000000014"/>
    <n v="375"/>
    <n v="281250.00000000006"/>
    <n v="70312.500000000015"/>
    <n v="0.25"/>
    <s v="Online"/>
    <s v="2021"/>
    <x v="8"/>
    <x v="25"/>
  </r>
  <r>
    <x v="4"/>
    <n v="1128299"/>
    <x v="463"/>
    <x v="2"/>
    <x v="26"/>
    <s v="Albuquerque"/>
    <x v="0"/>
    <n v="60.000000000000007"/>
    <n v="550"/>
    <n v="330000.00000000006"/>
    <n v="115500.00000000001"/>
    <n v="0.35"/>
    <s v="Online"/>
    <s v="2021"/>
    <x v="9"/>
    <x v="48"/>
  </r>
  <r>
    <x v="4"/>
    <n v="1128299"/>
    <x v="463"/>
    <x v="2"/>
    <x v="26"/>
    <s v="Albuquerque"/>
    <x v="1"/>
    <n v="65.000000000000014"/>
    <n v="600"/>
    <n v="390000.00000000006"/>
    <n v="156000.00000000003"/>
    <n v="0.4"/>
    <s v="Online"/>
    <s v="2021"/>
    <x v="9"/>
    <x v="48"/>
  </r>
  <r>
    <x v="4"/>
    <n v="1128299"/>
    <x v="463"/>
    <x v="2"/>
    <x v="26"/>
    <s v="Albuquerque"/>
    <x v="2"/>
    <n v="60.000000000000007"/>
    <n v="450"/>
    <n v="270000.00000000006"/>
    <n v="94500.000000000015"/>
    <n v="0.35"/>
    <s v="Online"/>
    <s v="2021"/>
    <x v="9"/>
    <x v="48"/>
  </r>
  <r>
    <x v="4"/>
    <n v="1128299"/>
    <x v="463"/>
    <x v="2"/>
    <x v="26"/>
    <s v="Albuquerque"/>
    <x v="3"/>
    <n v="60.000000000000007"/>
    <n v="425"/>
    <n v="255000.00000000003"/>
    <n v="89250"/>
    <n v="0.35"/>
    <s v="Online"/>
    <s v="2021"/>
    <x v="9"/>
    <x v="48"/>
  </r>
  <r>
    <x v="4"/>
    <n v="1128299"/>
    <x v="463"/>
    <x v="2"/>
    <x v="26"/>
    <s v="Albuquerque"/>
    <x v="4"/>
    <n v="70"/>
    <n v="375"/>
    <n v="262500"/>
    <n v="78750"/>
    <n v="0.3"/>
    <s v="Online"/>
    <s v="2021"/>
    <x v="9"/>
    <x v="48"/>
  </r>
  <r>
    <x v="4"/>
    <n v="1128299"/>
    <x v="463"/>
    <x v="2"/>
    <x v="26"/>
    <s v="Albuquerque"/>
    <x v="5"/>
    <n v="75.000000000000014"/>
    <n v="500"/>
    <n v="375000.00000000006"/>
    <n v="93750.000000000015"/>
    <n v="0.25"/>
    <s v="Online"/>
    <s v="2021"/>
    <x v="9"/>
    <x v="48"/>
  </r>
  <r>
    <x v="4"/>
    <n v="1128299"/>
    <x v="492"/>
    <x v="2"/>
    <x v="26"/>
    <s v="Albuquerque"/>
    <x v="0"/>
    <n v="60.000000000000007"/>
    <n v="700"/>
    <n v="420000.00000000006"/>
    <n v="147000"/>
    <n v="0.35"/>
    <s v="Online"/>
    <s v="2021"/>
    <x v="10"/>
    <x v="29"/>
  </r>
  <r>
    <x v="4"/>
    <n v="1128299"/>
    <x v="492"/>
    <x v="2"/>
    <x v="26"/>
    <s v="Albuquerque"/>
    <x v="1"/>
    <n v="65.000000000000014"/>
    <n v="700"/>
    <n v="455000.00000000012"/>
    <n v="182000.00000000006"/>
    <n v="0.4"/>
    <s v="Online"/>
    <s v="2021"/>
    <x v="10"/>
    <x v="29"/>
  </r>
  <r>
    <x v="2"/>
    <n v="1128299"/>
    <x v="492"/>
    <x v="2"/>
    <x v="26"/>
    <s v="Albuquerque"/>
    <x v="2"/>
    <n v="60.000000000000007"/>
    <n v="500"/>
    <n v="300000.00000000006"/>
    <n v="105000.00000000001"/>
    <n v="0.35"/>
    <s v="Online"/>
    <s v="2021"/>
    <x v="10"/>
    <x v="29"/>
  </r>
  <r>
    <x v="2"/>
    <n v="1128299"/>
    <x v="492"/>
    <x v="2"/>
    <x v="26"/>
    <s v="Albuquerque"/>
    <x v="3"/>
    <n v="60.000000000000007"/>
    <n v="500"/>
    <n v="300000.00000000006"/>
    <n v="105000.00000000001"/>
    <n v="0.35"/>
    <s v="Online"/>
    <s v="2021"/>
    <x v="10"/>
    <x v="29"/>
  </r>
  <r>
    <x v="2"/>
    <n v="1128299"/>
    <x v="492"/>
    <x v="2"/>
    <x v="26"/>
    <s v="Albuquerque"/>
    <x v="4"/>
    <n v="70"/>
    <n v="425"/>
    <n v="297500"/>
    <n v="89250"/>
    <n v="0.3"/>
    <s v="Online"/>
    <s v="2021"/>
    <x v="10"/>
    <x v="29"/>
  </r>
  <r>
    <x v="2"/>
    <n v="1128299"/>
    <x v="492"/>
    <x v="2"/>
    <x v="26"/>
    <s v="Albuquerque"/>
    <x v="5"/>
    <n v="75.000000000000014"/>
    <n v="525"/>
    <n v="393750.00000000006"/>
    <n v="98437.500000000015"/>
    <n v="0.25"/>
    <s v="Online"/>
    <s v="2021"/>
    <x v="10"/>
    <x v="29"/>
  </r>
  <r>
    <x v="2"/>
    <n v="1128299"/>
    <x v="177"/>
    <x v="2"/>
    <x v="26"/>
    <s v="Albuquerque"/>
    <x v="0"/>
    <n v="29.999999999999993"/>
    <n v="450"/>
    <n v="134999.99999999997"/>
    <n v="53999.999999999993"/>
    <n v="0.4"/>
    <s v="Online"/>
    <s v="2021"/>
    <x v="0"/>
    <x v="31"/>
  </r>
  <r>
    <x v="2"/>
    <n v="1128299"/>
    <x v="177"/>
    <x v="2"/>
    <x v="26"/>
    <s v="Albuquerque"/>
    <x v="1"/>
    <n v="40"/>
    <n v="450"/>
    <n v="180000"/>
    <n v="72000"/>
    <n v="0.4"/>
    <s v="Online"/>
    <s v="2021"/>
    <x v="0"/>
    <x v="31"/>
  </r>
  <r>
    <x v="2"/>
    <n v="1128299"/>
    <x v="177"/>
    <x v="2"/>
    <x v="26"/>
    <s v="Albuquerque"/>
    <x v="2"/>
    <n v="40"/>
    <n v="450"/>
    <n v="180000"/>
    <n v="62999.999999999993"/>
    <n v="0.35"/>
    <s v="Online"/>
    <s v="2021"/>
    <x v="0"/>
    <x v="31"/>
  </r>
  <r>
    <x v="2"/>
    <n v="1128299"/>
    <x v="177"/>
    <x v="2"/>
    <x v="26"/>
    <s v="Albuquerque"/>
    <x v="3"/>
    <n v="40"/>
    <n v="300"/>
    <n v="120000"/>
    <n v="48000"/>
    <n v="0.4"/>
    <s v="Online"/>
    <s v="2021"/>
    <x v="0"/>
    <x v="31"/>
  </r>
  <r>
    <x v="2"/>
    <n v="1128299"/>
    <x v="177"/>
    <x v="2"/>
    <x v="26"/>
    <s v="Albuquerque"/>
    <x v="4"/>
    <n v="45.000000000000014"/>
    <n v="250"/>
    <n v="112500.00000000003"/>
    <n v="39375.000000000007"/>
    <n v="0.35"/>
    <s v="Online"/>
    <s v="2021"/>
    <x v="0"/>
    <x v="31"/>
  </r>
  <r>
    <x v="2"/>
    <n v="1128299"/>
    <x v="177"/>
    <x v="2"/>
    <x v="26"/>
    <s v="Albuquerque"/>
    <x v="5"/>
    <n v="40"/>
    <n v="450"/>
    <n v="180000"/>
    <n v="45000"/>
    <n v="0.25"/>
    <s v="Online"/>
    <s v="2021"/>
    <x v="0"/>
    <x v="31"/>
  </r>
  <r>
    <x v="2"/>
    <n v="1128299"/>
    <x v="208"/>
    <x v="2"/>
    <x v="26"/>
    <s v="Albuquerque"/>
    <x v="0"/>
    <n v="29.999999999999993"/>
    <n v="500"/>
    <n v="149999.99999999997"/>
    <n v="59999.999999999993"/>
    <n v="0.4"/>
    <s v="Online"/>
    <s v="2021"/>
    <x v="1"/>
    <x v="5"/>
  </r>
  <r>
    <x v="2"/>
    <n v="1128299"/>
    <x v="208"/>
    <x v="2"/>
    <x v="26"/>
    <s v="Albuquerque"/>
    <x v="1"/>
    <n v="40"/>
    <n v="400"/>
    <n v="160000"/>
    <n v="64000"/>
    <n v="0.4"/>
    <s v="Online"/>
    <s v="2021"/>
    <x v="1"/>
    <x v="5"/>
  </r>
  <r>
    <x v="2"/>
    <n v="1128299"/>
    <x v="208"/>
    <x v="2"/>
    <x v="26"/>
    <s v="Albuquerque"/>
    <x v="2"/>
    <n v="40"/>
    <n v="400"/>
    <n v="160000"/>
    <n v="56000"/>
    <n v="0.35"/>
    <s v="Online"/>
    <s v="2021"/>
    <x v="1"/>
    <x v="5"/>
  </r>
  <r>
    <x v="2"/>
    <n v="1128299"/>
    <x v="208"/>
    <x v="4"/>
    <x v="27"/>
    <s v="Atlanta"/>
    <x v="3"/>
    <n v="40"/>
    <n v="250"/>
    <n v="100000"/>
    <n v="40000"/>
    <n v="0.4"/>
    <s v="Online"/>
    <s v="2021"/>
    <x v="1"/>
    <x v="5"/>
  </r>
  <r>
    <x v="2"/>
    <n v="1128299"/>
    <x v="208"/>
    <x v="4"/>
    <x v="27"/>
    <s v="Atlanta"/>
    <x v="4"/>
    <n v="45.000000000000014"/>
    <n v="175"/>
    <n v="78750.000000000029"/>
    <n v="27562.500000000007"/>
    <n v="0.35"/>
    <s v="Online"/>
    <s v="2021"/>
    <x v="1"/>
    <x v="5"/>
  </r>
  <r>
    <x v="2"/>
    <n v="1128299"/>
    <x v="208"/>
    <x v="4"/>
    <x v="27"/>
    <s v="Atlanta"/>
    <x v="5"/>
    <n v="40"/>
    <n v="375"/>
    <n v="150000"/>
    <n v="37500"/>
    <n v="0.25"/>
    <s v="Online"/>
    <s v="2021"/>
    <x v="1"/>
    <x v="5"/>
  </r>
  <r>
    <x v="2"/>
    <n v="1128299"/>
    <x v="217"/>
    <x v="4"/>
    <x v="27"/>
    <s v="Atlanta"/>
    <x v="0"/>
    <n v="40"/>
    <n v="525"/>
    <n v="210000"/>
    <n v="84000"/>
    <n v="0.4"/>
    <s v="Online"/>
    <s v="2021"/>
    <x v="2"/>
    <x v="7"/>
  </r>
  <r>
    <x v="2"/>
    <n v="1128299"/>
    <x v="217"/>
    <x v="4"/>
    <x v="27"/>
    <s v="Atlanta"/>
    <x v="1"/>
    <n v="50"/>
    <n v="375"/>
    <n v="187500"/>
    <n v="75000"/>
    <n v="0.4"/>
    <s v="Online"/>
    <s v="2021"/>
    <x v="2"/>
    <x v="7"/>
  </r>
  <r>
    <x v="2"/>
    <n v="1128299"/>
    <x v="217"/>
    <x v="4"/>
    <x v="27"/>
    <s v="Atlanta"/>
    <x v="2"/>
    <n v="50"/>
    <n v="375"/>
    <n v="187500"/>
    <n v="65625"/>
    <n v="0.35"/>
    <s v="Online"/>
    <s v="2021"/>
    <x v="2"/>
    <x v="7"/>
  </r>
  <r>
    <x v="2"/>
    <n v="1128299"/>
    <x v="217"/>
    <x v="4"/>
    <x v="27"/>
    <s v="Atlanta"/>
    <x v="3"/>
    <n v="50"/>
    <n v="250"/>
    <n v="125000"/>
    <n v="50000"/>
    <n v="0.4"/>
    <s v="Online"/>
    <s v="2021"/>
    <x v="2"/>
    <x v="7"/>
  </r>
  <r>
    <x v="2"/>
    <n v="1128299"/>
    <x v="217"/>
    <x v="4"/>
    <x v="27"/>
    <s v="Atlanta"/>
    <x v="4"/>
    <n v="55.000000000000007"/>
    <n v="150"/>
    <n v="82500.000000000015"/>
    <n v="28875.000000000004"/>
    <n v="0.35"/>
    <s v="Online"/>
    <s v="2021"/>
    <x v="2"/>
    <x v="7"/>
  </r>
  <r>
    <x v="2"/>
    <n v="1128299"/>
    <x v="217"/>
    <x v="4"/>
    <x v="27"/>
    <s v="Atlanta"/>
    <x v="5"/>
    <n v="50"/>
    <n v="350"/>
    <n v="175000"/>
    <n v="43750"/>
    <n v="0.25"/>
    <s v="Online"/>
    <s v="2021"/>
    <x v="2"/>
    <x v="7"/>
  </r>
  <r>
    <x v="2"/>
    <n v="1128299"/>
    <x v="236"/>
    <x v="4"/>
    <x v="27"/>
    <s v="Atlanta"/>
    <x v="0"/>
    <n v="50"/>
    <n v="525"/>
    <n v="262500"/>
    <n v="105000"/>
    <n v="0.4"/>
    <s v="Online"/>
    <s v="2021"/>
    <x v="3"/>
    <x v="10"/>
  </r>
  <r>
    <x v="2"/>
    <n v="1128299"/>
    <x v="236"/>
    <x v="4"/>
    <x v="27"/>
    <s v="Atlanta"/>
    <x v="1"/>
    <n v="55.000000000000007"/>
    <n v="325"/>
    <n v="178750.00000000003"/>
    <n v="71500.000000000015"/>
    <n v="0.4"/>
    <s v="Online"/>
    <s v="2021"/>
    <x v="3"/>
    <x v="10"/>
  </r>
  <r>
    <x v="2"/>
    <n v="1128299"/>
    <x v="236"/>
    <x v="4"/>
    <x v="27"/>
    <s v="Atlanta"/>
    <x v="2"/>
    <n v="55.000000000000007"/>
    <n v="375"/>
    <n v="206250.00000000003"/>
    <n v="72187.5"/>
    <n v="0.35"/>
    <s v="Online"/>
    <s v="2021"/>
    <x v="3"/>
    <x v="10"/>
  </r>
  <r>
    <x v="2"/>
    <n v="1128299"/>
    <x v="236"/>
    <x v="4"/>
    <x v="27"/>
    <s v="Atlanta"/>
    <x v="3"/>
    <n v="50"/>
    <n v="275"/>
    <n v="137500"/>
    <n v="55000"/>
    <n v="0.4"/>
    <s v="Online"/>
    <s v="2021"/>
    <x v="3"/>
    <x v="10"/>
  </r>
  <r>
    <x v="2"/>
    <n v="1128299"/>
    <x v="236"/>
    <x v="4"/>
    <x v="27"/>
    <s v="Atlanta"/>
    <x v="4"/>
    <n v="55.000000000000007"/>
    <n v="175"/>
    <n v="96250.000000000015"/>
    <n v="33687.5"/>
    <n v="0.35"/>
    <s v="Online"/>
    <s v="2021"/>
    <x v="3"/>
    <x v="10"/>
  </r>
  <r>
    <x v="2"/>
    <n v="1128299"/>
    <x v="236"/>
    <x v="4"/>
    <x v="27"/>
    <s v="Atlanta"/>
    <x v="5"/>
    <n v="70"/>
    <n v="350"/>
    <n v="245000"/>
    <n v="61250"/>
    <n v="0.25"/>
    <s v="Online"/>
    <s v="2021"/>
    <x v="3"/>
    <x v="10"/>
  </r>
  <r>
    <x v="2"/>
    <n v="1128299"/>
    <x v="267"/>
    <x v="4"/>
    <x v="27"/>
    <s v="Atlanta"/>
    <x v="0"/>
    <n v="50"/>
    <n v="550"/>
    <n v="275000"/>
    <n v="110000"/>
    <n v="0.4"/>
    <s v="Online"/>
    <s v="2021"/>
    <x v="4"/>
    <x v="35"/>
  </r>
  <r>
    <x v="2"/>
    <n v="1128299"/>
    <x v="267"/>
    <x v="4"/>
    <x v="27"/>
    <s v="Atlanta"/>
    <x v="1"/>
    <n v="55.000000000000007"/>
    <n v="400"/>
    <n v="220000.00000000003"/>
    <n v="88000.000000000015"/>
    <n v="0.4"/>
    <s v="Online"/>
    <s v="2021"/>
    <x v="4"/>
    <x v="35"/>
  </r>
  <r>
    <x v="2"/>
    <n v="1128299"/>
    <x v="267"/>
    <x v="4"/>
    <x v="27"/>
    <s v="Atlanta"/>
    <x v="2"/>
    <n v="55.000000000000007"/>
    <n v="425"/>
    <n v="233750.00000000003"/>
    <n v="81812.5"/>
    <n v="0.35"/>
    <s v="Online"/>
    <s v="2021"/>
    <x v="4"/>
    <x v="35"/>
  </r>
  <r>
    <x v="2"/>
    <n v="1128299"/>
    <x v="267"/>
    <x v="4"/>
    <x v="27"/>
    <s v="Atlanta"/>
    <x v="3"/>
    <n v="50"/>
    <n v="325"/>
    <n v="162500"/>
    <n v="65000"/>
    <n v="0.4"/>
    <s v="Online"/>
    <s v="2021"/>
    <x v="4"/>
    <x v="35"/>
  </r>
  <r>
    <x v="2"/>
    <n v="1128299"/>
    <x v="267"/>
    <x v="4"/>
    <x v="27"/>
    <s v="Atlanta"/>
    <x v="4"/>
    <n v="55.000000000000007"/>
    <n v="225"/>
    <n v="123750.00000000001"/>
    <n v="43312.5"/>
    <n v="0.35"/>
    <s v="Online"/>
    <s v="2021"/>
    <x v="4"/>
    <x v="35"/>
  </r>
  <r>
    <x v="2"/>
    <n v="1128299"/>
    <x v="267"/>
    <x v="4"/>
    <x v="27"/>
    <s v="Atlanta"/>
    <x v="5"/>
    <n v="70"/>
    <n v="400"/>
    <n v="280000"/>
    <n v="70000"/>
    <n v="0.25"/>
    <s v="Online"/>
    <s v="2021"/>
    <x v="4"/>
    <x v="35"/>
  </r>
  <r>
    <x v="2"/>
    <n v="1128299"/>
    <x v="297"/>
    <x v="4"/>
    <x v="27"/>
    <s v="Atlanta"/>
    <x v="0"/>
    <n v="50"/>
    <n v="675"/>
    <n v="337500"/>
    <n v="135000"/>
    <n v="0.4"/>
    <s v="Online"/>
    <s v="2021"/>
    <x v="11"/>
    <x v="40"/>
  </r>
  <r>
    <x v="2"/>
    <n v="1128299"/>
    <x v="297"/>
    <x v="4"/>
    <x v="27"/>
    <s v="Atlanta"/>
    <x v="1"/>
    <n v="55.000000000000007"/>
    <n v="525"/>
    <n v="288750.00000000006"/>
    <n v="115500.00000000003"/>
    <n v="0.4"/>
    <s v="Online"/>
    <s v="2021"/>
    <x v="11"/>
    <x v="40"/>
  </r>
  <r>
    <x v="2"/>
    <n v="1128299"/>
    <x v="297"/>
    <x v="4"/>
    <x v="27"/>
    <s v="Atlanta"/>
    <x v="2"/>
    <n v="55.000000000000007"/>
    <n v="525"/>
    <n v="288750.00000000006"/>
    <n v="101062.50000000001"/>
    <n v="0.35"/>
    <s v="Online"/>
    <s v="2021"/>
    <x v="11"/>
    <x v="40"/>
  </r>
  <r>
    <x v="2"/>
    <n v="1128299"/>
    <x v="297"/>
    <x v="4"/>
    <x v="27"/>
    <s v="Atlanta"/>
    <x v="3"/>
    <n v="50"/>
    <n v="400"/>
    <n v="200000"/>
    <n v="80000"/>
    <n v="0.4"/>
    <s v="Online"/>
    <s v="2021"/>
    <x v="11"/>
    <x v="40"/>
  </r>
  <r>
    <x v="2"/>
    <n v="1128299"/>
    <x v="297"/>
    <x v="4"/>
    <x v="27"/>
    <s v="Atlanta"/>
    <x v="4"/>
    <n v="55.000000000000007"/>
    <n v="275"/>
    <n v="151250.00000000003"/>
    <n v="52937.500000000007"/>
    <n v="0.35"/>
    <s v="Online"/>
    <s v="2021"/>
    <x v="11"/>
    <x v="40"/>
  </r>
  <r>
    <x v="2"/>
    <n v="1128299"/>
    <x v="297"/>
    <x v="4"/>
    <x v="27"/>
    <s v="Atlanta"/>
    <x v="5"/>
    <n v="70"/>
    <n v="575"/>
    <n v="402500"/>
    <n v="100625"/>
    <n v="0.25"/>
    <s v="Online"/>
    <s v="2021"/>
    <x v="11"/>
    <x v="40"/>
  </r>
  <r>
    <x v="2"/>
    <n v="1128299"/>
    <x v="326"/>
    <x v="4"/>
    <x v="27"/>
    <s v="Atlanta"/>
    <x v="0"/>
    <n v="50"/>
    <n v="725"/>
    <n v="362500"/>
    <n v="145000"/>
    <n v="0.4"/>
    <s v="Online"/>
    <s v="2021"/>
    <x v="5"/>
    <x v="14"/>
  </r>
  <r>
    <x v="2"/>
    <n v="1128299"/>
    <x v="326"/>
    <x v="4"/>
    <x v="27"/>
    <s v="Atlanta"/>
    <x v="1"/>
    <n v="55.000000000000007"/>
    <n v="575"/>
    <n v="316250.00000000006"/>
    <n v="126500.00000000003"/>
    <n v="0.4"/>
    <s v="Online"/>
    <s v="2021"/>
    <x v="5"/>
    <x v="14"/>
  </r>
  <r>
    <x v="2"/>
    <n v="1128299"/>
    <x v="326"/>
    <x v="4"/>
    <x v="27"/>
    <s v="Atlanta"/>
    <x v="2"/>
    <n v="55.000000000000007"/>
    <n v="525"/>
    <n v="288750.00000000006"/>
    <n v="101062.50000000001"/>
    <n v="0.35"/>
    <s v="Online"/>
    <s v="2021"/>
    <x v="5"/>
    <x v="14"/>
  </r>
  <r>
    <x v="2"/>
    <n v="1128299"/>
    <x v="326"/>
    <x v="4"/>
    <x v="27"/>
    <s v="Atlanta"/>
    <x v="3"/>
    <n v="50"/>
    <n v="425"/>
    <n v="212500"/>
    <n v="85000"/>
    <n v="0.4"/>
    <s v="Online"/>
    <s v="2021"/>
    <x v="5"/>
    <x v="14"/>
  </r>
  <r>
    <x v="2"/>
    <n v="1128299"/>
    <x v="326"/>
    <x v="4"/>
    <x v="27"/>
    <s v="Atlanta"/>
    <x v="4"/>
    <n v="55.000000000000007"/>
    <n v="475"/>
    <n v="261250.00000000003"/>
    <n v="91437.5"/>
    <n v="0.35"/>
    <s v="Online"/>
    <s v="2021"/>
    <x v="5"/>
    <x v="14"/>
  </r>
  <r>
    <x v="2"/>
    <n v="1128299"/>
    <x v="326"/>
    <x v="4"/>
    <x v="27"/>
    <s v="Atlanta"/>
    <x v="5"/>
    <n v="70"/>
    <n v="475"/>
    <n v="332500"/>
    <n v="83125"/>
    <n v="0.25"/>
    <s v="Online"/>
    <s v="2021"/>
    <x v="5"/>
    <x v="14"/>
  </r>
  <r>
    <x v="2"/>
    <n v="1128299"/>
    <x v="358"/>
    <x v="4"/>
    <x v="27"/>
    <s v="Atlanta"/>
    <x v="0"/>
    <n v="55.000000000000007"/>
    <n v="675"/>
    <n v="371250.00000000006"/>
    <n v="148500.00000000003"/>
    <n v="0.4"/>
    <s v="Online"/>
    <s v="2021"/>
    <x v="6"/>
    <x v="18"/>
  </r>
  <r>
    <x v="2"/>
    <n v="1128299"/>
    <x v="358"/>
    <x v="4"/>
    <x v="27"/>
    <s v="Atlanta"/>
    <x v="1"/>
    <n v="60.000000000000007"/>
    <n v="625"/>
    <n v="375000.00000000006"/>
    <n v="150000.00000000003"/>
    <n v="0.4"/>
    <s v="Online"/>
    <s v="2021"/>
    <x v="6"/>
    <x v="18"/>
  </r>
  <r>
    <x v="2"/>
    <n v="1128299"/>
    <x v="358"/>
    <x v="4"/>
    <x v="27"/>
    <s v="Atlanta"/>
    <x v="2"/>
    <n v="55.000000000000007"/>
    <n v="500"/>
    <n v="275000.00000000006"/>
    <n v="96250.000000000015"/>
    <n v="0.35"/>
    <s v="Online"/>
    <s v="2021"/>
    <x v="6"/>
    <x v="18"/>
  </r>
  <r>
    <x v="2"/>
    <n v="1128299"/>
    <x v="358"/>
    <x v="4"/>
    <x v="27"/>
    <s v="Atlanta"/>
    <x v="3"/>
    <n v="55.000000000000007"/>
    <n v="450"/>
    <n v="247500.00000000003"/>
    <n v="99000.000000000015"/>
    <n v="0.4"/>
    <s v="Online"/>
    <s v="2021"/>
    <x v="6"/>
    <x v="18"/>
  </r>
  <r>
    <x v="2"/>
    <n v="1128299"/>
    <x v="358"/>
    <x v="4"/>
    <x v="27"/>
    <s v="Atlanta"/>
    <x v="4"/>
    <n v="65"/>
    <n v="450"/>
    <n v="292500"/>
    <n v="102375"/>
    <n v="0.35"/>
    <s v="Online"/>
    <s v="2021"/>
    <x v="6"/>
    <x v="18"/>
  </r>
  <r>
    <x v="2"/>
    <n v="1128299"/>
    <x v="358"/>
    <x v="4"/>
    <x v="27"/>
    <s v="Atlanta"/>
    <x v="5"/>
    <n v="70"/>
    <n v="425"/>
    <n v="297500"/>
    <n v="74375"/>
    <n v="0.25"/>
    <s v="Online"/>
    <s v="2021"/>
    <x v="6"/>
    <x v="18"/>
  </r>
  <r>
    <x v="2"/>
    <n v="1128299"/>
    <x v="390"/>
    <x v="4"/>
    <x v="27"/>
    <s v="Atlanta"/>
    <x v="0"/>
    <n v="45.000000000000014"/>
    <n v="600"/>
    <n v="270000.00000000006"/>
    <n v="108000.00000000003"/>
    <n v="0.4"/>
    <s v="Online"/>
    <s v="2021"/>
    <x v="7"/>
    <x v="23"/>
  </r>
  <r>
    <x v="2"/>
    <n v="1128299"/>
    <x v="390"/>
    <x v="4"/>
    <x v="27"/>
    <s v="Atlanta"/>
    <x v="1"/>
    <n v="50.000000000000014"/>
    <n v="600"/>
    <n v="300000.00000000006"/>
    <n v="120000.00000000003"/>
    <n v="0.4"/>
    <s v="Online"/>
    <s v="2021"/>
    <x v="7"/>
    <x v="23"/>
  </r>
  <r>
    <x v="2"/>
    <n v="1128299"/>
    <x v="390"/>
    <x v="4"/>
    <x v="27"/>
    <s v="Atlanta"/>
    <x v="2"/>
    <n v="45.000000000000014"/>
    <n v="450"/>
    <n v="202500.00000000006"/>
    <n v="70875.000000000015"/>
    <n v="0.35"/>
    <s v="Online"/>
    <s v="2021"/>
    <x v="7"/>
    <x v="23"/>
  </r>
  <r>
    <x v="2"/>
    <n v="1128299"/>
    <x v="390"/>
    <x v="4"/>
    <x v="27"/>
    <s v="Atlanta"/>
    <x v="3"/>
    <n v="45.000000000000014"/>
    <n v="400"/>
    <n v="180000.00000000006"/>
    <n v="72000.000000000029"/>
    <n v="0.4"/>
    <s v="Online"/>
    <s v="2021"/>
    <x v="7"/>
    <x v="23"/>
  </r>
  <r>
    <x v="2"/>
    <n v="1128299"/>
    <x v="390"/>
    <x v="4"/>
    <x v="27"/>
    <s v="Atlanta"/>
    <x v="4"/>
    <n v="55.000000000000007"/>
    <n v="400"/>
    <n v="220000.00000000003"/>
    <n v="77000"/>
    <n v="0.35"/>
    <s v="Online"/>
    <s v="2021"/>
    <x v="7"/>
    <x v="23"/>
  </r>
  <r>
    <x v="2"/>
    <n v="1128299"/>
    <x v="390"/>
    <x v="4"/>
    <x v="27"/>
    <s v="Atlanta"/>
    <x v="5"/>
    <n v="60.000000000000007"/>
    <n v="450"/>
    <n v="270000.00000000006"/>
    <n v="67500.000000000015"/>
    <n v="0.25"/>
    <s v="Online"/>
    <s v="2021"/>
    <x v="7"/>
    <x v="23"/>
  </r>
  <r>
    <x v="2"/>
    <n v="1128299"/>
    <x v="419"/>
    <x v="4"/>
    <x v="27"/>
    <s v="Atlanta"/>
    <x v="0"/>
    <n v="45.000000000000014"/>
    <n v="525"/>
    <n v="236250.00000000009"/>
    <n v="94500.000000000044"/>
    <n v="0.4"/>
    <s v="Online"/>
    <s v="2021"/>
    <x v="8"/>
    <x v="47"/>
  </r>
  <r>
    <x v="2"/>
    <n v="1128299"/>
    <x v="419"/>
    <x v="4"/>
    <x v="27"/>
    <s v="Atlanta"/>
    <x v="1"/>
    <n v="50.000000000000014"/>
    <n v="525"/>
    <n v="262500.00000000006"/>
    <n v="105000.00000000003"/>
    <n v="0.4"/>
    <s v="Online"/>
    <s v="2021"/>
    <x v="8"/>
    <x v="47"/>
  </r>
  <r>
    <x v="2"/>
    <n v="1128299"/>
    <x v="419"/>
    <x v="4"/>
    <x v="27"/>
    <s v="Atlanta"/>
    <x v="2"/>
    <n v="45.000000000000014"/>
    <n v="350"/>
    <n v="157500.00000000006"/>
    <n v="55125.000000000015"/>
    <n v="0.35"/>
    <s v="Online"/>
    <s v="2021"/>
    <x v="8"/>
    <x v="47"/>
  </r>
  <r>
    <x v="2"/>
    <n v="1128299"/>
    <x v="419"/>
    <x v="4"/>
    <x v="27"/>
    <s v="Atlanta"/>
    <x v="3"/>
    <n v="45.000000000000014"/>
    <n v="325"/>
    <n v="146250.00000000006"/>
    <n v="58500.000000000029"/>
    <n v="0.4"/>
    <s v="Online"/>
    <s v="2021"/>
    <x v="8"/>
    <x v="47"/>
  </r>
  <r>
    <x v="2"/>
    <n v="1128299"/>
    <x v="419"/>
    <x v="4"/>
    <x v="27"/>
    <s v="Atlanta"/>
    <x v="4"/>
    <n v="55.000000000000007"/>
    <n v="300"/>
    <n v="165000.00000000003"/>
    <n v="57750.000000000007"/>
    <n v="0.35"/>
    <s v="Online"/>
    <s v="2021"/>
    <x v="8"/>
    <x v="47"/>
  </r>
  <r>
    <x v="2"/>
    <n v="1128299"/>
    <x v="419"/>
    <x v="4"/>
    <x v="27"/>
    <s v="Atlanta"/>
    <x v="5"/>
    <n v="70"/>
    <n v="350"/>
    <n v="245000"/>
    <n v="61250"/>
    <n v="0.25"/>
    <s v="Online"/>
    <s v="2021"/>
    <x v="8"/>
    <x v="47"/>
  </r>
  <r>
    <x v="2"/>
    <n v="1128299"/>
    <x v="450"/>
    <x v="4"/>
    <x v="27"/>
    <s v="Atlanta"/>
    <x v="0"/>
    <n v="55.000000000000007"/>
    <n v="525"/>
    <n v="288750.00000000006"/>
    <n v="115500.00000000003"/>
    <n v="0.4"/>
    <s v="Online"/>
    <s v="2021"/>
    <x v="9"/>
    <x v="27"/>
  </r>
  <r>
    <x v="2"/>
    <n v="1128299"/>
    <x v="450"/>
    <x v="4"/>
    <x v="27"/>
    <s v="Atlanta"/>
    <x v="1"/>
    <n v="60.000000000000007"/>
    <n v="575"/>
    <n v="345000.00000000006"/>
    <n v="138000.00000000003"/>
    <n v="0.4"/>
    <s v="Online"/>
    <s v="2021"/>
    <x v="9"/>
    <x v="27"/>
  </r>
  <r>
    <x v="2"/>
    <n v="1128299"/>
    <x v="450"/>
    <x v="4"/>
    <x v="27"/>
    <s v="Atlanta"/>
    <x v="2"/>
    <n v="55.000000000000007"/>
    <n v="425"/>
    <n v="233750.00000000003"/>
    <n v="81812.5"/>
    <n v="0.35"/>
    <s v="Online"/>
    <s v="2021"/>
    <x v="9"/>
    <x v="27"/>
  </r>
  <r>
    <x v="2"/>
    <n v="1128299"/>
    <x v="450"/>
    <x v="4"/>
    <x v="27"/>
    <s v="Atlanta"/>
    <x v="3"/>
    <n v="55.000000000000007"/>
    <n v="400"/>
    <n v="220000.00000000003"/>
    <n v="88000.000000000015"/>
    <n v="0.4"/>
    <s v="Online"/>
    <s v="2021"/>
    <x v="9"/>
    <x v="27"/>
  </r>
  <r>
    <x v="2"/>
    <n v="1128299"/>
    <x v="450"/>
    <x v="4"/>
    <x v="27"/>
    <s v="Atlanta"/>
    <x v="4"/>
    <n v="65"/>
    <n v="350"/>
    <n v="227500"/>
    <n v="79625"/>
    <n v="0.35"/>
    <s v="Online"/>
    <s v="2021"/>
    <x v="9"/>
    <x v="27"/>
  </r>
  <r>
    <x v="2"/>
    <n v="1128299"/>
    <x v="450"/>
    <x v="4"/>
    <x v="27"/>
    <s v="Atlanta"/>
    <x v="5"/>
    <n v="70"/>
    <n v="475"/>
    <n v="332500"/>
    <n v="83125"/>
    <n v="0.25"/>
    <s v="Online"/>
    <s v="2021"/>
    <x v="9"/>
    <x v="27"/>
  </r>
  <r>
    <x v="2"/>
    <n v="1128299"/>
    <x v="479"/>
    <x v="4"/>
    <x v="27"/>
    <s v="Atlanta"/>
    <x v="0"/>
    <n v="55.000000000000007"/>
    <n v="675"/>
    <n v="371250.00000000006"/>
    <n v="148500.00000000003"/>
    <n v="0.4"/>
    <s v="Online"/>
    <s v="2021"/>
    <x v="10"/>
    <x v="51"/>
  </r>
  <r>
    <x v="2"/>
    <n v="1128299"/>
    <x v="479"/>
    <x v="4"/>
    <x v="27"/>
    <s v="Atlanta"/>
    <x v="1"/>
    <n v="60.000000000000007"/>
    <n v="675"/>
    <n v="405000.00000000006"/>
    <n v="162000.00000000003"/>
    <n v="0.4"/>
    <s v="Online"/>
    <s v="2021"/>
    <x v="10"/>
    <x v="51"/>
  </r>
  <r>
    <x v="0"/>
    <n v="1128299"/>
    <x v="479"/>
    <x v="4"/>
    <x v="27"/>
    <s v="Atlanta"/>
    <x v="2"/>
    <n v="55.000000000000007"/>
    <n v="475"/>
    <n v="261250.00000000003"/>
    <n v="91437.5"/>
    <n v="0.35"/>
    <s v="Online"/>
    <s v="2021"/>
    <x v="10"/>
    <x v="51"/>
  </r>
  <r>
    <x v="0"/>
    <n v="1128299"/>
    <x v="479"/>
    <x v="4"/>
    <x v="27"/>
    <s v="Atlanta"/>
    <x v="3"/>
    <n v="55.000000000000007"/>
    <n v="475"/>
    <n v="261250.00000000003"/>
    <n v="104500.00000000001"/>
    <n v="0.4"/>
    <s v="Online"/>
    <s v="2021"/>
    <x v="10"/>
    <x v="51"/>
  </r>
  <r>
    <x v="0"/>
    <n v="1128299"/>
    <x v="479"/>
    <x v="4"/>
    <x v="27"/>
    <s v="Atlanta"/>
    <x v="4"/>
    <n v="65"/>
    <n v="400"/>
    <n v="260000"/>
    <n v="91000"/>
    <n v="0.35"/>
    <s v="Online"/>
    <s v="2021"/>
    <x v="10"/>
    <x v="51"/>
  </r>
  <r>
    <x v="0"/>
    <n v="1128299"/>
    <x v="479"/>
    <x v="4"/>
    <x v="27"/>
    <s v="Atlanta"/>
    <x v="5"/>
    <n v="70"/>
    <n v="500"/>
    <n v="350000"/>
    <n v="87500"/>
    <n v="0.25"/>
    <s v="Online"/>
    <s v="2021"/>
    <x v="10"/>
    <x v="51"/>
  </r>
  <r>
    <x v="0"/>
    <n v="1185732"/>
    <x v="173"/>
    <x v="4"/>
    <x v="27"/>
    <s v="Atlanta"/>
    <x v="0"/>
    <n v="40"/>
    <n v="1025"/>
    <n v="410000"/>
    <n v="184500"/>
    <n v="0.45"/>
    <s v="Online"/>
    <s v="2021"/>
    <x v="0"/>
    <x v="1"/>
  </r>
  <r>
    <x v="0"/>
    <n v="1185732"/>
    <x v="173"/>
    <x v="4"/>
    <x v="27"/>
    <s v="Atlanta"/>
    <x v="1"/>
    <n v="40"/>
    <n v="825"/>
    <n v="330000"/>
    <n v="115499.99999999999"/>
    <n v="0.35"/>
    <s v="Online"/>
    <s v="2021"/>
    <x v="0"/>
    <x v="1"/>
  </r>
  <r>
    <x v="0"/>
    <n v="1185732"/>
    <x v="173"/>
    <x v="4"/>
    <x v="27"/>
    <s v="Atlanta"/>
    <x v="2"/>
    <n v="30.000000000000004"/>
    <n v="825"/>
    <n v="247500.00000000003"/>
    <n v="61875.000000000007"/>
    <n v="0.25"/>
    <s v="Online"/>
    <s v="2021"/>
    <x v="0"/>
    <x v="1"/>
  </r>
  <r>
    <x v="0"/>
    <n v="1185732"/>
    <x v="173"/>
    <x v="4"/>
    <x v="27"/>
    <s v="Atlanta"/>
    <x v="3"/>
    <n v="35"/>
    <n v="675"/>
    <n v="236250"/>
    <n v="70875"/>
    <n v="0.3"/>
    <s v="Online"/>
    <s v="2021"/>
    <x v="0"/>
    <x v="1"/>
  </r>
  <r>
    <x v="0"/>
    <n v="1185732"/>
    <x v="173"/>
    <x v="4"/>
    <x v="27"/>
    <s v="Atlanta"/>
    <x v="4"/>
    <n v="50"/>
    <n v="725"/>
    <n v="362500"/>
    <n v="126874.99999999999"/>
    <n v="0.35"/>
    <s v="Online"/>
    <s v="2021"/>
    <x v="0"/>
    <x v="1"/>
  </r>
  <r>
    <x v="0"/>
    <n v="1185732"/>
    <x v="173"/>
    <x v="4"/>
    <x v="27"/>
    <s v="Atlanta"/>
    <x v="5"/>
    <n v="40"/>
    <n v="825"/>
    <n v="330000"/>
    <n v="165000"/>
    <n v="0.5"/>
    <s v="Online"/>
    <s v="2021"/>
    <x v="0"/>
    <x v="1"/>
  </r>
  <r>
    <x v="0"/>
    <n v="1185732"/>
    <x v="202"/>
    <x v="4"/>
    <x v="27"/>
    <s v="Atlanta"/>
    <x v="0"/>
    <n v="40"/>
    <n v="1075"/>
    <n v="430000"/>
    <n v="193500"/>
    <n v="0.45"/>
    <s v="Online"/>
    <s v="2021"/>
    <x v="1"/>
    <x v="5"/>
  </r>
  <r>
    <x v="0"/>
    <n v="1185732"/>
    <x v="202"/>
    <x v="4"/>
    <x v="27"/>
    <s v="Atlanta"/>
    <x v="1"/>
    <n v="40"/>
    <n v="725"/>
    <n v="290000"/>
    <n v="101500"/>
    <n v="0.35"/>
    <s v="Online"/>
    <s v="2021"/>
    <x v="1"/>
    <x v="5"/>
  </r>
  <r>
    <x v="0"/>
    <n v="1185732"/>
    <x v="202"/>
    <x v="4"/>
    <x v="27"/>
    <s v="Atlanta"/>
    <x v="2"/>
    <n v="30.000000000000004"/>
    <n v="775"/>
    <n v="232500.00000000003"/>
    <n v="58125.000000000007"/>
    <n v="0.25"/>
    <s v="Online"/>
    <s v="2021"/>
    <x v="1"/>
    <x v="5"/>
  </r>
  <r>
    <x v="0"/>
    <n v="1185732"/>
    <x v="202"/>
    <x v="4"/>
    <x v="28"/>
    <s v="Charleston"/>
    <x v="3"/>
    <n v="35"/>
    <n v="625"/>
    <n v="218750"/>
    <n v="65625"/>
    <n v="0.3"/>
    <s v="Online"/>
    <s v="2021"/>
    <x v="1"/>
    <x v="5"/>
  </r>
  <r>
    <x v="0"/>
    <n v="1185732"/>
    <x v="202"/>
    <x v="4"/>
    <x v="28"/>
    <s v="Charleston"/>
    <x v="4"/>
    <n v="50"/>
    <n v="700"/>
    <n v="350000"/>
    <n v="122499.99999999999"/>
    <n v="0.35"/>
    <s v="Online"/>
    <s v="2021"/>
    <x v="1"/>
    <x v="5"/>
  </r>
  <r>
    <x v="0"/>
    <n v="1185732"/>
    <x v="202"/>
    <x v="4"/>
    <x v="28"/>
    <s v="Charleston"/>
    <x v="5"/>
    <n v="35"/>
    <n v="800"/>
    <n v="280000"/>
    <n v="140000"/>
    <n v="0.5"/>
    <s v="Online"/>
    <s v="2021"/>
    <x v="1"/>
    <x v="5"/>
  </r>
  <r>
    <x v="0"/>
    <n v="1185732"/>
    <x v="707"/>
    <x v="4"/>
    <x v="28"/>
    <s v="Charleston"/>
    <x v="0"/>
    <n v="35"/>
    <n v="1020"/>
    <n v="357000"/>
    <n v="160650"/>
    <n v="0.45"/>
    <s v="Online"/>
    <s v="2021"/>
    <x v="2"/>
    <x v="6"/>
  </r>
  <r>
    <x v="0"/>
    <n v="1185732"/>
    <x v="707"/>
    <x v="4"/>
    <x v="28"/>
    <s v="Charleston"/>
    <x v="1"/>
    <n v="35"/>
    <n v="700"/>
    <n v="245000"/>
    <n v="85750"/>
    <n v="0.35"/>
    <s v="Online"/>
    <s v="2021"/>
    <x v="2"/>
    <x v="6"/>
  </r>
  <r>
    <x v="0"/>
    <n v="1185732"/>
    <x v="707"/>
    <x v="4"/>
    <x v="28"/>
    <s v="Charleston"/>
    <x v="2"/>
    <n v="25"/>
    <n v="725"/>
    <n v="181250"/>
    <n v="45312.5"/>
    <n v="0.25"/>
    <s v="Online"/>
    <s v="2021"/>
    <x v="2"/>
    <x v="6"/>
  </r>
  <r>
    <x v="0"/>
    <n v="1185732"/>
    <x v="707"/>
    <x v="4"/>
    <x v="28"/>
    <s v="Charleston"/>
    <x v="3"/>
    <n v="29.999999999999993"/>
    <n v="575"/>
    <n v="172499.99999999997"/>
    <n v="51749.999999999993"/>
    <n v="0.3"/>
    <s v="Online"/>
    <s v="2021"/>
    <x v="2"/>
    <x v="6"/>
  </r>
  <r>
    <x v="0"/>
    <n v="1185732"/>
    <x v="707"/>
    <x v="4"/>
    <x v="28"/>
    <s v="Charleston"/>
    <x v="4"/>
    <n v="45.000000000000007"/>
    <n v="625"/>
    <n v="281250.00000000006"/>
    <n v="98437.500000000015"/>
    <n v="0.35"/>
    <s v="Online"/>
    <s v="2021"/>
    <x v="2"/>
    <x v="6"/>
  </r>
  <r>
    <x v="0"/>
    <n v="1185732"/>
    <x v="707"/>
    <x v="4"/>
    <x v="28"/>
    <s v="Charleston"/>
    <x v="5"/>
    <n v="35"/>
    <n v="725"/>
    <n v="253750"/>
    <n v="126875"/>
    <n v="0.5"/>
    <s v="Online"/>
    <s v="2021"/>
    <x v="2"/>
    <x v="6"/>
  </r>
  <r>
    <x v="0"/>
    <n v="1185732"/>
    <x v="229"/>
    <x v="4"/>
    <x v="28"/>
    <s v="Charleston"/>
    <x v="0"/>
    <n v="35"/>
    <n v="975"/>
    <n v="341250"/>
    <n v="153562.5"/>
    <n v="0.45"/>
    <s v="Online"/>
    <s v="2021"/>
    <x v="3"/>
    <x v="34"/>
  </r>
  <r>
    <x v="0"/>
    <n v="1185732"/>
    <x v="229"/>
    <x v="4"/>
    <x v="28"/>
    <s v="Charleston"/>
    <x v="1"/>
    <n v="35"/>
    <n v="675"/>
    <n v="236250"/>
    <n v="82687.5"/>
    <n v="0.35"/>
    <s v="Online"/>
    <s v="2021"/>
    <x v="3"/>
    <x v="34"/>
  </r>
  <r>
    <x v="0"/>
    <n v="1185732"/>
    <x v="229"/>
    <x v="4"/>
    <x v="28"/>
    <s v="Charleston"/>
    <x v="2"/>
    <n v="25"/>
    <n v="675"/>
    <n v="168750"/>
    <n v="42187.5"/>
    <n v="0.25"/>
    <s v="Online"/>
    <s v="2021"/>
    <x v="3"/>
    <x v="34"/>
  </r>
  <r>
    <x v="0"/>
    <n v="1185732"/>
    <x v="229"/>
    <x v="4"/>
    <x v="28"/>
    <s v="Charleston"/>
    <x v="3"/>
    <n v="29.999999999999993"/>
    <n v="600"/>
    <n v="179999.99999999997"/>
    <n v="53999.999999999993"/>
    <n v="0.3"/>
    <s v="Online"/>
    <s v="2021"/>
    <x v="3"/>
    <x v="34"/>
  </r>
  <r>
    <x v="0"/>
    <n v="1185732"/>
    <x v="229"/>
    <x v="4"/>
    <x v="28"/>
    <s v="Charleston"/>
    <x v="4"/>
    <n v="50"/>
    <n v="625"/>
    <n v="312500"/>
    <n v="109375"/>
    <n v="0.35"/>
    <s v="Online"/>
    <s v="2021"/>
    <x v="3"/>
    <x v="34"/>
  </r>
  <r>
    <x v="0"/>
    <n v="1185732"/>
    <x v="229"/>
    <x v="4"/>
    <x v="28"/>
    <s v="Charleston"/>
    <x v="5"/>
    <n v="40"/>
    <n v="775"/>
    <n v="310000"/>
    <n v="155000"/>
    <n v="0.5"/>
    <s v="Online"/>
    <s v="2021"/>
    <x v="3"/>
    <x v="34"/>
  </r>
  <r>
    <x v="0"/>
    <n v="1185732"/>
    <x v="258"/>
    <x v="4"/>
    <x v="28"/>
    <s v="Charleston"/>
    <x v="0"/>
    <n v="50"/>
    <n v="1045"/>
    <n v="522500"/>
    <n v="235125"/>
    <n v="0.45"/>
    <s v="Online"/>
    <s v="2021"/>
    <x v="4"/>
    <x v="13"/>
  </r>
  <r>
    <x v="0"/>
    <n v="1185732"/>
    <x v="258"/>
    <x v="4"/>
    <x v="28"/>
    <s v="Charleston"/>
    <x v="1"/>
    <n v="50"/>
    <n v="750"/>
    <n v="375000"/>
    <n v="131250"/>
    <n v="0.35"/>
    <s v="Online"/>
    <s v="2021"/>
    <x v="4"/>
    <x v="13"/>
  </r>
  <r>
    <x v="0"/>
    <n v="1185732"/>
    <x v="258"/>
    <x v="4"/>
    <x v="28"/>
    <s v="Charleston"/>
    <x v="2"/>
    <n v="45"/>
    <n v="725"/>
    <n v="326250"/>
    <n v="81562.5"/>
    <n v="0.25"/>
    <s v="Online"/>
    <s v="2021"/>
    <x v="4"/>
    <x v="13"/>
  </r>
  <r>
    <x v="0"/>
    <n v="1185732"/>
    <x v="258"/>
    <x v="4"/>
    <x v="28"/>
    <s v="Charleston"/>
    <x v="3"/>
    <n v="45"/>
    <n v="675"/>
    <n v="303750"/>
    <n v="91125"/>
    <n v="0.3"/>
    <s v="Online"/>
    <s v="2021"/>
    <x v="4"/>
    <x v="13"/>
  </r>
  <r>
    <x v="0"/>
    <n v="1185732"/>
    <x v="258"/>
    <x v="4"/>
    <x v="28"/>
    <s v="Charleston"/>
    <x v="4"/>
    <n v="54.999999999999993"/>
    <n v="700"/>
    <n v="384999.99999999994"/>
    <n v="134749.99999999997"/>
    <n v="0.35"/>
    <s v="Online"/>
    <s v="2021"/>
    <x v="4"/>
    <x v="13"/>
  </r>
  <r>
    <x v="0"/>
    <n v="1185732"/>
    <x v="258"/>
    <x v="4"/>
    <x v="28"/>
    <s v="Charleston"/>
    <x v="5"/>
    <n v="60"/>
    <n v="800"/>
    <n v="480000"/>
    <n v="240000"/>
    <n v="0.5"/>
    <s v="Online"/>
    <s v="2021"/>
    <x v="4"/>
    <x v="13"/>
  </r>
  <r>
    <x v="0"/>
    <n v="1185732"/>
    <x v="291"/>
    <x v="4"/>
    <x v="28"/>
    <s v="Charleston"/>
    <x v="0"/>
    <n v="54.999999999999993"/>
    <n v="1050"/>
    <n v="577499.99999999988"/>
    <n v="259874.99999999994"/>
    <n v="0.45"/>
    <s v="Online"/>
    <s v="2021"/>
    <x v="11"/>
    <x v="39"/>
  </r>
  <r>
    <x v="0"/>
    <n v="1185732"/>
    <x v="291"/>
    <x v="4"/>
    <x v="28"/>
    <s v="Charleston"/>
    <x v="1"/>
    <n v="50"/>
    <n v="800"/>
    <n v="400000"/>
    <n v="140000"/>
    <n v="0.35"/>
    <s v="Online"/>
    <s v="2021"/>
    <x v="11"/>
    <x v="39"/>
  </r>
  <r>
    <x v="0"/>
    <n v="1185732"/>
    <x v="291"/>
    <x v="4"/>
    <x v="28"/>
    <s v="Charleston"/>
    <x v="2"/>
    <n v="50"/>
    <n v="775"/>
    <n v="387500"/>
    <n v="96875"/>
    <n v="0.25"/>
    <s v="Online"/>
    <s v="2021"/>
    <x v="11"/>
    <x v="39"/>
  </r>
  <r>
    <x v="0"/>
    <n v="1185732"/>
    <x v="291"/>
    <x v="4"/>
    <x v="28"/>
    <s v="Charleston"/>
    <x v="3"/>
    <n v="50"/>
    <n v="750"/>
    <n v="375000"/>
    <n v="112500"/>
    <n v="0.3"/>
    <s v="Online"/>
    <s v="2021"/>
    <x v="11"/>
    <x v="39"/>
  </r>
  <r>
    <x v="0"/>
    <n v="1185732"/>
    <x v="291"/>
    <x v="4"/>
    <x v="28"/>
    <s v="Charleston"/>
    <x v="4"/>
    <n v="65"/>
    <n v="750"/>
    <n v="487500"/>
    <n v="170625"/>
    <n v="0.35"/>
    <s v="Online"/>
    <s v="2021"/>
    <x v="11"/>
    <x v="39"/>
  </r>
  <r>
    <x v="0"/>
    <n v="1185732"/>
    <x v="291"/>
    <x v="4"/>
    <x v="28"/>
    <s v="Charleston"/>
    <x v="5"/>
    <n v="70"/>
    <n v="925"/>
    <n v="647500"/>
    <n v="323750"/>
    <n v="0.5"/>
    <s v="Online"/>
    <s v="2021"/>
    <x v="11"/>
    <x v="39"/>
  </r>
  <r>
    <x v="0"/>
    <n v="1185732"/>
    <x v="319"/>
    <x v="4"/>
    <x v="28"/>
    <s v="Charleston"/>
    <x v="0"/>
    <n v="65"/>
    <n v="1150"/>
    <n v="747500"/>
    <n v="336375"/>
    <n v="0.45"/>
    <s v="Online"/>
    <s v="2021"/>
    <x v="5"/>
    <x v="43"/>
  </r>
  <r>
    <x v="0"/>
    <n v="1185732"/>
    <x v="319"/>
    <x v="4"/>
    <x v="28"/>
    <s v="Charleston"/>
    <x v="1"/>
    <n v="60.000000000000007"/>
    <n v="900"/>
    <n v="540000.00000000012"/>
    <n v="189000.00000000003"/>
    <n v="0.35"/>
    <s v="Online"/>
    <s v="2021"/>
    <x v="5"/>
    <x v="43"/>
  </r>
  <r>
    <x v="0"/>
    <n v="1185732"/>
    <x v="319"/>
    <x v="4"/>
    <x v="28"/>
    <s v="Charleston"/>
    <x v="2"/>
    <n v="55.000000000000007"/>
    <n v="825"/>
    <n v="453750.00000000006"/>
    <n v="113437.50000000001"/>
    <n v="0.25"/>
    <s v="Online"/>
    <s v="2021"/>
    <x v="5"/>
    <x v="43"/>
  </r>
  <r>
    <x v="0"/>
    <n v="1185732"/>
    <x v="319"/>
    <x v="4"/>
    <x v="28"/>
    <s v="Charleston"/>
    <x v="3"/>
    <n v="55.000000000000007"/>
    <n v="775"/>
    <n v="426250.00000000006"/>
    <n v="127875.00000000001"/>
    <n v="0.3"/>
    <s v="Online"/>
    <s v="2021"/>
    <x v="5"/>
    <x v="43"/>
  </r>
  <r>
    <x v="0"/>
    <n v="1185732"/>
    <x v="319"/>
    <x v="4"/>
    <x v="28"/>
    <s v="Charleston"/>
    <x v="4"/>
    <n v="65"/>
    <n v="800"/>
    <n v="520000"/>
    <n v="182000"/>
    <n v="0.35"/>
    <s v="Online"/>
    <s v="2021"/>
    <x v="5"/>
    <x v="43"/>
  </r>
  <r>
    <x v="0"/>
    <n v="1185732"/>
    <x v="319"/>
    <x v="4"/>
    <x v="28"/>
    <s v="Charleston"/>
    <x v="5"/>
    <n v="70"/>
    <n v="975"/>
    <n v="682500"/>
    <n v="341250"/>
    <n v="0.5"/>
    <s v="Online"/>
    <s v="2021"/>
    <x v="5"/>
    <x v="43"/>
  </r>
  <r>
    <x v="0"/>
    <n v="1185732"/>
    <x v="351"/>
    <x v="4"/>
    <x v="28"/>
    <s v="Charleston"/>
    <x v="0"/>
    <n v="65"/>
    <n v="1125"/>
    <n v="731250"/>
    <n v="329062.5"/>
    <n v="0.45"/>
    <s v="Online"/>
    <s v="2021"/>
    <x v="6"/>
    <x v="17"/>
  </r>
  <r>
    <x v="0"/>
    <n v="1185732"/>
    <x v="351"/>
    <x v="4"/>
    <x v="28"/>
    <s v="Charleston"/>
    <x v="1"/>
    <n v="60.000000000000007"/>
    <n v="900"/>
    <n v="540000.00000000012"/>
    <n v="189000.00000000003"/>
    <n v="0.35"/>
    <s v="Online"/>
    <s v="2021"/>
    <x v="6"/>
    <x v="17"/>
  </r>
  <r>
    <x v="0"/>
    <n v="1185732"/>
    <x v="351"/>
    <x v="4"/>
    <x v="28"/>
    <s v="Charleston"/>
    <x v="2"/>
    <n v="55.000000000000007"/>
    <n v="825"/>
    <n v="453750.00000000006"/>
    <n v="113437.50000000001"/>
    <n v="0.25"/>
    <s v="Online"/>
    <s v="2021"/>
    <x v="6"/>
    <x v="17"/>
  </r>
  <r>
    <x v="0"/>
    <n v="1185732"/>
    <x v="351"/>
    <x v="4"/>
    <x v="28"/>
    <s v="Charleston"/>
    <x v="3"/>
    <n v="45"/>
    <n v="775"/>
    <n v="348750"/>
    <n v="104625"/>
    <n v="0.3"/>
    <s v="Online"/>
    <s v="2021"/>
    <x v="6"/>
    <x v="17"/>
  </r>
  <r>
    <x v="0"/>
    <n v="1185732"/>
    <x v="351"/>
    <x v="4"/>
    <x v="28"/>
    <s v="Charleston"/>
    <x v="4"/>
    <n v="55.000000000000007"/>
    <n v="750"/>
    <n v="412500.00000000006"/>
    <n v="144375"/>
    <n v="0.35"/>
    <s v="Online"/>
    <s v="2021"/>
    <x v="6"/>
    <x v="17"/>
  </r>
  <r>
    <x v="0"/>
    <n v="1185732"/>
    <x v="351"/>
    <x v="4"/>
    <x v="28"/>
    <s v="Charleston"/>
    <x v="5"/>
    <n v="60.000000000000007"/>
    <n v="925"/>
    <n v="555000.00000000012"/>
    <n v="277500.00000000006"/>
    <n v="0.5"/>
    <s v="Online"/>
    <s v="2021"/>
    <x v="6"/>
    <x v="17"/>
  </r>
  <r>
    <x v="0"/>
    <n v="1185732"/>
    <x v="381"/>
    <x v="4"/>
    <x v="28"/>
    <s v="Charleston"/>
    <x v="0"/>
    <n v="55.000000000000007"/>
    <n v="1025"/>
    <n v="563750.00000000012"/>
    <n v="253687.50000000006"/>
    <n v="0.45"/>
    <s v="Online"/>
    <s v="2021"/>
    <x v="7"/>
    <x v="22"/>
  </r>
  <r>
    <x v="0"/>
    <n v="1185732"/>
    <x v="381"/>
    <x v="4"/>
    <x v="28"/>
    <s v="Charleston"/>
    <x v="1"/>
    <n v="50.000000000000014"/>
    <n v="825"/>
    <n v="412500.00000000012"/>
    <n v="144375.00000000003"/>
    <n v="0.35"/>
    <s v="Online"/>
    <s v="2021"/>
    <x v="7"/>
    <x v="22"/>
  </r>
  <r>
    <x v="0"/>
    <n v="1185732"/>
    <x v="381"/>
    <x v="4"/>
    <x v="28"/>
    <s v="Charleston"/>
    <x v="2"/>
    <n v="40"/>
    <n v="725"/>
    <n v="290000"/>
    <n v="72500"/>
    <n v="0.25"/>
    <s v="Online"/>
    <s v="2021"/>
    <x v="7"/>
    <x v="22"/>
  </r>
  <r>
    <x v="0"/>
    <n v="1185732"/>
    <x v="381"/>
    <x v="4"/>
    <x v="28"/>
    <s v="Charleston"/>
    <x v="3"/>
    <n v="40"/>
    <n v="700"/>
    <n v="280000"/>
    <n v="84000"/>
    <n v="0.3"/>
    <s v="Online"/>
    <s v="2021"/>
    <x v="7"/>
    <x v="22"/>
  </r>
  <r>
    <x v="0"/>
    <n v="1185732"/>
    <x v="381"/>
    <x v="4"/>
    <x v="28"/>
    <s v="Charleston"/>
    <x v="4"/>
    <n v="50"/>
    <n v="700"/>
    <n v="350000"/>
    <n v="122499.99999999999"/>
    <n v="0.35"/>
    <s v="Online"/>
    <s v="2021"/>
    <x v="7"/>
    <x v="22"/>
  </r>
  <r>
    <x v="0"/>
    <n v="1185732"/>
    <x v="381"/>
    <x v="4"/>
    <x v="28"/>
    <s v="Charleston"/>
    <x v="5"/>
    <n v="55.000000000000007"/>
    <n v="800"/>
    <n v="440000.00000000006"/>
    <n v="220000.00000000003"/>
    <n v="0.5"/>
    <s v="Online"/>
    <s v="2021"/>
    <x v="7"/>
    <x v="22"/>
  </r>
  <r>
    <x v="0"/>
    <n v="1185732"/>
    <x v="413"/>
    <x v="4"/>
    <x v="28"/>
    <s v="Charleston"/>
    <x v="0"/>
    <n v="55.000000000000007"/>
    <n v="975"/>
    <n v="536250.00000000012"/>
    <n v="241312.50000000006"/>
    <n v="0.45"/>
    <s v="Online"/>
    <s v="2021"/>
    <x v="8"/>
    <x v="46"/>
  </r>
  <r>
    <x v="0"/>
    <n v="1185732"/>
    <x v="413"/>
    <x v="4"/>
    <x v="28"/>
    <s v="Charleston"/>
    <x v="1"/>
    <n v="45.000000000000014"/>
    <n v="800"/>
    <n v="360000.00000000012"/>
    <n v="126000.00000000003"/>
    <n v="0.35"/>
    <s v="Online"/>
    <s v="2021"/>
    <x v="8"/>
    <x v="46"/>
  </r>
  <r>
    <x v="0"/>
    <n v="1185732"/>
    <x v="413"/>
    <x v="4"/>
    <x v="28"/>
    <s v="Charleston"/>
    <x v="2"/>
    <n v="45.000000000000014"/>
    <n v="675"/>
    <n v="303750.00000000012"/>
    <n v="75937.500000000029"/>
    <n v="0.25"/>
    <s v="Online"/>
    <s v="2021"/>
    <x v="8"/>
    <x v="46"/>
  </r>
  <r>
    <x v="0"/>
    <n v="1185732"/>
    <x v="413"/>
    <x v="4"/>
    <x v="28"/>
    <s v="Charleston"/>
    <x v="3"/>
    <n v="45.000000000000014"/>
    <n v="650"/>
    <n v="292500.00000000012"/>
    <n v="87750.000000000029"/>
    <n v="0.3"/>
    <s v="Online"/>
    <s v="2021"/>
    <x v="8"/>
    <x v="46"/>
  </r>
  <r>
    <x v="0"/>
    <n v="1185732"/>
    <x v="413"/>
    <x v="4"/>
    <x v="28"/>
    <s v="Charleston"/>
    <x v="4"/>
    <n v="55.000000000000007"/>
    <n v="650"/>
    <n v="357500.00000000006"/>
    <n v="125125.00000000001"/>
    <n v="0.35"/>
    <s v="Online"/>
    <s v="2021"/>
    <x v="8"/>
    <x v="46"/>
  </r>
  <r>
    <x v="0"/>
    <n v="1185732"/>
    <x v="413"/>
    <x v="4"/>
    <x v="28"/>
    <s v="Charleston"/>
    <x v="5"/>
    <n v="60"/>
    <n v="775"/>
    <n v="465000"/>
    <n v="232500"/>
    <n v="0.5"/>
    <s v="Online"/>
    <s v="2021"/>
    <x v="8"/>
    <x v="46"/>
  </r>
  <r>
    <x v="0"/>
    <n v="1185732"/>
    <x v="443"/>
    <x v="4"/>
    <x v="28"/>
    <s v="Charleston"/>
    <x v="0"/>
    <n v="55.000000000000007"/>
    <n v="925"/>
    <n v="508750.00000000006"/>
    <n v="228937.50000000003"/>
    <n v="0.45"/>
    <s v="Online"/>
    <s v="2021"/>
    <x v="9"/>
    <x v="26"/>
  </r>
  <r>
    <x v="0"/>
    <n v="1185732"/>
    <x v="443"/>
    <x v="4"/>
    <x v="28"/>
    <s v="Charleston"/>
    <x v="1"/>
    <n v="45.000000000000014"/>
    <n v="750"/>
    <n v="337500.00000000012"/>
    <n v="118125.00000000003"/>
    <n v="0.35"/>
    <s v="Online"/>
    <s v="2021"/>
    <x v="9"/>
    <x v="26"/>
  </r>
  <r>
    <x v="0"/>
    <n v="1185732"/>
    <x v="443"/>
    <x v="4"/>
    <x v="28"/>
    <s v="Charleston"/>
    <x v="2"/>
    <n v="45.000000000000014"/>
    <n v="695"/>
    <n v="312750.00000000012"/>
    <n v="78187.500000000029"/>
    <n v="0.25"/>
    <s v="Online"/>
    <s v="2021"/>
    <x v="9"/>
    <x v="26"/>
  </r>
  <r>
    <x v="0"/>
    <n v="1185732"/>
    <x v="443"/>
    <x v="4"/>
    <x v="28"/>
    <s v="Charleston"/>
    <x v="3"/>
    <n v="55.000000000000014"/>
    <n v="750"/>
    <n v="412500.00000000012"/>
    <n v="123750.00000000003"/>
    <n v="0.3"/>
    <s v="Online"/>
    <s v="2021"/>
    <x v="9"/>
    <x v="26"/>
  </r>
  <r>
    <x v="0"/>
    <n v="1185732"/>
    <x v="443"/>
    <x v="4"/>
    <x v="28"/>
    <s v="Charleston"/>
    <x v="4"/>
    <n v="70"/>
    <n v="725"/>
    <n v="507500"/>
    <n v="177625"/>
    <n v="0.35"/>
    <s v="Online"/>
    <s v="2021"/>
    <x v="9"/>
    <x v="26"/>
  </r>
  <r>
    <x v="0"/>
    <n v="1185732"/>
    <x v="443"/>
    <x v="4"/>
    <x v="28"/>
    <s v="Charleston"/>
    <x v="5"/>
    <n v="75"/>
    <n v="825"/>
    <n v="618750"/>
    <n v="309375"/>
    <n v="0.5"/>
    <s v="Online"/>
    <s v="2021"/>
    <x v="9"/>
    <x v="26"/>
  </r>
  <r>
    <x v="0"/>
    <n v="1185732"/>
    <x v="472"/>
    <x v="4"/>
    <x v="28"/>
    <s v="Charleston"/>
    <x v="0"/>
    <n v="70"/>
    <n v="1075"/>
    <n v="752500"/>
    <n v="338625"/>
    <n v="0.45"/>
    <s v="Online"/>
    <s v="2021"/>
    <x v="10"/>
    <x v="50"/>
  </r>
  <r>
    <x v="0"/>
    <n v="1185732"/>
    <x v="472"/>
    <x v="4"/>
    <x v="28"/>
    <s v="Charleston"/>
    <x v="1"/>
    <n v="60.000000000000007"/>
    <n v="875"/>
    <n v="525000.00000000012"/>
    <n v="183750.00000000003"/>
    <n v="0.35"/>
    <s v="Online"/>
    <s v="2021"/>
    <x v="10"/>
    <x v="50"/>
  </r>
  <r>
    <x v="2"/>
    <n v="1185732"/>
    <x v="472"/>
    <x v="4"/>
    <x v="28"/>
    <s v="Charleston"/>
    <x v="2"/>
    <n v="60.000000000000007"/>
    <n v="825"/>
    <n v="495000.00000000006"/>
    <n v="123750.00000000001"/>
    <n v="0.25"/>
    <s v="Online"/>
    <s v="2021"/>
    <x v="10"/>
    <x v="50"/>
  </r>
  <r>
    <x v="2"/>
    <n v="1185732"/>
    <x v="472"/>
    <x v="4"/>
    <x v="28"/>
    <s v="Charleston"/>
    <x v="3"/>
    <n v="60.000000000000007"/>
    <n v="775"/>
    <n v="465000.00000000006"/>
    <n v="139500"/>
    <n v="0.3"/>
    <s v="Online"/>
    <s v="2021"/>
    <x v="10"/>
    <x v="50"/>
  </r>
  <r>
    <x v="2"/>
    <n v="1185732"/>
    <x v="472"/>
    <x v="4"/>
    <x v="28"/>
    <s v="Charleston"/>
    <x v="4"/>
    <n v="70"/>
    <n v="775"/>
    <n v="542500"/>
    <n v="189875"/>
    <n v="0.35"/>
    <s v="Online"/>
    <s v="2021"/>
    <x v="10"/>
    <x v="50"/>
  </r>
  <r>
    <x v="2"/>
    <n v="1185732"/>
    <x v="472"/>
    <x v="4"/>
    <x v="28"/>
    <s v="Charleston"/>
    <x v="5"/>
    <n v="75"/>
    <n v="875"/>
    <n v="656250"/>
    <n v="328125"/>
    <n v="0.5"/>
    <s v="Online"/>
    <s v="2021"/>
    <x v="10"/>
    <x v="50"/>
  </r>
  <r>
    <x v="2"/>
    <n v="1185732"/>
    <x v="170"/>
    <x v="4"/>
    <x v="28"/>
    <s v="Charleston"/>
    <x v="0"/>
    <n v="35"/>
    <n v="925"/>
    <n v="323750"/>
    <n v="129500"/>
    <n v="0.4"/>
    <s v="Online"/>
    <s v="2021"/>
    <x v="0"/>
    <x v="1"/>
  </r>
  <r>
    <x v="2"/>
    <n v="1185732"/>
    <x v="170"/>
    <x v="4"/>
    <x v="28"/>
    <s v="Charleston"/>
    <x v="1"/>
    <n v="35"/>
    <n v="725"/>
    <n v="253750"/>
    <n v="88812.5"/>
    <n v="0.35"/>
    <s v="Online"/>
    <s v="2021"/>
    <x v="0"/>
    <x v="1"/>
  </r>
  <r>
    <x v="2"/>
    <n v="1185732"/>
    <x v="170"/>
    <x v="4"/>
    <x v="28"/>
    <s v="Charleston"/>
    <x v="2"/>
    <n v="25.000000000000007"/>
    <n v="725"/>
    <n v="181250.00000000006"/>
    <n v="72500.000000000029"/>
    <n v="0.4"/>
    <s v="Online"/>
    <s v="2021"/>
    <x v="0"/>
    <x v="1"/>
  </r>
  <r>
    <x v="2"/>
    <n v="1185732"/>
    <x v="170"/>
    <x v="4"/>
    <x v="28"/>
    <s v="Charleston"/>
    <x v="3"/>
    <n v="30"/>
    <n v="575"/>
    <n v="172500"/>
    <n v="69000"/>
    <n v="0.4"/>
    <s v="Online"/>
    <s v="2021"/>
    <x v="0"/>
    <x v="1"/>
  </r>
  <r>
    <x v="2"/>
    <n v="1185732"/>
    <x v="170"/>
    <x v="4"/>
    <x v="28"/>
    <s v="Charleston"/>
    <x v="4"/>
    <n v="45"/>
    <n v="625"/>
    <n v="281250"/>
    <n v="98437.5"/>
    <n v="0.35"/>
    <s v="Online"/>
    <s v="2021"/>
    <x v="0"/>
    <x v="1"/>
  </r>
  <r>
    <x v="2"/>
    <n v="1185732"/>
    <x v="170"/>
    <x v="4"/>
    <x v="28"/>
    <s v="Charleston"/>
    <x v="5"/>
    <n v="35"/>
    <n v="725"/>
    <n v="253750"/>
    <n v="126875"/>
    <n v="0.5"/>
    <s v="Online"/>
    <s v="2021"/>
    <x v="0"/>
    <x v="1"/>
  </r>
  <r>
    <x v="2"/>
    <n v="1185732"/>
    <x v="199"/>
    <x v="4"/>
    <x v="28"/>
    <s v="Charleston"/>
    <x v="0"/>
    <n v="35"/>
    <n v="975"/>
    <n v="341250"/>
    <n v="136500"/>
    <n v="0.4"/>
    <s v="Online"/>
    <s v="2021"/>
    <x v="1"/>
    <x v="4"/>
  </r>
  <r>
    <x v="2"/>
    <n v="1185732"/>
    <x v="199"/>
    <x v="4"/>
    <x v="28"/>
    <s v="Charleston"/>
    <x v="1"/>
    <n v="35"/>
    <n v="625"/>
    <n v="218750"/>
    <n v="76562.5"/>
    <n v="0.35"/>
    <s v="Online"/>
    <s v="2021"/>
    <x v="1"/>
    <x v="4"/>
  </r>
  <r>
    <x v="2"/>
    <n v="1185732"/>
    <x v="199"/>
    <x v="4"/>
    <x v="28"/>
    <s v="Charleston"/>
    <x v="2"/>
    <n v="25.000000000000007"/>
    <n v="675"/>
    <n v="168750.00000000006"/>
    <n v="67500.000000000029"/>
    <n v="0.4"/>
    <s v="Online"/>
    <s v="2021"/>
    <x v="1"/>
    <x v="4"/>
  </r>
  <r>
    <x v="2"/>
    <n v="1185732"/>
    <x v="199"/>
    <x v="4"/>
    <x v="29"/>
    <s v="Charlotte"/>
    <x v="3"/>
    <n v="30"/>
    <n v="525"/>
    <n v="157500"/>
    <n v="63000"/>
    <n v="0.4"/>
    <s v="Online"/>
    <s v="2021"/>
    <x v="1"/>
    <x v="4"/>
  </r>
  <r>
    <x v="2"/>
    <n v="1185732"/>
    <x v="199"/>
    <x v="4"/>
    <x v="29"/>
    <s v="Charlotte"/>
    <x v="4"/>
    <n v="45"/>
    <n v="600"/>
    <n v="270000"/>
    <n v="94500"/>
    <n v="0.35"/>
    <s v="Online"/>
    <s v="2021"/>
    <x v="1"/>
    <x v="4"/>
  </r>
  <r>
    <x v="2"/>
    <n v="1185732"/>
    <x v="199"/>
    <x v="4"/>
    <x v="29"/>
    <s v="Charlotte"/>
    <x v="5"/>
    <n v="30"/>
    <n v="700"/>
    <n v="210000"/>
    <n v="105000"/>
    <n v="0.5"/>
    <s v="Online"/>
    <s v="2021"/>
    <x v="1"/>
    <x v="4"/>
  </r>
  <r>
    <x v="2"/>
    <n v="1185732"/>
    <x v="704"/>
    <x v="4"/>
    <x v="29"/>
    <s v="Charlotte"/>
    <x v="0"/>
    <n v="30"/>
    <n v="920"/>
    <n v="276000"/>
    <n v="110400"/>
    <n v="0.4"/>
    <s v="Online"/>
    <s v="2021"/>
    <x v="2"/>
    <x v="6"/>
  </r>
  <r>
    <x v="2"/>
    <n v="1185732"/>
    <x v="704"/>
    <x v="4"/>
    <x v="29"/>
    <s v="Charlotte"/>
    <x v="1"/>
    <n v="30"/>
    <n v="600"/>
    <n v="180000"/>
    <n v="62999.999999999993"/>
    <n v="0.35"/>
    <s v="Online"/>
    <s v="2021"/>
    <x v="2"/>
    <x v="6"/>
  </r>
  <r>
    <x v="2"/>
    <n v="1185732"/>
    <x v="704"/>
    <x v="4"/>
    <x v="29"/>
    <s v="Charlotte"/>
    <x v="2"/>
    <n v="20"/>
    <n v="625"/>
    <n v="125000"/>
    <n v="50000"/>
    <n v="0.4"/>
    <s v="Online"/>
    <s v="2021"/>
    <x v="2"/>
    <x v="6"/>
  </r>
  <r>
    <x v="2"/>
    <n v="1185732"/>
    <x v="704"/>
    <x v="4"/>
    <x v="29"/>
    <s v="Charlotte"/>
    <x v="3"/>
    <n v="24.999999999999993"/>
    <n v="475"/>
    <n v="118749.99999999997"/>
    <n v="47499.999999999993"/>
    <n v="0.4"/>
    <s v="Online"/>
    <s v="2021"/>
    <x v="2"/>
    <x v="6"/>
  </r>
  <r>
    <x v="2"/>
    <n v="1185732"/>
    <x v="704"/>
    <x v="4"/>
    <x v="29"/>
    <s v="Charlotte"/>
    <x v="4"/>
    <n v="40.000000000000007"/>
    <n v="525"/>
    <n v="210000.00000000003"/>
    <n v="73500"/>
    <n v="0.35"/>
    <s v="Online"/>
    <s v="2021"/>
    <x v="2"/>
    <x v="6"/>
  </r>
  <r>
    <x v="2"/>
    <n v="1185732"/>
    <x v="704"/>
    <x v="4"/>
    <x v="29"/>
    <s v="Charlotte"/>
    <x v="5"/>
    <n v="30"/>
    <n v="625"/>
    <n v="187500"/>
    <n v="93750"/>
    <n v="0.5"/>
    <s v="Online"/>
    <s v="2021"/>
    <x v="2"/>
    <x v="6"/>
  </r>
  <r>
    <x v="2"/>
    <n v="1185732"/>
    <x v="721"/>
    <x v="4"/>
    <x v="29"/>
    <s v="Charlotte"/>
    <x v="0"/>
    <n v="30"/>
    <n v="875"/>
    <n v="262500"/>
    <n v="105000"/>
    <n v="0.4"/>
    <s v="Online"/>
    <s v="2021"/>
    <x v="3"/>
    <x v="9"/>
  </r>
  <r>
    <x v="2"/>
    <n v="1185732"/>
    <x v="721"/>
    <x v="4"/>
    <x v="29"/>
    <s v="Charlotte"/>
    <x v="1"/>
    <n v="30"/>
    <n v="575"/>
    <n v="172500"/>
    <n v="60374.999999999993"/>
    <n v="0.35"/>
    <s v="Online"/>
    <s v="2021"/>
    <x v="3"/>
    <x v="9"/>
  </r>
  <r>
    <x v="2"/>
    <n v="1185732"/>
    <x v="721"/>
    <x v="4"/>
    <x v="29"/>
    <s v="Charlotte"/>
    <x v="2"/>
    <n v="20"/>
    <n v="575"/>
    <n v="115000"/>
    <n v="46000"/>
    <n v="0.4"/>
    <s v="Online"/>
    <s v="2021"/>
    <x v="3"/>
    <x v="9"/>
  </r>
  <r>
    <x v="2"/>
    <n v="1185732"/>
    <x v="721"/>
    <x v="4"/>
    <x v="29"/>
    <s v="Charlotte"/>
    <x v="3"/>
    <n v="24.999999999999993"/>
    <n v="500"/>
    <n v="124999.99999999997"/>
    <n v="49999.999999999993"/>
    <n v="0.4"/>
    <s v="Online"/>
    <s v="2021"/>
    <x v="3"/>
    <x v="9"/>
  </r>
  <r>
    <x v="2"/>
    <n v="1185732"/>
    <x v="721"/>
    <x v="4"/>
    <x v="29"/>
    <s v="Charlotte"/>
    <x v="4"/>
    <n v="45"/>
    <n v="525"/>
    <n v="236250"/>
    <n v="82687.5"/>
    <n v="0.35"/>
    <s v="Online"/>
    <s v="2021"/>
    <x v="3"/>
    <x v="9"/>
  </r>
  <r>
    <x v="2"/>
    <n v="1185732"/>
    <x v="721"/>
    <x v="4"/>
    <x v="29"/>
    <s v="Charlotte"/>
    <x v="5"/>
    <n v="35"/>
    <n v="675"/>
    <n v="236250"/>
    <n v="118125"/>
    <n v="0.5"/>
    <s v="Online"/>
    <s v="2021"/>
    <x v="3"/>
    <x v="9"/>
  </r>
  <r>
    <x v="2"/>
    <n v="1185732"/>
    <x v="255"/>
    <x v="4"/>
    <x v="29"/>
    <s v="Charlotte"/>
    <x v="0"/>
    <n v="45"/>
    <n v="945"/>
    <n v="425250"/>
    <n v="170100"/>
    <n v="0.4"/>
    <s v="Online"/>
    <s v="2021"/>
    <x v="4"/>
    <x v="13"/>
  </r>
  <r>
    <x v="2"/>
    <n v="1185732"/>
    <x v="255"/>
    <x v="4"/>
    <x v="29"/>
    <s v="Charlotte"/>
    <x v="1"/>
    <n v="45"/>
    <n v="650"/>
    <n v="292500"/>
    <n v="102375"/>
    <n v="0.35"/>
    <s v="Online"/>
    <s v="2021"/>
    <x v="4"/>
    <x v="13"/>
  </r>
  <r>
    <x v="2"/>
    <n v="1185732"/>
    <x v="255"/>
    <x v="4"/>
    <x v="29"/>
    <s v="Charlotte"/>
    <x v="2"/>
    <n v="40"/>
    <n v="625"/>
    <n v="250000"/>
    <n v="100000"/>
    <n v="0.4"/>
    <s v="Online"/>
    <s v="2021"/>
    <x v="4"/>
    <x v="13"/>
  </r>
  <r>
    <x v="2"/>
    <n v="1185732"/>
    <x v="255"/>
    <x v="4"/>
    <x v="29"/>
    <s v="Charlotte"/>
    <x v="3"/>
    <n v="40"/>
    <n v="575"/>
    <n v="230000"/>
    <n v="92000"/>
    <n v="0.4"/>
    <s v="Online"/>
    <s v="2021"/>
    <x v="4"/>
    <x v="13"/>
  </r>
  <r>
    <x v="2"/>
    <n v="1185732"/>
    <x v="255"/>
    <x v="4"/>
    <x v="29"/>
    <s v="Charlotte"/>
    <x v="4"/>
    <n v="49.999999999999993"/>
    <n v="600"/>
    <n v="299999.99999999994"/>
    <n v="104999.99999999997"/>
    <n v="0.35"/>
    <s v="Online"/>
    <s v="2021"/>
    <x v="4"/>
    <x v="13"/>
  </r>
  <r>
    <x v="2"/>
    <n v="1185732"/>
    <x v="255"/>
    <x v="4"/>
    <x v="29"/>
    <s v="Charlotte"/>
    <x v="5"/>
    <n v="54.999999999999993"/>
    <n v="700"/>
    <n v="384999.99999999994"/>
    <n v="192499.99999999997"/>
    <n v="0.5"/>
    <s v="Online"/>
    <s v="2021"/>
    <x v="4"/>
    <x v="13"/>
  </r>
  <r>
    <x v="2"/>
    <n v="1185732"/>
    <x v="288"/>
    <x v="4"/>
    <x v="29"/>
    <s v="Charlotte"/>
    <x v="0"/>
    <n v="49.999999999999993"/>
    <n v="950"/>
    <n v="474999.99999999994"/>
    <n v="190000"/>
    <n v="0.4"/>
    <s v="Online"/>
    <s v="2021"/>
    <x v="11"/>
    <x v="38"/>
  </r>
  <r>
    <x v="2"/>
    <n v="1185732"/>
    <x v="288"/>
    <x v="4"/>
    <x v="29"/>
    <s v="Charlotte"/>
    <x v="1"/>
    <n v="45"/>
    <n v="700"/>
    <n v="315000"/>
    <n v="110250"/>
    <n v="0.35"/>
    <s v="Online"/>
    <s v="2021"/>
    <x v="11"/>
    <x v="38"/>
  </r>
  <r>
    <x v="2"/>
    <n v="1185732"/>
    <x v="288"/>
    <x v="4"/>
    <x v="29"/>
    <s v="Charlotte"/>
    <x v="2"/>
    <n v="50"/>
    <n v="675"/>
    <n v="337500"/>
    <n v="135000"/>
    <n v="0.4"/>
    <s v="Online"/>
    <s v="2021"/>
    <x v="11"/>
    <x v="38"/>
  </r>
  <r>
    <x v="2"/>
    <n v="1185732"/>
    <x v="288"/>
    <x v="4"/>
    <x v="29"/>
    <s v="Charlotte"/>
    <x v="3"/>
    <n v="50"/>
    <n v="650"/>
    <n v="325000"/>
    <n v="130000"/>
    <n v="0.4"/>
    <s v="Online"/>
    <s v="2021"/>
    <x v="11"/>
    <x v="38"/>
  </r>
  <r>
    <x v="2"/>
    <n v="1185732"/>
    <x v="288"/>
    <x v="4"/>
    <x v="29"/>
    <s v="Charlotte"/>
    <x v="4"/>
    <n v="65"/>
    <n v="650"/>
    <n v="422500"/>
    <n v="147875"/>
    <n v="0.35"/>
    <s v="Online"/>
    <s v="2021"/>
    <x v="11"/>
    <x v="38"/>
  </r>
  <r>
    <x v="2"/>
    <n v="1185732"/>
    <x v="288"/>
    <x v="4"/>
    <x v="29"/>
    <s v="Charlotte"/>
    <x v="5"/>
    <n v="70"/>
    <n v="825"/>
    <n v="577500"/>
    <n v="288750"/>
    <n v="0.5"/>
    <s v="Online"/>
    <s v="2021"/>
    <x v="11"/>
    <x v="38"/>
  </r>
  <r>
    <x v="2"/>
    <n v="1185732"/>
    <x v="316"/>
    <x v="4"/>
    <x v="29"/>
    <s v="Charlotte"/>
    <x v="0"/>
    <n v="65"/>
    <n v="1050"/>
    <n v="682500"/>
    <n v="273000"/>
    <n v="0.4"/>
    <s v="Online"/>
    <s v="2021"/>
    <x v="5"/>
    <x v="42"/>
  </r>
  <r>
    <x v="2"/>
    <n v="1185732"/>
    <x v="316"/>
    <x v="4"/>
    <x v="29"/>
    <s v="Charlotte"/>
    <x v="1"/>
    <n v="60.000000000000007"/>
    <n v="800"/>
    <n v="480000.00000000006"/>
    <n v="168000"/>
    <n v="0.35"/>
    <s v="Online"/>
    <s v="2021"/>
    <x v="5"/>
    <x v="42"/>
  </r>
  <r>
    <x v="2"/>
    <n v="1185732"/>
    <x v="316"/>
    <x v="4"/>
    <x v="29"/>
    <s v="Charlotte"/>
    <x v="2"/>
    <n v="55.000000000000007"/>
    <n v="725"/>
    <n v="398750.00000000006"/>
    <n v="159500.00000000003"/>
    <n v="0.4"/>
    <s v="Online"/>
    <s v="2021"/>
    <x v="5"/>
    <x v="42"/>
  </r>
  <r>
    <x v="2"/>
    <n v="1185732"/>
    <x v="316"/>
    <x v="4"/>
    <x v="29"/>
    <s v="Charlotte"/>
    <x v="3"/>
    <n v="55.000000000000007"/>
    <n v="675"/>
    <n v="371250.00000000006"/>
    <n v="148500.00000000003"/>
    <n v="0.4"/>
    <s v="Online"/>
    <s v="2021"/>
    <x v="5"/>
    <x v="42"/>
  </r>
  <r>
    <x v="2"/>
    <n v="1185732"/>
    <x v="316"/>
    <x v="4"/>
    <x v="29"/>
    <s v="Charlotte"/>
    <x v="4"/>
    <n v="65"/>
    <n v="700"/>
    <n v="455000"/>
    <n v="159250"/>
    <n v="0.35"/>
    <s v="Online"/>
    <s v="2021"/>
    <x v="5"/>
    <x v="42"/>
  </r>
  <r>
    <x v="2"/>
    <n v="1185732"/>
    <x v="316"/>
    <x v="4"/>
    <x v="29"/>
    <s v="Charlotte"/>
    <x v="5"/>
    <n v="70"/>
    <n v="875"/>
    <n v="612500"/>
    <n v="306250"/>
    <n v="0.5"/>
    <s v="Online"/>
    <s v="2021"/>
    <x v="5"/>
    <x v="42"/>
  </r>
  <r>
    <x v="2"/>
    <n v="1185732"/>
    <x v="348"/>
    <x v="4"/>
    <x v="29"/>
    <s v="Charlotte"/>
    <x v="0"/>
    <n v="65"/>
    <n v="1025"/>
    <n v="666250"/>
    <n v="266500"/>
    <n v="0.4"/>
    <s v="Online"/>
    <s v="2021"/>
    <x v="6"/>
    <x v="17"/>
  </r>
  <r>
    <x v="2"/>
    <n v="1185732"/>
    <x v="348"/>
    <x v="4"/>
    <x v="29"/>
    <s v="Charlotte"/>
    <x v="1"/>
    <n v="60.000000000000007"/>
    <n v="800"/>
    <n v="480000.00000000006"/>
    <n v="168000"/>
    <n v="0.35"/>
    <s v="Online"/>
    <s v="2021"/>
    <x v="6"/>
    <x v="17"/>
  </r>
  <r>
    <x v="2"/>
    <n v="1185732"/>
    <x v="348"/>
    <x v="4"/>
    <x v="29"/>
    <s v="Charlotte"/>
    <x v="2"/>
    <n v="55.000000000000007"/>
    <n v="725"/>
    <n v="398750.00000000006"/>
    <n v="159500.00000000003"/>
    <n v="0.4"/>
    <s v="Online"/>
    <s v="2021"/>
    <x v="6"/>
    <x v="17"/>
  </r>
  <r>
    <x v="2"/>
    <n v="1185732"/>
    <x v="348"/>
    <x v="4"/>
    <x v="29"/>
    <s v="Charlotte"/>
    <x v="3"/>
    <n v="45"/>
    <n v="675"/>
    <n v="303750"/>
    <n v="121500"/>
    <n v="0.4"/>
    <s v="Online"/>
    <s v="2021"/>
    <x v="6"/>
    <x v="17"/>
  </r>
  <r>
    <x v="2"/>
    <n v="1185732"/>
    <x v="348"/>
    <x v="4"/>
    <x v="29"/>
    <s v="Charlotte"/>
    <x v="4"/>
    <n v="55.000000000000007"/>
    <n v="650"/>
    <n v="357500.00000000006"/>
    <n v="125125.00000000001"/>
    <n v="0.35"/>
    <s v="Online"/>
    <s v="2021"/>
    <x v="6"/>
    <x v="17"/>
  </r>
  <r>
    <x v="2"/>
    <n v="1185732"/>
    <x v="348"/>
    <x v="4"/>
    <x v="29"/>
    <s v="Charlotte"/>
    <x v="5"/>
    <n v="60.000000000000007"/>
    <n v="825"/>
    <n v="495000.00000000006"/>
    <n v="247500.00000000003"/>
    <n v="0.5"/>
    <s v="Online"/>
    <s v="2021"/>
    <x v="6"/>
    <x v="17"/>
  </r>
  <r>
    <x v="2"/>
    <n v="1185732"/>
    <x v="378"/>
    <x v="4"/>
    <x v="29"/>
    <s v="Charlotte"/>
    <x v="0"/>
    <n v="55.000000000000007"/>
    <n v="925"/>
    <n v="508750.00000000006"/>
    <n v="203500.00000000003"/>
    <n v="0.4"/>
    <s v="Online"/>
    <s v="2021"/>
    <x v="7"/>
    <x v="21"/>
  </r>
  <r>
    <x v="2"/>
    <n v="1185732"/>
    <x v="378"/>
    <x v="4"/>
    <x v="29"/>
    <s v="Charlotte"/>
    <x v="1"/>
    <n v="50.000000000000014"/>
    <n v="725"/>
    <n v="362500.00000000012"/>
    <n v="126875.00000000003"/>
    <n v="0.35"/>
    <s v="Online"/>
    <s v="2021"/>
    <x v="7"/>
    <x v="21"/>
  </r>
  <r>
    <x v="2"/>
    <n v="1185732"/>
    <x v="378"/>
    <x v="4"/>
    <x v="29"/>
    <s v="Charlotte"/>
    <x v="2"/>
    <n v="30.000000000000004"/>
    <n v="625"/>
    <n v="187500.00000000003"/>
    <n v="75000.000000000015"/>
    <n v="0.4"/>
    <s v="Online"/>
    <s v="2021"/>
    <x v="7"/>
    <x v="21"/>
  </r>
  <r>
    <x v="2"/>
    <n v="1185732"/>
    <x v="378"/>
    <x v="4"/>
    <x v="29"/>
    <s v="Charlotte"/>
    <x v="3"/>
    <n v="30.000000000000004"/>
    <n v="600"/>
    <n v="180000.00000000003"/>
    <n v="72000.000000000015"/>
    <n v="0.4"/>
    <s v="Online"/>
    <s v="2021"/>
    <x v="7"/>
    <x v="21"/>
  </r>
  <r>
    <x v="2"/>
    <n v="1185732"/>
    <x v="378"/>
    <x v="4"/>
    <x v="29"/>
    <s v="Charlotte"/>
    <x v="4"/>
    <n v="40"/>
    <n v="600"/>
    <n v="240000"/>
    <n v="84000"/>
    <n v="0.35"/>
    <s v="Online"/>
    <s v="2021"/>
    <x v="7"/>
    <x v="21"/>
  </r>
  <r>
    <x v="2"/>
    <n v="1185732"/>
    <x v="378"/>
    <x v="4"/>
    <x v="29"/>
    <s v="Charlotte"/>
    <x v="5"/>
    <n v="45.000000000000007"/>
    <n v="700"/>
    <n v="315000.00000000006"/>
    <n v="157500.00000000003"/>
    <n v="0.5"/>
    <s v="Online"/>
    <s v="2021"/>
    <x v="7"/>
    <x v="21"/>
  </r>
  <r>
    <x v="2"/>
    <n v="1185732"/>
    <x v="410"/>
    <x v="4"/>
    <x v="29"/>
    <s v="Charlotte"/>
    <x v="0"/>
    <n v="45.000000000000007"/>
    <n v="875"/>
    <n v="393750.00000000006"/>
    <n v="157500.00000000003"/>
    <n v="0.4"/>
    <s v="Online"/>
    <s v="2021"/>
    <x v="8"/>
    <x v="46"/>
  </r>
  <r>
    <x v="2"/>
    <n v="1185732"/>
    <x v="410"/>
    <x v="4"/>
    <x v="29"/>
    <s v="Charlotte"/>
    <x v="1"/>
    <n v="35.000000000000007"/>
    <n v="700"/>
    <n v="245000.00000000006"/>
    <n v="85750.000000000015"/>
    <n v="0.35"/>
    <s v="Online"/>
    <s v="2021"/>
    <x v="8"/>
    <x v="46"/>
  </r>
  <r>
    <x v="2"/>
    <n v="1185732"/>
    <x v="410"/>
    <x v="4"/>
    <x v="29"/>
    <s v="Charlotte"/>
    <x v="2"/>
    <n v="35.000000000000007"/>
    <n v="575"/>
    <n v="201250.00000000003"/>
    <n v="80500.000000000015"/>
    <n v="0.4"/>
    <s v="Online"/>
    <s v="2021"/>
    <x v="8"/>
    <x v="46"/>
  </r>
  <r>
    <x v="2"/>
    <n v="1185732"/>
    <x v="410"/>
    <x v="4"/>
    <x v="29"/>
    <s v="Charlotte"/>
    <x v="3"/>
    <n v="35.000000000000007"/>
    <n v="550"/>
    <n v="192500.00000000003"/>
    <n v="77000.000000000015"/>
    <n v="0.4"/>
    <s v="Online"/>
    <s v="2021"/>
    <x v="8"/>
    <x v="46"/>
  </r>
  <r>
    <x v="2"/>
    <n v="1185732"/>
    <x v="410"/>
    <x v="4"/>
    <x v="29"/>
    <s v="Charlotte"/>
    <x v="4"/>
    <n v="45.000000000000007"/>
    <n v="550"/>
    <n v="247500.00000000003"/>
    <n v="86625"/>
    <n v="0.35"/>
    <s v="Online"/>
    <s v="2021"/>
    <x v="8"/>
    <x v="46"/>
  </r>
  <r>
    <x v="2"/>
    <n v="1185732"/>
    <x v="410"/>
    <x v="4"/>
    <x v="29"/>
    <s v="Charlotte"/>
    <x v="5"/>
    <n v="50"/>
    <n v="675"/>
    <n v="337500"/>
    <n v="168750"/>
    <n v="0.5"/>
    <s v="Online"/>
    <s v="2021"/>
    <x v="8"/>
    <x v="46"/>
  </r>
  <r>
    <x v="2"/>
    <n v="1185732"/>
    <x v="440"/>
    <x v="4"/>
    <x v="29"/>
    <s v="Charlotte"/>
    <x v="0"/>
    <n v="45.000000000000007"/>
    <n v="825"/>
    <n v="371250.00000000006"/>
    <n v="148500.00000000003"/>
    <n v="0.4"/>
    <s v="Online"/>
    <s v="2021"/>
    <x v="9"/>
    <x v="26"/>
  </r>
  <r>
    <x v="2"/>
    <n v="1185732"/>
    <x v="440"/>
    <x v="4"/>
    <x v="29"/>
    <s v="Charlotte"/>
    <x v="1"/>
    <n v="35.000000000000007"/>
    <n v="650"/>
    <n v="227500.00000000006"/>
    <n v="79625.000000000015"/>
    <n v="0.35"/>
    <s v="Online"/>
    <s v="2021"/>
    <x v="9"/>
    <x v="26"/>
  </r>
  <r>
    <x v="2"/>
    <n v="1185732"/>
    <x v="440"/>
    <x v="4"/>
    <x v="29"/>
    <s v="Charlotte"/>
    <x v="2"/>
    <n v="40.000000000000014"/>
    <n v="595"/>
    <n v="238000.00000000009"/>
    <n v="95200.000000000044"/>
    <n v="0.4"/>
    <s v="Online"/>
    <s v="2021"/>
    <x v="9"/>
    <x v="26"/>
  </r>
  <r>
    <x v="2"/>
    <n v="1185732"/>
    <x v="440"/>
    <x v="4"/>
    <x v="29"/>
    <s v="Charlotte"/>
    <x v="3"/>
    <n v="60.000000000000021"/>
    <n v="650"/>
    <n v="390000.00000000012"/>
    <n v="156000.00000000006"/>
    <n v="0.4"/>
    <s v="Online"/>
    <s v="2021"/>
    <x v="9"/>
    <x v="26"/>
  </r>
  <r>
    <x v="2"/>
    <n v="1185732"/>
    <x v="440"/>
    <x v="4"/>
    <x v="29"/>
    <s v="Charlotte"/>
    <x v="4"/>
    <n v="75.000000000000014"/>
    <n v="625"/>
    <n v="468750.00000000012"/>
    <n v="164062.50000000003"/>
    <n v="0.35"/>
    <s v="Online"/>
    <s v="2021"/>
    <x v="9"/>
    <x v="26"/>
  </r>
  <r>
    <x v="2"/>
    <n v="1185732"/>
    <x v="440"/>
    <x v="4"/>
    <x v="29"/>
    <s v="Charlotte"/>
    <x v="5"/>
    <n v="75"/>
    <n v="725"/>
    <n v="543750"/>
    <n v="271875"/>
    <n v="0.5"/>
    <s v="Online"/>
    <s v="2021"/>
    <x v="9"/>
    <x v="26"/>
  </r>
  <r>
    <x v="2"/>
    <n v="1185732"/>
    <x v="469"/>
    <x v="4"/>
    <x v="29"/>
    <s v="Charlotte"/>
    <x v="0"/>
    <n v="70"/>
    <n v="975"/>
    <n v="682500"/>
    <n v="273000"/>
    <n v="0.4"/>
    <s v="Online"/>
    <s v="2021"/>
    <x v="10"/>
    <x v="49"/>
  </r>
  <r>
    <x v="2"/>
    <n v="1185732"/>
    <x v="469"/>
    <x v="4"/>
    <x v="29"/>
    <s v="Charlotte"/>
    <x v="1"/>
    <n v="60.000000000000007"/>
    <n v="775"/>
    <n v="465000.00000000006"/>
    <n v="162750"/>
    <n v="0.35"/>
    <s v="Online"/>
    <s v="2021"/>
    <x v="10"/>
    <x v="49"/>
  </r>
  <r>
    <x v="5"/>
    <n v="1185732"/>
    <x v="469"/>
    <x v="4"/>
    <x v="29"/>
    <s v="Charlotte"/>
    <x v="2"/>
    <n v="60.000000000000007"/>
    <n v="725"/>
    <n v="435000.00000000006"/>
    <n v="174000.00000000003"/>
    <n v="0.4"/>
    <s v="Online"/>
    <s v="2021"/>
    <x v="10"/>
    <x v="49"/>
  </r>
  <r>
    <x v="5"/>
    <n v="1185732"/>
    <x v="469"/>
    <x v="4"/>
    <x v="29"/>
    <s v="Charlotte"/>
    <x v="3"/>
    <n v="60.000000000000007"/>
    <n v="675"/>
    <n v="405000.00000000006"/>
    <n v="162000.00000000003"/>
    <n v="0.4"/>
    <s v="Online"/>
    <s v="2021"/>
    <x v="10"/>
    <x v="49"/>
  </r>
  <r>
    <x v="5"/>
    <n v="1185732"/>
    <x v="469"/>
    <x v="4"/>
    <x v="29"/>
    <s v="Charlotte"/>
    <x v="4"/>
    <n v="70"/>
    <n v="675"/>
    <n v="472500"/>
    <n v="165375"/>
    <n v="0.35"/>
    <s v="Online"/>
    <s v="2021"/>
    <x v="10"/>
    <x v="49"/>
  </r>
  <r>
    <x v="5"/>
    <n v="1185732"/>
    <x v="469"/>
    <x v="4"/>
    <x v="29"/>
    <s v="Charlotte"/>
    <x v="5"/>
    <n v="75"/>
    <n v="775"/>
    <n v="581250"/>
    <n v="290625"/>
    <n v="0.5"/>
    <s v="Online"/>
    <s v="2021"/>
    <x v="10"/>
    <x v="49"/>
  </r>
  <r>
    <x v="5"/>
    <n v="1185732"/>
    <x v="177"/>
    <x v="4"/>
    <x v="29"/>
    <s v="Charlotte"/>
    <x v="0"/>
    <n v="35"/>
    <n v="775"/>
    <n v="271250"/>
    <n v="108500"/>
    <n v="0.4"/>
    <s v="Online"/>
    <s v="2021"/>
    <x v="0"/>
    <x v="31"/>
  </r>
  <r>
    <x v="5"/>
    <n v="1185732"/>
    <x v="177"/>
    <x v="4"/>
    <x v="29"/>
    <s v="Charlotte"/>
    <x v="1"/>
    <n v="35"/>
    <n v="575"/>
    <n v="201250"/>
    <n v="70437.5"/>
    <n v="0.35"/>
    <s v="Online"/>
    <s v="2021"/>
    <x v="0"/>
    <x v="31"/>
  </r>
  <r>
    <x v="5"/>
    <n v="1185732"/>
    <x v="177"/>
    <x v="4"/>
    <x v="29"/>
    <s v="Charlotte"/>
    <x v="2"/>
    <n v="25.000000000000007"/>
    <n v="575"/>
    <n v="143750.00000000003"/>
    <n v="57500.000000000015"/>
    <n v="0.4"/>
    <s v="Online"/>
    <s v="2021"/>
    <x v="0"/>
    <x v="31"/>
  </r>
  <r>
    <x v="5"/>
    <n v="1185732"/>
    <x v="177"/>
    <x v="4"/>
    <x v="29"/>
    <s v="Charlotte"/>
    <x v="3"/>
    <n v="30"/>
    <n v="425"/>
    <n v="127500"/>
    <n v="51000"/>
    <n v="0.4"/>
    <s v="Online"/>
    <s v="2021"/>
    <x v="0"/>
    <x v="31"/>
  </r>
  <r>
    <x v="5"/>
    <n v="1185732"/>
    <x v="177"/>
    <x v="4"/>
    <x v="29"/>
    <s v="Charlotte"/>
    <x v="4"/>
    <n v="45"/>
    <n v="475"/>
    <n v="213750"/>
    <n v="74812.5"/>
    <n v="0.35"/>
    <s v="Online"/>
    <s v="2021"/>
    <x v="0"/>
    <x v="31"/>
  </r>
  <r>
    <x v="5"/>
    <n v="1185732"/>
    <x v="177"/>
    <x v="4"/>
    <x v="29"/>
    <s v="Charlotte"/>
    <x v="5"/>
    <n v="35"/>
    <n v="575"/>
    <n v="201250"/>
    <n v="100625"/>
    <n v="0.5"/>
    <s v="Online"/>
    <s v="2021"/>
    <x v="0"/>
    <x v="31"/>
  </r>
  <r>
    <x v="5"/>
    <n v="1185732"/>
    <x v="206"/>
    <x v="4"/>
    <x v="29"/>
    <s v="Charlotte"/>
    <x v="0"/>
    <n v="35"/>
    <n v="825"/>
    <n v="288750"/>
    <n v="115500"/>
    <n v="0.4"/>
    <s v="Online"/>
    <s v="2021"/>
    <x v="1"/>
    <x v="5"/>
  </r>
  <r>
    <x v="5"/>
    <n v="1185732"/>
    <x v="206"/>
    <x v="4"/>
    <x v="29"/>
    <s v="Charlotte"/>
    <x v="1"/>
    <n v="35"/>
    <n v="475"/>
    <n v="166250"/>
    <n v="58187.499999999993"/>
    <n v="0.35"/>
    <s v="Online"/>
    <s v="2021"/>
    <x v="1"/>
    <x v="5"/>
  </r>
  <r>
    <x v="5"/>
    <n v="1185732"/>
    <x v="206"/>
    <x v="4"/>
    <x v="29"/>
    <s v="Charlotte"/>
    <x v="2"/>
    <n v="25.000000000000007"/>
    <n v="525"/>
    <n v="131250.00000000003"/>
    <n v="52500.000000000015"/>
    <n v="0.4"/>
    <s v="Online"/>
    <s v="2021"/>
    <x v="1"/>
    <x v="5"/>
  </r>
  <r>
    <x v="5"/>
    <n v="1185732"/>
    <x v="206"/>
    <x v="3"/>
    <x v="30"/>
    <s v="Columbus"/>
    <x v="3"/>
    <n v="30"/>
    <n v="375"/>
    <n v="112500"/>
    <n v="45000"/>
    <n v="0.4"/>
    <s v="Online"/>
    <s v="2021"/>
    <x v="1"/>
    <x v="5"/>
  </r>
  <r>
    <x v="5"/>
    <n v="1185732"/>
    <x v="206"/>
    <x v="3"/>
    <x v="30"/>
    <s v="Columbus"/>
    <x v="4"/>
    <n v="45"/>
    <n v="450"/>
    <n v="202500"/>
    <n v="70875"/>
    <n v="0.35"/>
    <s v="Online"/>
    <s v="2021"/>
    <x v="1"/>
    <x v="5"/>
  </r>
  <r>
    <x v="5"/>
    <n v="1185732"/>
    <x v="206"/>
    <x v="3"/>
    <x v="30"/>
    <s v="Columbus"/>
    <x v="5"/>
    <n v="30"/>
    <n v="550"/>
    <n v="165000"/>
    <n v="82500"/>
    <n v="0.5"/>
    <s v="Online"/>
    <s v="2021"/>
    <x v="1"/>
    <x v="5"/>
  </r>
  <r>
    <x v="5"/>
    <n v="1185732"/>
    <x v="214"/>
    <x v="3"/>
    <x v="30"/>
    <s v="Columbus"/>
    <x v="0"/>
    <n v="30"/>
    <n v="770"/>
    <n v="231000"/>
    <n v="92400"/>
    <n v="0.4"/>
    <s v="Online"/>
    <s v="2021"/>
    <x v="2"/>
    <x v="7"/>
  </r>
  <r>
    <x v="5"/>
    <n v="1185732"/>
    <x v="214"/>
    <x v="3"/>
    <x v="30"/>
    <s v="Columbus"/>
    <x v="1"/>
    <n v="30"/>
    <n v="450"/>
    <n v="135000"/>
    <n v="47250"/>
    <n v="0.35"/>
    <s v="Online"/>
    <s v="2021"/>
    <x v="2"/>
    <x v="7"/>
  </r>
  <r>
    <x v="5"/>
    <n v="1185732"/>
    <x v="214"/>
    <x v="3"/>
    <x v="30"/>
    <s v="Columbus"/>
    <x v="2"/>
    <n v="20"/>
    <n v="475"/>
    <n v="95000"/>
    <n v="38000"/>
    <n v="0.4"/>
    <s v="Online"/>
    <s v="2021"/>
    <x v="2"/>
    <x v="7"/>
  </r>
  <r>
    <x v="5"/>
    <n v="1185732"/>
    <x v="214"/>
    <x v="3"/>
    <x v="30"/>
    <s v="Columbus"/>
    <x v="3"/>
    <n v="24.999999999999993"/>
    <n v="325"/>
    <n v="81249.999999999971"/>
    <n v="32499.999999999989"/>
    <n v="0.4"/>
    <s v="Online"/>
    <s v="2021"/>
    <x v="2"/>
    <x v="7"/>
  </r>
  <r>
    <x v="5"/>
    <n v="1185732"/>
    <x v="214"/>
    <x v="3"/>
    <x v="30"/>
    <s v="Columbus"/>
    <x v="4"/>
    <n v="40.000000000000007"/>
    <n v="375"/>
    <n v="150000.00000000003"/>
    <n v="52500.000000000007"/>
    <n v="0.35"/>
    <s v="Online"/>
    <s v="2021"/>
    <x v="2"/>
    <x v="7"/>
  </r>
  <r>
    <x v="5"/>
    <n v="1185732"/>
    <x v="214"/>
    <x v="3"/>
    <x v="30"/>
    <s v="Columbus"/>
    <x v="5"/>
    <n v="30"/>
    <n v="475"/>
    <n v="142500"/>
    <n v="71250"/>
    <n v="0.5"/>
    <s v="Online"/>
    <s v="2021"/>
    <x v="2"/>
    <x v="7"/>
  </r>
  <r>
    <x v="5"/>
    <n v="1185732"/>
    <x v="233"/>
    <x v="3"/>
    <x v="30"/>
    <s v="Columbus"/>
    <x v="0"/>
    <n v="30"/>
    <n v="725"/>
    <n v="217500"/>
    <n v="87000"/>
    <n v="0.4"/>
    <s v="Online"/>
    <s v="2021"/>
    <x v="3"/>
    <x v="34"/>
  </r>
  <r>
    <x v="5"/>
    <n v="1185732"/>
    <x v="233"/>
    <x v="3"/>
    <x v="30"/>
    <s v="Columbus"/>
    <x v="1"/>
    <n v="30"/>
    <n v="425"/>
    <n v="127500"/>
    <n v="44625"/>
    <n v="0.35"/>
    <s v="Online"/>
    <s v="2021"/>
    <x v="3"/>
    <x v="34"/>
  </r>
  <r>
    <x v="5"/>
    <n v="1185732"/>
    <x v="233"/>
    <x v="3"/>
    <x v="30"/>
    <s v="Columbus"/>
    <x v="2"/>
    <n v="20"/>
    <n v="425"/>
    <n v="85000"/>
    <n v="34000"/>
    <n v="0.4"/>
    <s v="Online"/>
    <s v="2021"/>
    <x v="3"/>
    <x v="34"/>
  </r>
  <r>
    <x v="5"/>
    <n v="1185732"/>
    <x v="233"/>
    <x v="3"/>
    <x v="30"/>
    <s v="Columbus"/>
    <x v="3"/>
    <n v="24.999999999999993"/>
    <n v="350"/>
    <n v="87499.999999999971"/>
    <n v="34999.999999999993"/>
    <n v="0.4"/>
    <s v="Online"/>
    <s v="2021"/>
    <x v="3"/>
    <x v="34"/>
  </r>
  <r>
    <x v="5"/>
    <n v="1185732"/>
    <x v="233"/>
    <x v="3"/>
    <x v="30"/>
    <s v="Columbus"/>
    <x v="4"/>
    <n v="45"/>
    <n v="375"/>
    <n v="168750"/>
    <n v="59062.499999999993"/>
    <n v="0.35"/>
    <s v="Online"/>
    <s v="2021"/>
    <x v="3"/>
    <x v="34"/>
  </r>
  <r>
    <x v="5"/>
    <n v="1185732"/>
    <x v="233"/>
    <x v="3"/>
    <x v="30"/>
    <s v="Columbus"/>
    <x v="5"/>
    <n v="35"/>
    <n v="525"/>
    <n v="183750"/>
    <n v="91875"/>
    <n v="0.5"/>
    <s v="Online"/>
    <s v="2021"/>
    <x v="3"/>
    <x v="34"/>
  </r>
  <r>
    <x v="5"/>
    <n v="1185732"/>
    <x v="262"/>
    <x v="3"/>
    <x v="30"/>
    <s v="Columbus"/>
    <x v="0"/>
    <n v="45"/>
    <n v="795"/>
    <n v="357750"/>
    <n v="143100"/>
    <n v="0.4"/>
    <s v="Online"/>
    <s v="2021"/>
    <x v="4"/>
    <x v="35"/>
  </r>
  <r>
    <x v="5"/>
    <n v="1185732"/>
    <x v="262"/>
    <x v="3"/>
    <x v="30"/>
    <s v="Columbus"/>
    <x v="1"/>
    <n v="45"/>
    <n v="500"/>
    <n v="225000"/>
    <n v="78750"/>
    <n v="0.35"/>
    <s v="Online"/>
    <s v="2021"/>
    <x v="4"/>
    <x v="35"/>
  </r>
  <r>
    <x v="5"/>
    <n v="1185732"/>
    <x v="262"/>
    <x v="3"/>
    <x v="30"/>
    <s v="Columbus"/>
    <x v="2"/>
    <n v="40"/>
    <n v="475"/>
    <n v="190000"/>
    <n v="76000"/>
    <n v="0.4"/>
    <s v="Online"/>
    <s v="2021"/>
    <x v="4"/>
    <x v="35"/>
  </r>
  <r>
    <x v="5"/>
    <n v="1185732"/>
    <x v="262"/>
    <x v="3"/>
    <x v="30"/>
    <s v="Columbus"/>
    <x v="3"/>
    <n v="40"/>
    <n v="425"/>
    <n v="170000"/>
    <n v="68000"/>
    <n v="0.4"/>
    <s v="Online"/>
    <s v="2021"/>
    <x v="4"/>
    <x v="35"/>
  </r>
  <r>
    <x v="5"/>
    <n v="1185732"/>
    <x v="262"/>
    <x v="3"/>
    <x v="30"/>
    <s v="Columbus"/>
    <x v="4"/>
    <n v="49.999999999999993"/>
    <n v="450"/>
    <n v="224999.99999999997"/>
    <n v="78749.999999999985"/>
    <n v="0.35"/>
    <s v="Online"/>
    <s v="2021"/>
    <x v="4"/>
    <x v="35"/>
  </r>
  <r>
    <x v="5"/>
    <n v="1185732"/>
    <x v="262"/>
    <x v="3"/>
    <x v="30"/>
    <s v="Columbus"/>
    <x v="5"/>
    <n v="54.999999999999993"/>
    <n v="550"/>
    <n v="302499.99999999994"/>
    <n v="151249.99999999997"/>
    <n v="0.5"/>
    <s v="Online"/>
    <s v="2021"/>
    <x v="4"/>
    <x v="35"/>
  </r>
  <r>
    <x v="5"/>
    <n v="1185732"/>
    <x v="295"/>
    <x v="3"/>
    <x v="30"/>
    <s v="Columbus"/>
    <x v="0"/>
    <n v="49.999999999999993"/>
    <n v="800"/>
    <n v="399999.99999999994"/>
    <n v="160000"/>
    <n v="0.4"/>
    <s v="Online"/>
    <s v="2021"/>
    <x v="11"/>
    <x v="39"/>
  </r>
  <r>
    <x v="5"/>
    <n v="1185732"/>
    <x v="295"/>
    <x v="3"/>
    <x v="30"/>
    <s v="Columbus"/>
    <x v="1"/>
    <n v="45"/>
    <n v="550"/>
    <n v="247500"/>
    <n v="86625"/>
    <n v="0.35"/>
    <s v="Online"/>
    <s v="2021"/>
    <x v="11"/>
    <x v="39"/>
  </r>
  <r>
    <x v="5"/>
    <n v="1185732"/>
    <x v="295"/>
    <x v="3"/>
    <x v="30"/>
    <s v="Columbus"/>
    <x v="2"/>
    <n v="50"/>
    <n v="525"/>
    <n v="262500"/>
    <n v="105000"/>
    <n v="0.4"/>
    <s v="Online"/>
    <s v="2021"/>
    <x v="11"/>
    <x v="39"/>
  </r>
  <r>
    <x v="5"/>
    <n v="1185732"/>
    <x v="295"/>
    <x v="3"/>
    <x v="30"/>
    <s v="Columbus"/>
    <x v="3"/>
    <n v="50"/>
    <n v="500"/>
    <n v="250000"/>
    <n v="100000"/>
    <n v="0.4"/>
    <s v="Online"/>
    <s v="2021"/>
    <x v="11"/>
    <x v="39"/>
  </r>
  <r>
    <x v="5"/>
    <n v="1185732"/>
    <x v="295"/>
    <x v="3"/>
    <x v="30"/>
    <s v="Columbus"/>
    <x v="4"/>
    <n v="65"/>
    <n v="500"/>
    <n v="325000"/>
    <n v="113750"/>
    <n v="0.35"/>
    <s v="Online"/>
    <s v="2021"/>
    <x v="11"/>
    <x v="39"/>
  </r>
  <r>
    <x v="5"/>
    <n v="1185732"/>
    <x v="295"/>
    <x v="3"/>
    <x v="30"/>
    <s v="Columbus"/>
    <x v="5"/>
    <n v="70"/>
    <n v="675"/>
    <n v="472500"/>
    <n v="236250"/>
    <n v="0.5"/>
    <s v="Online"/>
    <s v="2021"/>
    <x v="11"/>
    <x v="39"/>
  </r>
  <r>
    <x v="5"/>
    <n v="1185732"/>
    <x v="323"/>
    <x v="3"/>
    <x v="30"/>
    <s v="Columbus"/>
    <x v="0"/>
    <n v="65"/>
    <n v="900"/>
    <n v="585000"/>
    <n v="234000"/>
    <n v="0.4"/>
    <s v="Online"/>
    <s v="2021"/>
    <x v="5"/>
    <x v="43"/>
  </r>
  <r>
    <x v="5"/>
    <n v="1185732"/>
    <x v="323"/>
    <x v="3"/>
    <x v="30"/>
    <s v="Columbus"/>
    <x v="1"/>
    <n v="60.000000000000007"/>
    <n v="650"/>
    <n v="390000.00000000006"/>
    <n v="136500"/>
    <n v="0.35"/>
    <s v="Online"/>
    <s v="2021"/>
    <x v="5"/>
    <x v="43"/>
  </r>
  <r>
    <x v="5"/>
    <n v="1185732"/>
    <x v="323"/>
    <x v="3"/>
    <x v="30"/>
    <s v="Columbus"/>
    <x v="2"/>
    <n v="55.000000000000007"/>
    <n v="575"/>
    <n v="316250.00000000006"/>
    <n v="126500.00000000003"/>
    <n v="0.4"/>
    <s v="Online"/>
    <s v="2021"/>
    <x v="5"/>
    <x v="43"/>
  </r>
  <r>
    <x v="5"/>
    <n v="1185732"/>
    <x v="323"/>
    <x v="3"/>
    <x v="30"/>
    <s v="Columbus"/>
    <x v="3"/>
    <n v="55.000000000000007"/>
    <n v="525"/>
    <n v="288750.00000000006"/>
    <n v="115500.00000000003"/>
    <n v="0.4"/>
    <s v="Online"/>
    <s v="2021"/>
    <x v="5"/>
    <x v="43"/>
  </r>
  <r>
    <x v="5"/>
    <n v="1185732"/>
    <x v="323"/>
    <x v="3"/>
    <x v="30"/>
    <s v="Columbus"/>
    <x v="4"/>
    <n v="65"/>
    <n v="550"/>
    <n v="357500"/>
    <n v="125124.99999999999"/>
    <n v="0.35"/>
    <s v="Online"/>
    <s v="2021"/>
    <x v="5"/>
    <x v="43"/>
  </r>
  <r>
    <x v="5"/>
    <n v="1185732"/>
    <x v="323"/>
    <x v="3"/>
    <x v="30"/>
    <s v="Columbus"/>
    <x v="5"/>
    <n v="70"/>
    <n v="725"/>
    <n v="507500"/>
    <n v="253750"/>
    <n v="0.5"/>
    <s v="Online"/>
    <s v="2021"/>
    <x v="5"/>
    <x v="43"/>
  </r>
  <r>
    <x v="5"/>
    <n v="1185732"/>
    <x v="355"/>
    <x v="3"/>
    <x v="30"/>
    <s v="Columbus"/>
    <x v="0"/>
    <n v="65"/>
    <n v="875"/>
    <n v="568750"/>
    <n v="227500"/>
    <n v="0.4"/>
    <s v="Online"/>
    <s v="2021"/>
    <x v="6"/>
    <x v="18"/>
  </r>
  <r>
    <x v="5"/>
    <n v="1185732"/>
    <x v="355"/>
    <x v="3"/>
    <x v="30"/>
    <s v="Columbus"/>
    <x v="1"/>
    <n v="60.000000000000007"/>
    <n v="650"/>
    <n v="390000.00000000006"/>
    <n v="136500"/>
    <n v="0.35"/>
    <s v="Online"/>
    <s v="2021"/>
    <x v="6"/>
    <x v="18"/>
  </r>
  <r>
    <x v="5"/>
    <n v="1185732"/>
    <x v="355"/>
    <x v="3"/>
    <x v="30"/>
    <s v="Columbus"/>
    <x v="2"/>
    <n v="55.000000000000007"/>
    <n v="575"/>
    <n v="316250.00000000006"/>
    <n v="126500.00000000003"/>
    <n v="0.4"/>
    <s v="Online"/>
    <s v="2021"/>
    <x v="6"/>
    <x v="18"/>
  </r>
  <r>
    <x v="5"/>
    <n v="1185732"/>
    <x v="355"/>
    <x v="3"/>
    <x v="30"/>
    <s v="Columbus"/>
    <x v="3"/>
    <n v="45"/>
    <n v="525"/>
    <n v="236250"/>
    <n v="94500"/>
    <n v="0.4"/>
    <s v="Online"/>
    <s v="2021"/>
    <x v="6"/>
    <x v="18"/>
  </r>
  <r>
    <x v="5"/>
    <n v="1185732"/>
    <x v="355"/>
    <x v="3"/>
    <x v="30"/>
    <s v="Columbus"/>
    <x v="4"/>
    <n v="55.000000000000007"/>
    <n v="500"/>
    <n v="275000.00000000006"/>
    <n v="96250.000000000015"/>
    <n v="0.35"/>
    <s v="Online"/>
    <s v="2021"/>
    <x v="6"/>
    <x v="18"/>
  </r>
  <r>
    <x v="5"/>
    <n v="1185732"/>
    <x v="355"/>
    <x v="3"/>
    <x v="30"/>
    <s v="Columbus"/>
    <x v="5"/>
    <n v="60.000000000000007"/>
    <n v="675"/>
    <n v="405000.00000000006"/>
    <n v="202500.00000000003"/>
    <n v="0.5"/>
    <s v="Online"/>
    <s v="2021"/>
    <x v="6"/>
    <x v="18"/>
  </r>
  <r>
    <x v="5"/>
    <n v="1185732"/>
    <x v="385"/>
    <x v="3"/>
    <x v="30"/>
    <s v="Columbus"/>
    <x v="0"/>
    <n v="55.000000000000007"/>
    <n v="775"/>
    <n v="426250.00000000006"/>
    <n v="170500.00000000003"/>
    <n v="0.4"/>
    <s v="Online"/>
    <s v="2021"/>
    <x v="7"/>
    <x v="22"/>
  </r>
  <r>
    <x v="5"/>
    <n v="1185732"/>
    <x v="385"/>
    <x v="3"/>
    <x v="30"/>
    <s v="Columbus"/>
    <x v="1"/>
    <n v="50.000000000000014"/>
    <n v="575"/>
    <n v="287500.00000000006"/>
    <n v="100625.00000000001"/>
    <n v="0.35"/>
    <s v="Online"/>
    <s v="2021"/>
    <x v="7"/>
    <x v="22"/>
  </r>
  <r>
    <x v="5"/>
    <n v="1185732"/>
    <x v="385"/>
    <x v="3"/>
    <x v="30"/>
    <s v="Columbus"/>
    <x v="2"/>
    <n v="25.000000000000007"/>
    <n v="475"/>
    <n v="118750.00000000003"/>
    <n v="47500.000000000015"/>
    <n v="0.4"/>
    <s v="Online"/>
    <s v="2021"/>
    <x v="7"/>
    <x v="22"/>
  </r>
  <r>
    <x v="5"/>
    <n v="1185732"/>
    <x v="385"/>
    <x v="3"/>
    <x v="30"/>
    <s v="Columbus"/>
    <x v="3"/>
    <n v="25.000000000000007"/>
    <n v="450"/>
    <n v="112500.00000000003"/>
    <n v="45000.000000000015"/>
    <n v="0.4"/>
    <s v="Online"/>
    <s v="2021"/>
    <x v="7"/>
    <x v="22"/>
  </r>
  <r>
    <x v="5"/>
    <n v="1185732"/>
    <x v="385"/>
    <x v="3"/>
    <x v="30"/>
    <s v="Columbus"/>
    <x v="4"/>
    <n v="35"/>
    <n v="450"/>
    <n v="157500"/>
    <n v="55125"/>
    <n v="0.35"/>
    <s v="Online"/>
    <s v="2021"/>
    <x v="7"/>
    <x v="22"/>
  </r>
  <r>
    <x v="5"/>
    <n v="1185732"/>
    <x v="385"/>
    <x v="3"/>
    <x v="30"/>
    <s v="Columbus"/>
    <x v="5"/>
    <n v="40.000000000000007"/>
    <n v="550"/>
    <n v="220000.00000000003"/>
    <n v="110000.00000000001"/>
    <n v="0.5"/>
    <s v="Online"/>
    <s v="2021"/>
    <x v="7"/>
    <x v="22"/>
  </r>
  <r>
    <x v="5"/>
    <n v="1185732"/>
    <x v="417"/>
    <x v="3"/>
    <x v="30"/>
    <s v="Columbus"/>
    <x v="0"/>
    <n v="40.000000000000007"/>
    <n v="725"/>
    <n v="290000.00000000006"/>
    <n v="116000.00000000003"/>
    <n v="0.4"/>
    <s v="Online"/>
    <s v="2021"/>
    <x v="8"/>
    <x v="47"/>
  </r>
  <r>
    <x v="5"/>
    <n v="1185732"/>
    <x v="417"/>
    <x v="3"/>
    <x v="30"/>
    <s v="Columbus"/>
    <x v="1"/>
    <n v="30.000000000000011"/>
    <n v="550"/>
    <n v="165000.00000000006"/>
    <n v="57750.000000000015"/>
    <n v="0.35"/>
    <s v="Online"/>
    <s v="2021"/>
    <x v="8"/>
    <x v="47"/>
  </r>
  <r>
    <x v="5"/>
    <n v="1185732"/>
    <x v="417"/>
    <x v="3"/>
    <x v="30"/>
    <s v="Columbus"/>
    <x v="2"/>
    <n v="30.000000000000011"/>
    <n v="425"/>
    <n v="127500.00000000004"/>
    <n v="51000.000000000022"/>
    <n v="0.4"/>
    <s v="Online"/>
    <s v="2021"/>
    <x v="8"/>
    <x v="47"/>
  </r>
  <r>
    <x v="5"/>
    <n v="1185732"/>
    <x v="417"/>
    <x v="3"/>
    <x v="30"/>
    <s v="Columbus"/>
    <x v="3"/>
    <n v="30.000000000000011"/>
    <n v="400"/>
    <n v="120000.00000000004"/>
    <n v="48000.000000000022"/>
    <n v="0.4"/>
    <s v="Online"/>
    <s v="2021"/>
    <x v="8"/>
    <x v="47"/>
  </r>
  <r>
    <x v="5"/>
    <n v="1185732"/>
    <x v="417"/>
    <x v="3"/>
    <x v="30"/>
    <s v="Columbus"/>
    <x v="4"/>
    <n v="40.000000000000007"/>
    <n v="400"/>
    <n v="160000.00000000003"/>
    <n v="56000.000000000007"/>
    <n v="0.35"/>
    <s v="Online"/>
    <s v="2021"/>
    <x v="8"/>
    <x v="47"/>
  </r>
  <r>
    <x v="5"/>
    <n v="1185732"/>
    <x v="417"/>
    <x v="3"/>
    <x v="30"/>
    <s v="Columbus"/>
    <x v="5"/>
    <n v="40"/>
    <n v="525"/>
    <n v="210000"/>
    <n v="105000"/>
    <n v="0.5"/>
    <s v="Online"/>
    <s v="2021"/>
    <x v="8"/>
    <x v="47"/>
  </r>
  <r>
    <x v="5"/>
    <n v="1185732"/>
    <x v="447"/>
    <x v="3"/>
    <x v="30"/>
    <s v="Columbus"/>
    <x v="0"/>
    <n v="35.000000000000007"/>
    <n v="675"/>
    <n v="236250.00000000006"/>
    <n v="94500.000000000029"/>
    <n v="0.4"/>
    <s v="Online"/>
    <s v="2021"/>
    <x v="9"/>
    <x v="27"/>
  </r>
  <r>
    <x v="5"/>
    <n v="1185732"/>
    <x v="447"/>
    <x v="3"/>
    <x v="30"/>
    <s v="Columbus"/>
    <x v="1"/>
    <n v="25.000000000000011"/>
    <n v="500"/>
    <n v="125000.00000000006"/>
    <n v="43750.000000000015"/>
    <n v="0.35"/>
    <s v="Online"/>
    <s v="2021"/>
    <x v="9"/>
    <x v="27"/>
  </r>
  <r>
    <x v="5"/>
    <n v="1185732"/>
    <x v="447"/>
    <x v="3"/>
    <x v="30"/>
    <s v="Columbus"/>
    <x v="2"/>
    <n v="35.000000000000014"/>
    <n v="445"/>
    <n v="155750.00000000006"/>
    <n v="62300.000000000029"/>
    <n v="0.4"/>
    <s v="Online"/>
    <s v="2021"/>
    <x v="9"/>
    <x v="27"/>
  </r>
  <r>
    <x v="5"/>
    <n v="1185732"/>
    <x v="447"/>
    <x v="3"/>
    <x v="30"/>
    <s v="Columbus"/>
    <x v="3"/>
    <n v="65.000000000000028"/>
    <n v="500"/>
    <n v="325000.00000000012"/>
    <n v="130000.00000000006"/>
    <n v="0.4"/>
    <s v="Online"/>
    <s v="2021"/>
    <x v="9"/>
    <x v="27"/>
  </r>
  <r>
    <x v="5"/>
    <n v="1185732"/>
    <x v="447"/>
    <x v="3"/>
    <x v="30"/>
    <s v="Columbus"/>
    <x v="4"/>
    <n v="80.000000000000014"/>
    <n v="475"/>
    <n v="380000.00000000006"/>
    <n v="133000"/>
    <n v="0.35"/>
    <s v="Online"/>
    <s v="2021"/>
    <x v="9"/>
    <x v="27"/>
  </r>
  <r>
    <x v="5"/>
    <n v="1185732"/>
    <x v="447"/>
    <x v="3"/>
    <x v="30"/>
    <s v="Columbus"/>
    <x v="5"/>
    <n v="80"/>
    <n v="575"/>
    <n v="460000"/>
    <n v="230000"/>
    <n v="0.5"/>
    <s v="Online"/>
    <s v="2021"/>
    <x v="9"/>
    <x v="27"/>
  </r>
  <r>
    <x v="5"/>
    <n v="1185732"/>
    <x v="476"/>
    <x v="3"/>
    <x v="30"/>
    <s v="Columbus"/>
    <x v="0"/>
    <n v="75.000000000000014"/>
    <n v="825"/>
    <n v="618750.00000000012"/>
    <n v="247500.00000000006"/>
    <n v="0.4"/>
    <s v="Online"/>
    <s v="2021"/>
    <x v="10"/>
    <x v="50"/>
  </r>
  <r>
    <x v="5"/>
    <n v="1185732"/>
    <x v="476"/>
    <x v="3"/>
    <x v="30"/>
    <s v="Columbus"/>
    <x v="1"/>
    <n v="65.000000000000014"/>
    <n v="625"/>
    <n v="406250.00000000012"/>
    <n v="142187.50000000003"/>
    <n v="0.35"/>
    <s v="Online"/>
    <s v="2021"/>
    <x v="10"/>
    <x v="50"/>
  </r>
  <r>
    <x v="3"/>
    <n v="1185732"/>
    <x v="476"/>
    <x v="3"/>
    <x v="30"/>
    <s v="Columbus"/>
    <x v="2"/>
    <n v="65.000000000000014"/>
    <n v="575"/>
    <n v="373750.00000000006"/>
    <n v="149500.00000000003"/>
    <n v="0.4"/>
    <s v="Online"/>
    <s v="2021"/>
    <x v="10"/>
    <x v="50"/>
  </r>
  <r>
    <x v="3"/>
    <n v="1185732"/>
    <x v="476"/>
    <x v="3"/>
    <x v="30"/>
    <s v="Columbus"/>
    <x v="3"/>
    <n v="65.000000000000014"/>
    <n v="525"/>
    <n v="341250.00000000006"/>
    <n v="136500.00000000003"/>
    <n v="0.4"/>
    <s v="Online"/>
    <s v="2021"/>
    <x v="10"/>
    <x v="50"/>
  </r>
  <r>
    <x v="3"/>
    <n v="1185732"/>
    <x v="476"/>
    <x v="3"/>
    <x v="30"/>
    <s v="Columbus"/>
    <x v="4"/>
    <n v="75.000000000000014"/>
    <n v="525"/>
    <n v="393750.00000000006"/>
    <n v="137812.5"/>
    <n v="0.35"/>
    <s v="Online"/>
    <s v="2021"/>
    <x v="10"/>
    <x v="50"/>
  </r>
  <r>
    <x v="3"/>
    <n v="1185732"/>
    <x v="476"/>
    <x v="3"/>
    <x v="30"/>
    <s v="Columbus"/>
    <x v="5"/>
    <n v="80"/>
    <n v="625"/>
    <n v="500000"/>
    <n v="250000"/>
    <n v="0.5"/>
    <s v="Online"/>
    <s v="2021"/>
    <x v="10"/>
    <x v="50"/>
  </r>
  <r>
    <x v="5"/>
    <n v="1185732"/>
    <x v="186"/>
    <x v="3"/>
    <x v="30"/>
    <s v="Columbus"/>
    <x v="0"/>
    <n v="40"/>
    <n v="500"/>
    <n v="200000"/>
    <n v="80000"/>
    <n v="0.4"/>
    <s v="Online"/>
    <s v="2021"/>
    <x v="0"/>
    <x v="2"/>
  </r>
  <r>
    <x v="5"/>
    <n v="1185732"/>
    <x v="186"/>
    <x v="3"/>
    <x v="30"/>
    <s v="Columbus"/>
    <x v="1"/>
    <n v="40"/>
    <n v="300"/>
    <n v="120000"/>
    <n v="42000"/>
    <n v="0.35"/>
    <s v="Online"/>
    <s v="2021"/>
    <x v="0"/>
    <x v="2"/>
  </r>
  <r>
    <x v="5"/>
    <n v="1185732"/>
    <x v="186"/>
    <x v="3"/>
    <x v="30"/>
    <s v="Columbus"/>
    <x v="2"/>
    <n v="30.000000000000004"/>
    <n v="300"/>
    <n v="90000.000000000015"/>
    <n v="36000.000000000007"/>
    <n v="0.4"/>
    <s v="Online"/>
    <s v="2021"/>
    <x v="0"/>
    <x v="2"/>
  </r>
  <r>
    <x v="5"/>
    <n v="1185732"/>
    <x v="186"/>
    <x v="3"/>
    <x v="30"/>
    <s v="Columbus"/>
    <x v="3"/>
    <n v="35"/>
    <n v="150"/>
    <n v="52500"/>
    <n v="21000"/>
    <n v="0.4"/>
    <s v="Online"/>
    <s v="2021"/>
    <x v="0"/>
    <x v="2"/>
  </r>
  <r>
    <x v="5"/>
    <n v="1185732"/>
    <x v="186"/>
    <x v="3"/>
    <x v="30"/>
    <s v="Columbus"/>
    <x v="4"/>
    <n v="49.999999999999993"/>
    <n v="200"/>
    <n v="99999.999999999985"/>
    <n v="34999.999999999993"/>
    <n v="0.35"/>
    <s v="Online"/>
    <s v="2021"/>
    <x v="0"/>
    <x v="2"/>
  </r>
  <r>
    <x v="5"/>
    <n v="1185732"/>
    <x v="186"/>
    <x v="3"/>
    <x v="30"/>
    <s v="Columbus"/>
    <x v="5"/>
    <n v="40"/>
    <n v="300"/>
    <n v="120000"/>
    <n v="48000"/>
    <n v="0.4"/>
    <s v="Online"/>
    <s v="2021"/>
    <x v="0"/>
    <x v="2"/>
  </r>
  <r>
    <x v="5"/>
    <n v="1185732"/>
    <x v="696"/>
    <x v="3"/>
    <x v="30"/>
    <s v="Columbus"/>
    <x v="0"/>
    <n v="40"/>
    <n v="550"/>
    <n v="220000"/>
    <n v="88000"/>
    <n v="0.4"/>
    <s v="Online"/>
    <s v="2021"/>
    <x v="1"/>
    <x v="52"/>
  </r>
  <r>
    <x v="5"/>
    <n v="1185732"/>
    <x v="696"/>
    <x v="3"/>
    <x v="30"/>
    <s v="Columbus"/>
    <x v="1"/>
    <n v="40"/>
    <n v="200"/>
    <n v="80000"/>
    <n v="28000"/>
    <n v="0.35"/>
    <s v="Online"/>
    <s v="2021"/>
    <x v="1"/>
    <x v="52"/>
  </r>
  <r>
    <x v="5"/>
    <n v="1185732"/>
    <x v="696"/>
    <x v="3"/>
    <x v="30"/>
    <s v="Columbus"/>
    <x v="2"/>
    <n v="30.000000000000004"/>
    <n v="250"/>
    <n v="75000.000000000015"/>
    <n v="30000.000000000007"/>
    <n v="0.4"/>
    <s v="Online"/>
    <s v="2021"/>
    <x v="1"/>
    <x v="52"/>
  </r>
  <r>
    <x v="5"/>
    <n v="1185732"/>
    <x v="696"/>
    <x v="4"/>
    <x v="31"/>
    <s v="Louisville"/>
    <x v="3"/>
    <n v="35"/>
    <n v="125"/>
    <n v="43750"/>
    <n v="17500"/>
    <n v="0.4"/>
    <s v="Online"/>
    <s v="2021"/>
    <x v="1"/>
    <x v="52"/>
  </r>
  <r>
    <x v="5"/>
    <n v="1185732"/>
    <x v="696"/>
    <x v="4"/>
    <x v="31"/>
    <s v="Louisville"/>
    <x v="4"/>
    <n v="49.999999999999993"/>
    <n v="200"/>
    <n v="99999.999999999985"/>
    <n v="34999.999999999993"/>
    <n v="0.35"/>
    <s v="Online"/>
    <s v="2021"/>
    <x v="1"/>
    <x v="52"/>
  </r>
  <r>
    <x v="5"/>
    <n v="1185732"/>
    <x v="696"/>
    <x v="4"/>
    <x v="31"/>
    <s v="Louisville"/>
    <x v="5"/>
    <n v="40"/>
    <n v="300"/>
    <n v="120000"/>
    <n v="48000"/>
    <n v="0.4"/>
    <s v="Online"/>
    <s v="2021"/>
    <x v="1"/>
    <x v="52"/>
  </r>
  <r>
    <x v="5"/>
    <n v="1185732"/>
    <x v="226"/>
    <x v="4"/>
    <x v="31"/>
    <s v="Louisville"/>
    <x v="0"/>
    <n v="45"/>
    <n v="520"/>
    <n v="234000"/>
    <n v="93600"/>
    <n v="0.4"/>
    <s v="Online"/>
    <s v="2021"/>
    <x v="2"/>
    <x v="33"/>
  </r>
  <r>
    <x v="5"/>
    <n v="1185732"/>
    <x v="226"/>
    <x v="4"/>
    <x v="31"/>
    <s v="Louisville"/>
    <x v="1"/>
    <n v="45"/>
    <n v="225"/>
    <n v="101250"/>
    <n v="35437.5"/>
    <n v="0.35"/>
    <s v="Online"/>
    <s v="2021"/>
    <x v="2"/>
    <x v="33"/>
  </r>
  <r>
    <x v="5"/>
    <n v="1185732"/>
    <x v="226"/>
    <x v="4"/>
    <x v="31"/>
    <s v="Louisville"/>
    <x v="2"/>
    <n v="35"/>
    <n v="250"/>
    <n v="87500"/>
    <n v="35000"/>
    <n v="0.4"/>
    <s v="Online"/>
    <s v="2021"/>
    <x v="2"/>
    <x v="33"/>
  </r>
  <r>
    <x v="5"/>
    <n v="1185732"/>
    <x v="226"/>
    <x v="4"/>
    <x v="31"/>
    <s v="Louisville"/>
    <x v="3"/>
    <n v="40"/>
    <n v="100"/>
    <n v="40000"/>
    <n v="16000"/>
    <n v="0.4"/>
    <s v="Online"/>
    <s v="2021"/>
    <x v="2"/>
    <x v="33"/>
  </r>
  <r>
    <x v="5"/>
    <n v="1185732"/>
    <x v="226"/>
    <x v="4"/>
    <x v="31"/>
    <s v="Louisville"/>
    <x v="4"/>
    <n v="54.999999999999993"/>
    <n v="150"/>
    <n v="82499.999999999985"/>
    <n v="28874.999999999993"/>
    <n v="0.35"/>
    <s v="Online"/>
    <s v="2021"/>
    <x v="2"/>
    <x v="33"/>
  </r>
  <r>
    <x v="5"/>
    <n v="1185732"/>
    <x v="226"/>
    <x v="4"/>
    <x v="31"/>
    <s v="Louisville"/>
    <x v="5"/>
    <n v="45"/>
    <n v="250"/>
    <n v="112500"/>
    <n v="45000"/>
    <n v="0.4"/>
    <s v="Online"/>
    <s v="2021"/>
    <x v="2"/>
    <x v="33"/>
  </r>
  <r>
    <x v="5"/>
    <n v="1185732"/>
    <x v="245"/>
    <x v="4"/>
    <x v="31"/>
    <s v="Louisville"/>
    <x v="0"/>
    <n v="45"/>
    <n v="475"/>
    <n v="213750"/>
    <n v="85500"/>
    <n v="0.4"/>
    <s v="Online"/>
    <s v="2021"/>
    <x v="3"/>
    <x v="11"/>
  </r>
  <r>
    <x v="5"/>
    <n v="1185732"/>
    <x v="245"/>
    <x v="4"/>
    <x v="31"/>
    <s v="Louisville"/>
    <x v="1"/>
    <n v="45"/>
    <n v="175"/>
    <n v="78750"/>
    <n v="27562.5"/>
    <n v="0.35"/>
    <s v="Online"/>
    <s v="2021"/>
    <x v="3"/>
    <x v="11"/>
  </r>
  <r>
    <x v="5"/>
    <n v="1185732"/>
    <x v="245"/>
    <x v="4"/>
    <x v="31"/>
    <s v="Louisville"/>
    <x v="2"/>
    <n v="40"/>
    <n v="175"/>
    <n v="70000"/>
    <n v="28000"/>
    <n v="0.4"/>
    <s v="Online"/>
    <s v="2021"/>
    <x v="3"/>
    <x v="11"/>
  </r>
  <r>
    <x v="5"/>
    <n v="1185732"/>
    <x v="245"/>
    <x v="4"/>
    <x v="31"/>
    <s v="Louisville"/>
    <x v="3"/>
    <n v="45"/>
    <n v="100"/>
    <n v="45000"/>
    <n v="18000"/>
    <n v="0.4"/>
    <s v="Online"/>
    <s v="2021"/>
    <x v="3"/>
    <x v="11"/>
  </r>
  <r>
    <x v="5"/>
    <n v="1185732"/>
    <x v="245"/>
    <x v="4"/>
    <x v="31"/>
    <s v="Louisville"/>
    <x v="4"/>
    <n v="50"/>
    <n v="125"/>
    <n v="62500"/>
    <n v="21875"/>
    <n v="0.35"/>
    <s v="Online"/>
    <s v="2021"/>
    <x v="3"/>
    <x v="11"/>
  </r>
  <r>
    <x v="5"/>
    <n v="1185732"/>
    <x v="245"/>
    <x v="4"/>
    <x v="31"/>
    <s v="Louisville"/>
    <x v="5"/>
    <n v="40"/>
    <n v="250"/>
    <n v="100000"/>
    <n v="40000"/>
    <n v="0.4"/>
    <s v="Online"/>
    <s v="2021"/>
    <x v="3"/>
    <x v="11"/>
  </r>
  <r>
    <x v="5"/>
    <n v="1185732"/>
    <x v="276"/>
    <x v="4"/>
    <x v="31"/>
    <s v="Louisville"/>
    <x v="0"/>
    <n v="50"/>
    <n v="520"/>
    <n v="260000"/>
    <n v="104000"/>
    <n v="0.4"/>
    <s v="Online"/>
    <s v="2021"/>
    <x v="4"/>
    <x v="37"/>
  </r>
  <r>
    <x v="5"/>
    <n v="1185732"/>
    <x v="276"/>
    <x v="4"/>
    <x v="31"/>
    <s v="Louisville"/>
    <x v="1"/>
    <n v="45.000000000000007"/>
    <n v="225"/>
    <n v="101250.00000000001"/>
    <n v="35437.5"/>
    <n v="0.35"/>
    <s v="Online"/>
    <s v="2021"/>
    <x v="4"/>
    <x v="37"/>
  </r>
  <r>
    <x v="5"/>
    <n v="1185732"/>
    <x v="276"/>
    <x v="4"/>
    <x v="31"/>
    <s v="Louisville"/>
    <x v="2"/>
    <n v="40"/>
    <n v="200"/>
    <n v="80000"/>
    <n v="32000"/>
    <n v="0.4"/>
    <s v="Online"/>
    <s v="2021"/>
    <x v="4"/>
    <x v="37"/>
  </r>
  <r>
    <x v="5"/>
    <n v="1185732"/>
    <x v="276"/>
    <x v="4"/>
    <x v="31"/>
    <s v="Louisville"/>
    <x v="3"/>
    <n v="40"/>
    <n v="125"/>
    <n v="50000"/>
    <n v="20000"/>
    <n v="0.4"/>
    <s v="Online"/>
    <s v="2021"/>
    <x v="4"/>
    <x v="37"/>
  </r>
  <r>
    <x v="5"/>
    <n v="1185732"/>
    <x v="276"/>
    <x v="4"/>
    <x v="31"/>
    <s v="Louisville"/>
    <x v="4"/>
    <n v="50"/>
    <n v="150"/>
    <n v="75000"/>
    <n v="26250"/>
    <n v="0.35"/>
    <s v="Online"/>
    <s v="2021"/>
    <x v="4"/>
    <x v="37"/>
  </r>
  <r>
    <x v="5"/>
    <n v="1185732"/>
    <x v="276"/>
    <x v="4"/>
    <x v="31"/>
    <s v="Louisville"/>
    <x v="5"/>
    <n v="55.000000000000007"/>
    <n v="275"/>
    <n v="151250.00000000003"/>
    <n v="60500.000000000015"/>
    <n v="0.4"/>
    <s v="Online"/>
    <s v="2021"/>
    <x v="4"/>
    <x v="37"/>
  </r>
  <r>
    <x v="5"/>
    <n v="1185732"/>
    <x v="306"/>
    <x v="4"/>
    <x v="31"/>
    <s v="Louisville"/>
    <x v="0"/>
    <n v="40"/>
    <n v="525"/>
    <n v="210000"/>
    <n v="84000"/>
    <n v="0.4"/>
    <s v="Online"/>
    <s v="2021"/>
    <x v="11"/>
    <x v="41"/>
  </r>
  <r>
    <x v="5"/>
    <n v="1185732"/>
    <x v="306"/>
    <x v="4"/>
    <x v="31"/>
    <s v="Louisville"/>
    <x v="1"/>
    <n v="35.000000000000007"/>
    <n v="275"/>
    <n v="96250.000000000015"/>
    <n v="33687.5"/>
    <n v="0.35"/>
    <s v="Online"/>
    <s v="2021"/>
    <x v="11"/>
    <x v="41"/>
  </r>
  <r>
    <x v="5"/>
    <n v="1185732"/>
    <x v="306"/>
    <x v="4"/>
    <x v="31"/>
    <s v="Louisville"/>
    <x v="2"/>
    <n v="30.000000000000004"/>
    <n v="225"/>
    <n v="67500.000000000015"/>
    <n v="27000.000000000007"/>
    <n v="0.4"/>
    <s v="Online"/>
    <s v="2021"/>
    <x v="11"/>
    <x v="41"/>
  </r>
  <r>
    <x v="5"/>
    <n v="1185732"/>
    <x v="306"/>
    <x v="4"/>
    <x v="31"/>
    <s v="Louisville"/>
    <x v="3"/>
    <n v="30.000000000000004"/>
    <n v="200"/>
    <n v="60000.000000000007"/>
    <n v="24000.000000000004"/>
    <n v="0.4"/>
    <s v="Online"/>
    <s v="2021"/>
    <x v="11"/>
    <x v="41"/>
  </r>
  <r>
    <x v="5"/>
    <n v="1185732"/>
    <x v="306"/>
    <x v="4"/>
    <x v="31"/>
    <s v="Louisville"/>
    <x v="4"/>
    <n v="50"/>
    <n v="200"/>
    <n v="100000"/>
    <n v="35000"/>
    <n v="0.35"/>
    <s v="Online"/>
    <s v="2021"/>
    <x v="11"/>
    <x v="41"/>
  </r>
  <r>
    <x v="5"/>
    <n v="1185732"/>
    <x v="306"/>
    <x v="4"/>
    <x v="31"/>
    <s v="Louisville"/>
    <x v="5"/>
    <n v="55.000000000000007"/>
    <n v="375"/>
    <n v="206250.00000000003"/>
    <n v="82500.000000000015"/>
    <n v="0.4"/>
    <s v="Online"/>
    <s v="2021"/>
    <x v="11"/>
    <x v="41"/>
  </r>
  <r>
    <x v="5"/>
    <n v="1185732"/>
    <x v="335"/>
    <x v="4"/>
    <x v="31"/>
    <s v="Louisville"/>
    <x v="0"/>
    <n v="50"/>
    <n v="600"/>
    <n v="300000"/>
    <n v="120000"/>
    <n v="0.4"/>
    <s v="Online"/>
    <s v="2021"/>
    <x v="5"/>
    <x v="15"/>
  </r>
  <r>
    <x v="5"/>
    <n v="1185732"/>
    <x v="335"/>
    <x v="4"/>
    <x v="31"/>
    <s v="Louisville"/>
    <x v="1"/>
    <n v="45.000000000000007"/>
    <n v="350"/>
    <n v="157500.00000000003"/>
    <n v="55125.000000000007"/>
    <n v="0.35"/>
    <s v="Online"/>
    <s v="2021"/>
    <x v="5"/>
    <x v="15"/>
  </r>
  <r>
    <x v="5"/>
    <n v="1185732"/>
    <x v="335"/>
    <x v="4"/>
    <x v="31"/>
    <s v="Louisville"/>
    <x v="2"/>
    <n v="40"/>
    <n v="275"/>
    <n v="110000"/>
    <n v="44000"/>
    <n v="0.4"/>
    <s v="Online"/>
    <s v="2021"/>
    <x v="5"/>
    <x v="15"/>
  </r>
  <r>
    <x v="5"/>
    <n v="1185732"/>
    <x v="335"/>
    <x v="4"/>
    <x v="31"/>
    <s v="Louisville"/>
    <x v="3"/>
    <n v="40"/>
    <n v="225"/>
    <n v="90000"/>
    <n v="36000"/>
    <n v="0.4"/>
    <s v="Online"/>
    <s v="2021"/>
    <x v="5"/>
    <x v="15"/>
  </r>
  <r>
    <x v="5"/>
    <n v="1185732"/>
    <x v="335"/>
    <x v="4"/>
    <x v="31"/>
    <s v="Louisville"/>
    <x v="4"/>
    <n v="50"/>
    <n v="250"/>
    <n v="125000"/>
    <n v="43750"/>
    <n v="0.35"/>
    <s v="Online"/>
    <s v="2021"/>
    <x v="5"/>
    <x v="15"/>
  </r>
  <r>
    <x v="5"/>
    <n v="1185732"/>
    <x v="335"/>
    <x v="4"/>
    <x v="31"/>
    <s v="Louisville"/>
    <x v="5"/>
    <n v="55.000000000000007"/>
    <n v="425"/>
    <n v="233750.00000000003"/>
    <n v="93500.000000000015"/>
    <n v="0.4"/>
    <s v="Online"/>
    <s v="2021"/>
    <x v="5"/>
    <x v="15"/>
  </r>
  <r>
    <x v="5"/>
    <n v="1185732"/>
    <x v="367"/>
    <x v="4"/>
    <x v="31"/>
    <s v="Louisville"/>
    <x v="0"/>
    <n v="50"/>
    <n v="575"/>
    <n v="287500"/>
    <n v="115000"/>
    <n v="0.4"/>
    <s v="Online"/>
    <s v="2021"/>
    <x v="6"/>
    <x v="20"/>
  </r>
  <r>
    <x v="5"/>
    <n v="1185732"/>
    <x v="367"/>
    <x v="4"/>
    <x v="31"/>
    <s v="Louisville"/>
    <x v="1"/>
    <n v="45.000000000000007"/>
    <n v="350"/>
    <n v="157500.00000000003"/>
    <n v="55125.000000000007"/>
    <n v="0.35"/>
    <s v="Online"/>
    <s v="2021"/>
    <x v="6"/>
    <x v="20"/>
  </r>
  <r>
    <x v="5"/>
    <n v="1185732"/>
    <x v="367"/>
    <x v="4"/>
    <x v="31"/>
    <s v="Louisville"/>
    <x v="2"/>
    <n v="40"/>
    <n v="275"/>
    <n v="110000"/>
    <n v="44000"/>
    <n v="0.4"/>
    <s v="Online"/>
    <s v="2021"/>
    <x v="6"/>
    <x v="20"/>
  </r>
  <r>
    <x v="5"/>
    <n v="1185732"/>
    <x v="367"/>
    <x v="4"/>
    <x v="31"/>
    <s v="Louisville"/>
    <x v="3"/>
    <n v="40"/>
    <n v="250"/>
    <n v="100000"/>
    <n v="40000"/>
    <n v="0.4"/>
    <s v="Online"/>
    <s v="2021"/>
    <x v="6"/>
    <x v="20"/>
  </r>
  <r>
    <x v="5"/>
    <n v="1185732"/>
    <x v="367"/>
    <x v="4"/>
    <x v="31"/>
    <s v="Louisville"/>
    <x v="4"/>
    <n v="50"/>
    <n v="225"/>
    <n v="112500"/>
    <n v="39375"/>
    <n v="0.35"/>
    <s v="Online"/>
    <s v="2021"/>
    <x v="6"/>
    <x v="20"/>
  </r>
  <r>
    <x v="5"/>
    <n v="1185732"/>
    <x v="367"/>
    <x v="4"/>
    <x v="31"/>
    <s v="Louisville"/>
    <x v="5"/>
    <n v="55.000000000000007"/>
    <n v="400"/>
    <n v="220000.00000000003"/>
    <n v="88000.000000000015"/>
    <n v="0.4"/>
    <s v="Online"/>
    <s v="2021"/>
    <x v="6"/>
    <x v="20"/>
  </r>
  <r>
    <x v="5"/>
    <n v="1185732"/>
    <x v="399"/>
    <x v="4"/>
    <x v="31"/>
    <s v="Louisville"/>
    <x v="0"/>
    <n v="50"/>
    <n v="525"/>
    <n v="262500"/>
    <n v="105000"/>
    <n v="0.4"/>
    <s v="Online"/>
    <s v="2021"/>
    <x v="7"/>
    <x v="44"/>
  </r>
  <r>
    <x v="5"/>
    <n v="1185732"/>
    <x v="399"/>
    <x v="4"/>
    <x v="31"/>
    <s v="Louisville"/>
    <x v="1"/>
    <n v="45.000000000000007"/>
    <n v="325"/>
    <n v="146250.00000000003"/>
    <n v="51187.500000000007"/>
    <n v="0.35"/>
    <s v="Online"/>
    <s v="2021"/>
    <x v="7"/>
    <x v="44"/>
  </r>
  <r>
    <x v="5"/>
    <n v="1185732"/>
    <x v="399"/>
    <x v="4"/>
    <x v="31"/>
    <s v="Louisville"/>
    <x v="2"/>
    <n v="35"/>
    <n v="225"/>
    <n v="78750"/>
    <n v="31500"/>
    <n v="0.4"/>
    <s v="Online"/>
    <s v="2021"/>
    <x v="7"/>
    <x v="44"/>
  </r>
  <r>
    <x v="5"/>
    <n v="1185732"/>
    <x v="399"/>
    <x v="4"/>
    <x v="31"/>
    <s v="Louisville"/>
    <x v="3"/>
    <n v="35"/>
    <n v="200"/>
    <n v="70000"/>
    <n v="28000"/>
    <n v="0.4"/>
    <s v="Online"/>
    <s v="2021"/>
    <x v="7"/>
    <x v="44"/>
  </r>
  <r>
    <x v="5"/>
    <n v="1185732"/>
    <x v="399"/>
    <x v="4"/>
    <x v="31"/>
    <s v="Louisville"/>
    <x v="4"/>
    <n v="45"/>
    <n v="200"/>
    <n v="90000"/>
    <n v="31499.999999999996"/>
    <n v="0.35"/>
    <s v="Online"/>
    <s v="2021"/>
    <x v="7"/>
    <x v="44"/>
  </r>
  <r>
    <x v="5"/>
    <n v="1185732"/>
    <x v="399"/>
    <x v="4"/>
    <x v="31"/>
    <s v="Louisville"/>
    <x v="5"/>
    <n v="50"/>
    <n v="275"/>
    <n v="137500"/>
    <n v="55000"/>
    <n v="0.4"/>
    <s v="Online"/>
    <s v="2021"/>
    <x v="7"/>
    <x v="44"/>
  </r>
  <r>
    <x v="5"/>
    <n v="1185732"/>
    <x v="428"/>
    <x v="4"/>
    <x v="31"/>
    <s v="Louisville"/>
    <x v="0"/>
    <n v="54.999999999999993"/>
    <n v="450"/>
    <n v="247499.99999999997"/>
    <n v="99000"/>
    <n v="0.4"/>
    <s v="Online"/>
    <s v="2021"/>
    <x v="8"/>
    <x v="24"/>
  </r>
  <r>
    <x v="5"/>
    <n v="1185732"/>
    <x v="428"/>
    <x v="4"/>
    <x v="31"/>
    <s v="Louisville"/>
    <x v="1"/>
    <n v="45"/>
    <n v="275"/>
    <n v="123750"/>
    <n v="43312.5"/>
    <n v="0.35"/>
    <s v="Online"/>
    <s v="2021"/>
    <x v="8"/>
    <x v="24"/>
  </r>
  <r>
    <x v="5"/>
    <n v="1185732"/>
    <x v="428"/>
    <x v="4"/>
    <x v="31"/>
    <s v="Louisville"/>
    <x v="2"/>
    <n v="45"/>
    <n v="175"/>
    <n v="78750"/>
    <n v="31500"/>
    <n v="0.4"/>
    <s v="Online"/>
    <s v="2021"/>
    <x v="8"/>
    <x v="24"/>
  </r>
  <r>
    <x v="5"/>
    <n v="1185732"/>
    <x v="428"/>
    <x v="4"/>
    <x v="31"/>
    <s v="Louisville"/>
    <x v="3"/>
    <n v="45"/>
    <n v="150"/>
    <n v="67500"/>
    <n v="27000"/>
    <n v="0.4"/>
    <s v="Online"/>
    <s v="2021"/>
    <x v="8"/>
    <x v="24"/>
  </r>
  <r>
    <x v="5"/>
    <n v="1185732"/>
    <x v="428"/>
    <x v="4"/>
    <x v="31"/>
    <s v="Louisville"/>
    <x v="4"/>
    <n v="54.999999999999993"/>
    <n v="150"/>
    <n v="82499.999999999985"/>
    <n v="28874.999999999993"/>
    <n v="0.35"/>
    <s v="Online"/>
    <s v="2021"/>
    <x v="8"/>
    <x v="24"/>
  </r>
  <r>
    <x v="5"/>
    <n v="1185732"/>
    <x v="428"/>
    <x v="4"/>
    <x v="31"/>
    <s v="Louisville"/>
    <x v="5"/>
    <n v="54.999999999999993"/>
    <n v="275"/>
    <n v="151249.99999999997"/>
    <n v="60499.999999999993"/>
    <n v="0.4"/>
    <s v="Online"/>
    <s v="2021"/>
    <x v="8"/>
    <x v="24"/>
  </r>
  <r>
    <x v="5"/>
    <n v="1185732"/>
    <x v="459"/>
    <x v="4"/>
    <x v="31"/>
    <s v="Louisville"/>
    <x v="0"/>
    <n v="50"/>
    <n v="425"/>
    <n v="212500"/>
    <n v="85000"/>
    <n v="0.4"/>
    <s v="Online"/>
    <s v="2021"/>
    <x v="9"/>
    <x v="48"/>
  </r>
  <r>
    <x v="5"/>
    <n v="1185732"/>
    <x v="459"/>
    <x v="4"/>
    <x v="31"/>
    <s v="Louisville"/>
    <x v="1"/>
    <n v="40"/>
    <n v="275"/>
    <n v="110000"/>
    <n v="38500"/>
    <n v="0.35"/>
    <s v="Online"/>
    <s v="2021"/>
    <x v="9"/>
    <x v="48"/>
  </r>
  <r>
    <x v="5"/>
    <n v="1185732"/>
    <x v="459"/>
    <x v="4"/>
    <x v="31"/>
    <s v="Louisville"/>
    <x v="2"/>
    <n v="45"/>
    <n v="220"/>
    <n v="99000"/>
    <n v="39600"/>
    <n v="0.4"/>
    <s v="Online"/>
    <s v="2021"/>
    <x v="9"/>
    <x v="48"/>
  </r>
  <r>
    <x v="0"/>
    <n v="1185732"/>
    <x v="459"/>
    <x v="4"/>
    <x v="31"/>
    <s v="Louisville"/>
    <x v="3"/>
    <n v="55.000000000000007"/>
    <n v="200"/>
    <n v="110000.00000000001"/>
    <n v="44000.000000000007"/>
    <n v="0.4"/>
    <s v="Online"/>
    <s v="2021"/>
    <x v="9"/>
    <x v="48"/>
  </r>
  <r>
    <x v="0"/>
    <n v="1185732"/>
    <x v="459"/>
    <x v="4"/>
    <x v="31"/>
    <s v="Louisville"/>
    <x v="4"/>
    <n v="65"/>
    <n v="175"/>
    <n v="113750"/>
    <n v="39812.5"/>
    <n v="0.35"/>
    <s v="Online"/>
    <s v="2021"/>
    <x v="9"/>
    <x v="48"/>
  </r>
  <r>
    <x v="0"/>
    <n v="1185732"/>
    <x v="459"/>
    <x v="4"/>
    <x v="31"/>
    <s v="Louisville"/>
    <x v="5"/>
    <n v="70"/>
    <n v="275"/>
    <n v="192500"/>
    <n v="77000"/>
    <n v="0.4"/>
    <s v="Online"/>
    <s v="2021"/>
    <x v="9"/>
    <x v="48"/>
  </r>
  <r>
    <x v="0"/>
    <n v="1185732"/>
    <x v="488"/>
    <x v="4"/>
    <x v="31"/>
    <s v="Louisville"/>
    <x v="0"/>
    <n v="65"/>
    <n v="525"/>
    <n v="341250"/>
    <n v="136500"/>
    <n v="0.4"/>
    <s v="Online"/>
    <s v="2021"/>
    <x v="10"/>
    <x v="29"/>
  </r>
  <r>
    <x v="0"/>
    <n v="1185732"/>
    <x v="488"/>
    <x v="4"/>
    <x v="31"/>
    <s v="Louisville"/>
    <x v="1"/>
    <n v="55.000000000000007"/>
    <n v="325"/>
    <n v="178750.00000000003"/>
    <n v="62562.500000000007"/>
    <n v="0.35"/>
    <s v="Online"/>
    <s v="2021"/>
    <x v="10"/>
    <x v="29"/>
  </r>
  <r>
    <x v="0"/>
    <n v="1185732"/>
    <x v="488"/>
    <x v="4"/>
    <x v="31"/>
    <s v="Louisville"/>
    <x v="2"/>
    <n v="55.000000000000007"/>
    <n v="275"/>
    <n v="151250.00000000003"/>
    <n v="60500.000000000015"/>
    <n v="0.4"/>
    <s v="Online"/>
    <s v="2021"/>
    <x v="10"/>
    <x v="29"/>
  </r>
  <r>
    <x v="0"/>
    <n v="1185732"/>
    <x v="488"/>
    <x v="4"/>
    <x v="31"/>
    <s v="Louisville"/>
    <x v="3"/>
    <n v="50"/>
    <n v="225"/>
    <n v="112500"/>
    <n v="45000"/>
    <n v="0.4"/>
    <s v="Online"/>
    <s v="2021"/>
    <x v="10"/>
    <x v="29"/>
  </r>
  <r>
    <x v="0"/>
    <n v="1185732"/>
    <x v="488"/>
    <x v="4"/>
    <x v="31"/>
    <s v="Louisville"/>
    <x v="4"/>
    <n v="60"/>
    <n v="225"/>
    <n v="135000"/>
    <n v="47250"/>
    <n v="0.35"/>
    <s v="Online"/>
    <s v="2021"/>
    <x v="10"/>
    <x v="29"/>
  </r>
  <r>
    <x v="0"/>
    <n v="1185732"/>
    <x v="488"/>
    <x v="4"/>
    <x v="31"/>
    <s v="Louisville"/>
    <x v="5"/>
    <n v="64.999999999999986"/>
    <n v="325"/>
    <n v="211249.99999999994"/>
    <n v="84499.999999999985"/>
    <n v="0.4"/>
    <s v="Online"/>
    <s v="2021"/>
    <x v="10"/>
    <x v="29"/>
  </r>
  <r>
    <x v="0"/>
    <n v="1185732"/>
    <x v="184"/>
    <x v="4"/>
    <x v="31"/>
    <s v="Louisville"/>
    <x v="0"/>
    <n v="30.000000000000004"/>
    <n v="725"/>
    <n v="217500.00000000003"/>
    <n v="87000.000000000015"/>
    <n v="0.4"/>
    <s v="Online"/>
    <s v="2021"/>
    <x v="0"/>
    <x v="2"/>
  </r>
  <r>
    <x v="0"/>
    <n v="1185732"/>
    <x v="184"/>
    <x v="4"/>
    <x v="31"/>
    <s v="Louisville"/>
    <x v="1"/>
    <n v="30.000000000000004"/>
    <n v="525"/>
    <n v="157500.00000000003"/>
    <n v="55125.000000000007"/>
    <n v="0.35"/>
    <s v="Online"/>
    <s v="2021"/>
    <x v="0"/>
    <x v="2"/>
  </r>
  <r>
    <x v="0"/>
    <n v="1185732"/>
    <x v="184"/>
    <x v="4"/>
    <x v="31"/>
    <s v="Louisville"/>
    <x v="2"/>
    <n v="20.000000000000007"/>
    <n v="525"/>
    <n v="105000.00000000004"/>
    <n v="42000.000000000022"/>
    <n v="0.4"/>
    <s v="Online"/>
    <s v="2021"/>
    <x v="0"/>
    <x v="2"/>
  </r>
  <r>
    <x v="0"/>
    <n v="1185732"/>
    <x v="184"/>
    <x v="4"/>
    <x v="31"/>
    <s v="Louisville"/>
    <x v="3"/>
    <n v="25"/>
    <n v="375"/>
    <n v="93750"/>
    <n v="37500"/>
    <n v="0.4"/>
    <s v="Online"/>
    <s v="2021"/>
    <x v="0"/>
    <x v="2"/>
  </r>
  <r>
    <x v="0"/>
    <n v="1185732"/>
    <x v="184"/>
    <x v="4"/>
    <x v="31"/>
    <s v="Louisville"/>
    <x v="4"/>
    <n v="40"/>
    <n v="425"/>
    <n v="170000"/>
    <n v="59499.999999999993"/>
    <n v="0.35"/>
    <s v="Online"/>
    <s v="2021"/>
    <x v="0"/>
    <x v="2"/>
  </r>
  <r>
    <x v="0"/>
    <n v="1185732"/>
    <x v="184"/>
    <x v="4"/>
    <x v="31"/>
    <s v="Louisville"/>
    <x v="5"/>
    <n v="30.000000000000004"/>
    <n v="525"/>
    <n v="157500.00000000003"/>
    <n v="78750.000000000015"/>
    <n v="0.5"/>
    <s v="Online"/>
    <s v="2021"/>
    <x v="0"/>
    <x v="2"/>
  </r>
  <r>
    <x v="0"/>
    <n v="1185732"/>
    <x v="213"/>
    <x v="4"/>
    <x v="31"/>
    <s v="Louisville"/>
    <x v="0"/>
    <n v="30.000000000000004"/>
    <n v="775"/>
    <n v="232500.00000000003"/>
    <n v="93000.000000000015"/>
    <n v="0.4"/>
    <s v="Online"/>
    <s v="2021"/>
    <x v="1"/>
    <x v="32"/>
  </r>
  <r>
    <x v="0"/>
    <n v="1185732"/>
    <x v="213"/>
    <x v="4"/>
    <x v="31"/>
    <s v="Louisville"/>
    <x v="1"/>
    <n v="30.000000000000004"/>
    <n v="425"/>
    <n v="127500.00000000001"/>
    <n v="44625"/>
    <n v="0.35"/>
    <s v="Online"/>
    <s v="2021"/>
    <x v="1"/>
    <x v="32"/>
  </r>
  <r>
    <x v="0"/>
    <n v="1185732"/>
    <x v="213"/>
    <x v="4"/>
    <x v="31"/>
    <s v="Louisville"/>
    <x v="2"/>
    <n v="20.000000000000007"/>
    <n v="475"/>
    <n v="95000.000000000029"/>
    <n v="38000.000000000015"/>
    <n v="0.4"/>
    <s v="Online"/>
    <s v="2021"/>
    <x v="1"/>
    <x v="32"/>
  </r>
  <r>
    <x v="0"/>
    <n v="1185732"/>
    <x v="213"/>
    <x v="1"/>
    <x v="32"/>
    <s v="Jackson"/>
    <x v="3"/>
    <n v="25"/>
    <n v="325"/>
    <n v="81250"/>
    <n v="32500"/>
    <n v="0.4"/>
    <s v="Online"/>
    <s v="2021"/>
    <x v="1"/>
    <x v="32"/>
  </r>
  <r>
    <x v="0"/>
    <n v="1185732"/>
    <x v="213"/>
    <x v="1"/>
    <x v="32"/>
    <s v="Jackson"/>
    <x v="4"/>
    <n v="40"/>
    <n v="400"/>
    <n v="160000"/>
    <n v="56000"/>
    <n v="0.35"/>
    <s v="Online"/>
    <s v="2021"/>
    <x v="1"/>
    <x v="32"/>
  </r>
  <r>
    <x v="0"/>
    <n v="1185732"/>
    <x v="213"/>
    <x v="1"/>
    <x v="32"/>
    <s v="Jackson"/>
    <x v="5"/>
    <n v="25"/>
    <n v="500"/>
    <n v="125000"/>
    <n v="62500"/>
    <n v="0.5"/>
    <s v="Online"/>
    <s v="2021"/>
    <x v="1"/>
    <x v="32"/>
  </r>
  <r>
    <x v="0"/>
    <n v="1185732"/>
    <x v="221"/>
    <x v="1"/>
    <x v="32"/>
    <s v="Jackson"/>
    <x v="0"/>
    <n v="25"/>
    <n v="720"/>
    <n v="180000"/>
    <n v="72000"/>
    <n v="0.4"/>
    <s v="Online"/>
    <s v="2021"/>
    <x v="2"/>
    <x v="8"/>
  </r>
  <r>
    <x v="0"/>
    <n v="1185732"/>
    <x v="221"/>
    <x v="1"/>
    <x v="32"/>
    <s v="Jackson"/>
    <x v="1"/>
    <n v="25"/>
    <n v="400"/>
    <n v="100000"/>
    <n v="35000"/>
    <n v="0.35"/>
    <s v="Online"/>
    <s v="2021"/>
    <x v="2"/>
    <x v="8"/>
  </r>
  <r>
    <x v="0"/>
    <n v="1185732"/>
    <x v="221"/>
    <x v="1"/>
    <x v="32"/>
    <s v="Jackson"/>
    <x v="2"/>
    <n v="15.000000000000002"/>
    <n v="425"/>
    <n v="63750.000000000007"/>
    <n v="25500.000000000004"/>
    <n v="0.4"/>
    <s v="Online"/>
    <s v="2021"/>
    <x v="2"/>
    <x v="8"/>
  </r>
  <r>
    <x v="0"/>
    <n v="1185732"/>
    <x v="221"/>
    <x v="1"/>
    <x v="32"/>
    <s v="Jackson"/>
    <x v="3"/>
    <n v="19.999999999999996"/>
    <n v="275"/>
    <n v="54999.999999999993"/>
    <n v="22000"/>
    <n v="0.4"/>
    <s v="Online"/>
    <s v="2021"/>
    <x v="2"/>
    <x v="8"/>
  </r>
  <r>
    <x v="0"/>
    <n v="1185732"/>
    <x v="221"/>
    <x v="1"/>
    <x v="32"/>
    <s v="Jackson"/>
    <x v="4"/>
    <n v="35.000000000000007"/>
    <n v="325"/>
    <n v="113750.00000000003"/>
    <n v="39812.500000000007"/>
    <n v="0.35"/>
    <s v="Online"/>
    <s v="2021"/>
    <x v="2"/>
    <x v="8"/>
  </r>
  <r>
    <x v="0"/>
    <n v="1185732"/>
    <x v="221"/>
    <x v="1"/>
    <x v="32"/>
    <s v="Jackson"/>
    <x v="5"/>
    <n v="25"/>
    <n v="425"/>
    <n v="106250"/>
    <n v="53125"/>
    <n v="0.5"/>
    <s v="Online"/>
    <s v="2021"/>
    <x v="2"/>
    <x v="8"/>
  </r>
  <r>
    <x v="0"/>
    <n v="1185732"/>
    <x v="240"/>
    <x v="1"/>
    <x v="32"/>
    <s v="Jackson"/>
    <x v="0"/>
    <n v="25"/>
    <n v="675"/>
    <n v="168750"/>
    <n v="67500"/>
    <n v="0.4"/>
    <s v="Online"/>
    <s v="2021"/>
    <x v="3"/>
    <x v="10"/>
  </r>
  <r>
    <x v="0"/>
    <n v="1185732"/>
    <x v="240"/>
    <x v="1"/>
    <x v="32"/>
    <s v="Jackson"/>
    <x v="1"/>
    <n v="25"/>
    <n v="375"/>
    <n v="93750"/>
    <n v="32812.5"/>
    <n v="0.35"/>
    <s v="Online"/>
    <s v="2021"/>
    <x v="3"/>
    <x v="10"/>
  </r>
  <r>
    <x v="0"/>
    <n v="1185732"/>
    <x v="240"/>
    <x v="1"/>
    <x v="32"/>
    <s v="Jackson"/>
    <x v="2"/>
    <n v="15.000000000000002"/>
    <n v="375"/>
    <n v="56250.000000000007"/>
    <n v="22500.000000000004"/>
    <n v="0.4"/>
    <s v="Online"/>
    <s v="2021"/>
    <x v="3"/>
    <x v="10"/>
  </r>
  <r>
    <x v="0"/>
    <n v="1185732"/>
    <x v="240"/>
    <x v="1"/>
    <x v="32"/>
    <s v="Jackson"/>
    <x v="3"/>
    <n v="19.999999999999996"/>
    <n v="300"/>
    <n v="59999.999999999993"/>
    <n v="24000"/>
    <n v="0.4"/>
    <s v="Online"/>
    <s v="2021"/>
    <x v="3"/>
    <x v="10"/>
  </r>
  <r>
    <x v="0"/>
    <n v="1185732"/>
    <x v="240"/>
    <x v="1"/>
    <x v="32"/>
    <s v="Jackson"/>
    <x v="4"/>
    <n v="40"/>
    <n v="325"/>
    <n v="130000"/>
    <n v="45500"/>
    <n v="0.35"/>
    <s v="Online"/>
    <s v="2021"/>
    <x v="3"/>
    <x v="10"/>
  </r>
  <r>
    <x v="0"/>
    <n v="1185732"/>
    <x v="240"/>
    <x v="1"/>
    <x v="32"/>
    <s v="Jackson"/>
    <x v="5"/>
    <n v="30.000000000000004"/>
    <n v="475"/>
    <n v="142500.00000000003"/>
    <n v="71250.000000000015"/>
    <n v="0.5"/>
    <s v="Online"/>
    <s v="2021"/>
    <x v="3"/>
    <x v="10"/>
  </r>
  <r>
    <x v="0"/>
    <n v="1185732"/>
    <x v="269"/>
    <x v="1"/>
    <x v="32"/>
    <s v="Jackson"/>
    <x v="0"/>
    <n v="40"/>
    <n v="745"/>
    <n v="298000"/>
    <n v="119200"/>
    <n v="0.4"/>
    <s v="Online"/>
    <s v="2021"/>
    <x v="4"/>
    <x v="36"/>
  </r>
  <r>
    <x v="0"/>
    <n v="1185732"/>
    <x v="269"/>
    <x v="1"/>
    <x v="32"/>
    <s v="Jackson"/>
    <x v="1"/>
    <n v="40"/>
    <n v="450"/>
    <n v="180000"/>
    <n v="62999.999999999993"/>
    <n v="0.35"/>
    <s v="Online"/>
    <s v="2021"/>
    <x v="4"/>
    <x v="36"/>
  </r>
  <r>
    <x v="0"/>
    <n v="1185732"/>
    <x v="269"/>
    <x v="1"/>
    <x v="32"/>
    <s v="Jackson"/>
    <x v="2"/>
    <n v="35"/>
    <n v="425"/>
    <n v="148750"/>
    <n v="59500"/>
    <n v="0.4"/>
    <s v="Online"/>
    <s v="2021"/>
    <x v="4"/>
    <x v="36"/>
  </r>
  <r>
    <x v="0"/>
    <n v="1185732"/>
    <x v="269"/>
    <x v="1"/>
    <x v="32"/>
    <s v="Jackson"/>
    <x v="3"/>
    <n v="35"/>
    <n v="375"/>
    <n v="131250"/>
    <n v="52500"/>
    <n v="0.4"/>
    <s v="Online"/>
    <s v="2021"/>
    <x v="4"/>
    <x v="36"/>
  </r>
  <r>
    <x v="0"/>
    <n v="1185732"/>
    <x v="269"/>
    <x v="1"/>
    <x v="32"/>
    <s v="Jackson"/>
    <x v="4"/>
    <n v="44.999999999999993"/>
    <n v="400"/>
    <n v="179999.99999999997"/>
    <n v="62999.999999999985"/>
    <n v="0.35"/>
    <s v="Online"/>
    <s v="2021"/>
    <x v="4"/>
    <x v="36"/>
  </r>
  <r>
    <x v="0"/>
    <n v="1185732"/>
    <x v="269"/>
    <x v="1"/>
    <x v="32"/>
    <s v="Jackson"/>
    <x v="5"/>
    <n v="49.999999999999993"/>
    <n v="500"/>
    <n v="249999.99999999997"/>
    <n v="124999.99999999999"/>
    <n v="0.5"/>
    <s v="Online"/>
    <s v="2021"/>
    <x v="4"/>
    <x v="36"/>
  </r>
  <r>
    <x v="0"/>
    <n v="1185732"/>
    <x v="302"/>
    <x v="1"/>
    <x v="32"/>
    <s v="Jackson"/>
    <x v="0"/>
    <n v="44.999999999999993"/>
    <n v="750"/>
    <n v="337499.99999999994"/>
    <n v="134999.99999999997"/>
    <n v="0.4"/>
    <s v="Online"/>
    <s v="2021"/>
    <x v="11"/>
    <x v="40"/>
  </r>
  <r>
    <x v="0"/>
    <n v="1185732"/>
    <x v="302"/>
    <x v="1"/>
    <x v="32"/>
    <s v="Jackson"/>
    <x v="1"/>
    <n v="40"/>
    <n v="500"/>
    <n v="200000"/>
    <n v="70000"/>
    <n v="0.35"/>
    <s v="Online"/>
    <s v="2021"/>
    <x v="11"/>
    <x v="40"/>
  </r>
  <r>
    <x v="0"/>
    <n v="1185732"/>
    <x v="302"/>
    <x v="1"/>
    <x v="32"/>
    <s v="Jackson"/>
    <x v="2"/>
    <n v="45"/>
    <n v="475"/>
    <n v="213750"/>
    <n v="85500"/>
    <n v="0.4"/>
    <s v="Online"/>
    <s v="2021"/>
    <x v="11"/>
    <x v="40"/>
  </r>
  <r>
    <x v="0"/>
    <n v="1185732"/>
    <x v="302"/>
    <x v="1"/>
    <x v="32"/>
    <s v="Jackson"/>
    <x v="3"/>
    <n v="45"/>
    <n v="450"/>
    <n v="202500"/>
    <n v="81000"/>
    <n v="0.4"/>
    <s v="Online"/>
    <s v="2021"/>
    <x v="11"/>
    <x v="40"/>
  </r>
  <r>
    <x v="0"/>
    <n v="1185732"/>
    <x v="302"/>
    <x v="1"/>
    <x v="32"/>
    <s v="Jackson"/>
    <x v="4"/>
    <n v="60"/>
    <n v="450"/>
    <n v="270000"/>
    <n v="94500"/>
    <n v="0.35"/>
    <s v="Online"/>
    <s v="2021"/>
    <x v="11"/>
    <x v="40"/>
  </r>
  <r>
    <x v="0"/>
    <n v="1185732"/>
    <x v="302"/>
    <x v="1"/>
    <x v="32"/>
    <s v="Jackson"/>
    <x v="5"/>
    <n v="65"/>
    <n v="625"/>
    <n v="406250"/>
    <n v="203125"/>
    <n v="0.5"/>
    <s v="Online"/>
    <s v="2021"/>
    <x v="11"/>
    <x v="40"/>
  </r>
  <r>
    <x v="0"/>
    <n v="1185732"/>
    <x v="330"/>
    <x v="1"/>
    <x v="32"/>
    <s v="Jackson"/>
    <x v="0"/>
    <n v="60"/>
    <n v="850"/>
    <n v="510000"/>
    <n v="204000"/>
    <n v="0.4"/>
    <s v="Online"/>
    <s v="2021"/>
    <x v="5"/>
    <x v="14"/>
  </r>
  <r>
    <x v="1"/>
    <n v="1185732"/>
    <x v="330"/>
    <x v="1"/>
    <x v="32"/>
    <s v="Jackson"/>
    <x v="1"/>
    <n v="55.000000000000007"/>
    <n v="600"/>
    <n v="330000.00000000006"/>
    <n v="115500.00000000001"/>
    <n v="0.35"/>
    <s v="Online"/>
    <s v="2021"/>
    <x v="5"/>
    <x v="14"/>
  </r>
  <r>
    <x v="1"/>
    <n v="1185732"/>
    <x v="330"/>
    <x v="1"/>
    <x v="32"/>
    <s v="Jackson"/>
    <x v="2"/>
    <n v="50"/>
    <n v="525"/>
    <n v="262500"/>
    <n v="105000"/>
    <n v="0.4"/>
    <s v="Online"/>
    <s v="2021"/>
    <x v="5"/>
    <x v="14"/>
  </r>
  <r>
    <x v="1"/>
    <n v="1185732"/>
    <x v="330"/>
    <x v="1"/>
    <x v="32"/>
    <s v="Jackson"/>
    <x v="3"/>
    <n v="50"/>
    <n v="475"/>
    <n v="237500"/>
    <n v="95000"/>
    <n v="0.4"/>
    <s v="Online"/>
    <s v="2021"/>
    <x v="5"/>
    <x v="14"/>
  </r>
  <r>
    <x v="1"/>
    <n v="1185732"/>
    <x v="330"/>
    <x v="1"/>
    <x v="32"/>
    <s v="Jackson"/>
    <x v="4"/>
    <n v="60"/>
    <n v="500"/>
    <n v="300000"/>
    <n v="105000"/>
    <n v="0.35"/>
    <s v="Online"/>
    <s v="2021"/>
    <x v="5"/>
    <x v="14"/>
  </r>
  <r>
    <x v="1"/>
    <n v="1185732"/>
    <x v="330"/>
    <x v="1"/>
    <x v="32"/>
    <s v="Jackson"/>
    <x v="5"/>
    <n v="65"/>
    <n v="675"/>
    <n v="438750"/>
    <n v="219375"/>
    <n v="0.5"/>
    <s v="Online"/>
    <s v="2021"/>
    <x v="5"/>
    <x v="14"/>
  </r>
  <r>
    <x v="1"/>
    <n v="1185732"/>
    <x v="362"/>
    <x v="1"/>
    <x v="32"/>
    <s v="Jackson"/>
    <x v="0"/>
    <n v="60"/>
    <n v="825"/>
    <n v="495000"/>
    <n v="198000"/>
    <n v="0.4"/>
    <s v="Online"/>
    <s v="2021"/>
    <x v="6"/>
    <x v="19"/>
  </r>
  <r>
    <x v="1"/>
    <n v="1185732"/>
    <x v="362"/>
    <x v="1"/>
    <x v="32"/>
    <s v="Jackson"/>
    <x v="1"/>
    <n v="55.000000000000007"/>
    <n v="600"/>
    <n v="330000.00000000006"/>
    <n v="115500.00000000001"/>
    <n v="0.35"/>
    <s v="Online"/>
    <s v="2021"/>
    <x v="6"/>
    <x v="19"/>
  </r>
  <r>
    <x v="1"/>
    <n v="1185732"/>
    <x v="362"/>
    <x v="1"/>
    <x v="32"/>
    <s v="Jackson"/>
    <x v="2"/>
    <n v="50"/>
    <n v="525"/>
    <n v="262500"/>
    <n v="105000"/>
    <n v="0.4"/>
    <s v="Online"/>
    <s v="2021"/>
    <x v="6"/>
    <x v="19"/>
  </r>
  <r>
    <x v="1"/>
    <n v="1185732"/>
    <x v="362"/>
    <x v="1"/>
    <x v="32"/>
    <s v="Jackson"/>
    <x v="3"/>
    <n v="40"/>
    <n v="475"/>
    <n v="190000"/>
    <n v="76000"/>
    <n v="0.4"/>
    <s v="Online"/>
    <s v="2021"/>
    <x v="6"/>
    <x v="19"/>
  </r>
  <r>
    <x v="1"/>
    <n v="1185732"/>
    <x v="362"/>
    <x v="1"/>
    <x v="32"/>
    <s v="Jackson"/>
    <x v="4"/>
    <n v="50"/>
    <n v="450"/>
    <n v="225000"/>
    <n v="78750"/>
    <n v="0.35"/>
    <s v="Online"/>
    <s v="2021"/>
    <x v="6"/>
    <x v="19"/>
  </r>
  <r>
    <x v="1"/>
    <n v="1185732"/>
    <x v="362"/>
    <x v="1"/>
    <x v="32"/>
    <s v="Jackson"/>
    <x v="5"/>
    <n v="55.000000000000007"/>
    <n v="625"/>
    <n v="343750.00000000006"/>
    <n v="171875.00000000003"/>
    <n v="0.5"/>
    <s v="Online"/>
    <s v="2021"/>
    <x v="6"/>
    <x v="19"/>
  </r>
  <r>
    <x v="1"/>
    <n v="1185732"/>
    <x v="392"/>
    <x v="1"/>
    <x v="32"/>
    <s v="Jackson"/>
    <x v="0"/>
    <n v="50"/>
    <n v="725"/>
    <n v="362500"/>
    <n v="145000"/>
    <n v="0.4"/>
    <s v="Online"/>
    <s v="2021"/>
    <x v="7"/>
    <x v="23"/>
  </r>
  <r>
    <x v="1"/>
    <n v="1185732"/>
    <x v="392"/>
    <x v="1"/>
    <x v="32"/>
    <s v="Jackson"/>
    <x v="1"/>
    <n v="45.000000000000014"/>
    <n v="525"/>
    <n v="236250.00000000009"/>
    <n v="82687.500000000029"/>
    <n v="0.35"/>
    <s v="Online"/>
    <s v="2021"/>
    <x v="7"/>
    <x v="23"/>
  </r>
  <r>
    <x v="1"/>
    <n v="1185732"/>
    <x v="392"/>
    <x v="1"/>
    <x v="32"/>
    <s v="Jackson"/>
    <x v="2"/>
    <n v="20.000000000000007"/>
    <n v="425"/>
    <n v="85000.000000000029"/>
    <n v="34000.000000000015"/>
    <n v="0.4"/>
    <s v="Online"/>
    <s v="2021"/>
    <x v="7"/>
    <x v="23"/>
  </r>
  <r>
    <x v="1"/>
    <n v="1185732"/>
    <x v="392"/>
    <x v="1"/>
    <x v="32"/>
    <s v="Jackson"/>
    <x v="3"/>
    <n v="20.000000000000007"/>
    <n v="400"/>
    <n v="80000.000000000029"/>
    <n v="32000.000000000015"/>
    <n v="0.4"/>
    <s v="Online"/>
    <s v="2021"/>
    <x v="7"/>
    <x v="23"/>
  </r>
  <r>
    <x v="1"/>
    <n v="1185732"/>
    <x v="392"/>
    <x v="1"/>
    <x v="32"/>
    <s v="Jackson"/>
    <x v="4"/>
    <n v="30.000000000000004"/>
    <n v="400"/>
    <n v="120000.00000000001"/>
    <n v="42000"/>
    <n v="0.35"/>
    <s v="Online"/>
    <s v="2021"/>
    <x v="7"/>
    <x v="23"/>
  </r>
  <r>
    <x v="1"/>
    <n v="1185732"/>
    <x v="392"/>
    <x v="1"/>
    <x v="32"/>
    <s v="Jackson"/>
    <x v="5"/>
    <n v="35.000000000000007"/>
    <n v="500"/>
    <n v="175000.00000000003"/>
    <n v="87500.000000000015"/>
    <n v="0.5"/>
    <s v="Online"/>
    <s v="2021"/>
    <x v="7"/>
    <x v="23"/>
  </r>
  <r>
    <x v="1"/>
    <n v="1185732"/>
    <x v="424"/>
    <x v="1"/>
    <x v="32"/>
    <s v="Jackson"/>
    <x v="0"/>
    <n v="35.000000000000007"/>
    <n v="675"/>
    <n v="236250.00000000006"/>
    <n v="94500.000000000029"/>
    <n v="0.4"/>
    <s v="Online"/>
    <s v="2021"/>
    <x v="8"/>
    <x v="24"/>
  </r>
  <r>
    <x v="1"/>
    <n v="1185732"/>
    <x v="424"/>
    <x v="1"/>
    <x v="32"/>
    <s v="Jackson"/>
    <x v="1"/>
    <n v="25.000000000000011"/>
    <n v="500"/>
    <n v="125000.00000000006"/>
    <n v="43750.000000000015"/>
    <n v="0.35"/>
    <s v="Online"/>
    <s v="2021"/>
    <x v="8"/>
    <x v="24"/>
  </r>
  <r>
    <x v="1"/>
    <n v="1185732"/>
    <x v="424"/>
    <x v="1"/>
    <x v="32"/>
    <s v="Jackson"/>
    <x v="2"/>
    <n v="25.000000000000011"/>
    <n v="375"/>
    <n v="93750.000000000044"/>
    <n v="37500.000000000022"/>
    <n v="0.4"/>
    <s v="Online"/>
    <s v="2021"/>
    <x v="8"/>
    <x v="24"/>
  </r>
  <r>
    <x v="1"/>
    <n v="1185732"/>
    <x v="424"/>
    <x v="1"/>
    <x v="32"/>
    <s v="Jackson"/>
    <x v="3"/>
    <n v="25.000000000000011"/>
    <n v="350"/>
    <n v="87500.000000000044"/>
    <n v="35000.000000000022"/>
    <n v="0.4"/>
    <s v="Online"/>
    <s v="2021"/>
    <x v="8"/>
    <x v="24"/>
  </r>
  <r>
    <x v="1"/>
    <n v="1185732"/>
    <x v="424"/>
    <x v="1"/>
    <x v="32"/>
    <s v="Jackson"/>
    <x v="4"/>
    <n v="35.000000000000007"/>
    <n v="350"/>
    <n v="122500.00000000003"/>
    <n v="42875.000000000007"/>
    <n v="0.35"/>
    <s v="Online"/>
    <s v="2021"/>
    <x v="8"/>
    <x v="24"/>
  </r>
  <r>
    <x v="2"/>
    <n v="1185732"/>
    <x v="424"/>
    <x v="1"/>
    <x v="32"/>
    <s v="Jackson"/>
    <x v="5"/>
    <n v="35"/>
    <n v="475"/>
    <n v="166250"/>
    <n v="83125"/>
    <n v="0.5"/>
    <s v="Online"/>
    <s v="2021"/>
    <x v="8"/>
    <x v="24"/>
  </r>
  <r>
    <x v="2"/>
    <n v="1185732"/>
    <x v="454"/>
    <x v="1"/>
    <x v="32"/>
    <s v="Jackson"/>
    <x v="0"/>
    <n v="30.000000000000011"/>
    <n v="625"/>
    <n v="187500.00000000006"/>
    <n v="75000.000000000029"/>
    <n v="0.4"/>
    <s v="Online"/>
    <s v="2021"/>
    <x v="9"/>
    <x v="28"/>
  </r>
  <r>
    <x v="2"/>
    <n v="1185732"/>
    <x v="454"/>
    <x v="1"/>
    <x v="32"/>
    <s v="Jackson"/>
    <x v="1"/>
    <n v="20.000000000000011"/>
    <n v="450"/>
    <n v="90000.000000000044"/>
    <n v="31500.000000000015"/>
    <n v="0.35"/>
    <s v="Online"/>
    <s v="2021"/>
    <x v="9"/>
    <x v="28"/>
  </r>
  <r>
    <x v="2"/>
    <n v="1185732"/>
    <x v="454"/>
    <x v="1"/>
    <x v="32"/>
    <s v="Jackson"/>
    <x v="2"/>
    <n v="30.000000000000014"/>
    <n v="395"/>
    <n v="118500.00000000006"/>
    <n v="47400.000000000029"/>
    <n v="0.4"/>
    <s v="Online"/>
    <s v="2021"/>
    <x v="9"/>
    <x v="28"/>
  </r>
  <r>
    <x v="2"/>
    <n v="1185732"/>
    <x v="454"/>
    <x v="1"/>
    <x v="32"/>
    <s v="Jackson"/>
    <x v="3"/>
    <n v="60.000000000000021"/>
    <n v="450"/>
    <n v="270000.00000000012"/>
    <n v="108000.00000000006"/>
    <n v="0.4"/>
    <s v="Online"/>
    <s v="2021"/>
    <x v="9"/>
    <x v="28"/>
  </r>
  <r>
    <x v="2"/>
    <n v="1185732"/>
    <x v="454"/>
    <x v="1"/>
    <x v="32"/>
    <s v="Jackson"/>
    <x v="4"/>
    <n v="75.000000000000014"/>
    <n v="425"/>
    <n v="318750.00000000006"/>
    <n v="111562.50000000001"/>
    <n v="0.35"/>
    <s v="Online"/>
    <s v="2021"/>
    <x v="9"/>
    <x v="28"/>
  </r>
  <r>
    <x v="2"/>
    <n v="1185732"/>
    <x v="454"/>
    <x v="1"/>
    <x v="32"/>
    <s v="Jackson"/>
    <x v="5"/>
    <n v="75"/>
    <n v="525"/>
    <n v="393750"/>
    <n v="196875"/>
    <n v="0.5"/>
    <s v="Online"/>
    <s v="2021"/>
    <x v="9"/>
    <x v="28"/>
  </r>
  <r>
    <x v="2"/>
    <n v="1185732"/>
    <x v="483"/>
    <x v="1"/>
    <x v="32"/>
    <s v="Jackson"/>
    <x v="0"/>
    <n v="70"/>
    <n v="775"/>
    <n v="542500"/>
    <n v="217000"/>
    <n v="0.4"/>
    <s v="Online"/>
    <s v="2021"/>
    <x v="10"/>
    <x v="51"/>
  </r>
  <r>
    <x v="2"/>
    <n v="1185732"/>
    <x v="483"/>
    <x v="1"/>
    <x v="32"/>
    <s v="Jackson"/>
    <x v="1"/>
    <n v="60.000000000000007"/>
    <n v="575"/>
    <n v="345000.00000000006"/>
    <n v="120750.00000000001"/>
    <n v="0.35"/>
    <s v="Online"/>
    <s v="2021"/>
    <x v="10"/>
    <x v="51"/>
  </r>
  <r>
    <x v="2"/>
    <n v="1185732"/>
    <x v="483"/>
    <x v="1"/>
    <x v="32"/>
    <s v="Jackson"/>
    <x v="2"/>
    <n v="60.000000000000007"/>
    <n v="525"/>
    <n v="315000.00000000006"/>
    <n v="126000.00000000003"/>
    <n v="0.4"/>
    <s v="Online"/>
    <s v="2021"/>
    <x v="10"/>
    <x v="51"/>
  </r>
  <r>
    <x v="2"/>
    <n v="1185732"/>
    <x v="483"/>
    <x v="1"/>
    <x v="32"/>
    <s v="Jackson"/>
    <x v="3"/>
    <n v="60.000000000000007"/>
    <n v="475"/>
    <n v="285000.00000000006"/>
    <n v="114000.00000000003"/>
    <n v="0.4"/>
    <s v="Online"/>
    <s v="2021"/>
    <x v="10"/>
    <x v="51"/>
  </r>
  <r>
    <x v="2"/>
    <n v="1185732"/>
    <x v="483"/>
    <x v="1"/>
    <x v="32"/>
    <s v="Jackson"/>
    <x v="4"/>
    <n v="70"/>
    <n v="475"/>
    <n v="332500"/>
    <n v="116374.99999999999"/>
    <n v="0.35"/>
    <s v="Online"/>
    <s v="2021"/>
    <x v="10"/>
    <x v="51"/>
  </r>
  <r>
    <x v="2"/>
    <n v="1185732"/>
    <x v="483"/>
    <x v="1"/>
    <x v="32"/>
    <s v="Jackson"/>
    <x v="5"/>
    <n v="75"/>
    <n v="575"/>
    <n v="431250"/>
    <n v="215625"/>
    <n v="0.5"/>
    <s v="Online"/>
    <s v="2021"/>
    <x v="10"/>
    <x v="51"/>
  </r>
  <r>
    <x v="2"/>
    <n v="1197831"/>
    <x v="187"/>
    <x v="1"/>
    <x v="32"/>
    <s v="Jackson"/>
    <x v="0"/>
    <n v="25.000000000000007"/>
    <n v="650"/>
    <n v="162500.00000000006"/>
    <n v="65000.000000000029"/>
    <n v="0.4"/>
    <s v="Online"/>
    <s v="2021"/>
    <x v="0"/>
    <x v="2"/>
  </r>
  <r>
    <x v="2"/>
    <n v="1197831"/>
    <x v="187"/>
    <x v="1"/>
    <x v="32"/>
    <s v="Jackson"/>
    <x v="1"/>
    <n v="25.000000000000007"/>
    <n v="450"/>
    <n v="112500.00000000003"/>
    <n v="39375.000000000007"/>
    <n v="0.35"/>
    <s v="Online"/>
    <s v="2021"/>
    <x v="0"/>
    <x v="2"/>
  </r>
  <r>
    <x v="2"/>
    <n v="1197831"/>
    <x v="187"/>
    <x v="1"/>
    <x v="32"/>
    <s v="Jackson"/>
    <x v="2"/>
    <n v="15.000000000000007"/>
    <n v="450"/>
    <n v="67500.000000000029"/>
    <n v="27000.000000000015"/>
    <n v="0.4"/>
    <s v="Online"/>
    <s v="2021"/>
    <x v="0"/>
    <x v="2"/>
  </r>
  <r>
    <x v="2"/>
    <n v="1197831"/>
    <x v="187"/>
    <x v="1"/>
    <x v="32"/>
    <s v="Jackson"/>
    <x v="3"/>
    <n v="20"/>
    <n v="300"/>
    <n v="60000"/>
    <n v="24000"/>
    <n v="0.4"/>
    <s v="Online"/>
    <s v="2021"/>
    <x v="0"/>
    <x v="2"/>
  </r>
  <r>
    <x v="2"/>
    <n v="1197831"/>
    <x v="187"/>
    <x v="1"/>
    <x v="32"/>
    <s v="Jackson"/>
    <x v="4"/>
    <n v="35"/>
    <n v="350"/>
    <n v="122500"/>
    <n v="42875"/>
    <n v="0.35"/>
    <s v="Online"/>
    <s v="2021"/>
    <x v="0"/>
    <x v="2"/>
  </r>
  <r>
    <x v="2"/>
    <n v="1197831"/>
    <x v="187"/>
    <x v="1"/>
    <x v="32"/>
    <s v="Jackson"/>
    <x v="5"/>
    <n v="25.000000000000007"/>
    <n v="450"/>
    <n v="112500.00000000003"/>
    <n v="45000.000000000015"/>
    <n v="0.4"/>
    <s v="Online"/>
    <s v="2021"/>
    <x v="0"/>
    <x v="2"/>
  </r>
  <r>
    <x v="2"/>
    <n v="1197831"/>
    <x v="695"/>
    <x v="1"/>
    <x v="32"/>
    <s v="Jackson"/>
    <x v="0"/>
    <n v="25.000000000000007"/>
    <n v="700"/>
    <n v="175000.00000000006"/>
    <n v="70000.000000000029"/>
    <n v="0.4"/>
    <s v="Online"/>
    <s v="2021"/>
    <x v="1"/>
    <x v="52"/>
  </r>
  <r>
    <x v="2"/>
    <n v="1197831"/>
    <x v="695"/>
    <x v="1"/>
    <x v="32"/>
    <s v="Jackson"/>
    <x v="1"/>
    <n v="25.000000000000007"/>
    <n v="350"/>
    <n v="87500.000000000029"/>
    <n v="30625.000000000007"/>
    <n v="0.35"/>
    <s v="Online"/>
    <s v="2021"/>
    <x v="1"/>
    <x v="52"/>
  </r>
  <r>
    <x v="2"/>
    <n v="1197831"/>
    <x v="695"/>
    <x v="1"/>
    <x v="32"/>
    <s v="Jackson"/>
    <x v="2"/>
    <n v="15.000000000000007"/>
    <n v="400"/>
    <n v="60000.000000000029"/>
    <n v="24000.000000000015"/>
    <n v="0.4"/>
    <s v="Online"/>
    <s v="2021"/>
    <x v="1"/>
    <x v="52"/>
  </r>
  <r>
    <x v="1"/>
    <n v="1197831"/>
    <x v="695"/>
    <x v="1"/>
    <x v="33"/>
    <s v="Little Rock"/>
    <x v="3"/>
    <n v="20"/>
    <n v="250"/>
    <n v="50000"/>
    <n v="20000"/>
    <n v="0.4"/>
    <s v="Online"/>
    <s v="2021"/>
    <x v="1"/>
    <x v="52"/>
  </r>
  <r>
    <x v="1"/>
    <n v="1197831"/>
    <x v="695"/>
    <x v="1"/>
    <x v="33"/>
    <s v="Little Rock"/>
    <x v="4"/>
    <n v="35"/>
    <n v="325"/>
    <n v="113750"/>
    <n v="39812.5"/>
    <n v="0.35"/>
    <s v="Online"/>
    <s v="2021"/>
    <x v="1"/>
    <x v="52"/>
  </r>
  <r>
    <x v="1"/>
    <n v="1197831"/>
    <x v="695"/>
    <x v="1"/>
    <x v="33"/>
    <s v="Little Rock"/>
    <x v="5"/>
    <n v="20"/>
    <n v="425"/>
    <n v="85000"/>
    <n v="34000"/>
    <n v="0.4"/>
    <s v="Online"/>
    <s v="2021"/>
    <x v="1"/>
    <x v="52"/>
  </r>
  <r>
    <x v="1"/>
    <n v="1197831"/>
    <x v="224"/>
    <x v="1"/>
    <x v="33"/>
    <s v="Little Rock"/>
    <x v="0"/>
    <n v="20"/>
    <n v="645"/>
    <n v="129000"/>
    <n v="51600"/>
    <n v="0.4"/>
    <s v="Online"/>
    <s v="2021"/>
    <x v="2"/>
    <x v="8"/>
  </r>
  <r>
    <x v="1"/>
    <n v="1197831"/>
    <x v="224"/>
    <x v="1"/>
    <x v="33"/>
    <s v="Little Rock"/>
    <x v="1"/>
    <n v="20"/>
    <n v="325"/>
    <n v="65000"/>
    <n v="22750"/>
    <n v="0.35"/>
    <s v="Online"/>
    <s v="2021"/>
    <x v="2"/>
    <x v="8"/>
  </r>
  <r>
    <x v="1"/>
    <n v="1197831"/>
    <x v="224"/>
    <x v="1"/>
    <x v="33"/>
    <s v="Little Rock"/>
    <x v="2"/>
    <n v="10.000000000000002"/>
    <n v="350"/>
    <n v="35000.000000000007"/>
    <n v="14000.000000000004"/>
    <n v="0.4"/>
    <s v="Online"/>
    <s v="2021"/>
    <x v="2"/>
    <x v="8"/>
  </r>
  <r>
    <x v="1"/>
    <n v="1197831"/>
    <x v="224"/>
    <x v="1"/>
    <x v="33"/>
    <s v="Little Rock"/>
    <x v="3"/>
    <n v="19.999999999999996"/>
    <n v="200"/>
    <n v="39999.999999999993"/>
    <n v="15999.999999999998"/>
    <n v="0.4"/>
    <s v="Online"/>
    <s v="2021"/>
    <x v="2"/>
    <x v="8"/>
  </r>
  <r>
    <x v="1"/>
    <n v="1197831"/>
    <x v="224"/>
    <x v="1"/>
    <x v="33"/>
    <s v="Little Rock"/>
    <x v="4"/>
    <n v="35.000000000000007"/>
    <n v="250"/>
    <n v="87500.000000000015"/>
    <n v="30625.000000000004"/>
    <n v="0.35"/>
    <s v="Online"/>
    <s v="2021"/>
    <x v="2"/>
    <x v="8"/>
  </r>
  <r>
    <x v="1"/>
    <n v="1197831"/>
    <x v="224"/>
    <x v="1"/>
    <x v="33"/>
    <s v="Little Rock"/>
    <x v="5"/>
    <n v="25"/>
    <n v="350"/>
    <n v="87500"/>
    <n v="35000"/>
    <n v="0.4"/>
    <s v="Online"/>
    <s v="2021"/>
    <x v="2"/>
    <x v="8"/>
  </r>
  <r>
    <x v="1"/>
    <n v="1197831"/>
    <x v="243"/>
    <x v="1"/>
    <x v="33"/>
    <s v="Little Rock"/>
    <x v="0"/>
    <n v="25"/>
    <n v="600"/>
    <n v="150000"/>
    <n v="60000"/>
    <n v="0.4"/>
    <s v="Online"/>
    <s v="2021"/>
    <x v="3"/>
    <x v="11"/>
  </r>
  <r>
    <x v="1"/>
    <n v="1197831"/>
    <x v="243"/>
    <x v="1"/>
    <x v="33"/>
    <s v="Little Rock"/>
    <x v="1"/>
    <n v="25"/>
    <n v="300"/>
    <n v="75000"/>
    <n v="26250"/>
    <n v="0.35"/>
    <s v="Online"/>
    <s v="2021"/>
    <x v="3"/>
    <x v="11"/>
  </r>
  <r>
    <x v="1"/>
    <n v="1197831"/>
    <x v="243"/>
    <x v="1"/>
    <x v="33"/>
    <s v="Little Rock"/>
    <x v="2"/>
    <n v="15.000000000000002"/>
    <n v="300"/>
    <n v="45000.000000000007"/>
    <n v="18000.000000000004"/>
    <n v="0.4"/>
    <s v="Online"/>
    <s v="2021"/>
    <x v="3"/>
    <x v="11"/>
  </r>
  <r>
    <x v="1"/>
    <n v="1197831"/>
    <x v="243"/>
    <x v="1"/>
    <x v="33"/>
    <s v="Little Rock"/>
    <x v="3"/>
    <n v="19.999999999999996"/>
    <n v="225"/>
    <n v="44999.999999999993"/>
    <n v="17999.999999999996"/>
    <n v="0.4"/>
    <s v="Online"/>
    <s v="2021"/>
    <x v="3"/>
    <x v="11"/>
  </r>
  <r>
    <x v="1"/>
    <n v="1197831"/>
    <x v="243"/>
    <x v="1"/>
    <x v="33"/>
    <s v="Little Rock"/>
    <x v="4"/>
    <n v="40"/>
    <n v="250"/>
    <n v="100000"/>
    <n v="35000"/>
    <n v="0.35"/>
    <s v="Online"/>
    <s v="2021"/>
    <x v="3"/>
    <x v="11"/>
  </r>
  <r>
    <x v="1"/>
    <n v="1197831"/>
    <x v="243"/>
    <x v="1"/>
    <x v="33"/>
    <s v="Little Rock"/>
    <x v="5"/>
    <n v="30.000000000000004"/>
    <n v="400"/>
    <n v="120000.00000000001"/>
    <n v="48000.000000000007"/>
    <n v="0.4"/>
    <s v="Online"/>
    <s v="2021"/>
    <x v="3"/>
    <x v="11"/>
  </r>
  <r>
    <x v="1"/>
    <n v="1197831"/>
    <x v="272"/>
    <x v="1"/>
    <x v="33"/>
    <s v="Little Rock"/>
    <x v="0"/>
    <n v="40"/>
    <n v="670"/>
    <n v="268000"/>
    <n v="107200"/>
    <n v="0.4"/>
    <s v="Online"/>
    <s v="2021"/>
    <x v="4"/>
    <x v="36"/>
  </r>
  <r>
    <x v="1"/>
    <n v="1197831"/>
    <x v="272"/>
    <x v="1"/>
    <x v="33"/>
    <s v="Little Rock"/>
    <x v="1"/>
    <n v="40"/>
    <n v="375"/>
    <n v="150000"/>
    <n v="52500"/>
    <n v="0.35"/>
    <s v="Online"/>
    <s v="2021"/>
    <x v="4"/>
    <x v="36"/>
  </r>
  <r>
    <x v="1"/>
    <n v="1197831"/>
    <x v="272"/>
    <x v="1"/>
    <x v="33"/>
    <s v="Little Rock"/>
    <x v="2"/>
    <n v="35"/>
    <n v="350"/>
    <n v="122500"/>
    <n v="49000"/>
    <n v="0.4"/>
    <s v="Online"/>
    <s v="2021"/>
    <x v="4"/>
    <x v="36"/>
  </r>
  <r>
    <x v="1"/>
    <n v="1197831"/>
    <x v="272"/>
    <x v="1"/>
    <x v="33"/>
    <s v="Little Rock"/>
    <x v="3"/>
    <n v="35"/>
    <n v="300"/>
    <n v="105000"/>
    <n v="42000"/>
    <n v="0.4"/>
    <s v="Online"/>
    <s v="2021"/>
    <x v="4"/>
    <x v="36"/>
  </r>
  <r>
    <x v="1"/>
    <n v="1197831"/>
    <x v="272"/>
    <x v="1"/>
    <x v="33"/>
    <s v="Little Rock"/>
    <x v="4"/>
    <n v="44.999999999999993"/>
    <n v="325"/>
    <n v="146249.99999999997"/>
    <n v="51187.499999999985"/>
    <n v="0.35"/>
    <s v="Online"/>
    <s v="2021"/>
    <x v="4"/>
    <x v="36"/>
  </r>
  <r>
    <x v="1"/>
    <n v="1197831"/>
    <x v="272"/>
    <x v="1"/>
    <x v="33"/>
    <s v="Little Rock"/>
    <x v="5"/>
    <n v="44.999999999999993"/>
    <n v="425"/>
    <n v="191249.99999999997"/>
    <n v="76499.999999999985"/>
    <n v="0.4"/>
    <s v="Online"/>
    <s v="2021"/>
    <x v="4"/>
    <x v="36"/>
  </r>
  <r>
    <x v="1"/>
    <n v="1197831"/>
    <x v="305"/>
    <x v="1"/>
    <x v="33"/>
    <s v="Little Rock"/>
    <x v="0"/>
    <n v="40"/>
    <n v="675"/>
    <n v="270000"/>
    <n v="108000"/>
    <n v="0.4"/>
    <s v="Online"/>
    <s v="2021"/>
    <x v="11"/>
    <x v="41"/>
  </r>
  <r>
    <x v="1"/>
    <n v="1197831"/>
    <x v="305"/>
    <x v="1"/>
    <x v="33"/>
    <s v="Little Rock"/>
    <x v="1"/>
    <n v="35"/>
    <n v="425"/>
    <n v="148750"/>
    <n v="52062.5"/>
    <n v="0.35"/>
    <s v="Online"/>
    <s v="2021"/>
    <x v="11"/>
    <x v="41"/>
  </r>
  <r>
    <x v="1"/>
    <n v="1197831"/>
    <x v="305"/>
    <x v="1"/>
    <x v="33"/>
    <s v="Little Rock"/>
    <x v="2"/>
    <n v="40"/>
    <n v="400"/>
    <n v="160000"/>
    <n v="64000"/>
    <n v="0.4"/>
    <s v="Online"/>
    <s v="2021"/>
    <x v="11"/>
    <x v="41"/>
  </r>
  <r>
    <x v="1"/>
    <n v="1197831"/>
    <x v="305"/>
    <x v="1"/>
    <x v="33"/>
    <s v="Little Rock"/>
    <x v="3"/>
    <n v="40"/>
    <n v="375"/>
    <n v="150000"/>
    <n v="60000"/>
    <n v="0.4"/>
    <s v="Online"/>
    <s v="2021"/>
    <x v="11"/>
    <x v="41"/>
  </r>
  <r>
    <x v="1"/>
    <n v="1197831"/>
    <x v="305"/>
    <x v="1"/>
    <x v="33"/>
    <s v="Little Rock"/>
    <x v="4"/>
    <n v="54.999999999999993"/>
    <n v="375"/>
    <n v="206249.99999999997"/>
    <n v="72187.499999999985"/>
    <n v="0.35"/>
    <s v="Online"/>
    <s v="2021"/>
    <x v="11"/>
    <x v="41"/>
  </r>
  <r>
    <x v="1"/>
    <n v="1197831"/>
    <x v="305"/>
    <x v="1"/>
    <x v="33"/>
    <s v="Little Rock"/>
    <x v="5"/>
    <n v="60"/>
    <n v="550"/>
    <n v="330000"/>
    <n v="132000"/>
    <n v="0.4"/>
    <s v="Online"/>
    <s v="2021"/>
    <x v="11"/>
    <x v="41"/>
  </r>
  <r>
    <x v="1"/>
    <n v="1197831"/>
    <x v="333"/>
    <x v="1"/>
    <x v="33"/>
    <s v="Little Rock"/>
    <x v="0"/>
    <n v="54.999999999999993"/>
    <n v="775"/>
    <n v="426249.99999999994"/>
    <n v="170500"/>
    <n v="0.4"/>
    <s v="Online"/>
    <s v="2021"/>
    <x v="5"/>
    <x v="15"/>
  </r>
  <r>
    <x v="1"/>
    <n v="1197831"/>
    <x v="333"/>
    <x v="1"/>
    <x v="33"/>
    <s v="Little Rock"/>
    <x v="1"/>
    <n v="50"/>
    <n v="525"/>
    <n v="262500"/>
    <n v="91875"/>
    <n v="0.35"/>
    <s v="Online"/>
    <s v="2021"/>
    <x v="5"/>
    <x v="15"/>
  </r>
  <r>
    <x v="1"/>
    <n v="1197831"/>
    <x v="333"/>
    <x v="1"/>
    <x v="33"/>
    <s v="Little Rock"/>
    <x v="2"/>
    <n v="45"/>
    <n v="450"/>
    <n v="202500"/>
    <n v="81000"/>
    <n v="0.4"/>
    <s v="Online"/>
    <s v="2021"/>
    <x v="5"/>
    <x v="15"/>
  </r>
  <r>
    <x v="1"/>
    <n v="1197831"/>
    <x v="333"/>
    <x v="1"/>
    <x v="33"/>
    <s v="Little Rock"/>
    <x v="3"/>
    <n v="45"/>
    <n v="400"/>
    <n v="180000"/>
    <n v="72000"/>
    <n v="0.4"/>
    <s v="Online"/>
    <s v="2021"/>
    <x v="5"/>
    <x v="15"/>
  </r>
  <r>
    <x v="1"/>
    <n v="1197831"/>
    <x v="333"/>
    <x v="1"/>
    <x v="33"/>
    <s v="Little Rock"/>
    <x v="4"/>
    <n v="60"/>
    <n v="425"/>
    <n v="255000"/>
    <n v="89250"/>
    <n v="0.35"/>
    <s v="Online"/>
    <s v="2021"/>
    <x v="5"/>
    <x v="15"/>
  </r>
  <r>
    <x v="1"/>
    <n v="1197831"/>
    <x v="333"/>
    <x v="1"/>
    <x v="33"/>
    <s v="Little Rock"/>
    <x v="5"/>
    <n v="65"/>
    <n v="600"/>
    <n v="390000"/>
    <n v="156000"/>
    <n v="0.4"/>
    <s v="Online"/>
    <s v="2021"/>
    <x v="5"/>
    <x v="15"/>
  </r>
  <r>
    <x v="1"/>
    <n v="1197831"/>
    <x v="365"/>
    <x v="1"/>
    <x v="33"/>
    <s v="Little Rock"/>
    <x v="0"/>
    <n v="60"/>
    <n v="750"/>
    <n v="450000"/>
    <n v="180000"/>
    <n v="0.4"/>
    <s v="Online"/>
    <s v="2021"/>
    <x v="6"/>
    <x v="19"/>
  </r>
  <r>
    <x v="1"/>
    <n v="1197831"/>
    <x v="365"/>
    <x v="1"/>
    <x v="33"/>
    <s v="Little Rock"/>
    <x v="1"/>
    <n v="55.000000000000007"/>
    <n v="525"/>
    <n v="288750.00000000006"/>
    <n v="101062.50000000001"/>
    <n v="0.35"/>
    <s v="Online"/>
    <s v="2021"/>
    <x v="6"/>
    <x v="19"/>
  </r>
  <r>
    <x v="1"/>
    <n v="1197831"/>
    <x v="365"/>
    <x v="1"/>
    <x v="33"/>
    <s v="Little Rock"/>
    <x v="2"/>
    <n v="50"/>
    <n v="450"/>
    <n v="225000"/>
    <n v="90000"/>
    <n v="0.4"/>
    <s v="Online"/>
    <s v="2021"/>
    <x v="6"/>
    <x v="19"/>
  </r>
  <r>
    <x v="1"/>
    <n v="1197831"/>
    <x v="365"/>
    <x v="1"/>
    <x v="33"/>
    <s v="Little Rock"/>
    <x v="3"/>
    <n v="40"/>
    <n v="400"/>
    <n v="160000"/>
    <n v="64000"/>
    <n v="0.4"/>
    <s v="Online"/>
    <s v="2021"/>
    <x v="6"/>
    <x v="19"/>
  </r>
  <r>
    <x v="1"/>
    <n v="1197831"/>
    <x v="365"/>
    <x v="1"/>
    <x v="33"/>
    <s v="Little Rock"/>
    <x v="4"/>
    <n v="50"/>
    <n v="375"/>
    <n v="187500"/>
    <n v="65625"/>
    <n v="0.35"/>
    <s v="Online"/>
    <s v="2021"/>
    <x v="6"/>
    <x v="19"/>
  </r>
  <r>
    <x v="1"/>
    <n v="1197831"/>
    <x v="365"/>
    <x v="1"/>
    <x v="33"/>
    <s v="Little Rock"/>
    <x v="5"/>
    <n v="55.000000000000007"/>
    <n v="550"/>
    <n v="302500.00000000006"/>
    <n v="121000.00000000003"/>
    <n v="0.4"/>
    <s v="Online"/>
    <s v="2021"/>
    <x v="6"/>
    <x v="19"/>
  </r>
  <r>
    <x v="1"/>
    <n v="1197831"/>
    <x v="395"/>
    <x v="1"/>
    <x v="33"/>
    <s v="Little Rock"/>
    <x v="0"/>
    <n v="50"/>
    <n v="650"/>
    <n v="325000"/>
    <n v="130000"/>
    <n v="0.4"/>
    <s v="Online"/>
    <s v="2021"/>
    <x v="7"/>
    <x v="44"/>
  </r>
  <r>
    <x v="1"/>
    <n v="1197831"/>
    <x v="395"/>
    <x v="1"/>
    <x v="33"/>
    <s v="Little Rock"/>
    <x v="1"/>
    <n v="40.000000000000014"/>
    <n v="450"/>
    <n v="180000.00000000006"/>
    <n v="63000.000000000015"/>
    <n v="0.35"/>
    <s v="Online"/>
    <s v="2021"/>
    <x v="7"/>
    <x v="44"/>
  </r>
  <r>
    <x v="1"/>
    <n v="1197831"/>
    <x v="395"/>
    <x v="1"/>
    <x v="33"/>
    <s v="Little Rock"/>
    <x v="2"/>
    <n v="15.000000000000007"/>
    <n v="350"/>
    <n v="52500.000000000022"/>
    <n v="21000.000000000011"/>
    <n v="0.4"/>
    <s v="Online"/>
    <s v="2021"/>
    <x v="7"/>
    <x v="44"/>
  </r>
  <r>
    <x v="1"/>
    <n v="1197831"/>
    <x v="395"/>
    <x v="1"/>
    <x v="33"/>
    <s v="Little Rock"/>
    <x v="3"/>
    <n v="15.000000000000007"/>
    <n v="325"/>
    <n v="48750.000000000022"/>
    <n v="19500.000000000011"/>
    <n v="0.4"/>
    <s v="Online"/>
    <s v="2021"/>
    <x v="7"/>
    <x v="44"/>
  </r>
  <r>
    <x v="1"/>
    <n v="1197831"/>
    <x v="395"/>
    <x v="1"/>
    <x v="33"/>
    <s v="Little Rock"/>
    <x v="4"/>
    <n v="25.000000000000007"/>
    <n v="325"/>
    <n v="81250.000000000029"/>
    <n v="28437.500000000007"/>
    <n v="0.35"/>
    <s v="Online"/>
    <s v="2021"/>
    <x v="7"/>
    <x v="44"/>
  </r>
  <r>
    <x v="1"/>
    <n v="1197831"/>
    <x v="395"/>
    <x v="1"/>
    <x v="33"/>
    <s v="Little Rock"/>
    <x v="5"/>
    <n v="30.000000000000011"/>
    <n v="425"/>
    <n v="127500.00000000004"/>
    <n v="51000.000000000022"/>
    <n v="0.4"/>
    <s v="Online"/>
    <s v="2021"/>
    <x v="7"/>
    <x v="44"/>
  </r>
  <r>
    <x v="1"/>
    <n v="1197831"/>
    <x v="427"/>
    <x v="1"/>
    <x v="33"/>
    <s v="Little Rock"/>
    <x v="0"/>
    <n v="30.000000000000011"/>
    <n v="600"/>
    <n v="180000.00000000006"/>
    <n v="72000.000000000029"/>
    <n v="0.4"/>
    <s v="Online"/>
    <s v="2021"/>
    <x v="8"/>
    <x v="24"/>
  </r>
  <r>
    <x v="1"/>
    <n v="1197831"/>
    <x v="427"/>
    <x v="1"/>
    <x v="33"/>
    <s v="Little Rock"/>
    <x v="1"/>
    <n v="20.000000000000011"/>
    <n v="425"/>
    <n v="85000.000000000044"/>
    <n v="29750.000000000015"/>
    <n v="0.35"/>
    <s v="Online"/>
    <s v="2021"/>
    <x v="8"/>
    <x v="24"/>
  </r>
  <r>
    <x v="1"/>
    <n v="1197831"/>
    <x v="427"/>
    <x v="1"/>
    <x v="33"/>
    <s v="Little Rock"/>
    <x v="2"/>
    <n v="20.000000000000011"/>
    <n v="300"/>
    <n v="60000.000000000029"/>
    <n v="24000.000000000015"/>
    <n v="0.4"/>
    <s v="Online"/>
    <s v="2021"/>
    <x v="8"/>
    <x v="24"/>
  </r>
  <r>
    <x v="1"/>
    <n v="1197831"/>
    <x v="427"/>
    <x v="1"/>
    <x v="33"/>
    <s v="Little Rock"/>
    <x v="3"/>
    <n v="20.000000000000011"/>
    <n v="275"/>
    <n v="55000.000000000029"/>
    <n v="22000.000000000015"/>
    <n v="0.4"/>
    <s v="Online"/>
    <s v="2021"/>
    <x v="8"/>
    <x v="24"/>
  </r>
  <r>
    <x v="1"/>
    <n v="1197831"/>
    <x v="427"/>
    <x v="1"/>
    <x v="33"/>
    <s v="Little Rock"/>
    <x v="4"/>
    <n v="30.000000000000011"/>
    <n v="275"/>
    <n v="82500.000000000029"/>
    <n v="28875.000000000007"/>
    <n v="0.35"/>
    <s v="Online"/>
    <s v="2021"/>
    <x v="8"/>
    <x v="24"/>
  </r>
  <r>
    <x v="3"/>
    <n v="1197831"/>
    <x v="427"/>
    <x v="1"/>
    <x v="33"/>
    <s v="Little Rock"/>
    <x v="5"/>
    <n v="30.000000000000004"/>
    <n v="400"/>
    <n v="120000.00000000001"/>
    <n v="48000.000000000007"/>
    <n v="0.4"/>
    <s v="Online"/>
    <s v="2021"/>
    <x v="8"/>
    <x v="24"/>
  </r>
  <r>
    <x v="3"/>
    <n v="1197831"/>
    <x v="457"/>
    <x v="1"/>
    <x v="33"/>
    <s v="Little Rock"/>
    <x v="0"/>
    <n v="25.000000000000011"/>
    <n v="550"/>
    <n v="137500.00000000006"/>
    <n v="55000.000000000029"/>
    <n v="0.4"/>
    <s v="Online"/>
    <s v="2021"/>
    <x v="9"/>
    <x v="28"/>
  </r>
  <r>
    <x v="3"/>
    <n v="1197831"/>
    <x v="457"/>
    <x v="1"/>
    <x v="33"/>
    <s v="Little Rock"/>
    <x v="1"/>
    <n v="15.000000000000014"/>
    <n v="375"/>
    <n v="56250.000000000051"/>
    <n v="19687.500000000018"/>
    <n v="0.35"/>
    <s v="Online"/>
    <s v="2021"/>
    <x v="9"/>
    <x v="28"/>
  </r>
  <r>
    <x v="3"/>
    <n v="1197831"/>
    <x v="457"/>
    <x v="1"/>
    <x v="33"/>
    <s v="Little Rock"/>
    <x v="2"/>
    <n v="25.000000000000018"/>
    <n v="320"/>
    <n v="80000.000000000058"/>
    <n v="32000.000000000025"/>
    <n v="0.4"/>
    <s v="Online"/>
    <s v="2021"/>
    <x v="9"/>
    <x v="28"/>
  </r>
  <r>
    <x v="3"/>
    <n v="1197831"/>
    <x v="457"/>
    <x v="1"/>
    <x v="33"/>
    <s v="Little Rock"/>
    <x v="3"/>
    <n v="55.000000000000014"/>
    <n v="375"/>
    <n v="206250.00000000006"/>
    <n v="82500.000000000029"/>
    <n v="0.4"/>
    <s v="Online"/>
    <s v="2021"/>
    <x v="9"/>
    <x v="28"/>
  </r>
  <r>
    <x v="3"/>
    <n v="1197831"/>
    <x v="457"/>
    <x v="1"/>
    <x v="33"/>
    <s v="Little Rock"/>
    <x v="4"/>
    <n v="75.000000000000014"/>
    <n v="350"/>
    <n v="262500.00000000006"/>
    <n v="91875.000000000015"/>
    <n v="0.35"/>
    <s v="Online"/>
    <s v="2021"/>
    <x v="9"/>
    <x v="28"/>
  </r>
  <r>
    <x v="3"/>
    <n v="1197831"/>
    <x v="457"/>
    <x v="1"/>
    <x v="33"/>
    <s v="Little Rock"/>
    <x v="5"/>
    <n v="75"/>
    <n v="450"/>
    <n v="337500"/>
    <n v="135000"/>
    <n v="0.4"/>
    <s v="Online"/>
    <s v="2021"/>
    <x v="9"/>
    <x v="28"/>
  </r>
  <r>
    <x v="3"/>
    <n v="1197831"/>
    <x v="486"/>
    <x v="1"/>
    <x v="33"/>
    <s v="Little Rock"/>
    <x v="0"/>
    <n v="70"/>
    <n v="700"/>
    <n v="490000"/>
    <n v="196000"/>
    <n v="0.4"/>
    <s v="Online"/>
    <s v="2021"/>
    <x v="10"/>
    <x v="29"/>
  </r>
  <r>
    <x v="3"/>
    <n v="1197831"/>
    <x v="486"/>
    <x v="1"/>
    <x v="33"/>
    <s v="Little Rock"/>
    <x v="1"/>
    <n v="60.000000000000007"/>
    <n v="500"/>
    <n v="300000.00000000006"/>
    <n v="105000.00000000001"/>
    <n v="0.35"/>
    <s v="Online"/>
    <s v="2021"/>
    <x v="10"/>
    <x v="29"/>
  </r>
  <r>
    <x v="3"/>
    <n v="1197831"/>
    <x v="486"/>
    <x v="1"/>
    <x v="33"/>
    <s v="Little Rock"/>
    <x v="2"/>
    <n v="60.000000000000007"/>
    <n v="450"/>
    <n v="270000.00000000006"/>
    <n v="108000.00000000003"/>
    <n v="0.4"/>
    <s v="Online"/>
    <s v="2021"/>
    <x v="10"/>
    <x v="29"/>
  </r>
  <r>
    <x v="3"/>
    <n v="1197831"/>
    <x v="486"/>
    <x v="1"/>
    <x v="33"/>
    <s v="Little Rock"/>
    <x v="3"/>
    <n v="60.000000000000007"/>
    <n v="400"/>
    <n v="240000.00000000003"/>
    <n v="96000.000000000015"/>
    <n v="0.4"/>
    <s v="Online"/>
    <s v="2021"/>
    <x v="10"/>
    <x v="29"/>
  </r>
  <r>
    <x v="3"/>
    <n v="1197831"/>
    <x v="486"/>
    <x v="1"/>
    <x v="33"/>
    <s v="Little Rock"/>
    <x v="4"/>
    <n v="70"/>
    <n v="400"/>
    <n v="280000"/>
    <n v="98000"/>
    <n v="0.35"/>
    <s v="Online"/>
    <s v="2021"/>
    <x v="10"/>
    <x v="29"/>
  </r>
  <r>
    <x v="3"/>
    <n v="1197831"/>
    <x v="486"/>
    <x v="1"/>
    <x v="33"/>
    <s v="Little Rock"/>
    <x v="5"/>
    <n v="75"/>
    <n v="500"/>
    <n v="375000"/>
    <n v="150000"/>
    <n v="0.4"/>
    <s v="Online"/>
    <s v="2021"/>
    <x v="10"/>
    <x v="29"/>
  </r>
  <r>
    <x v="3"/>
    <n v="1197831"/>
    <x v="187"/>
    <x v="1"/>
    <x v="33"/>
    <s v="Little Rock"/>
    <x v="0"/>
    <n v="25.000000000000007"/>
    <n v="575"/>
    <n v="143750.00000000003"/>
    <n v="57500.000000000015"/>
    <n v="0.4"/>
    <s v="Online"/>
    <s v="2021"/>
    <x v="0"/>
    <x v="2"/>
  </r>
  <r>
    <x v="3"/>
    <n v="1197831"/>
    <x v="187"/>
    <x v="1"/>
    <x v="33"/>
    <s v="Little Rock"/>
    <x v="1"/>
    <n v="25.000000000000007"/>
    <n v="375"/>
    <n v="93750.000000000029"/>
    <n v="32812.500000000007"/>
    <n v="0.35"/>
    <s v="Online"/>
    <s v="2021"/>
    <x v="0"/>
    <x v="2"/>
  </r>
  <r>
    <x v="3"/>
    <n v="1197831"/>
    <x v="187"/>
    <x v="1"/>
    <x v="33"/>
    <s v="Little Rock"/>
    <x v="2"/>
    <n v="15.000000000000007"/>
    <n v="375"/>
    <n v="56250.000000000029"/>
    <n v="22500.000000000015"/>
    <n v="0.4"/>
    <s v="Online"/>
    <s v="2021"/>
    <x v="0"/>
    <x v="2"/>
  </r>
  <r>
    <x v="3"/>
    <n v="1197831"/>
    <x v="187"/>
    <x v="1"/>
    <x v="33"/>
    <s v="Little Rock"/>
    <x v="3"/>
    <n v="20"/>
    <n v="225"/>
    <n v="45000"/>
    <n v="18000"/>
    <n v="0.4"/>
    <s v="Online"/>
    <s v="2021"/>
    <x v="0"/>
    <x v="2"/>
  </r>
  <r>
    <x v="3"/>
    <n v="1197831"/>
    <x v="187"/>
    <x v="1"/>
    <x v="33"/>
    <s v="Little Rock"/>
    <x v="4"/>
    <n v="35"/>
    <n v="275"/>
    <n v="96250"/>
    <n v="33687.5"/>
    <n v="0.35"/>
    <s v="Online"/>
    <s v="2021"/>
    <x v="0"/>
    <x v="2"/>
  </r>
  <r>
    <x v="3"/>
    <n v="1197831"/>
    <x v="187"/>
    <x v="1"/>
    <x v="33"/>
    <s v="Little Rock"/>
    <x v="5"/>
    <n v="25.000000000000007"/>
    <n v="375"/>
    <n v="93750.000000000029"/>
    <n v="37500.000000000015"/>
    <n v="0.4"/>
    <s v="Online"/>
    <s v="2021"/>
    <x v="0"/>
    <x v="2"/>
  </r>
  <r>
    <x v="3"/>
    <n v="1197831"/>
    <x v="695"/>
    <x v="1"/>
    <x v="33"/>
    <s v="Little Rock"/>
    <x v="0"/>
    <n v="25.000000000000007"/>
    <n v="625"/>
    <n v="156250.00000000006"/>
    <n v="62500.000000000029"/>
    <n v="0.4"/>
    <s v="Online"/>
    <s v="2021"/>
    <x v="1"/>
    <x v="52"/>
  </r>
  <r>
    <x v="3"/>
    <n v="1197831"/>
    <x v="695"/>
    <x v="1"/>
    <x v="33"/>
    <s v="Little Rock"/>
    <x v="1"/>
    <n v="25.000000000000007"/>
    <n v="275"/>
    <n v="68750.000000000015"/>
    <n v="24062.500000000004"/>
    <n v="0.35"/>
    <s v="Online"/>
    <s v="2021"/>
    <x v="1"/>
    <x v="52"/>
  </r>
  <r>
    <x v="3"/>
    <n v="1197831"/>
    <x v="695"/>
    <x v="1"/>
    <x v="33"/>
    <s v="Little Rock"/>
    <x v="2"/>
    <n v="15.000000000000007"/>
    <n v="325"/>
    <n v="48750.000000000022"/>
    <n v="19500.000000000011"/>
    <n v="0.4"/>
    <s v="Online"/>
    <s v="2021"/>
    <x v="1"/>
    <x v="52"/>
  </r>
  <r>
    <x v="3"/>
    <n v="1197831"/>
    <x v="695"/>
    <x v="1"/>
    <x v="34"/>
    <s v="Oklahoma City"/>
    <x v="3"/>
    <n v="20"/>
    <n v="175"/>
    <n v="35000"/>
    <n v="14000"/>
    <n v="0.4"/>
    <s v="Online"/>
    <s v="2021"/>
    <x v="1"/>
    <x v="52"/>
  </r>
  <r>
    <x v="3"/>
    <n v="1197831"/>
    <x v="695"/>
    <x v="1"/>
    <x v="34"/>
    <s v="Oklahoma City"/>
    <x v="4"/>
    <n v="35"/>
    <n v="250"/>
    <n v="87500"/>
    <n v="30624.999999999996"/>
    <n v="0.35"/>
    <s v="Online"/>
    <s v="2021"/>
    <x v="1"/>
    <x v="52"/>
  </r>
  <r>
    <x v="3"/>
    <n v="1197831"/>
    <x v="695"/>
    <x v="1"/>
    <x v="34"/>
    <s v="Oklahoma City"/>
    <x v="5"/>
    <n v="20"/>
    <n v="350"/>
    <n v="70000"/>
    <n v="28000"/>
    <n v="0.4"/>
    <s v="Online"/>
    <s v="2021"/>
    <x v="1"/>
    <x v="52"/>
  </r>
  <r>
    <x v="3"/>
    <n v="1197831"/>
    <x v="224"/>
    <x v="1"/>
    <x v="34"/>
    <s v="Oklahoma City"/>
    <x v="0"/>
    <n v="20"/>
    <n v="570"/>
    <n v="114000"/>
    <n v="45600"/>
    <n v="0.4"/>
    <s v="Online"/>
    <s v="2021"/>
    <x v="2"/>
    <x v="8"/>
  </r>
  <r>
    <x v="3"/>
    <n v="1197831"/>
    <x v="224"/>
    <x v="1"/>
    <x v="34"/>
    <s v="Oklahoma City"/>
    <x v="1"/>
    <n v="20"/>
    <n v="250"/>
    <n v="50000"/>
    <n v="17500"/>
    <n v="0.35"/>
    <s v="Online"/>
    <s v="2021"/>
    <x v="2"/>
    <x v="8"/>
  </r>
  <r>
    <x v="3"/>
    <n v="1197831"/>
    <x v="224"/>
    <x v="1"/>
    <x v="34"/>
    <s v="Oklahoma City"/>
    <x v="2"/>
    <n v="10.000000000000002"/>
    <n v="275"/>
    <n v="27500.000000000004"/>
    <n v="11000.000000000002"/>
    <n v="0.4"/>
    <s v="Online"/>
    <s v="2021"/>
    <x v="2"/>
    <x v="8"/>
  </r>
  <r>
    <x v="3"/>
    <n v="1197831"/>
    <x v="224"/>
    <x v="1"/>
    <x v="34"/>
    <s v="Oklahoma City"/>
    <x v="3"/>
    <n v="19.999999999999996"/>
    <n v="125"/>
    <n v="24999.999999999996"/>
    <n v="10000"/>
    <n v="0.4"/>
    <s v="Online"/>
    <s v="2021"/>
    <x v="2"/>
    <x v="8"/>
  </r>
  <r>
    <x v="3"/>
    <n v="1197831"/>
    <x v="224"/>
    <x v="1"/>
    <x v="34"/>
    <s v="Oklahoma City"/>
    <x v="4"/>
    <n v="35.000000000000007"/>
    <n v="175"/>
    <n v="61250.000000000015"/>
    <n v="21437.500000000004"/>
    <n v="0.35"/>
    <s v="Online"/>
    <s v="2021"/>
    <x v="2"/>
    <x v="8"/>
  </r>
  <r>
    <x v="3"/>
    <n v="1197831"/>
    <x v="224"/>
    <x v="1"/>
    <x v="34"/>
    <s v="Oklahoma City"/>
    <x v="5"/>
    <n v="25"/>
    <n v="275"/>
    <n v="68750"/>
    <n v="27500"/>
    <n v="0.4"/>
    <s v="Online"/>
    <s v="2021"/>
    <x v="2"/>
    <x v="8"/>
  </r>
  <r>
    <x v="3"/>
    <n v="1197831"/>
    <x v="243"/>
    <x v="1"/>
    <x v="34"/>
    <s v="Oklahoma City"/>
    <x v="0"/>
    <n v="25"/>
    <n v="525"/>
    <n v="131250"/>
    <n v="52500"/>
    <n v="0.4"/>
    <s v="Online"/>
    <s v="2021"/>
    <x v="3"/>
    <x v="11"/>
  </r>
  <r>
    <x v="3"/>
    <n v="1197831"/>
    <x v="243"/>
    <x v="1"/>
    <x v="34"/>
    <s v="Oklahoma City"/>
    <x v="1"/>
    <n v="25"/>
    <n v="225"/>
    <n v="56250"/>
    <n v="19687.5"/>
    <n v="0.35"/>
    <s v="Online"/>
    <s v="2021"/>
    <x v="3"/>
    <x v="11"/>
  </r>
  <r>
    <x v="3"/>
    <n v="1197831"/>
    <x v="243"/>
    <x v="1"/>
    <x v="34"/>
    <s v="Oklahoma City"/>
    <x v="2"/>
    <n v="15.000000000000002"/>
    <n v="225"/>
    <n v="33750.000000000007"/>
    <n v="13500.000000000004"/>
    <n v="0.4"/>
    <s v="Online"/>
    <s v="2021"/>
    <x v="3"/>
    <x v="11"/>
  </r>
  <r>
    <x v="3"/>
    <n v="1197831"/>
    <x v="243"/>
    <x v="1"/>
    <x v="34"/>
    <s v="Oklahoma City"/>
    <x v="3"/>
    <n v="19.999999999999996"/>
    <n v="150"/>
    <n v="29999.999999999996"/>
    <n v="12000"/>
    <n v="0.4"/>
    <s v="Online"/>
    <s v="2021"/>
    <x v="3"/>
    <x v="11"/>
  </r>
  <r>
    <x v="3"/>
    <n v="1197831"/>
    <x v="243"/>
    <x v="1"/>
    <x v="34"/>
    <s v="Oklahoma City"/>
    <x v="4"/>
    <n v="40"/>
    <n v="175"/>
    <n v="70000"/>
    <n v="24500"/>
    <n v="0.35"/>
    <s v="Online"/>
    <s v="2021"/>
    <x v="3"/>
    <x v="11"/>
  </r>
  <r>
    <x v="3"/>
    <n v="1197831"/>
    <x v="243"/>
    <x v="1"/>
    <x v="34"/>
    <s v="Oklahoma City"/>
    <x v="5"/>
    <n v="30.000000000000004"/>
    <n v="325"/>
    <n v="97500.000000000015"/>
    <n v="39000.000000000007"/>
    <n v="0.4"/>
    <s v="Online"/>
    <s v="2021"/>
    <x v="3"/>
    <x v="11"/>
  </r>
  <r>
    <x v="3"/>
    <n v="1197831"/>
    <x v="272"/>
    <x v="1"/>
    <x v="34"/>
    <s v="Oklahoma City"/>
    <x v="0"/>
    <n v="40"/>
    <n v="595"/>
    <n v="238000"/>
    <n v="95200"/>
    <n v="0.4"/>
    <s v="Online"/>
    <s v="2021"/>
    <x v="4"/>
    <x v="36"/>
  </r>
  <r>
    <x v="3"/>
    <n v="1197831"/>
    <x v="272"/>
    <x v="1"/>
    <x v="34"/>
    <s v="Oklahoma City"/>
    <x v="1"/>
    <n v="40"/>
    <n v="300"/>
    <n v="120000"/>
    <n v="42000"/>
    <n v="0.35"/>
    <s v="Online"/>
    <s v="2021"/>
    <x v="4"/>
    <x v="36"/>
  </r>
  <r>
    <x v="3"/>
    <n v="1197831"/>
    <x v="272"/>
    <x v="1"/>
    <x v="34"/>
    <s v="Oklahoma City"/>
    <x v="2"/>
    <n v="35"/>
    <n v="275"/>
    <n v="96250"/>
    <n v="38500"/>
    <n v="0.4"/>
    <s v="Online"/>
    <s v="2021"/>
    <x v="4"/>
    <x v="36"/>
  </r>
  <r>
    <x v="3"/>
    <n v="1197831"/>
    <x v="272"/>
    <x v="1"/>
    <x v="34"/>
    <s v="Oklahoma City"/>
    <x v="3"/>
    <n v="35"/>
    <n v="225"/>
    <n v="78750"/>
    <n v="31500"/>
    <n v="0.4"/>
    <s v="Online"/>
    <s v="2021"/>
    <x v="4"/>
    <x v="36"/>
  </r>
  <r>
    <x v="3"/>
    <n v="1197831"/>
    <x v="272"/>
    <x v="1"/>
    <x v="34"/>
    <s v="Oklahoma City"/>
    <x v="4"/>
    <n v="44.999999999999993"/>
    <n v="250"/>
    <n v="112499.99999999999"/>
    <n v="39374.999999999993"/>
    <n v="0.35"/>
    <s v="Online"/>
    <s v="2021"/>
    <x v="4"/>
    <x v="36"/>
  </r>
  <r>
    <x v="3"/>
    <n v="1197831"/>
    <x v="272"/>
    <x v="1"/>
    <x v="34"/>
    <s v="Oklahoma City"/>
    <x v="5"/>
    <n v="44.999999999999993"/>
    <n v="350"/>
    <n v="157499.99999999997"/>
    <n v="62999.999999999993"/>
    <n v="0.4"/>
    <s v="Online"/>
    <s v="2021"/>
    <x v="4"/>
    <x v="36"/>
  </r>
  <r>
    <x v="3"/>
    <n v="1197831"/>
    <x v="305"/>
    <x v="1"/>
    <x v="34"/>
    <s v="Oklahoma City"/>
    <x v="0"/>
    <n v="40"/>
    <n v="600"/>
    <n v="240000"/>
    <n v="96000"/>
    <n v="0.4"/>
    <s v="Online"/>
    <s v="2021"/>
    <x v="11"/>
    <x v="41"/>
  </r>
  <r>
    <x v="3"/>
    <n v="1197831"/>
    <x v="305"/>
    <x v="1"/>
    <x v="34"/>
    <s v="Oklahoma City"/>
    <x v="1"/>
    <n v="35"/>
    <n v="350"/>
    <n v="122500"/>
    <n v="42875"/>
    <n v="0.35"/>
    <s v="Online"/>
    <s v="2021"/>
    <x v="11"/>
    <x v="41"/>
  </r>
  <r>
    <x v="3"/>
    <n v="1197831"/>
    <x v="305"/>
    <x v="1"/>
    <x v="34"/>
    <s v="Oklahoma City"/>
    <x v="2"/>
    <n v="40"/>
    <n v="325"/>
    <n v="130000"/>
    <n v="52000"/>
    <n v="0.4"/>
    <s v="Online"/>
    <s v="2021"/>
    <x v="11"/>
    <x v="41"/>
  </r>
  <r>
    <x v="3"/>
    <n v="1197831"/>
    <x v="305"/>
    <x v="1"/>
    <x v="34"/>
    <s v="Oklahoma City"/>
    <x v="3"/>
    <n v="40"/>
    <n v="300"/>
    <n v="120000"/>
    <n v="48000"/>
    <n v="0.4"/>
    <s v="Online"/>
    <s v="2021"/>
    <x v="11"/>
    <x v="41"/>
  </r>
  <r>
    <x v="3"/>
    <n v="1197831"/>
    <x v="305"/>
    <x v="1"/>
    <x v="34"/>
    <s v="Oklahoma City"/>
    <x v="4"/>
    <n v="54.999999999999993"/>
    <n v="300"/>
    <n v="164999.99999999997"/>
    <n v="57749.999999999985"/>
    <n v="0.35"/>
    <s v="Online"/>
    <s v="2021"/>
    <x v="11"/>
    <x v="41"/>
  </r>
  <r>
    <x v="3"/>
    <n v="1197831"/>
    <x v="305"/>
    <x v="1"/>
    <x v="34"/>
    <s v="Oklahoma City"/>
    <x v="5"/>
    <n v="60"/>
    <n v="475"/>
    <n v="285000"/>
    <n v="114000"/>
    <n v="0.4"/>
    <s v="Online"/>
    <s v="2021"/>
    <x v="11"/>
    <x v="41"/>
  </r>
  <r>
    <x v="3"/>
    <n v="1197831"/>
    <x v="333"/>
    <x v="1"/>
    <x v="34"/>
    <s v="Oklahoma City"/>
    <x v="0"/>
    <n v="54.999999999999993"/>
    <n v="700"/>
    <n v="384999.99999999994"/>
    <n v="153999.99999999997"/>
    <n v="0.4"/>
    <s v="Online"/>
    <s v="2021"/>
    <x v="5"/>
    <x v="15"/>
  </r>
  <r>
    <x v="3"/>
    <n v="1197831"/>
    <x v="333"/>
    <x v="1"/>
    <x v="34"/>
    <s v="Oklahoma City"/>
    <x v="1"/>
    <n v="50"/>
    <n v="450"/>
    <n v="225000"/>
    <n v="78750"/>
    <n v="0.35"/>
    <s v="Online"/>
    <s v="2021"/>
    <x v="5"/>
    <x v="15"/>
  </r>
  <r>
    <x v="3"/>
    <n v="1197831"/>
    <x v="333"/>
    <x v="1"/>
    <x v="34"/>
    <s v="Oklahoma City"/>
    <x v="2"/>
    <n v="45"/>
    <n v="375"/>
    <n v="168750"/>
    <n v="67500"/>
    <n v="0.4"/>
    <s v="Online"/>
    <s v="2021"/>
    <x v="5"/>
    <x v="15"/>
  </r>
  <r>
    <x v="3"/>
    <n v="1197831"/>
    <x v="333"/>
    <x v="1"/>
    <x v="34"/>
    <s v="Oklahoma City"/>
    <x v="3"/>
    <n v="45"/>
    <n v="325"/>
    <n v="146250"/>
    <n v="58500"/>
    <n v="0.4"/>
    <s v="Online"/>
    <s v="2021"/>
    <x v="5"/>
    <x v="15"/>
  </r>
  <r>
    <x v="3"/>
    <n v="1197831"/>
    <x v="333"/>
    <x v="1"/>
    <x v="34"/>
    <s v="Oklahoma City"/>
    <x v="4"/>
    <n v="60"/>
    <n v="350"/>
    <n v="210000"/>
    <n v="73500"/>
    <n v="0.35"/>
    <s v="Online"/>
    <s v="2021"/>
    <x v="5"/>
    <x v="15"/>
  </r>
  <r>
    <x v="3"/>
    <n v="1197831"/>
    <x v="333"/>
    <x v="1"/>
    <x v="34"/>
    <s v="Oklahoma City"/>
    <x v="5"/>
    <n v="65"/>
    <n v="525"/>
    <n v="341250"/>
    <n v="136500"/>
    <n v="0.4"/>
    <s v="Online"/>
    <s v="2021"/>
    <x v="5"/>
    <x v="15"/>
  </r>
  <r>
    <x v="3"/>
    <n v="1197831"/>
    <x v="365"/>
    <x v="1"/>
    <x v="34"/>
    <s v="Oklahoma City"/>
    <x v="0"/>
    <n v="60"/>
    <n v="675"/>
    <n v="405000"/>
    <n v="162000"/>
    <n v="0.4"/>
    <s v="Online"/>
    <s v="2021"/>
    <x v="6"/>
    <x v="19"/>
  </r>
  <r>
    <x v="3"/>
    <n v="1197831"/>
    <x v="365"/>
    <x v="1"/>
    <x v="34"/>
    <s v="Oklahoma City"/>
    <x v="1"/>
    <n v="55.000000000000007"/>
    <n v="450"/>
    <n v="247500.00000000003"/>
    <n v="86625"/>
    <n v="0.35"/>
    <s v="Online"/>
    <s v="2021"/>
    <x v="6"/>
    <x v="19"/>
  </r>
  <r>
    <x v="3"/>
    <n v="1197831"/>
    <x v="365"/>
    <x v="1"/>
    <x v="34"/>
    <s v="Oklahoma City"/>
    <x v="2"/>
    <n v="50"/>
    <n v="375"/>
    <n v="187500"/>
    <n v="75000"/>
    <n v="0.4"/>
    <s v="Online"/>
    <s v="2021"/>
    <x v="6"/>
    <x v="19"/>
  </r>
  <r>
    <x v="3"/>
    <n v="1197831"/>
    <x v="365"/>
    <x v="1"/>
    <x v="34"/>
    <s v="Oklahoma City"/>
    <x v="3"/>
    <n v="40"/>
    <n v="325"/>
    <n v="130000"/>
    <n v="52000"/>
    <n v="0.4"/>
    <s v="Online"/>
    <s v="2021"/>
    <x v="6"/>
    <x v="19"/>
  </r>
  <r>
    <x v="3"/>
    <n v="1197831"/>
    <x v="365"/>
    <x v="1"/>
    <x v="34"/>
    <s v="Oklahoma City"/>
    <x v="4"/>
    <n v="50"/>
    <n v="300"/>
    <n v="150000"/>
    <n v="52500"/>
    <n v="0.35"/>
    <s v="Online"/>
    <s v="2021"/>
    <x v="6"/>
    <x v="19"/>
  </r>
  <r>
    <x v="3"/>
    <n v="1197831"/>
    <x v="365"/>
    <x v="1"/>
    <x v="34"/>
    <s v="Oklahoma City"/>
    <x v="5"/>
    <n v="55.000000000000007"/>
    <n v="475"/>
    <n v="261250.00000000003"/>
    <n v="104500.00000000001"/>
    <n v="0.4"/>
    <s v="Online"/>
    <s v="2021"/>
    <x v="6"/>
    <x v="19"/>
  </r>
  <r>
    <x v="3"/>
    <n v="1197831"/>
    <x v="395"/>
    <x v="1"/>
    <x v="34"/>
    <s v="Oklahoma City"/>
    <x v="0"/>
    <n v="50"/>
    <n v="575"/>
    <n v="287500"/>
    <n v="115000"/>
    <n v="0.4"/>
    <s v="Online"/>
    <s v="2021"/>
    <x v="7"/>
    <x v="44"/>
  </r>
  <r>
    <x v="3"/>
    <n v="1197831"/>
    <x v="395"/>
    <x v="1"/>
    <x v="34"/>
    <s v="Oklahoma City"/>
    <x v="1"/>
    <n v="40.000000000000014"/>
    <n v="375"/>
    <n v="150000.00000000006"/>
    <n v="52500.000000000015"/>
    <n v="0.35"/>
    <s v="Online"/>
    <s v="2021"/>
    <x v="7"/>
    <x v="44"/>
  </r>
  <r>
    <x v="3"/>
    <n v="1197831"/>
    <x v="395"/>
    <x v="1"/>
    <x v="34"/>
    <s v="Oklahoma City"/>
    <x v="2"/>
    <n v="15.000000000000007"/>
    <n v="275"/>
    <n v="41250.000000000022"/>
    <n v="16500.000000000011"/>
    <n v="0.4"/>
    <s v="Online"/>
    <s v="2021"/>
    <x v="7"/>
    <x v="44"/>
  </r>
  <r>
    <x v="3"/>
    <n v="1197831"/>
    <x v="395"/>
    <x v="1"/>
    <x v="34"/>
    <s v="Oklahoma City"/>
    <x v="3"/>
    <n v="15.000000000000007"/>
    <n v="250"/>
    <n v="37500.000000000015"/>
    <n v="15000.000000000007"/>
    <n v="0.4"/>
    <s v="Online"/>
    <s v="2021"/>
    <x v="7"/>
    <x v="44"/>
  </r>
  <r>
    <x v="3"/>
    <n v="1197831"/>
    <x v="395"/>
    <x v="1"/>
    <x v="34"/>
    <s v="Oklahoma City"/>
    <x v="4"/>
    <n v="25.000000000000007"/>
    <n v="250"/>
    <n v="62500.000000000015"/>
    <n v="21875.000000000004"/>
    <n v="0.35"/>
    <s v="Online"/>
    <s v="2021"/>
    <x v="7"/>
    <x v="44"/>
  </r>
  <r>
    <x v="3"/>
    <n v="1197831"/>
    <x v="395"/>
    <x v="1"/>
    <x v="34"/>
    <s v="Oklahoma City"/>
    <x v="5"/>
    <n v="30.000000000000011"/>
    <n v="350"/>
    <n v="105000.00000000004"/>
    <n v="42000.000000000022"/>
    <n v="0.4"/>
    <s v="Online"/>
    <s v="2021"/>
    <x v="7"/>
    <x v="44"/>
  </r>
  <r>
    <x v="3"/>
    <n v="1197831"/>
    <x v="427"/>
    <x v="1"/>
    <x v="34"/>
    <s v="Oklahoma City"/>
    <x v="0"/>
    <n v="30.000000000000011"/>
    <n v="525"/>
    <n v="157500.00000000006"/>
    <n v="63000.000000000029"/>
    <n v="0.4"/>
    <s v="Online"/>
    <s v="2021"/>
    <x v="8"/>
    <x v="24"/>
  </r>
  <r>
    <x v="3"/>
    <n v="1197831"/>
    <x v="427"/>
    <x v="1"/>
    <x v="34"/>
    <s v="Oklahoma City"/>
    <x v="1"/>
    <n v="20.000000000000011"/>
    <n v="350"/>
    <n v="70000.000000000044"/>
    <n v="24500.000000000015"/>
    <n v="0.35"/>
    <s v="Online"/>
    <s v="2021"/>
    <x v="8"/>
    <x v="24"/>
  </r>
  <r>
    <x v="3"/>
    <n v="1197831"/>
    <x v="427"/>
    <x v="1"/>
    <x v="34"/>
    <s v="Oklahoma City"/>
    <x v="2"/>
    <n v="20.000000000000011"/>
    <n v="225"/>
    <n v="45000.000000000022"/>
    <n v="18000.000000000011"/>
    <n v="0.4"/>
    <s v="Online"/>
    <s v="2021"/>
    <x v="8"/>
    <x v="24"/>
  </r>
  <r>
    <x v="3"/>
    <n v="1197831"/>
    <x v="427"/>
    <x v="1"/>
    <x v="34"/>
    <s v="Oklahoma City"/>
    <x v="3"/>
    <n v="20.000000000000011"/>
    <n v="200"/>
    <n v="40000.000000000022"/>
    <n v="16000.000000000009"/>
    <n v="0.4"/>
    <s v="Online"/>
    <s v="2021"/>
    <x v="8"/>
    <x v="24"/>
  </r>
  <r>
    <x v="3"/>
    <n v="1197831"/>
    <x v="427"/>
    <x v="1"/>
    <x v="34"/>
    <s v="Oklahoma City"/>
    <x v="4"/>
    <n v="30.000000000000011"/>
    <n v="200"/>
    <n v="60000.000000000022"/>
    <n v="21000.000000000007"/>
    <n v="0.35"/>
    <s v="Online"/>
    <s v="2021"/>
    <x v="8"/>
    <x v="24"/>
  </r>
  <r>
    <x v="4"/>
    <n v="1197831"/>
    <x v="427"/>
    <x v="1"/>
    <x v="34"/>
    <s v="Oklahoma City"/>
    <x v="5"/>
    <n v="30.000000000000004"/>
    <n v="325"/>
    <n v="97500.000000000015"/>
    <n v="39000.000000000007"/>
    <n v="0.4"/>
    <s v="Online"/>
    <s v="2021"/>
    <x v="8"/>
    <x v="24"/>
  </r>
  <r>
    <x v="4"/>
    <n v="1197831"/>
    <x v="457"/>
    <x v="1"/>
    <x v="34"/>
    <s v="Oklahoma City"/>
    <x v="0"/>
    <n v="25.000000000000011"/>
    <n v="475"/>
    <n v="118750.00000000004"/>
    <n v="47500.000000000022"/>
    <n v="0.4"/>
    <s v="Online"/>
    <s v="2021"/>
    <x v="9"/>
    <x v="28"/>
  </r>
  <r>
    <x v="4"/>
    <n v="1197831"/>
    <x v="457"/>
    <x v="1"/>
    <x v="34"/>
    <s v="Oklahoma City"/>
    <x v="1"/>
    <n v="15.000000000000014"/>
    <n v="300"/>
    <n v="45000.000000000044"/>
    <n v="15750.000000000015"/>
    <n v="0.35"/>
    <s v="Online"/>
    <s v="2021"/>
    <x v="9"/>
    <x v="28"/>
  </r>
  <r>
    <x v="4"/>
    <n v="1197831"/>
    <x v="457"/>
    <x v="1"/>
    <x v="34"/>
    <s v="Oklahoma City"/>
    <x v="2"/>
    <n v="25.000000000000018"/>
    <n v="245"/>
    <n v="61250.000000000044"/>
    <n v="24500.000000000018"/>
    <n v="0.4"/>
    <s v="Online"/>
    <s v="2021"/>
    <x v="9"/>
    <x v="28"/>
  </r>
  <r>
    <x v="4"/>
    <n v="1197831"/>
    <x v="457"/>
    <x v="1"/>
    <x v="34"/>
    <s v="Oklahoma City"/>
    <x v="3"/>
    <n v="55.000000000000014"/>
    <n v="300"/>
    <n v="165000.00000000003"/>
    <n v="66000.000000000015"/>
    <n v="0.4"/>
    <s v="Online"/>
    <s v="2021"/>
    <x v="9"/>
    <x v="28"/>
  </r>
  <r>
    <x v="4"/>
    <n v="1197831"/>
    <x v="457"/>
    <x v="1"/>
    <x v="34"/>
    <s v="Oklahoma City"/>
    <x v="4"/>
    <n v="75.000000000000014"/>
    <n v="275"/>
    <n v="206250.00000000003"/>
    <n v="72187.5"/>
    <n v="0.35"/>
    <s v="Online"/>
    <s v="2021"/>
    <x v="9"/>
    <x v="28"/>
  </r>
  <r>
    <x v="4"/>
    <n v="1197831"/>
    <x v="457"/>
    <x v="1"/>
    <x v="34"/>
    <s v="Oklahoma City"/>
    <x v="5"/>
    <n v="75"/>
    <n v="375"/>
    <n v="281250"/>
    <n v="112500"/>
    <n v="0.4"/>
    <s v="Online"/>
    <s v="2021"/>
    <x v="9"/>
    <x v="28"/>
  </r>
  <r>
    <x v="4"/>
    <n v="1197831"/>
    <x v="486"/>
    <x v="1"/>
    <x v="34"/>
    <s v="Oklahoma City"/>
    <x v="0"/>
    <n v="70"/>
    <n v="625"/>
    <n v="437500"/>
    <n v="175000"/>
    <n v="0.4"/>
    <s v="Online"/>
    <s v="2021"/>
    <x v="10"/>
    <x v="29"/>
  </r>
  <r>
    <x v="4"/>
    <n v="1197831"/>
    <x v="486"/>
    <x v="1"/>
    <x v="34"/>
    <s v="Oklahoma City"/>
    <x v="1"/>
    <n v="60.000000000000007"/>
    <n v="425"/>
    <n v="255000.00000000003"/>
    <n v="89250"/>
    <n v="0.35"/>
    <s v="Online"/>
    <s v="2021"/>
    <x v="10"/>
    <x v="29"/>
  </r>
  <r>
    <x v="4"/>
    <n v="1197831"/>
    <x v="486"/>
    <x v="1"/>
    <x v="34"/>
    <s v="Oklahoma City"/>
    <x v="2"/>
    <n v="60.000000000000007"/>
    <n v="375"/>
    <n v="225000.00000000003"/>
    <n v="90000.000000000015"/>
    <n v="0.4"/>
    <s v="Online"/>
    <s v="2021"/>
    <x v="10"/>
    <x v="29"/>
  </r>
  <r>
    <x v="4"/>
    <n v="1197831"/>
    <x v="486"/>
    <x v="1"/>
    <x v="34"/>
    <s v="Oklahoma City"/>
    <x v="3"/>
    <n v="60.000000000000007"/>
    <n v="325"/>
    <n v="195000.00000000003"/>
    <n v="78000.000000000015"/>
    <n v="0.4"/>
    <s v="Online"/>
    <s v="2021"/>
    <x v="10"/>
    <x v="29"/>
  </r>
  <r>
    <x v="4"/>
    <n v="1197831"/>
    <x v="486"/>
    <x v="1"/>
    <x v="34"/>
    <s v="Oklahoma City"/>
    <x v="4"/>
    <n v="70"/>
    <n v="325"/>
    <n v="227500"/>
    <n v="79625"/>
    <n v="0.35"/>
    <s v="Online"/>
    <s v="2021"/>
    <x v="10"/>
    <x v="29"/>
  </r>
  <r>
    <x v="4"/>
    <n v="1197831"/>
    <x v="486"/>
    <x v="1"/>
    <x v="34"/>
    <s v="Oklahoma City"/>
    <x v="5"/>
    <n v="75"/>
    <n v="425"/>
    <n v="318750"/>
    <n v="127500"/>
    <n v="0.4"/>
    <s v="Online"/>
    <s v="2021"/>
    <x v="10"/>
    <x v="29"/>
  </r>
  <r>
    <x v="4"/>
    <n v="1197831"/>
    <x v="180"/>
    <x v="1"/>
    <x v="34"/>
    <s v="Oklahoma City"/>
    <x v="0"/>
    <n v="25.000000000000007"/>
    <n v="550"/>
    <n v="137500.00000000003"/>
    <n v="48125.000000000007"/>
    <n v="0.35"/>
    <s v="Online"/>
    <s v="2021"/>
    <x v="0"/>
    <x v="31"/>
  </r>
  <r>
    <x v="4"/>
    <n v="1197831"/>
    <x v="180"/>
    <x v="1"/>
    <x v="34"/>
    <s v="Oklahoma City"/>
    <x v="1"/>
    <n v="25.000000000000007"/>
    <n v="350"/>
    <n v="87500.000000000029"/>
    <n v="30625.000000000007"/>
    <n v="0.35"/>
    <s v="Online"/>
    <s v="2021"/>
    <x v="0"/>
    <x v="31"/>
  </r>
  <r>
    <x v="4"/>
    <n v="1197831"/>
    <x v="180"/>
    <x v="1"/>
    <x v="34"/>
    <s v="Oklahoma City"/>
    <x v="2"/>
    <n v="15.000000000000007"/>
    <n v="350"/>
    <n v="52500.000000000022"/>
    <n v="18375.000000000007"/>
    <n v="0.35"/>
    <s v="Online"/>
    <s v="2021"/>
    <x v="0"/>
    <x v="31"/>
  </r>
  <r>
    <x v="4"/>
    <n v="1197831"/>
    <x v="180"/>
    <x v="1"/>
    <x v="34"/>
    <s v="Oklahoma City"/>
    <x v="3"/>
    <n v="20"/>
    <n v="200"/>
    <n v="40000"/>
    <n v="14000"/>
    <n v="0.35"/>
    <s v="Online"/>
    <s v="2021"/>
    <x v="0"/>
    <x v="31"/>
  </r>
  <r>
    <x v="4"/>
    <n v="1197831"/>
    <x v="180"/>
    <x v="1"/>
    <x v="34"/>
    <s v="Oklahoma City"/>
    <x v="4"/>
    <n v="35"/>
    <n v="250"/>
    <n v="87500"/>
    <n v="30624.999999999996"/>
    <n v="0.35"/>
    <s v="Online"/>
    <s v="2021"/>
    <x v="0"/>
    <x v="31"/>
  </r>
  <r>
    <x v="4"/>
    <n v="1197831"/>
    <x v="180"/>
    <x v="1"/>
    <x v="34"/>
    <s v="Oklahoma City"/>
    <x v="5"/>
    <n v="25.000000000000007"/>
    <n v="350"/>
    <n v="87500.000000000029"/>
    <n v="30625.000000000007"/>
    <n v="0.35"/>
    <s v="Online"/>
    <s v="2021"/>
    <x v="0"/>
    <x v="31"/>
  </r>
  <r>
    <x v="4"/>
    <n v="1197831"/>
    <x v="209"/>
    <x v="1"/>
    <x v="34"/>
    <s v="Oklahoma City"/>
    <x v="0"/>
    <n v="25.000000000000007"/>
    <n v="600"/>
    <n v="150000.00000000003"/>
    <n v="52500.000000000007"/>
    <n v="0.35"/>
    <s v="Online"/>
    <s v="2021"/>
    <x v="1"/>
    <x v="32"/>
  </r>
  <r>
    <x v="4"/>
    <n v="1197831"/>
    <x v="209"/>
    <x v="1"/>
    <x v="34"/>
    <s v="Oklahoma City"/>
    <x v="1"/>
    <n v="25.000000000000007"/>
    <n v="250"/>
    <n v="62500.000000000015"/>
    <n v="21875.000000000004"/>
    <n v="0.35"/>
    <s v="Online"/>
    <s v="2021"/>
    <x v="1"/>
    <x v="32"/>
  </r>
  <r>
    <x v="4"/>
    <n v="1197831"/>
    <x v="209"/>
    <x v="1"/>
    <x v="34"/>
    <s v="Oklahoma City"/>
    <x v="2"/>
    <n v="15.000000000000007"/>
    <n v="300"/>
    <n v="45000.000000000022"/>
    <n v="15750.000000000007"/>
    <n v="0.35"/>
    <s v="Online"/>
    <s v="2021"/>
    <x v="1"/>
    <x v="32"/>
  </r>
  <r>
    <x v="4"/>
    <n v="1197831"/>
    <x v="209"/>
    <x v="3"/>
    <x v="35"/>
    <s v="Wichita"/>
    <x v="3"/>
    <n v="20"/>
    <n v="150"/>
    <n v="30000"/>
    <n v="10500"/>
    <n v="0.35"/>
    <s v="Online"/>
    <s v="2021"/>
    <x v="1"/>
    <x v="32"/>
  </r>
  <r>
    <x v="4"/>
    <n v="1197831"/>
    <x v="209"/>
    <x v="3"/>
    <x v="35"/>
    <s v="Wichita"/>
    <x v="4"/>
    <n v="35"/>
    <n v="225"/>
    <n v="78750"/>
    <n v="27562.5"/>
    <n v="0.35"/>
    <s v="Online"/>
    <s v="2021"/>
    <x v="1"/>
    <x v="32"/>
  </r>
  <r>
    <x v="4"/>
    <n v="1197831"/>
    <x v="209"/>
    <x v="3"/>
    <x v="35"/>
    <s v="Wichita"/>
    <x v="5"/>
    <n v="20"/>
    <n v="325"/>
    <n v="65000"/>
    <n v="22750"/>
    <n v="0.35"/>
    <s v="Online"/>
    <s v="2021"/>
    <x v="1"/>
    <x v="32"/>
  </r>
  <r>
    <x v="4"/>
    <n v="1197831"/>
    <x v="217"/>
    <x v="3"/>
    <x v="35"/>
    <s v="Wichita"/>
    <x v="0"/>
    <n v="20"/>
    <n v="545"/>
    <n v="109000"/>
    <n v="38150"/>
    <n v="0.35"/>
    <s v="Online"/>
    <s v="2021"/>
    <x v="2"/>
    <x v="7"/>
  </r>
  <r>
    <x v="4"/>
    <n v="1197831"/>
    <x v="217"/>
    <x v="3"/>
    <x v="35"/>
    <s v="Wichita"/>
    <x v="1"/>
    <n v="20"/>
    <n v="225"/>
    <n v="45000"/>
    <n v="15749.999999999998"/>
    <n v="0.35"/>
    <s v="Online"/>
    <s v="2021"/>
    <x v="2"/>
    <x v="7"/>
  </r>
  <r>
    <x v="4"/>
    <n v="1197831"/>
    <x v="217"/>
    <x v="3"/>
    <x v="35"/>
    <s v="Wichita"/>
    <x v="2"/>
    <n v="10.000000000000002"/>
    <n v="250"/>
    <n v="25000.000000000004"/>
    <n v="8750"/>
    <n v="0.35"/>
    <s v="Online"/>
    <s v="2021"/>
    <x v="2"/>
    <x v="7"/>
  </r>
  <r>
    <x v="4"/>
    <n v="1197831"/>
    <x v="217"/>
    <x v="3"/>
    <x v="35"/>
    <s v="Wichita"/>
    <x v="3"/>
    <n v="19.999999999999996"/>
    <n v="100"/>
    <n v="19999.999999999996"/>
    <n v="6999.9999999999982"/>
    <n v="0.35"/>
    <s v="Online"/>
    <s v="2021"/>
    <x v="2"/>
    <x v="7"/>
  </r>
  <r>
    <x v="4"/>
    <n v="1197831"/>
    <x v="217"/>
    <x v="3"/>
    <x v="35"/>
    <s v="Wichita"/>
    <x v="4"/>
    <n v="35.000000000000007"/>
    <n v="150"/>
    <n v="52500.000000000007"/>
    <n v="18375"/>
    <n v="0.35"/>
    <s v="Online"/>
    <s v="2021"/>
    <x v="2"/>
    <x v="7"/>
  </r>
  <r>
    <x v="4"/>
    <n v="1197831"/>
    <x v="217"/>
    <x v="3"/>
    <x v="35"/>
    <s v="Wichita"/>
    <x v="5"/>
    <n v="25"/>
    <n v="250"/>
    <n v="62500"/>
    <n v="21875"/>
    <n v="0.35"/>
    <s v="Online"/>
    <s v="2021"/>
    <x v="2"/>
    <x v="7"/>
  </r>
  <r>
    <x v="4"/>
    <n v="1197831"/>
    <x v="236"/>
    <x v="3"/>
    <x v="35"/>
    <s v="Wichita"/>
    <x v="0"/>
    <n v="25"/>
    <n v="500"/>
    <n v="125000"/>
    <n v="43750"/>
    <n v="0.35"/>
    <s v="Online"/>
    <s v="2021"/>
    <x v="3"/>
    <x v="10"/>
  </r>
  <r>
    <x v="4"/>
    <n v="1197831"/>
    <x v="236"/>
    <x v="3"/>
    <x v="35"/>
    <s v="Wichita"/>
    <x v="1"/>
    <n v="25"/>
    <n v="200"/>
    <n v="50000"/>
    <n v="17500"/>
    <n v="0.35"/>
    <s v="Online"/>
    <s v="2021"/>
    <x v="3"/>
    <x v="10"/>
  </r>
  <r>
    <x v="4"/>
    <n v="1197831"/>
    <x v="236"/>
    <x v="3"/>
    <x v="35"/>
    <s v="Wichita"/>
    <x v="2"/>
    <n v="15.000000000000002"/>
    <n v="200"/>
    <n v="30000.000000000004"/>
    <n v="10500"/>
    <n v="0.35"/>
    <s v="Online"/>
    <s v="2021"/>
    <x v="3"/>
    <x v="10"/>
  </r>
  <r>
    <x v="4"/>
    <n v="1197831"/>
    <x v="236"/>
    <x v="3"/>
    <x v="35"/>
    <s v="Wichita"/>
    <x v="3"/>
    <n v="19.999999999999996"/>
    <n v="125"/>
    <n v="24999.999999999996"/>
    <n v="8749.9999999999982"/>
    <n v="0.35"/>
    <s v="Online"/>
    <s v="2021"/>
    <x v="3"/>
    <x v="10"/>
  </r>
  <r>
    <x v="4"/>
    <n v="1197831"/>
    <x v="236"/>
    <x v="3"/>
    <x v="35"/>
    <s v="Wichita"/>
    <x v="4"/>
    <n v="40"/>
    <n v="150"/>
    <n v="60000"/>
    <n v="21000"/>
    <n v="0.35"/>
    <s v="Online"/>
    <s v="2021"/>
    <x v="3"/>
    <x v="10"/>
  </r>
  <r>
    <x v="4"/>
    <n v="1197831"/>
    <x v="236"/>
    <x v="3"/>
    <x v="35"/>
    <s v="Wichita"/>
    <x v="5"/>
    <n v="30.000000000000004"/>
    <n v="300"/>
    <n v="90000.000000000015"/>
    <n v="31500.000000000004"/>
    <n v="0.35"/>
    <s v="Online"/>
    <s v="2021"/>
    <x v="3"/>
    <x v="10"/>
  </r>
  <r>
    <x v="4"/>
    <n v="1197831"/>
    <x v="265"/>
    <x v="3"/>
    <x v="35"/>
    <s v="Wichita"/>
    <x v="0"/>
    <n v="40"/>
    <n v="570"/>
    <n v="228000"/>
    <n v="79800"/>
    <n v="0.35"/>
    <s v="Online"/>
    <s v="2021"/>
    <x v="4"/>
    <x v="35"/>
  </r>
  <r>
    <x v="4"/>
    <n v="1197831"/>
    <x v="265"/>
    <x v="3"/>
    <x v="35"/>
    <s v="Wichita"/>
    <x v="1"/>
    <n v="40"/>
    <n v="275"/>
    <n v="110000"/>
    <n v="38500"/>
    <n v="0.35"/>
    <s v="Online"/>
    <s v="2021"/>
    <x v="4"/>
    <x v="35"/>
  </r>
  <r>
    <x v="4"/>
    <n v="1197831"/>
    <x v="265"/>
    <x v="3"/>
    <x v="35"/>
    <s v="Wichita"/>
    <x v="2"/>
    <n v="35"/>
    <n v="250"/>
    <n v="87500"/>
    <n v="30624.999999999996"/>
    <n v="0.35"/>
    <s v="Online"/>
    <s v="2021"/>
    <x v="4"/>
    <x v="35"/>
  </r>
  <r>
    <x v="4"/>
    <n v="1197831"/>
    <x v="265"/>
    <x v="3"/>
    <x v="35"/>
    <s v="Wichita"/>
    <x v="3"/>
    <n v="35"/>
    <n v="200"/>
    <n v="70000"/>
    <n v="24500"/>
    <n v="0.35"/>
    <s v="Online"/>
    <s v="2021"/>
    <x v="4"/>
    <x v="35"/>
  </r>
  <r>
    <x v="4"/>
    <n v="1197831"/>
    <x v="265"/>
    <x v="3"/>
    <x v="35"/>
    <s v="Wichita"/>
    <x v="4"/>
    <n v="44.999999999999993"/>
    <n v="225"/>
    <n v="101249.99999999999"/>
    <n v="35437.499999999993"/>
    <n v="0.35"/>
    <s v="Online"/>
    <s v="2021"/>
    <x v="4"/>
    <x v="35"/>
  </r>
  <r>
    <x v="4"/>
    <n v="1197831"/>
    <x v="265"/>
    <x v="3"/>
    <x v="35"/>
    <s v="Wichita"/>
    <x v="5"/>
    <n v="44.999999999999993"/>
    <n v="325"/>
    <n v="146249.99999999997"/>
    <n v="51187.499999999985"/>
    <n v="0.35"/>
    <s v="Online"/>
    <s v="2021"/>
    <x v="4"/>
    <x v="35"/>
  </r>
  <r>
    <x v="4"/>
    <n v="1197831"/>
    <x v="298"/>
    <x v="3"/>
    <x v="35"/>
    <s v="Wichita"/>
    <x v="0"/>
    <n v="40"/>
    <n v="575"/>
    <n v="230000"/>
    <n v="80500"/>
    <n v="0.35"/>
    <s v="Online"/>
    <s v="2021"/>
    <x v="11"/>
    <x v="40"/>
  </r>
  <r>
    <x v="4"/>
    <n v="1197831"/>
    <x v="298"/>
    <x v="3"/>
    <x v="35"/>
    <s v="Wichita"/>
    <x v="1"/>
    <n v="35"/>
    <n v="325"/>
    <n v="113750"/>
    <n v="39812.5"/>
    <n v="0.35"/>
    <s v="Online"/>
    <s v="2021"/>
    <x v="11"/>
    <x v="40"/>
  </r>
  <r>
    <x v="4"/>
    <n v="1197831"/>
    <x v="298"/>
    <x v="3"/>
    <x v="35"/>
    <s v="Wichita"/>
    <x v="2"/>
    <n v="40"/>
    <n v="300"/>
    <n v="120000"/>
    <n v="42000"/>
    <n v="0.35"/>
    <s v="Online"/>
    <s v="2021"/>
    <x v="11"/>
    <x v="40"/>
  </r>
  <r>
    <x v="4"/>
    <n v="1197831"/>
    <x v="298"/>
    <x v="3"/>
    <x v="35"/>
    <s v="Wichita"/>
    <x v="3"/>
    <n v="40"/>
    <n v="275"/>
    <n v="110000"/>
    <n v="38500"/>
    <n v="0.35"/>
    <s v="Online"/>
    <s v="2021"/>
    <x v="11"/>
    <x v="40"/>
  </r>
  <r>
    <x v="4"/>
    <n v="1197831"/>
    <x v="298"/>
    <x v="3"/>
    <x v="35"/>
    <s v="Wichita"/>
    <x v="4"/>
    <n v="54.999999999999993"/>
    <n v="275"/>
    <n v="151249.99999999997"/>
    <n v="52937.499999999985"/>
    <n v="0.35"/>
    <s v="Online"/>
    <s v="2021"/>
    <x v="11"/>
    <x v="40"/>
  </r>
  <r>
    <x v="4"/>
    <n v="1197831"/>
    <x v="298"/>
    <x v="3"/>
    <x v="35"/>
    <s v="Wichita"/>
    <x v="5"/>
    <n v="60"/>
    <n v="450"/>
    <n v="270000"/>
    <n v="94500"/>
    <n v="0.35"/>
    <s v="Online"/>
    <s v="2021"/>
    <x v="11"/>
    <x v="40"/>
  </r>
  <r>
    <x v="4"/>
    <n v="1197831"/>
    <x v="326"/>
    <x v="3"/>
    <x v="35"/>
    <s v="Wichita"/>
    <x v="0"/>
    <n v="54.999999999999993"/>
    <n v="675"/>
    <n v="371249.99999999994"/>
    <n v="129937.49999999997"/>
    <n v="0.35"/>
    <s v="Online"/>
    <s v="2021"/>
    <x v="5"/>
    <x v="14"/>
  </r>
  <r>
    <x v="4"/>
    <n v="1197831"/>
    <x v="326"/>
    <x v="3"/>
    <x v="35"/>
    <s v="Wichita"/>
    <x v="1"/>
    <n v="50"/>
    <n v="425"/>
    <n v="212500"/>
    <n v="74375"/>
    <n v="0.35"/>
    <s v="Online"/>
    <s v="2021"/>
    <x v="5"/>
    <x v="14"/>
  </r>
  <r>
    <x v="4"/>
    <n v="1197831"/>
    <x v="326"/>
    <x v="3"/>
    <x v="35"/>
    <s v="Wichita"/>
    <x v="2"/>
    <n v="45"/>
    <n v="350"/>
    <n v="157500"/>
    <n v="55125"/>
    <n v="0.35"/>
    <s v="Online"/>
    <s v="2021"/>
    <x v="5"/>
    <x v="14"/>
  </r>
  <r>
    <x v="4"/>
    <n v="1197831"/>
    <x v="326"/>
    <x v="3"/>
    <x v="35"/>
    <s v="Wichita"/>
    <x v="3"/>
    <n v="45"/>
    <n v="300"/>
    <n v="135000"/>
    <n v="47250"/>
    <n v="0.35"/>
    <s v="Online"/>
    <s v="2021"/>
    <x v="5"/>
    <x v="14"/>
  </r>
  <r>
    <x v="4"/>
    <n v="1197831"/>
    <x v="326"/>
    <x v="3"/>
    <x v="35"/>
    <s v="Wichita"/>
    <x v="4"/>
    <n v="60"/>
    <n v="325"/>
    <n v="195000"/>
    <n v="68250"/>
    <n v="0.35"/>
    <s v="Online"/>
    <s v="2021"/>
    <x v="5"/>
    <x v="14"/>
  </r>
  <r>
    <x v="4"/>
    <n v="1197831"/>
    <x v="326"/>
    <x v="3"/>
    <x v="35"/>
    <s v="Wichita"/>
    <x v="5"/>
    <n v="65"/>
    <n v="500"/>
    <n v="325000"/>
    <n v="113750"/>
    <n v="0.35"/>
    <s v="Online"/>
    <s v="2021"/>
    <x v="5"/>
    <x v="14"/>
  </r>
  <r>
    <x v="4"/>
    <n v="1197831"/>
    <x v="358"/>
    <x v="3"/>
    <x v="35"/>
    <s v="Wichita"/>
    <x v="0"/>
    <n v="60"/>
    <n v="650"/>
    <n v="390000"/>
    <n v="136500"/>
    <n v="0.35"/>
    <s v="Online"/>
    <s v="2021"/>
    <x v="6"/>
    <x v="18"/>
  </r>
  <r>
    <x v="4"/>
    <n v="1197831"/>
    <x v="358"/>
    <x v="3"/>
    <x v="35"/>
    <s v="Wichita"/>
    <x v="1"/>
    <n v="55.000000000000007"/>
    <n v="425"/>
    <n v="233750.00000000003"/>
    <n v="81812.5"/>
    <n v="0.35"/>
    <s v="Online"/>
    <s v="2021"/>
    <x v="6"/>
    <x v="18"/>
  </r>
  <r>
    <x v="4"/>
    <n v="1197831"/>
    <x v="358"/>
    <x v="3"/>
    <x v="35"/>
    <s v="Wichita"/>
    <x v="2"/>
    <n v="50"/>
    <n v="350"/>
    <n v="175000"/>
    <n v="61249.999999999993"/>
    <n v="0.35"/>
    <s v="Online"/>
    <s v="2021"/>
    <x v="6"/>
    <x v="18"/>
  </r>
  <r>
    <x v="4"/>
    <n v="1197831"/>
    <x v="358"/>
    <x v="3"/>
    <x v="35"/>
    <s v="Wichita"/>
    <x v="3"/>
    <n v="40"/>
    <n v="300"/>
    <n v="120000"/>
    <n v="42000"/>
    <n v="0.35"/>
    <s v="Online"/>
    <s v="2021"/>
    <x v="6"/>
    <x v="18"/>
  </r>
  <r>
    <x v="4"/>
    <n v="1197831"/>
    <x v="358"/>
    <x v="3"/>
    <x v="35"/>
    <s v="Wichita"/>
    <x v="4"/>
    <n v="50"/>
    <n v="275"/>
    <n v="137500"/>
    <n v="48125"/>
    <n v="0.35"/>
    <s v="Online"/>
    <s v="2021"/>
    <x v="6"/>
    <x v="18"/>
  </r>
  <r>
    <x v="4"/>
    <n v="1197831"/>
    <x v="358"/>
    <x v="3"/>
    <x v="35"/>
    <s v="Wichita"/>
    <x v="5"/>
    <n v="55.000000000000007"/>
    <n v="450"/>
    <n v="247500.00000000003"/>
    <n v="86625"/>
    <n v="0.35"/>
    <s v="Online"/>
    <s v="2021"/>
    <x v="6"/>
    <x v="18"/>
  </r>
  <r>
    <x v="4"/>
    <n v="1197831"/>
    <x v="388"/>
    <x v="3"/>
    <x v="35"/>
    <s v="Wichita"/>
    <x v="0"/>
    <n v="50"/>
    <n v="550"/>
    <n v="275000"/>
    <n v="96250"/>
    <n v="0.35"/>
    <s v="Online"/>
    <s v="2021"/>
    <x v="7"/>
    <x v="23"/>
  </r>
  <r>
    <x v="4"/>
    <n v="1197831"/>
    <x v="388"/>
    <x v="3"/>
    <x v="35"/>
    <s v="Wichita"/>
    <x v="1"/>
    <n v="40.000000000000014"/>
    <n v="350"/>
    <n v="140000.00000000006"/>
    <n v="49000.000000000015"/>
    <n v="0.35"/>
    <s v="Online"/>
    <s v="2021"/>
    <x v="7"/>
    <x v="23"/>
  </r>
  <r>
    <x v="4"/>
    <n v="1197831"/>
    <x v="388"/>
    <x v="3"/>
    <x v="35"/>
    <s v="Wichita"/>
    <x v="2"/>
    <n v="15.000000000000007"/>
    <n v="250"/>
    <n v="37500.000000000015"/>
    <n v="13125.000000000004"/>
    <n v="0.35"/>
    <s v="Online"/>
    <s v="2021"/>
    <x v="7"/>
    <x v="23"/>
  </r>
  <r>
    <x v="4"/>
    <n v="1197831"/>
    <x v="388"/>
    <x v="3"/>
    <x v="35"/>
    <s v="Wichita"/>
    <x v="3"/>
    <n v="15.000000000000007"/>
    <n v="225"/>
    <n v="33750.000000000015"/>
    <n v="11812.500000000004"/>
    <n v="0.35"/>
    <s v="Online"/>
    <s v="2021"/>
    <x v="7"/>
    <x v="23"/>
  </r>
  <r>
    <x v="4"/>
    <n v="1197831"/>
    <x v="388"/>
    <x v="3"/>
    <x v="35"/>
    <s v="Wichita"/>
    <x v="4"/>
    <n v="25.000000000000007"/>
    <n v="225"/>
    <n v="56250.000000000015"/>
    <n v="19687.500000000004"/>
    <n v="0.35"/>
    <s v="Online"/>
    <s v="2021"/>
    <x v="7"/>
    <x v="23"/>
  </r>
  <r>
    <x v="4"/>
    <n v="1197831"/>
    <x v="388"/>
    <x v="3"/>
    <x v="35"/>
    <s v="Wichita"/>
    <x v="5"/>
    <n v="30.000000000000011"/>
    <n v="325"/>
    <n v="97500.000000000029"/>
    <n v="34125.000000000007"/>
    <n v="0.35"/>
    <s v="Online"/>
    <s v="2021"/>
    <x v="7"/>
    <x v="23"/>
  </r>
  <r>
    <x v="4"/>
    <n v="1197831"/>
    <x v="420"/>
    <x v="3"/>
    <x v="35"/>
    <s v="Wichita"/>
    <x v="0"/>
    <n v="30.000000000000011"/>
    <n v="500"/>
    <n v="150000.00000000006"/>
    <n v="52500.000000000015"/>
    <n v="0.35"/>
    <s v="Online"/>
    <s v="2021"/>
    <x v="8"/>
    <x v="47"/>
  </r>
  <r>
    <x v="4"/>
    <n v="1197831"/>
    <x v="420"/>
    <x v="3"/>
    <x v="35"/>
    <s v="Wichita"/>
    <x v="1"/>
    <n v="20.000000000000011"/>
    <n v="325"/>
    <n v="65000.000000000036"/>
    <n v="22750.000000000011"/>
    <n v="0.35"/>
    <s v="Online"/>
    <s v="2021"/>
    <x v="8"/>
    <x v="47"/>
  </r>
  <r>
    <x v="4"/>
    <n v="1197831"/>
    <x v="420"/>
    <x v="3"/>
    <x v="35"/>
    <s v="Wichita"/>
    <x v="2"/>
    <n v="20.000000000000011"/>
    <n v="200"/>
    <n v="40000.000000000022"/>
    <n v="14000.000000000007"/>
    <n v="0.35"/>
    <s v="Online"/>
    <s v="2021"/>
    <x v="8"/>
    <x v="47"/>
  </r>
  <r>
    <x v="4"/>
    <n v="1197831"/>
    <x v="420"/>
    <x v="3"/>
    <x v="35"/>
    <s v="Wichita"/>
    <x v="3"/>
    <n v="20.000000000000011"/>
    <n v="175"/>
    <n v="35000.000000000022"/>
    <n v="12250.000000000007"/>
    <n v="0.35"/>
    <s v="Online"/>
    <s v="2021"/>
    <x v="8"/>
    <x v="47"/>
  </r>
  <r>
    <x v="4"/>
    <n v="1197831"/>
    <x v="420"/>
    <x v="3"/>
    <x v="35"/>
    <s v="Wichita"/>
    <x v="4"/>
    <n v="30.000000000000011"/>
    <n v="175"/>
    <n v="52500.000000000022"/>
    <n v="18375.000000000007"/>
    <n v="0.35"/>
    <s v="Online"/>
    <s v="2021"/>
    <x v="8"/>
    <x v="47"/>
  </r>
  <r>
    <x v="0"/>
    <n v="1197831"/>
    <x v="420"/>
    <x v="3"/>
    <x v="35"/>
    <s v="Wichita"/>
    <x v="5"/>
    <n v="30.000000000000004"/>
    <n v="300"/>
    <n v="90000.000000000015"/>
    <n v="31500.000000000004"/>
    <n v="0.35"/>
    <s v="Online"/>
    <s v="2021"/>
    <x v="8"/>
    <x v="47"/>
  </r>
  <r>
    <x v="0"/>
    <n v="1197831"/>
    <x v="450"/>
    <x v="3"/>
    <x v="35"/>
    <s v="Wichita"/>
    <x v="0"/>
    <n v="25.000000000000011"/>
    <n v="450"/>
    <n v="112500.00000000004"/>
    <n v="39375.000000000015"/>
    <n v="0.35"/>
    <s v="Online"/>
    <s v="2021"/>
    <x v="9"/>
    <x v="27"/>
  </r>
  <r>
    <x v="0"/>
    <n v="1197831"/>
    <x v="450"/>
    <x v="3"/>
    <x v="35"/>
    <s v="Wichita"/>
    <x v="1"/>
    <n v="15.000000000000014"/>
    <n v="275"/>
    <n v="41250.000000000036"/>
    <n v="14437.500000000011"/>
    <n v="0.35"/>
    <s v="Online"/>
    <s v="2021"/>
    <x v="9"/>
    <x v="27"/>
  </r>
  <r>
    <x v="0"/>
    <n v="1197831"/>
    <x v="450"/>
    <x v="3"/>
    <x v="35"/>
    <s v="Wichita"/>
    <x v="2"/>
    <n v="25.000000000000018"/>
    <n v="220"/>
    <n v="55000.000000000036"/>
    <n v="19250.000000000011"/>
    <n v="0.35"/>
    <s v="Online"/>
    <s v="2021"/>
    <x v="9"/>
    <x v="27"/>
  </r>
  <r>
    <x v="0"/>
    <n v="1197831"/>
    <x v="450"/>
    <x v="3"/>
    <x v="35"/>
    <s v="Wichita"/>
    <x v="3"/>
    <n v="55.000000000000014"/>
    <n v="275"/>
    <n v="151250.00000000003"/>
    <n v="52937.500000000007"/>
    <n v="0.35"/>
    <s v="Online"/>
    <s v="2021"/>
    <x v="9"/>
    <x v="27"/>
  </r>
  <r>
    <x v="0"/>
    <n v="1197831"/>
    <x v="450"/>
    <x v="3"/>
    <x v="35"/>
    <s v="Wichita"/>
    <x v="4"/>
    <n v="75.000000000000014"/>
    <n v="250"/>
    <n v="187500.00000000003"/>
    <n v="65625"/>
    <n v="0.35"/>
    <s v="Online"/>
    <s v="2021"/>
    <x v="9"/>
    <x v="27"/>
  </r>
  <r>
    <x v="0"/>
    <n v="1197831"/>
    <x v="450"/>
    <x v="3"/>
    <x v="35"/>
    <s v="Wichita"/>
    <x v="5"/>
    <n v="75"/>
    <n v="350"/>
    <n v="262500"/>
    <n v="91875"/>
    <n v="0.35"/>
    <s v="Online"/>
    <s v="2021"/>
    <x v="9"/>
    <x v="27"/>
  </r>
  <r>
    <x v="0"/>
    <n v="1197831"/>
    <x v="479"/>
    <x v="3"/>
    <x v="35"/>
    <s v="Wichita"/>
    <x v="0"/>
    <n v="70"/>
    <n v="600"/>
    <n v="420000"/>
    <n v="147000"/>
    <n v="0.35"/>
    <s v="Online"/>
    <s v="2021"/>
    <x v="10"/>
    <x v="51"/>
  </r>
  <r>
    <x v="0"/>
    <n v="1197831"/>
    <x v="479"/>
    <x v="3"/>
    <x v="35"/>
    <s v="Wichita"/>
    <x v="1"/>
    <n v="60.000000000000007"/>
    <n v="400"/>
    <n v="240000.00000000003"/>
    <n v="84000"/>
    <n v="0.35"/>
    <s v="Online"/>
    <s v="2021"/>
    <x v="10"/>
    <x v="51"/>
  </r>
  <r>
    <x v="0"/>
    <n v="1197831"/>
    <x v="479"/>
    <x v="3"/>
    <x v="35"/>
    <s v="Wichita"/>
    <x v="2"/>
    <n v="60.000000000000007"/>
    <n v="350"/>
    <n v="210000.00000000003"/>
    <n v="73500"/>
    <n v="0.35"/>
    <s v="Online"/>
    <s v="2021"/>
    <x v="10"/>
    <x v="51"/>
  </r>
  <r>
    <x v="0"/>
    <n v="1197831"/>
    <x v="479"/>
    <x v="3"/>
    <x v="35"/>
    <s v="Wichita"/>
    <x v="3"/>
    <n v="60.000000000000007"/>
    <n v="300"/>
    <n v="180000.00000000003"/>
    <n v="63000.000000000007"/>
    <n v="0.35"/>
    <s v="Online"/>
    <s v="2021"/>
    <x v="10"/>
    <x v="51"/>
  </r>
  <r>
    <x v="0"/>
    <n v="1197831"/>
    <x v="479"/>
    <x v="3"/>
    <x v="35"/>
    <s v="Wichita"/>
    <x v="4"/>
    <n v="70"/>
    <n v="300"/>
    <n v="210000"/>
    <n v="73500"/>
    <n v="0.35"/>
    <s v="Online"/>
    <s v="2021"/>
    <x v="10"/>
    <x v="51"/>
  </r>
  <r>
    <x v="0"/>
    <n v="1197831"/>
    <x v="479"/>
    <x v="3"/>
    <x v="35"/>
    <s v="Wichita"/>
    <x v="5"/>
    <n v="75"/>
    <n v="400"/>
    <n v="300000"/>
    <n v="105000"/>
    <n v="0.35"/>
    <s v="Online"/>
    <s v="2021"/>
    <x v="10"/>
    <x v="51"/>
  </r>
  <r>
    <x v="0"/>
    <n v="1185732"/>
    <x v="176"/>
    <x v="3"/>
    <x v="35"/>
    <s v="Wichita"/>
    <x v="0"/>
    <n v="40"/>
    <n v="475"/>
    <n v="190000"/>
    <n v="66500"/>
    <n v="0.35"/>
    <s v="Online"/>
    <s v="2021"/>
    <x v="0"/>
    <x v="31"/>
  </r>
  <r>
    <x v="0"/>
    <n v="1185732"/>
    <x v="176"/>
    <x v="3"/>
    <x v="35"/>
    <s v="Wichita"/>
    <x v="1"/>
    <n v="40"/>
    <n v="275"/>
    <n v="110000"/>
    <n v="33000"/>
    <n v="0.3"/>
    <s v="Online"/>
    <s v="2021"/>
    <x v="0"/>
    <x v="31"/>
  </r>
  <r>
    <x v="0"/>
    <n v="1185732"/>
    <x v="176"/>
    <x v="3"/>
    <x v="35"/>
    <s v="Wichita"/>
    <x v="2"/>
    <n v="30.000000000000004"/>
    <n v="275"/>
    <n v="82500.000000000015"/>
    <n v="24750.000000000004"/>
    <n v="0.3"/>
    <s v="Online"/>
    <s v="2021"/>
    <x v="0"/>
    <x v="31"/>
  </r>
  <r>
    <x v="0"/>
    <n v="1185732"/>
    <x v="176"/>
    <x v="3"/>
    <x v="35"/>
    <s v="Wichita"/>
    <x v="3"/>
    <n v="35"/>
    <n v="125"/>
    <n v="43750"/>
    <n v="13125"/>
    <n v="0.3"/>
    <s v="Online"/>
    <s v="2021"/>
    <x v="0"/>
    <x v="31"/>
  </r>
  <r>
    <x v="0"/>
    <n v="1185732"/>
    <x v="176"/>
    <x v="3"/>
    <x v="35"/>
    <s v="Wichita"/>
    <x v="4"/>
    <n v="49.999999999999993"/>
    <n v="175"/>
    <n v="87499.999999999985"/>
    <n v="30624.999999999993"/>
    <n v="0.35"/>
    <s v="Online"/>
    <s v="2021"/>
    <x v="0"/>
    <x v="31"/>
  </r>
  <r>
    <x v="0"/>
    <n v="1185732"/>
    <x v="176"/>
    <x v="3"/>
    <x v="35"/>
    <s v="Wichita"/>
    <x v="5"/>
    <n v="40"/>
    <n v="275"/>
    <n v="110000"/>
    <n v="44000"/>
    <n v="0.4"/>
    <s v="Online"/>
    <s v="2021"/>
    <x v="0"/>
    <x v="31"/>
  </r>
  <r>
    <x v="0"/>
    <n v="1185732"/>
    <x v="207"/>
    <x v="3"/>
    <x v="35"/>
    <s v="Wichita"/>
    <x v="0"/>
    <n v="40"/>
    <n v="525"/>
    <n v="210000"/>
    <n v="73500"/>
    <n v="0.35"/>
    <s v="Online"/>
    <s v="2021"/>
    <x v="1"/>
    <x v="5"/>
  </r>
  <r>
    <x v="0"/>
    <n v="1185732"/>
    <x v="207"/>
    <x v="3"/>
    <x v="35"/>
    <s v="Wichita"/>
    <x v="1"/>
    <n v="40"/>
    <n v="175"/>
    <n v="70000"/>
    <n v="21000"/>
    <n v="0.3"/>
    <s v="Online"/>
    <s v="2021"/>
    <x v="1"/>
    <x v="5"/>
  </r>
  <r>
    <x v="0"/>
    <n v="1185732"/>
    <x v="207"/>
    <x v="3"/>
    <x v="35"/>
    <s v="Wichita"/>
    <x v="2"/>
    <n v="30.000000000000004"/>
    <n v="225"/>
    <n v="67500.000000000015"/>
    <n v="20250.000000000004"/>
    <n v="0.3"/>
    <s v="Online"/>
    <s v="2021"/>
    <x v="1"/>
    <x v="5"/>
  </r>
  <r>
    <x v="0"/>
    <n v="1185732"/>
    <x v="207"/>
    <x v="3"/>
    <x v="36"/>
    <s v="Sioux Falls"/>
    <x v="3"/>
    <n v="35"/>
    <n v="100"/>
    <n v="35000"/>
    <n v="10500"/>
    <n v="0.3"/>
    <s v="Online"/>
    <s v="2021"/>
    <x v="1"/>
    <x v="5"/>
  </r>
  <r>
    <x v="0"/>
    <n v="1185732"/>
    <x v="207"/>
    <x v="3"/>
    <x v="36"/>
    <s v="Sioux Falls"/>
    <x v="4"/>
    <n v="49.999999999999993"/>
    <n v="175"/>
    <n v="87499.999999999985"/>
    <n v="30624.999999999993"/>
    <n v="0.35"/>
    <s v="Online"/>
    <s v="2021"/>
    <x v="1"/>
    <x v="5"/>
  </r>
  <r>
    <x v="0"/>
    <n v="1185732"/>
    <x v="207"/>
    <x v="3"/>
    <x v="36"/>
    <s v="Sioux Falls"/>
    <x v="5"/>
    <n v="35"/>
    <n v="275"/>
    <n v="96250"/>
    <n v="38500"/>
    <n v="0.4"/>
    <s v="Online"/>
    <s v="2021"/>
    <x v="1"/>
    <x v="5"/>
  </r>
  <r>
    <x v="0"/>
    <n v="1185732"/>
    <x v="216"/>
    <x v="3"/>
    <x v="36"/>
    <s v="Sioux Falls"/>
    <x v="0"/>
    <n v="40"/>
    <n v="495"/>
    <n v="198000"/>
    <n v="69300"/>
    <n v="0.35"/>
    <s v="Online"/>
    <s v="2021"/>
    <x v="2"/>
    <x v="7"/>
  </r>
  <r>
    <x v="0"/>
    <n v="1185732"/>
    <x v="216"/>
    <x v="3"/>
    <x v="36"/>
    <s v="Sioux Falls"/>
    <x v="1"/>
    <n v="40"/>
    <n v="200"/>
    <n v="80000"/>
    <n v="24000"/>
    <n v="0.3"/>
    <s v="Online"/>
    <s v="2021"/>
    <x v="2"/>
    <x v="7"/>
  </r>
  <r>
    <x v="0"/>
    <n v="1185732"/>
    <x v="216"/>
    <x v="3"/>
    <x v="36"/>
    <s v="Sioux Falls"/>
    <x v="2"/>
    <n v="30.000000000000004"/>
    <n v="225"/>
    <n v="67500.000000000015"/>
    <n v="20250.000000000004"/>
    <n v="0.3"/>
    <s v="Online"/>
    <s v="2021"/>
    <x v="2"/>
    <x v="7"/>
  </r>
  <r>
    <x v="0"/>
    <n v="1185732"/>
    <x v="216"/>
    <x v="3"/>
    <x v="36"/>
    <s v="Sioux Falls"/>
    <x v="3"/>
    <n v="35"/>
    <n v="75"/>
    <n v="26250"/>
    <n v="7875"/>
    <n v="0.3"/>
    <s v="Online"/>
    <s v="2021"/>
    <x v="2"/>
    <x v="7"/>
  </r>
  <r>
    <x v="0"/>
    <n v="1185732"/>
    <x v="216"/>
    <x v="3"/>
    <x v="36"/>
    <s v="Sioux Falls"/>
    <x v="4"/>
    <n v="50"/>
    <n v="125"/>
    <n v="62500"/>
    <n v="21875"/>
    <n v="0.35"/>
    <s v="Online"/>
    <s v="2021"/>
    <x v="2"/>
    <x v="7"/>
  </r>
  <r>
    <x v="0"/>
    <n v="1185732"/>
    <x v="216"/>
    <x v="3"/>
    <x v="36"/>
    <s v="Sioux Falls"/>
    <x v="5"/>
    <n v="40"/>
    <n v="225"/>
    <n v="90000"/>
    <n v="36000"/>
    <n v="0.4"/>
    <s v="Online"/>
    <s v="2021"/>
    <x v="2"/>
    <x v="7"/>
  </r>
  <r>
    <x v="0"/>
    <n v="1185732"/>
    <x v="235"/>
    <x v="3"/>
    <x v="36"/>
    <s v="Sioux Falls"/>
    <x v="0"/>
    <n v="40"/>
    <n v="450"/>
    <n v="180000"/>
    <n v="62999.999999999993"/>
    <n v="0.35"/>
    <s v="Online"/>
    <s v="2021"/>
    <x v="3"/>
    <x v="10"/>
  </r>
  <r>
    <x v="0"/>
    <n v="1185732"/>
    <x v="235"/>
    <x v="3"/>
    <x v="36"/>
    <s v="Sioux Falls"/>
    <x v="1"/>
    <n v="40"/>
    <n v="150"/>
    <n v="60000"/>
    <n v="18000"/>
    <n v="0.3"/>
    <s v="Online"/>
    <s v="2021"/>
    <x v="3"/>
    <x v="10"/>
  </r>
  <r>
    <x v="0"/>
    <n v="1185732"/>
    <x v="235"/>
    <x v="3"/>
    <x v="36"/>
    <s v="Sioux Falls"/>
    <x v="2"/>
    <n v="30.000000000000004"/>
    <n v="150"/>
    <n v="45000.000000000007"/>
    <n v="13500.000000000002"/>
    <n v="0.3"/>
    <s v="Online"/>
    <s v="2021"/>
    <x v="3"/>
    <x v="10"/>
  </r>
  <r>
    <x v="0"/>
    <n v="1185732"/>
    <x v="235"/>
    <x v="3"/>
    <x v="36"/>
    <s v="Sioux Falls"/>
    <x v="3"/>
    <n v="35"/>
    <n v="75"/>
    <n v="26250"/>
    <n v="7875"/>
    <n v="0.3"/>
    <s v="Online"/>
    <s v="2021"/>
    <x v="3"/>
    <x v="10"/>
  </r>
  <r>
    <x v="0"/>
    <n v="1185732"/>
    <x v="235"/>
    <x v="3"/>
    <x v="36"/>
    <s v="Sioux Falls"/>
    <x v="4"/>
    <n v="60"/>
    <n v="100"/>
    <n v="60000"/>
    <n v="21000"/>
    <n v="0.35"/>
    <s v="Online"/>
    <s v="2021"/>
    <x v="3"/>
    <x v="10"/>
  </r>
  <r>
    <x v="0"/>
    <n v="1185732"/>
    <x v="235"/>
    <x v="3"/>
    <x v="36"/>
    <s v="Sioux Falls"/>
    <x v="5"/>
    <n v="50"/>
    <n v="225"/>
    <n v="112500"/>
    <n v="45000"/>
    <n v="0.4"/>
    <s v="Online"/>
    <s v="2021"/>
    <x v="3"/>
    <x v="10"/>
  </r>
  <r>
    <x v="0"/>
    <n v="1185732"/>
    <x v="266"/>
    <x v="3"/>
    <x v="36"/>
    <s v="Sioux Falls"/>
    <x v="0"/>
    <n v="60"/>
    <n v="495"/>
    <n v="297000"/>
    <n v="103950"/>
    <n v="0.35"/>
    <s v="Online"/>
    <s v="2021"/>
    <x v="4"/>
    <x v="35"/>
  </r>
  <r>
    <x v="0"/>
    <n v="1185732"/>
    <x v="266"/>
    <x v="3"/>
    <x v="36"/>
    <s v="Sioux Falls"/>
    <x v="1"/>
    <n v="50"/>
    <n v="200"/>
    <n v="100000"/>
    <n v="30000"/>
    <n v="0.3"/>
    <s v="Online"/>
    <s v="2021"/>
    <x v="4"/>
    <x v="35"/>
  </r>
  <r>
    <x v="0"/>
    <n v="1185732"/>
    <x v="266"/>
    <x v="3"/>
    <x v="36"/>
    <s v="Sioux Falls"/>
    <x v="2"/>
    <n v="45"/>
    <n v="175"/>
    <n v="78750"/>
    <n v="23625"/>
    <n v="0.3"/>
    <s v="Online"/>
    <s v="2021"/>
    <x v="4"/>
    <x v="35"/>
  </r>
  <r>
    <x v="0"/>
    <n v="1185732"/>
    <x v="266"/>
    <x v="3"/>
    <x v="36"/>
    <s v="Sioux Falls"/>
    <x v="3"/>
    <n v="45"/>
    <n v="100"/>
    <n v="45000"/>
    <n v="13500"/>
    <n v="0.3"/>
    <s v="Online"/>
    <s v="2021"/>
    <x v="4"/>
    <x v="35"/>
  </r>
  <r>
    <x v="0"/>
    <n v="1185732"/>
    <x v="266"/>
    <x v="3"/>
    <x v="36"/>
    <s v="Sioux Falls"/>
    <x v="4"/>
    <n v="54.999999999999993"/>
    <n v="125"/>
    <n v="68749.999999999985"/>
    <n v="24062.499999999993"/>
    <n v="0.35"/>
    <s v="Online"/>
    <s v="2021"/>
    <x v="4"/>
    <x v="35"/>
  </r>
  <r>
    <x v="0"/>
    <n v="1185732"/>
    <x v="266"/>
    <x v="3"/>
    <x v="36"/>
    <s v="Sioux Falls"/>
    <x v="5"/>
    <n v="60"/>
    <n v="250"/>
    <n v="150000"/>
    <n v="60000"/>
    <n v="0.4"/>
    <s v="Online"/>
    <s v="2021"/>
    <x v="4"/>
    <x v="35"/>
  </r>
  <r>
    <x v="0"/>
    <n v="1185732"/>
    <x v="296"/>
    <x v="3"/>
    <x v="36"/>
    <s v="Sioux Falls"/>
    <x v="0"/>
    <n v="45"/>
    <n v="500"/>
    <n v="225000"/>
    <n v="78750"/>
    <n v="0.35"/>
    <s v="Online"/>
    <s v="2021"/>
    <x v="11"/>
    <x v="39"/>
  </r>
  <r>
    <x v="0"/>
    <n v="1185732"/>
    <x v="296"/>
    <x v="3"/>
    <x v="36"/>
    <s v="Sioux Falls"/>
    <x v="1"/>
    <n v="40.000000000000007"/>
    <n v="250"/>
    <n v="100000.00000000001"/>
    <n v="30000.000000000004"/>
    <n v="0.3"/>
    <s v="Online"/>
    <s v="2021"/>
    <x v="11"/>
    <x v="39"/>
  </r>
  <r>
    <x v="0"/>
    <n v="1185732"/>
    <x v="296"/>
    <x v="3"/>
    <x v="36"/>
    <s v="Sioux Falls"/>
    <x v="2"/>
    <n v="35"/>
    <n v="200"/>
    <n v="70000"/>
    <n v="21000"/>
    <n v="0.3"/>
    <s v="Online"/>
    <s v="2021"/>
    <x v="11"/>
    <x v="39"/>
  </r>
  <r>
    <x v="0"/>
    <n v="1185732"/>
    <x v="296"/>
    <x v="3"/>
    <x v="36"/>
    <s v="Sioux Falls"/>
    <x v="3"/>
    <n v="35"/>
    <n v="175"/>
    <n v="61250"/>
    <n v="18375"/>
    <n v="0.3"/>
    <s v="Online"/>
    <s v="2021"/>
    <x v="11"/>
    <x v="39"/>
  </r>
  <r>
    <x v="0"/>
    <n v="1185732"/>
    <x v="296"/>
    <x v="3"/>
    <x v="36"/>
    <s v="Sioux Falls"/>
    <x v="4"/>
    <n v="45"/>
    <n v="175"/>
    <n v="78750"/>
    <n v="27562.5"/>
    <n v="0.35"/>
    <s v="Online"/>
    <s v="2021"/>
    <x v="11"/>
    <x v="39"/>
  </r>
  <r>
    <x v="0"/>
    <n v="1185732"/>
    <x v="296"/>
    <x v="3"/>
    <x v="36"/>
    <s v="Sioux Falls"/>
    <x v="5"/>
    <n v="55.000000000000007"/>
    <n v="325"/>
    <n v="178750.00000000003"/>
    <n v="71500.000000000015"/>
    <n v="0.4"/>
    <s v="Online"/>
    <s v="2021"/>
    <x v="11"/>
    <x v="39"/>
  </r>
  <r>
    <x v="0"/>
    <n v="1185732"/>
    <x v="325"/>
    <x v="3"/>
    <x v="36"/>
    <s v="Sioux Falls"/>
    <x v="0"/>
    <n v="50"/>
    <n v="550"/>
    <n v="275000"/>
    <n v="96250"/>
    <n v="0.35"/>
    <s v="Online"/>
    <s v="2021"/>
    <x v="5"/>
    <x v="14"/>
  </r>
  <r>
    <x v="0"/>
    <n v="1185732"/>
    <x v="325"/>
    <x v="3"/>
    <x v="36"/>
    <s v="Sioux Falls"/>
    <x v="1"/>
    <n v="45.000000000000007"/>
    <n v="300"/>
    <n v="135000.00000000003"/>
    <n v="40500.000000000007"/>
    <n v="0.3"/>
    <s v="Online"/>
    <s v="2021"/>
    <x v="5"/>
    <x v="14"/>
  </r>
  <r>
    <x v="0"/>
    <n v="1185732"/>
    <x v="325"/>
    <x v="3"/>
    <x v="36"/>
    <s v="Sioux Falls"/>
    <x v="2"/>
    <n v="40"/>
    <n v="225"/>
    <n v="90000"/>
    <n v="27000"/>
    <n v="0.3"/>
    <s v="Online"/>
    <s v="2021"/>
    <x v="5"/>
    <x v="14"/>
  </r>
  <r>
    <x v="0"/>
    <n v="1185732"/>
    <x v="325"/>
    <x v="3"/>
    <x v="36"/>
    <s v="Sioux Falls"/>
    <x v="3"/>
    <n v="40"/>
    <n v="175"/>
    <n v="70000"/>
    <n v="21000"/>
    <n v="0.3"/>
    <s v="Online"/>
    <s v="2021"/>
    <x v="5"/>
    <x v="14"/>
  </r>
  <r>
    <x v="0"/>
    <n v="1185732"/>
    <x v="325"/>
    <x v="3"/>
    <x v="36"/>
    <s v="Sioux Falls"/>
    <x v="4"/>
    <n v="50"/>
    <n v="200"/>
    <n v="100000"/>
    <n v="35000"/>
    <n v="0.35"/>
    <s v="Online"/>
    <s v="2021"/>
    <x v="5"/>
    <x v="14"/>
  </r>
  <r>
    <x v="0"/>
    <n v="1185732"/>
    <x v="325"/>
    <x v="3"/>
    <x v="36"/>
    <s v="Sioux Falls"/>
    <x v="5"/>
    <n v="55.000000000000007"/>
    <n v="375"/>
    <n v="206250.00000000003"/>
    <n v="82500.000000000015"/>
    <n v="0.4"/>
    <s v="Online"/>
    <s v="2021"/>
    <x v="5"/>
    <x v="14"/>
  </r>
  <r>
    <x v="0"/>
    <n v="1185732"/>
    <x v="357"/>
    <x v="3"/>
    <x v="36"/>
    <s v="Sioux Falls"/>
    <x v="0"/>
    <n v="50"/>
    <n v="525"/>
    <n v="262500"/>
    <n v="91875"/>
    <n v="0.35"/>
    <s v="Online"/>
    <s v="2021"/>
    <x v="6"/>
    <x v="18"/>
  </r>
  <r>
    <x v="0"/>
    <n v="1185732"/>
    <x v="357"/>
    <x v="3"/>
    <x v="36"/>
    <s v="Sioux Falls"/>
    <x v="1"/>
    <n v="45.000000000000007"/>
    <n v="300"/>
    <n v="135000.00000000003"/>
    <n v="40500.000000000007"/>
    <n v="0.3"/>
    <s v="Online"/>
    <s v="2021"/>
    <x v="6"/>
    <x v="18"/>
  </r>
  <r>
    <x v="0"/>
    <n v="1185732"/>
    <x v="357"/>
    <x v="3"/>
    <x v="36"/>
    <s v="Sioux Falls"/>
    <x v="2"/>
    <n v="40"/>
    <n v="225"/>
    <n v="90000"/>
    <n v="27000"/>
    <n v="0.3"/>
    <s v="Online"/>
    <s v="2021"/>
    <x v="6"/>
    <x v="18"/>
  </r>
  <r>
    <x v="0"/>
    <n v="1185732"/>
    <x v="357"/>
    <x v="3"/>
    <x v="36"/>
    <s v="Sioux Falls"/>
    <x v="3"/>
    <n v="40"/>
    <n v="200"/>
    <n v="80000"/>
    <n v="24000"/>
    <n v="0.3"/>
    <s v="Online"/>
    <s v="2021"/>
    <x v="6"/>
    <x v="18"/>
  </r>
  <r>
    <x v="0"/>
    <n v="1185732"/>
    <x v="357"/>
    <x v="3"/>
    <x v="36"/>
    <s v="Sioux Falls"/>
    <x v="4"/>
    <n v="50"/>
    <n v="175"/>
    <n v="87500"/>
    <n v="30624.999999999996"/>
    <n v="0.35"/>
    <s v="Online"/>
    <s v="2021"/>
    <x v="6"/>
    <x v="18"/>
  </r>
  <r>
    <x v="0"/>
    <n v="1185732"/>
    <x v="357"/>
    <x v="3"/>
    <x v="36"/>
    <s v="Sioux Falls"/>
    <x v="5"/>
    <n v="55.000000000000007"/>
    <n v="350"/>
    <n v="192500.00000000003"/>
    <n v="77000.000000000015"/>
    <n v="0.4"/>
    <s v="Online"/>
    <s v="2021"/>
    <x v="6"/>
    <x v="18"/>
  </r>
  <r>
    <x v="0"/>
    <n v="1185732"/>
    <x v="389"/>
    <x v="3"/>
    <x v="36"/>
    <s v="Sioux Falls"/>
    <x v="0"/>
    <n v="45"/>
    <n v="475"/>
    <n v="213750"/>
    <n v="74812.5"/>
    <n v="0.35"/>
    <s v="Online"/>
    <s v="2021"/>
    <x v="7"/>
    <x v="23"/>
  </r>
  <r>
    <x v="0"/>
    <n v="1185732"/>
    <x v="389"/>
    <x v="3"/>
    <x v="36"/>
    <s v="Sioux Falls"/>
    <x v="1"/>
    <n v="40.000000000000007"/>
    <n v="275"/>
    <n v="110000.00000000001"/>
    <n v="33000"/>
    <n v="0.3"/>
    <s v="Online"/>
    <s v="2021"/>
    <x v="7"/>
    <x v="23"/>
  </r>
  <r>
    <x v="0"/>
    <n v="1185732"/>
    <x v="389"/>
    <x v="3"/>
    <x v="36"/>
    <s v="Sioux Falls"/>
    <x v="2"/>
    <n v="35"/>
    <n v="175"/>
    <n v="61250"/>
    <n v="18375"/>
    <n v="0.3"/>
    <s v="Online"/>
    <s v="2021"/>
    <x v="7"/>
    <x v="23"/>
  </r>
  <r>
    <x v="0"/>
    <n v="1185732"/>
    <x v="389"/>
    <x v="3"/>
    <x v="36"/>
    <s v="Sioux Falls"/>
    <x v="3"/>
    <n v="35"/>
    <n v="150"/>
    <n v="52500"/>
    <n v="15750"/>
    <n v="0.3"/>
    <s v="Online"/>
    <s v="2021"/>
    <x v="7"/>
    <x v="23"/>
  </r>
  <r>
    <x v="0"/>
    <n v="1185732"/>
    <x v="389"/>
    <x v="3"/>
    <x v="36"/>
    <s v="Sioux Falls"/>
    <x v="4"/>
    <n v="45"/>
    <n v="150"/>
    <n v="67500"/>
    <n v="23625"/>
    <n v="0.35"/>
    <s v="Online"/>
    <s v="2021"/>
    <x v="7"/>
    <x v="23"/>
  </r>
  <r>
    <x v="0"/>
    <n v="1185732"/>
    <x v="389"/>
    <x v="3"/>
    <x v="36"/>
    <s v="Sioux Falls"/>
    <x v="5"/>
    <n v="50"/>
    <n v="225"/>
    <n v="112500"/>
    <n v="45000"/>
    <n v="0.4"/>
    <s v="Online"/>
    <s v="2021"/>
    <x v="7"/>
    <x v="23"/>
  </r>
  <r>
    <x v="0"/>
    <n v="1185732"/>
    <x v="418"/>
    <x v="3"/>
    <x v="36"/>
    <s v="Sioux Falls"/>
    <x v="0"/>
    <n v="54.999999999999993"/>
    <n v="400"/>
    <n v="219999.99999999997"/>
    <n v="76999.999999999985"/>
    <n v="0.35"/>
    <s v="Online"/>
    <s v="2021"/>
    <x v="8"/>
    <x v="47"/>
  </r>
  <r>
    <x v="0"/>
    <n v="1185732"/>
    <x v="418"/>
    <x v="3"/>
    <x v="36"/>
    <s v="Sioux Falls"/>
    <x v="1"/>
    <n v="45"/>
    <n v="250"/>
    <n v="112500"/>
    <n v="33750"/>
    <n v="0.3"/>
    <s v="Online"/>
    <s v="2021"/>
    <x v="8"/>
    <x v="47"/>
  </r>
  <r>
    <x v="0"/>
    <n v="1185732"/>
    <x v="418"/>
    <x v="3"/>
    <x v="36"/>
    <s v="Sioux Falls"/>
    <x v="2"/>
    <n v="45"/>
    <n v="150"/>
    <n v="67500"/>
    <n v="20250"/>
    <n v="0.3"/>
    <s v="Online"/>
    <s v="2021"/>
    <x v="8"/>
    <x v="47"/>
  </r>
  <r>
    <x v="0"/>
    <n v="1185732"/>
    <x v="418"/>
    <x v="3"/>
    <x v="36"/>
    <s v="Sioux Falls"/>
    <x v="3"/>
    <n v="45"/>
    <n v="125"/>
    <n v="56250"/>
    <n v="16875"/>
    <n v="0.3"/>
    <s v="Online"/>
    <s v="2021"/>
    <x v="8"/>
    <x v="47"/>
  </r>
  <r>
    <x v="0"/>
    <n v="1185732"/>
    <x v="418"/>
    <x v="3"/>
    <x v="36"/>
    <s v="Sioux Falls"/>
    <x v="4"/>
    <n v="54.999999999999993"/>
    <n v="125"/>
    <n v="68749.999999999985"/>
    <n v="24062.499999999993"/>
    <n v="0.35"/>
    <s v="Online"/>
    <s v="2021"/>
    <x v="8"/>
    <x v="47"/>
  </r>
  <r>
    <x v="2"/>
    <n v="1185732"/>
    <x v="418"/>
    <x v="3"/>
    <x v="36"/>
    <s v="Sioux Falls"/>
    <x v="5"/>
    <n v="59.999999999999986"/>
    <n v="250"/>
    <n v="149999.99999999997"/>
    <n v="59999.999999999993"/>
    <n v="0.4"/>
    <s v="Online"/>
    <s v="2021"/>
    <x v="8"/>
    <x v="47"/>
  </r>
  <r>
    <x v="2"/>
    <n v="1185732"/>
    <x v="449"/>
    <x v="3"/>
    <x v="36"/>
    <s v="Sioux Falls"/>
    <x v="0"/>
    <n v="54.999999999999993"/>
    <n v="400"/>
    <n v="219999.99999999997"/>
    <n v="76999.999999999985"/>
    <n v="0.35"/>
    <s v="Online"/>
    <s v="2021"/>
    <x v="9"/>
    <x v="27"/>
  </r>
  <r>
    <x v="2"/>
    <n v="1185732"/>
    <x v="449"/>
    <x v="3"/>
    <x v="36"/>
    <s v="Sioux Falls"/>
    <x v="1"/>
    <n v="45"/>
    <n v="250"/>
    <n v="112500"/>
    <n v="33750"/>
    <n v="0.3"/>
    <s v="Online"/>
    <s v="2021"/>
    <x v="9"/>
    <x v="27"/>
  </r>
  <r>
    <x v="2"/>
    <n v="1185732"/>
    <x v="449"/>
    <x v="3"/>
    <x v="36"/>
    <s v="Sioux Falls"/>
    <x v="2"/>
    <n v="45"/>
    <n v="195"/>
    <n v="87750"/>
    <n v="26325"/>
    <n v="0.3"/>
    <s v="Online"/>
    <s v="2021"/>
    <x v="9"/>
    <x v="27"/>
  </r>
  <r>
    <x v="2"/>
    <n v="1185732"/>
    <x v="449"/>
    <x v="3"/>
    <x v="36"/>
    <s v="Sioux Falls"/>
    <x v="3"/>
    <n v="45"/>
    <n v="175"/>
    <n v="78750"/>
    <n v="23625"/>
    <n v="0.3"/>
    <s v="Online"/>
    <s v="2021"/>
    <x v="9"/>
    <x v="27"/>
  </r>
  <r>
    <x v="2"/>
    <n v="1185732"/>
    <x v="449"/>
    <x v="3"/>
    <x v="36"/>
    <s v="Sioux Falls"/>
    <x v="4"/>
    <n v="60"/>
    <n v="150"/>
    <n v="90000"/>
    <n v="31499.999999999996"/>
    <n v="0.35"/>
    <s v="Online"/>
    <s v="2021"/>
    <x v="9"/>
    <x v="27"/>
  </r>
  <r>
    <x v="2"/>
    <n v="1185732"/>
    <x v="449"/>
    <x v="3"/>
    <x v="36"/>
    <s v="Sioux Falls"/>
    <x v="5"/>
    <n v="64.999999999999986"/>
    <n v="250"/>
    <n v="162499.99999999997"/>
    <n v="64999.999999999993"/>
    <n v="0.4"/>
    <s v="Online"/>
    <s v="2021"/>
    <x v="9"/>
    <x v="27"/>
  </r>
  <r>
    <x v="2"/>
    <n v="1185732"/>
    <x v="478"/>
    <x v="3"/>
    <x v="36"/>
    <s v="Sioux Falls"/>
    <x v="0"/>
    <n v="60"/>
    <n v="500"/>
    <n v="300000"/>
    <n v="105000"/>
    <n v="0.35"/>
    <s v="Online"/>
    <s v="2021"/>
    <x v="10"/>
    <x v="50"/>
  </r>
  <r>
    <x v="2"/>
    <n v="1185732"/>
    <x v="478"/>
    <x v="3"/>
    <x v="36"/>
    <s v="Sioux Falls"/>
    <x v="1"/>
    <n v="50"/>
    <n v="300"/>
    <n v="150000"/>
    <n v="45000"/>
    <n v="0.3"/>
    <s v="Online"/>
    <s v="2021"/>
    <x v="10"/>
    <x v="50"/>
  </r>
  <r>
    <x v="2"/>
    <n v="1185732"/>
    <x v="478"/>
    <x v="3"/>
    <x v="36"/>
    <s v="Sioux Falls"/>
    <x v="2"/>
    <n v="50"/>
    <n v="250"/>
    <n v="125000"/>
    <n v="37500"/>
    <n v="0.3"/>
    <s v="Online"/>
    <s v="2021"/>
    <x v="10"/>
    <x v="50"/>
  </r>
  <r>
    <x v="2"/>
    <n v="1185732"/>
    <x v="478"/>
    <x v="3"/>
    <x v="36"/>
    <s v="Sioux Falls"/>
    <x v="3"/>
    <n v="50"/>
    <n v="200"/>
    <n v="100000"/>
    <n v="30000"/>
    <n v="0.3"/>
    <s v="Online"/>
    <s v="2021"/>
    <x v="10"/>
    <x v="50"/>
  </r>
  <r>
    <x v="2"/>
    <n v="1185732"/>
    <x v="478"/>
    <x v="3"/>
    <x v="36"/>
    <s v="Sioux Falls"/>
    <x v="4"/>
    <n v="60"/>
    <n v="200"/>
    <n v="120000"/>
    <n v="42000"/>
    <n v="0.35"/>
    <s v="Online"/>
    <s v="2021"/>
    <x v="10"/>
    <x v="50"/>
  </r>
  <r>
    <x v="2"/>
    <n v="1185732"/>
    <x v="478"/>
    <x v="3"/>
    <x v="36"/>
    <s v="Sioux Falls"/>
    <x v="5"/>
    <n v="64.999999999999986"/>
    <n v="300"/>
    <n v="194999.99999999997"/>
    <n v="77999.999999999985"/>
    <n v="0.4"/>
    <s v="Online"/>
    <s v="2021"/>
    <x v="10"/>
    <x v="50"/>
  </r>
  <r>
    <x v="2"/>
    <n v="1185732"/>
    <x v="173"/>
    <x v="3"/>
    <x v="36"/>
    <s v="Sioux Falls"/>
    <x v="0"/>
    <n v="35"/>
    <n v="475"/>
    <n v="166250"/>
    <n v="58187.499999999993"/>
    <n v="0.35"/>
    <s v="Online"/>
    <s v="2021"/>
    <x v="0"/>
    <x v="1"/>
  </r>
  <r>
    <x v="2"/>
    <n v="1185732"/>
    <x v="173"/>
    <x v="3"/>
    <x v="36"/>
    <s v="Sioux Falls"/>
    <x v="1"/>
    <n v="35"/>
    <n v="275"/>
    <n v="96250"/>
    <n v="28875"/>
    <n v="0.3"/>
    <s v="Online"/>
    <s v="2021"/>
    <x v="0"/>
    <x v="1"/>
  </r>
  <r>
    <x v="2"/>
    <n v="1185732"/>
    <x v="173"/>
    <x v="3"/>
    <x v="36"/>
    <s v="Sioux Falls"/>
    <x v="2"/>
    <n v="25.000000000000007"/>
    <n v="275"/>
    <n v="68750.000000000015"/>
    <n v="20625.000000000004"/>
    <n v="0.3"/>
    <s v="Online"/>
    <s v="2021"/>
    <x v="0"/>
    <x v="1"/>
  </r>
  <r>
    <x v="2"/>
    <n v="1185732"/>
    <x v="173"/>
    <x v="3"/>
    <x v="36"/>
    <s v="Sioux Falls"/>
    <x v="3"/>
    <n v="30.000000000000004"/>
    <n v="125"/>
    <n v="37500.000000000007"/>
    <n v="11250.000000000002"/>
    <n v="0.3"/>
    <s v="Online"/>
    <s v="2021"/>
    <x v="0"/>
    <x v="1"/>
  </r>
  <r>
    <x v="2"/>
    <n v="1185732"/>
    <x v="173"/>
    <x v="3"/>
    <x v="36"/>
    <s v="Sioux Falls"/>
    <x v="4"/>
    <n v="44.999999999999993"/>
    <n v="175"/>
    <n v="78749.999999999985"/>
    <n v="27562.499999999993"/>
    <n v="0.35"/>
    <s v="Online"/>
    <s v="2021"/>
    <x v="0"/>
    <x v="1"/>
  </r>
  <r>
    <x v="2"/>
    <n v="1185732"/>
    <x v="173"/>
    <x v="3"/>
    <x v="36"/>
    <s v="Sioux Falls"/>
    <x v="5"/>
    <n v="35"/>
    <n v="275"/>
    <n v="96250"/>
    <n v="38500"/>
    <n v="0.4"/>
    <s v="Online"/>
    <s v="2021"/>
    <x v="0"/>
    <x v="1"/>
  </r>
  <r>
    <x v="2"/>
    <n v="1185732"/>
    <x v="204"/>
    <x v="3"/>
    <x v="36"/>
    <s v="Sioux Falls"/>
    <x v="0"/>
    <n v="35"/>
    <n v="525"/>
    <n v="183750"/>
    <n v="64312.499999999993"/>
    <n v="0.35"/>
    <s v="Online"/>
    <s v="2021"/>
    <x v="1"/>
    <x v="5"/>
  </r>
  <r>
    <x v="2"/>
    <n v="1185732"/>
    <x v="204"/>
    <x v="3"/>
    <x v="36"/>
    <s v="Sioux Falls"/>
    <x v="1"/>
    <n v="35"/>
    <n v="175"/>
    <n v="61250"/>
    <n v="18375"/>
    <n v="0.3"/>
    <s v="Online"/>
    <s v="2021"/>
    <x v="1"/>
    <x v="5"/>
  </r>
  <r>
    <x v="2"/>
    <n v="1185732"/>
    <x v="204"/>
    <x v="3"/>
    <x v="36"/>
    <s v="Sioux Falls"/>
    <x v="2"/>
    <n v="25.000000000000007"/>
    <n v="225"/>
    <n v="56250.000000000015"/>
    <n v="16875.000000000004"/>
    <n v="0.3"/>
    <s v="Online"/>
    <s v="2021"/>
    <x v="1"/>
    <x v="5"/>
  </r>
  <r>
    <x v="2"/>
    <n v="1185732"/>
    <x v="204"/>
    <x v="3"/>
    <x v="37"/>
    <s v="Fargo"/>
    <x v="3"/>
    <n v="30.000000000000004"/>
    <n v="100"/>
    <n v="30000.000000000004"/>
    <n v="9000"/>
    <n v="0.3"/>
    <s v="Online"/>
    <s v="2021"/>
    <x v="1"/>
    <x v="5"/>
  </r>
  <r>
    <x v="2"/>
    <n v="1185732"/>
    <x v="204"/>
    <x v="3"/>
    <x v="37"/>
    <s v="Fargo"/>
    <x v="4"/>
    <n v="44.999999999999993"/>
    <n v="175"/>
    <n v="78749.999999999985"/>
    <n v="27562.499999999993"/>
    <n v="0.35"/>
    <s v="Online"/>
    <s v="2021"/>
    <x v="1"/>
    <x v="5"/>
  </r>
  <r>
    <x v="2"/>
    <n v="1185732"/>
    <x v="204"/>
    <x v="3"/>
    <x v="37"/>
    <s v="Fargo"/>
    <x v="5"/>
    <n v="24.999999999999996"/>
    <n v="275"/>
    <n v="68749.999999999985"/>
    <n v="27499.999999999996"/>
    <n v="0.4"/>
    <s v="Online"/>
    <s v="2021"/>
    <x v="1"/>
    <x v="5"/>
  </r>
  <r>
    <x v="2"/>
    <n v="1185732"/>
    <x v="710"/>
    <x v="3"/>
    <x v="37"/>
    <s v="Fargo"/>
    <x v="0"/>
    <n v="30.000000000000004"/>
    <n v="495"/>
    <n v="148500.00000000003"/>
    <n v="51975.000000000007"/>
    <n v="0.35"/>
    <s v="Online"/>
    <s v="2021"/>
    <x v="2"/>
    <x v="7"/>
  </r>
  <r>
    <x v="2"/>
    <n v="1185732"/>
    <x v="710"/>
    <x v="3"/>
    <x v="37"/>
    <s v="Fargo"/>
    <x v="1"/>
    <n v="30.000000000000004"/>
    <n v="200"/>
    <n v="60000.000000000007"/>
    <n v="18000"/>
    <n v="0.3"/>
    <s v="Online"/>
    <s v="2021"/>
    <x v="2"/>
    <x v="7"/>
  </r>
  <r>
    <x v="2"/>
    <n v="1185732"/>
    <x v="710"/>
    <x v="3"/>
    <x v="37"/>
    <s v="Fargo"/>
    <x v="2"/>
    <n v="20.000000000000004"/>
    <n v="225"/>
    <n v="45000.000000000007"/>
    <n v="13500.000000000002"/>
    <n v="0.3"/>
    <s v="Online"/>
    <s v="2021"/>
    <x v="2"/>
    <x v="7"/>
  </r>
  <r>
    <x v="2"/>
    <n v="1185732"/>
    <x v="710"/>
    <x v="3"/>
    <x v="37"/>
    <s v="Fargo"/>
    <x v="3"/>
    <n v="24.999999999999996"/>
    <n v="75"/>
    <n v="18749.999999999996"/>
    <n v="5624.9999999999991"/>
    <n v="0.3"/>
    <s v="Online"/>
    <s v="2021"/>
    <x v="2"/>
    <x v="7"/>
  </r>
  <r>
    <x v="2"/>
    <n v="1185732"/>
    <x v="710"/>
    <x v="3"/>
    <x v="37"/>
    <s v="Fargo"/>
    <x v="4"/>
    <n v="40"/>
    <n v="125"/>
    <n v="50000"/>
    <n v="17500"/>
    <n v="0.35"/>
    <s v="Online"/>
    <s v="2021"/>
    <x v="2"/>
    <x v="7"/>
  </r>
  <r>
    <x v="2"/>
    <n v="1185732"/>
    <x v="710"/>
    <x v="3"/>
    <x v="37"/>
    <s v="Fargo"/>
    <x v="5"/>
    <n v="30.000000000000004"/>
    <n v="225"/>
    <n v="67500.000000000015"/>
    <n v="27000.000000000007"/>
    <n v="0.4"/>
    <s v="Online"/>
    <s v="2021"/>
    <x v="2"/>
    <x v="7"/>
  </r>
  <r>
    <x v="2"/>
    <n v="1185732"/>
    <x v="232"/>
    <x v="3"/>
    <x v="37"/>
    <s v="Fargo"/>
    <x v="0"/>
    <n v="30.000000000000004"/>
    <n v="450"/>
    <n v="135000.00000000003"/>
    <n v="47250.000000000007"/>
    <n v="0.35"/>
    <s v="Online"/>
    <s v="2021"/>
    <x v="3"/>
    <x v="34"/>
  </r>
  <r>
    <x v="2"/>
    <n v="1185732"/>
    <x v="232"/>
    <x v="3"/>
    <x v="37"/>
    <s v="Fargo"/>
    <x v="1"/>
    <n v="30.000000000000004"/>
    <n v="150"/>
    <n v="45000.000000000007"/>
    <n v="13500.000000000002"/>
    <n v="0.3"/>
    <s v="Online"/>
    <s v="2021"/>
    <x v="3"/>
    <x v="34"/>
  </r>
  <r>
    <x v="2"/>
    <n v="1185732"/>
    <x v="232"/>
    <x v="3"/>
    <x v="37"/>
    <s v="Fargo"/>
    <x v="2"/>
    <n v="20.000000000000004"/>
    <n v="150"/>
    <n v="30000.000000000004"/>
    <n v="9000"/>
    <n v="0.3"/>
    <s v="Online"/>
    <s v="2021"/>
    <x v="3"/>
    <x v="34"/>
  </r>
  <r>
    <x v="2"/>
    <n v="1185732"/>
    <x v="232"/>
    <x v="3"/>
    <x v="37"/>
    <s v="Fargo"/>
    <x v="3"/>
    <n v="24.999999999999996"/>
    <n v="75"/>
    <n v="18749.999999999996"/>
    <n v="5624.9999999999991"/>
    <n v="0.3"/>
    <s v="Online"/>
    <s v="2021"/>
    <x v="3"/>
    <x v="34"/>
  </r>
  <r>
    <x v="2"/>
    <n v="1185732"/>
    <x v="232"/>
    <x v="3"/>
    <x v="37"/>
    <s v="Fargo"/>
    <x v="4"/>
    <n v="60"/>
    <n v="100"/>
    <n v="60000"/>
    <n v="21000"/>
    <n v="0.35"/>
    <s v="In-store"/>
    <s v="2021"/>
    <x v="3"/>
    <x v="34"/>
  </r>
  <r>
    <x v="2"/>
    <n v="1185732"/>
    <x v="232"/>
    <x v="3"/>
    <x v="37"/>
    <s v="Fargo"/>
    <x v="5"/>
    <n v="50"/>
    <n v="225"/>
    <n v="112500"/>
    <n v="45000"/>
    <n v="0.4"/>
    <s v="In-store"/>
    <s v="2021"/>
    <x v="3"/>
    <x v="34"/>
  </r>
  <r>
    <x v="2"/>
    <n v="1185732"/>
    <x v="263"/>
    <x v="3"/>
    <x v="37"/>
    <s v="Fargo"/>
    <x v="0"/>
    <n v="60"/>
    <n v="495"/>
    <n v="297000"/>
    <n v="103950"/>
    <n v="0.35"/>
    <s v="In-store"/>
    <s v="2021"/>
    <x v="4"/>
    <x v="35"/>
  </r>
  <r>
    <x v="2"/>
    <n v="1185732"/>
    <x v="263"/>
    <x v="3"/>
    <x v="37"/>
    <s v="Fargo"/>
    <x v="1"/>
    <n v="45"/>
    <n v="200"/>
    <n v="90000"/>
    <n v="27000"/>
    <n v="0.3"/>
    <s v="In-store"/>
    <s v="2021"/>
    <x v="4"/>
    <x v="35"/>
  </r>
  <r>
    <x v="2"/>
    <n v="1185732"/>
    <x v="263"/>
    <x v="3"/>
    <x v="37"/>
    <s v="Fargo"/>
    <x v="2"/>
    <n v="40"/>
    <n v="175"/>
    <n v="70000"/>
    <n v="21000"/>
    <n v="0.3"/>
    <s v="In-store"/>
    <s v="2021"/>
    <x v="4"/>
    <x v="35"/>
  </r>
  <r>
    <x v="2"/>
    <n v="1185732"/>
    <x v="263"/>
    <x v="3"/>
    <x v="37"/>
    <s v="Fargo"/>
    <x v="3"/>
    <n v="40"/>
    <n v="100"/>
    <n v="40000"/>
    <n v="12000"/>
    <n v="0.3"/>
    <s v="In-store"/>
    <s v="2021"/>
    <x v="4"/>
    <x v="35"/>
  </r>
  <r>
    <x v="2"/>
    <n v="1185732"/>
    <x v="263"/>
    <x v="3"/>
    <x v="37"/>
    <s v="Fargo"/>
    <x v="4"/>
    <n v="49.999999999999993"/>
    <n v="125"/>
    <n v="62499.999999999993"/>
    <n v="21874.999999999996"/>
    <n v="0.35"/>
    <s v="In-store"/>
    <s v="2021"/>
    <x v="4"/>
    <x v="35"/>
  </r>
  <r>
    <x v="2"/>
    <n v="1185732"/>
    <x v="263"/>
    <x v="3"/>
    <x v="37"/>
    <s v="Fargo"/>
    <x v="5"/>
    <n v="54.999999999999993"/>
    <n v="250"/>
    <n v="137499.99999999997"/>
    <n v="54999.999999999993"/>
    <n v="0.4"/>
    <s v="In-store"/>
    <s v="2021"/>
    <x v="4"/>
    <x v="35"/>
  </r>
  <r>
    <x v="2"/>
    <n v="1185732"/>
    <x v="293"/>
    <x v="3"/>
    <x v="37"/>
    <s v="Fargo"/>
    <x v="0"/>
    <n v="40"/>
    <n v="500"/>
    <n v="200000"/>
    <n v="70000"/>
    <n v="0.35"/>
    <s v="In-store"/>
    <s v="2021"/>
    <x v="11"/>
    <x v="39"/>
  </r>
  <r>
    <x v="2"/>
    <n v="1185732"/>
    <x v="293"/>
    <x v="3"/>
    <x v="37"/>
    <s v="Fargo"/>
    <x v="1"/>
    <n v="35.000000000000007"/>
    <n v="250"/>
    <n v="87500.000000000015"/>
    <n v="26250.000000000004"/>
    <n v="0.3"/>
    <s v="In-store"/>
    <s v="2021"/>
    <x v="11"/>
    <x v="39"/>
  </r>
  <r>
    <x v="2"/>
    <n v="1185732"/>
    <x v="293"/>
    <x v="3"/>
    <x v="37"/>
    <s v="Fargo"/>
    <x v="2"/>
    <n v="30.000000000000004"/>
    <n v="200"/>
    <n v="60000.000000000007"/>
    <n v="18000"/>
    <n v="0.3"/>
    <s v="In-store"/>
    <s v="2021"/>
    <x v="11"/>
    <x v="39"/>
  </r>
  <r>
    <x v="2"/>
    <n v="1185732"/>
    <x v="293"/>
    <x v="3"/>
    <x v="37"/>
    <s v="Fargo"/>
    <x v="3"/>
    <n v="30.000000000000004"/>
    <n v="175"/>
    <n v="52500.000000000007"/>
    <n v="15750.000000000002"/>
    <n v="0.3"/>
    <s v="In-store"/>
    <s v="2021"/>
    <x v="11"/>
    <x v="39"/>
  </r>
  <r>
    <x v="2"/>
    <n v="1185732"/>
    <x v="293"/>
    <x v="3"/>
    <x v="37"/>
    <s v="Fargo"/>
    <x v="4"/>
    <n v="40"/>
    <n v="175"/>
    <n v="70000"/>
    <n v="24500"/>
    <n v="0.35"/>
    <s v="In-store"/>
    <s v="2021"/>
    <x v="11"/>
    <x v="39"/>
  </r>
  <r>
    <x v="2"/>
    <n v="1185732"/>
    <x v="293"/>
    <x v="3"/>
    <x v="37"/>
    <s v="Fargo"/>
    <x v="5"/>
    <n v="55.000000000000007"/>
    <n v="325"/>
    <n v="178750.00000000003"/>
    <n v="71500.000000000015"/>
    <n v="0.4"/>
    <s v="In-store"/>
    <s v="2021"/>
    <x v="11"/>
    <x v="39"/>
  </r>
  <r>
    <x v="2"/>
    <n v="1185732"/>
    <x v="322"/>
    <x v="3"/>
    <x v="37"/>
    <s v="Fargo"/>
    <x v="0"/>
    <n v="50"/>
    <n v="550"/>
    <n v="275000"/>
    <n v="96250"/>
    <n v="0.35"/>
    <s v="In-store"/>
    <s v="2021"/>
    <x v="5"/>
    <x v="43"/>
  </r>
  <r>
    <x v="2"/>
    <n v="1185732"/>
    <x v="322"/>
    <x v="3"/>
    <x v="37"/>
    <s v="Fargo"/>
    <x v="1"/>
    <n v="45.000000000000007"/>
    <n v="300"/>
    <n v="135000.00000000003"/>
    <n v="40500.000000000007"/>
    <n v="0.3"/>
    <s v="In-store"/>
    <s v="2021"/>
    <x v="5"/>
    <x v="43"/>
  </r>
  <r>
    <x v="2"/>
    <n v="1185732"/>
    <x v="322"/>
    <x v="3"/>
    <x v="37"/>
    <s v="Fargo"/>
    <x v="2"/>
    <n v="40"/>
    <n v="225"/>
    <n v="90000"/>
    <n v="27000"/>
    <n v="0.3"/>
    <s v="In-store"/>
    <s v="2021"/>
    <x v="5"/>
    <x v="43"/>
  </r>
  <r>
    <x v="2"/>
    <n v="1185732"/>
    <x v="322"/>
    <x v="3"/>
    <x v="37"/>
    <s v="Fargo"/>
    <x v="3"/>
    <n v="40"/>
    <n v="175"/>
    <n v="70000"/>
    <n v="21000"/>
    <n v="0.3"/>
    <s v="In-store"/>
    <s v="2021"/>
    <x v="5"/>
    <x v="43"/>
  </r>
  <r>
    <x v="2"/>
    <n v="1185732"/>
    <x v="322"/>
    <x v="3"/>
    <x v="37"/>
    <s v="Fargo"/>
    <x v="4"/>
    <n v="50"/>
    <n v="200"/>
    <n v="100000"/>
    <n v="35000"/>
    <n v="0.35"/>
    <s v="In-store"/>
    <s v="2021"/>
    <x v="5"/>
    <x v="43"/>
  </r>
  <r>
    <x v="2"/>
    <n v="1185732"/>
    <x v="322"/>
    <x v="3"/>
    <x v="37"/>
    <s v="Fargo"/>
    <x v="5"/>
    <n v="55.000000000000007"/>
    <n v="375"/>
    <n v="206250.00000000003"/>
    <n v="82500.000000000015"/>
    <n v="0.4"/>
    <s v="In-store"/>
    <s v="2021"/>
    <x v="5"/>
    <x v="43"/>
  </r>
  <r>
    <x v="2"/>
    <n v="1185732"/>
    <x v="354"/>
    <x v="3"/>
    <x v="37"/>
    <s v="Fargo"/>
    <x v="0"/>
    <n v="50"/>
    <n v="525"/>
    <n v="262500"/>
    <n v="91875"/>
    <n v="0.35"/>
    <s v="In-store"/>
    <s v="2021"/>
    <x v="6"/>
    <x v="18"/>
  </r>
  <r>
    <x v="2"/>
    <n v="1185732"/>
    <x v="354"/>
    <x v="3"/>
    <x v="37"/>
    <s v="Fargo"/>
    <x v="1"/>
    <n v="45.000000000000007"/>
    <n v="300"/>
    <n v="135000.00000000003"/>
    <n v="40500.000000000007"/>
    <n v="0.3"/>
    <s v="In-store"/>
    <s v="2021"/>
    <x v="6"/>
    <x v="18"/>
  </r>
  <r>
    <x v="2"/>
    <n v="1185732"/>
    <x v="354"/>
    <x v="3"/>
    <x v="37"/>
    <s v="Fargo"/>
    <x v="2"/>
    <n v="40"/>
    <n v="225"/>
    <n v="90000"/>
    <n v="27000"/>
    <n v="0.3"/>
    <s v="In-store"/>
    <s v="2021"/>
    <x v="6"/>
    <x v="18"/>
  </r>
  <r>
    <x v="2"/>
    <n v="1185732"/>
    <x v="354"/>
    <x v="3"/>
    <x v="37"/>
    <s v="Fargo"/>
    <x v="3"/>
    <n v="40"/>
    <n v="200"/>
    <n v="80000"/>
    <n v="24000"/>
    <n v="0.3"/>
    <s v="In-store"/>
    <s v="2021"/>
    <x v="6"/>
    <x v="18"/>
  </r>
  <r>
    <x v="2"/>
    <n v="1185732"/>
    <x v="354"/>
    <x v="3"/>
    <x v="37"/>
    <s v="Fargo"/>
    <x v="4"/>
    <n v="50"/>
    <n v="175"/>
    <n v="87500"/>
    <n v="30624.999999999996"/>
    <n v="0.35"/>
    <s v="In-store"/>
    <s v="2021"/>
    <x v="6"/>
    <x v="18"/>
  </r>
  <r>
    <x v="2"/>
    <n v="1185732"/>
    <x v="354"/>
    <x v="3"/>
    <x v="37"/>
    <s v="Fargo"/>
    <x v="5"/>
    <n v="55.000000000000007"/>
    <n v="350"/>
    <n v="192500.00000000003"/>
    <n v="77000.000000000015"/>
    <n v="0.4"/>
    <s v="In-store"/>
    <s v="2021"/>
    <x v="6"/>
    <x v="18"/>
  </r>
  <r>
    <x v="2"/>
    <n v="1185732"/>
    <x v="386"/>
    <x v="3"/>
    <x v="37"/>
    <s v="Fargo"/>
    <x v="0"/>
    <n v="40"/>
    <n v="475"/>
    <n v="190000"/>
    <n v="66500"/>
    <n v="0.35"/>
    <s v="In-store"/>
    <s v="2021"/>
    <x v="7"/>
    <x v="22"/>
  </r>
  <r>
    <x v="2"/>
    <n v="1185732"/>
    <x v="386"/>
    <x v="3"/>
    <x v="37"/>
    <s v="Fargo"/>
    <x v="1"/>
    <n v="35.000000000000007"/>
    <n v="275"/>
    <n v="96250.000000000015"/>
    <n v="28875.000000000004"/>
    <n v="0.3"/>
    <s v="In-store"/>
    <s v="2021"/>
    <x v="7"/>
    <x v="22"/>
  </r>
  <r>
    <x v="2"/>
    <n v="1185732"/>
    <x v="386"/>
    <x v="3"/>
    <x v="37"/>
    <s v="Fargo"/>
    <x v="2"/>
    <n v="30.000000000000004"/>
    <n v="175"/>
    <n v="52500.000000000007"/>
    <n v="15750.000000000002"/>
    <n v="0.3"/>
    <s v="In-store"/>
    <s v="2021"/>
    <x v="7"/>
    <x v="22"/>
  </r>
  <r>
    <x v="2"/>
    <n v="1185732"/>
    <x v="386"/>
    <x v="3"/>
    <x v="37"/>
    <s v="Fargo"/>
    <x v="3"/>
    <n v="30.000000000000004"/>
    <n v="150"/>
    <n v="45000.000000000007"/>
    <n v="13500.000000000002"/>
    <n v="0.3"/>
    <s v="In-store"/>
    <s v="2021"/>
    <x v="7"/>
    <x v="22"/>
  </r>
  <r>
    <x v="2"/>
    <n v="1185732"/>
    <x v="386"/>
    <x v="3"/>
    <x v="37"/>
    <s v="Fargo"/>
    <x v="4"/>
    <n v="40"/>
    <n v="150"/>
    <n v="60000"/>
    <n v="21000"/>
    <n v="0.35"/>
    <s v="In-store"/>
    <s v="2021"/>
    <x v="7"/>
    <x v="22"/>
  </r>
  <r>
    <x v="2"/>
    <n v="1185732"/>
    <x v="386"/>
    <x v="3"/>
    <x v="37"/>
    <s v="Fargo"/>
    <x v="5"/>
    <n v="45"/>
    <n v="225"/>
    <n v="101250"/>
    <n v="40500"/>
    <n v="0.4"/>
    <s v="In-store"/>
    <s v="2021"/>
    <x v="7"/>
    <x v="22"/>
  </r>
  <r>
    <x v="2"/>
    <n v="1185732"/>
    <x v="415"/>
    <x v="3"/>
    <x v="37"/>
    <s v="Fargo"/>
    <x v="0"/>
    <n v="49.999999999999993"/>
    <n v="400"/>
    <n v="199999.99999999997"/>
    <n v="69999.999999999985"/>
    <n v="0.35"/>
    <s v="In-store"/>
    <s v="2021"/>
    <x v="8"/>
    <x v="46"/>
  </r>
  <r>
    <x v="2"/>
    <n v="1185732"/>
    <x v="415"/>
    <x v="3"/>
    <x v="37"/>
    <s v="Fargo"/>
    <x v="1"/>
    <n v="40"/>
    <n v="250"/>
    <n v="100000"/>
    <n v="30000"/>
    <n v="0.3"/>
    <s v="In-store"/>
    <s v="2021"/>
    <x v="8"/>
    <x v="46"/>
  </r>
  <r>
    <x v="2"/>
    <n v="1185732"/>
    <x v="415"/>
    <x v="3"/>
    <x v="37"/>
    <s v="Fargo"/>
    <x v="2"/>
    <n v="40"/>
    <n v="150"/>
    <n v="60000"/>
    <n v="18000"/>
    <n v="0.3"/>
    <s v="In-store"/>
    <s v="2021"/>
    <x v="8"/>
    <x v="46"/>
  </r>
  <r>
    <x v="2"/>
    <n v="1185732"/>
    <x v="415"/>
    <x v="3"/>
    <x v="37"/>
    <s v="Fargo"/>
    <x v="3"/>
    <n v="40"/>
    <n v="125"/>
    <n v="50000"/>
    <n v="15000"/>
    <n v="0.3"/>
    <s v="In-store"/>
    <s v="2021"/>
    <x v="8"/>
    <x v="46"/>
  </r>
  <r>
    <x v="2"/>
    <n v="1185732"/>
    <x v="415"/>
    <x v="3"/>
    <x v="37"/>
    <s v="Fargo"/>
    <x v="4"/>
    <n v="49.999999999999993"/>
    <n v="125"/>
    <n v="62499.999999999993"/>
    <n v="21874.999999999996"/>
    <n v="0.35"/>
    <s v="In-store"/>
    <s v="2021"/>
    <x v="8"/>
    <x v="46"/>
  </r>
  <r>
    <x v="0"/>
    <n v="1185732"/>
    <x v="415"/>
    <x v="3"/>
    <x v="37"/>
    <s v="Fargo"/>
    <x v="5"/>
    <n v="54.999999999999986"/>
    <n v="250"/>
    <n v="137499.99999999997"/>
    <n v="54999.999999999993"/>
    <n v="0.4"/>
    <s v="In-store"/>
    <s v="2021"/>
    <x v="8"/>
    <x v="46"/>
  </r>
  <r>
    <x v="0"/>
    <n v="1185732"/>
    <x v="446"/>
    <x v="3"/>
    <x v="37"/>
    <s v="Fargo"/>
    <x v="0"/>
    <n v="49.999999999999993"/>
    <n v="400"/>
    <n v="199999.99999999997"/>
    <n v="69999.999999999985"/>
    <n v="0.35"/>
    <s v="In-store"/>
    <s v="2021"/>
    <x v="9"/>
    <x v="27"/>
  </r>
  <r>
    <x v="0"/>
    <n v="1185732"/>
    <x v="446"/>
    <x v="3"/>
    <x v="37"/>
    <s v="Fargo"/>
    <x v="1"/>
    <n v="40"/>
    <n v="250"/>
    <n v="100000"/>
    <n v="30000"/>
    <n v="0.3"/>
    <s v="In-store"/>
    <s v="2021"/>
    <x v="9"/>
    <x v="27"/>
  </r>
  <r>
    <x v="0"/>
    <n v="1185732"/>
    <x v="446"/>
    <x v="3"/>
    <x v="37"/>
    <s v="Fargo"/>
    <x v="2"/>
    <n v="40"/>
    <n v="195"/>
    <n v="78000"/>
    <n v="23400"/>
    <n v="0.3"/>
    <s v="In-store"/>
    <s v="2021"/>
    <x v="9"/>
    <x v="27"/>
  </r>
  <r>
    <x v="0"/>
    <n v="1185732"/>
    <x v="446"/>
    <x v="3"/>
    <x v="37"/>
    <s v="Fargo"/>
    <x v="3"/>
    <n v="40"/>
    <n v="175"/>
    <n v="70000"/>
    <n v="21000"/>
    <n v="0.3"/>
    <s v="In-store"/>
    <s v="2021"/>
    <x v="9"/>
    <x v="27"/>
  </r>
  <r>
    <x v="0"/>
    <n v="1185732"/>
    <x v="446"/>
    <x v="3"/>
    <x v="37"/>
    <s v="Fargo"/>
    <x v="4"/>
    <n v="60"/>
    <n v="150"/>
    <n v="90000"/>
    <n v="31499.999999999996"/>
    <n v="0.35"/>
    <s v="In-store"/>
    <s v="2021"/>
    <x v="9"/>
    <x v="27"/>
  </r>
  <r>
    <x v="0"/>
    <n v="1185732"/>
    <x v="446"/>
    <x v="3"/>
    <x v="37"/>
    <s v="Fargo"/>
    <x v="5"/>
    <n v="64.999999999999986"/>
    <n v="250"/>
    <n v="162499.99999999997"/>
    <n v="64999.999999999993"/>
    <n v="0.4"/>
    <s v="In-store"/>
    <s v="2021"/>
    <x v="9"/>
    <x v="27"/>
  </r>
  <r>
    <x v="0"/>
    <n v="1185732"/>
    <x v="475"/>
    <x v="3"/>
    <x v="37"/>
    <s v="Fargo"/>
    <x v="0"/>
    <n v="60"/>
    <n v="500"/>
    <n v="300000"/>
    <n v="105000"/>
    <n v="0.35"/>
    <s v="In-store"/>
    <s v="2021"/>
    <x v="10"/>
    <x v="50"/>
  </r>
  <r>
    <x v="0"/>
    <n v="1185732"/>
    <x v="475"/>
    <x v="3"/>
    <x v="37"/>
    <s v="Fargo"/>
    <x v="1"/>
    <n v="50"/>
    <n v="300"/>
    <n v="150000"/>
    <n v="45000"/>
    <n v="0.3"/>
    <s v="In-store"/>
    <s v="2021"/>
    <x v="10"/>
    <x v="50"/>
  </r>
  <r>
    <x v="0"/>
    <n v="1185732"/>
    <x v="475"/>
    <x v="3"/>
    <x v="37"/>
    <s v="Fargo"/>
    <x v="2"/>
    <n v="50"/>
    <n v="250"/>
    <n v="125000"/>
    <n v="37500"/>
    <n v="0.3"/>
    <s v="In-store"/>
    <s v="2021"/>
    <x v="10"/>
    <x v="50"/>
  </r>
  <r>
    <x v="0"/>
    <n v="1185732"/>
    <x v="475"/>
    <x v="3"/>
    <x v="37"/>
    <s v="Fargo"/>
    <x v="3"/>
    <n v="50"/>
    <n v="200"/>
    <n v="100000"/>
    <n v="30000"/>
    <n v="0.3"/>
    <s v="In-store"/>
    <s v="2021"/>
    <x v="10"/>
    <x v="50"/>
  </r>
  <r>
    <x v="0"/>
    <n v="1185732"/>
    <x v="475"/>
    <x v="3"/>
    <x v="37"/>
    <s v="Fargo"/>
    <x v="4"/>
    <n v="60"/>
    <n v="200"/>
    <n v="120000"/>
    <n v="42000"/>
    <n v="0.35"/>
    <s v="In-store"/>
    <s v="2021"/>
    <x v="10"/>
    <x v="50"/>
  </r>
  <r>
    <x v="0"/>
    <n v="1185732"/>
    <x v="475"/>
    <x v="3"/>
    <x v="37"/>
    <s v="Fargo"/>
    <x v="5"/>
    <n v="64.999999999999986"/>
    <n v="300"/>
    <n v="194999.99999999997"/>
    <n v="77999.999999999985"/>
    <n v="0.4"/>
    <s v="In-store"/>
    <s v="2021"/>
    <x v="10"/>
    <x v="50"/>
  </r>
  <r>
    <x v="0"/>
    <n v="1185732"/>
    <x v="170"/>
    <x v="3"/>
    <x v="37"/>
    <s v="Fargo"/>
    <x v="0"/>
    <n v="30.000000000000004"/>
    <n v="450"/>
    <n v="135000.00000000003"/>
    <n v="40500.000000000007"/>
    <n v="0.3"/>
    <s v="In-store"/>
    <s v="2021"/>
    <x v="0"/>
    <x v="1"/>
  </r>
  <r>
    <x v="0"/>
    <n v="1185732"/>
    <x v="170"/>
    <x v="3"/>
    <x v="37"/>
    <s v="Fargo"/>
    <x v="1"/>
    <n v="30.000000000000004"/>
    <n v="250"/>
    <n v="75000.000000000015"/>
    <n v="26250.000000000004"/>
    <n v="0.35"/>
    <s v="In-store"/>
    <s v="2021"/>
    <x v="0"/>
    <x v="1"/>
  </r>
  <r>
    <x v="0"/>
    <n v="1185732"/>
    <x v="170"/>
    <x v="3"/>
    <x v="37"/>
    <s v="Fargo"/>
    <x v="2"/>
    <n v="20.000000000000007"/>
    <n v="250"/>
    <n v="50000.000000000015"/>
    <n v="15000.000000000004"/>
    <n v="0.3"/>
    <s v="In-store"/>
    <s v="2021"/>
    <x v="0"/>
    <x v="1"/>
  </r>
  <r>
    <x v="0"/>
    <n v="1185732"/>
    <x v="170"/>
    <x v="3"/>
    <x v="37"/>
    <s v="Fargo"/>
    <x v="3"/>
    <n v="25.000000000000007"/>
    <n v="100"/>
    <n v="25000.000000000007"/>
    <n v="7500.0000000000018"/>
    <n v="0.3"/>
    <s v="In-store"/>
    <s v="2021"/>
    <x v="0"/>
    <x v="1"/>
  </r>
  <r>
    <x v="0"/>
    <n v="1185732"/>
    <x v="170"/>
    <x v="3"/>
    <x v="37"/>
    <s v="Fargo"/>
    <x v="4"/>
    <n v="40"/>
    <n v="150"/>
    <n v="60000"/>
    <n v="30000"/>
    <n v="0.5"/>
    <s v="In-store"/>
    <s v="2021"/>
    <x v="0"/>
    <x v="1"/>
  </r>
  <r>
    <x v="0"/>
    <n v="1185732"/>
    <x v="170"/>
    <x v="3"/>
    <x v="37"/>
    <s v="Fargo"/>
    <x v="5"/>
    <n v="30.000000000000004"/>
    <n v="250"/>
    <n v="75000.000000000015"/>
    <n v="30000.000000000007"/>
    <n v="0.4"/>
    <s v="In-store"/>
    <s v="2021"/>
    <x v="0"/>
    <x v="1"/>
  </r>
  <r>
    <x v="0"/>
    <n v="1185732"/>
    <x v="201"/>
    <x v="3"/>
    <x v="37"/>
    <s v="Fargo"/>
    <x v="0"/>
    <n v="30.000000000000004"/>
    <n v="500"/>
    <n v="150000.00000000003"/>
    <n v="45000.000000000007"/>
    <n v="0.3"/>
    <s v="In-store"/>
    <s v="2021"/>
    <x v="1"/>
    <x v="4"/>
  </r>
  <r>
    <x v="0"/>
    <n v="1185732"/>
    <x v="201"/>
    <x v="3"/>
    <x v="37"/>
    <s v="Fargo"/>
    <x v="1"/>
    <n v="30.000000000000004"/>
    <n v="150"/>
    <n v="45000.000000000007"/>
    <n v="15750.000000000002"/>
    <n v="0.35"/>
    <s v="In-store"/>
    <s v="2021"/>
    <x v="1"/>
    <x v="4"/>
  </r>
  <r>
    <x v="0"/>
    <n v="1185732"/>
    <x v="201"/>
    <x v="3"/>
    <x v="37"/>
    <s v="Fargo"/>
    <x v="2"/>
    <n v="20.000000000000007"/>
    <n v="200"/>
    <n v="40000.000000000015"/>
    <n v="12000.000000000004"/>
    <n v="0.3"/>
    <s v="In-store"/>
    <s v="2021"/>
    <x v="1"/>
    <x v="4"/>
  </r>
  <r>
    <x v="0"/>
    <n v="1185732"/>
    <x v="201"/>
    <x v="3"/>
    <x v="38"/>
    <s v="Des Moines"/>
    <x v="3"/>
    <n v="25.000000000000007"/>
    <n v="75"/>
    <n v="18750.000000000004"/>
    <n v="5625.0000000000009"/>
    <n v="0.3"/>
    <s v="In-store"/>
    <s v="2021"/>
    <x v="1"/>
    <x v="4"/>
  </r>
  <r>
    <x v="0"/>
    <n v="1185732"/>
    <x v="201"/>
    <x v="3"/>
    <x v="38"/>
    <s v="Des Moines"/>
    <x v="4"/>
    <n v="40"/>
    <n v="150"/>
    <n v="60000"/>
    <n v="30000"/>
    <n v="0.5"/>
    <s v="In-store"/>
    <s v="2021"/>
    <x v="1"/>
    <x v="4"/>
  </r>
  <r>
    <x v="0"/>
    <n v="1185732"/>
    <x v="201"/>
    <x v="3"/>
    <x v="38"/>
    <s v="Des Moines"/>
    <x v="5"/>
    <n v="14.999999999999996"/>
    <n v="250"/>
    <n v="37499.999999999993"/>
    <n v="14999.999999999998"/>
    <n v="0.4"/>
    <s v="In-store"/>
    <s v="2021"/>
    <x v="1"/>
    <x v="4"/>
  </r>
  <r>
    <x v="0"/>
    <n v="1185732"/>
    <x v="707"/>
    <x v="3"/>
    <x v="38"/>
    <s v="Des Moines"/>
    <x v="0"/>
    <n v="20.000000000000004"/>
    <n v="470"/>
    <n v="94000.000000000015"/>
    <n v="28200.000000000004"/>
    <n v="0.3"/>
    <s v="In-store"/>
    <s v="2021"/>
    <x v="2"/>
    <x v="6"/>
  </r>
  <r>
    <x v="0"/>
    <n v="1185732"/>
    <x v="707"/>
    <x v="3"/>
    <x v="38"/>
    <s v="Des Moines"/>
    <x v="1"/>
    <n v="20.000000000000004"/>
    <n v="175"/>
    <n v="35000.000000000007"/>
    <n v="12250.000000000002"/>
    <n v="0.35"/>
    <s v="In-store"/>
    <s v="2021"/>
    <x v="2"/>
    <x v="6"/>
  </r>
  <r>
    <x v="0"/>
    <n v="1185732"/>
    <x v="707"/>
    <x v="3"/>
    <x v="38"/>
    <s v="Des Moines"/>
    <x v="2"/>
    <n v="10.000000000000004"/>
    <n v="225"/>
    <n v="22500.000000000007"/>
    <n v="6750.0000000000018"/>
    <n v="0.3"/>
    <s v="In-store"/>
    <s v="2021"/>
    <x v="2"/>
    <x v="6"/>
  </r>
  <r>
    <x v="0"/>
    <n v="1185732"/>
    <x v="707"/>
    <x v="3"/>
    <x v="38"/>
    <s v="Des Moines"/>
    <x v="3"/>
    <n v="14.999999999999996"/>
    <n v="100"/>
    <n v="14999.999999999996"/>
    <n v="4499.9999999999991"/>
    <n v="0.3"/>
    <s v="In-store"/>
    <s v="2021"/>
    <x v="2"/>
    <x v="6"/>
  </r>
  <r>
    <x v="0"/>
    <n v="1185732"/>
    <x v="707"/>
    <x v="3"/>
    <x v="38"/>
    <s v="Des Moines"/>
    <x v="4"/>
    <n v="30.000000000000004"/>
    <n v="150"/>
    <n v="45000.000000000007"/>
    <n v="22500.000000000004"/>
    <n v="0.5"/>
    <s v="In-store"/>
    <s v="2021"/>
    <x v="2"/>
    <x v="6"/>
  </r>
  <r>
    <x v="0"/>
    <n v="1185732"/>
    <x v="707"/>
    <x v="3"/>
    <x v="38"/>
    <s v="Des Moines"/>
    <x v="5"/>
    <n v="20.000000000000004"/>
    <n v="250"/>
    <n v="50000.000000000007"/>
    <n v="20000.000000000004"/>
    <n v="0.4"/>
    <s v="In-store"/>
    <s v="2021"/>
    <x v="2"/>
    <x v="6"/>
  </r>
  <r>
    <x v="0"/>
    <n v="1185732"/>
    <x v="229"/>
    <x v="3"/>
    <x v="38"/>
    <s v="Des Moines"/>
    <x v="0"/>
    <n v="20.000000000000004"/>
    <n v="475"/>
    <n v="95000.000000000015"/>
    <n v="28500.000000000004"/>
    <n v="0.3"/>
    <s v="In-store"/>
    <s v="2021"/>
    <x v="3"/>
    <x v="34"/>
  </r>
  <r>
    <x v="0"/>
    <n v="1185732"/>
    <x v="229"/>
    <x v="3"/>
    <x v="38"/>
    <s v="Des Moines"/>
    <x v="1"/>
    <n v="20.000000000000004"/>
    <n v="175"/>
    <n v="35000.000000000007"/>
    <n v="12250.000000000002"/>
    <n v="0.35"/>
    <s v="In-store"/>
    <s v="2021"/>
    <x v="3"/>
    <x v="34"/>
  </r>
  <r>
    <x v="0"/>
    <n v="1185732"/>
    <x v="229"/>
    <x v="3"/>
    <x v="38"/>
    <s v="Des Moines"/>
    <x v="2"/>
    <n v="10.000000000000004"/>
    <n v="175"/>
    <n v="17500.000000000007"/>
    <n v="5250.0000000000018"/>
    <n v="0.3"/>
    <s v="In-store"/>
    <s v="2021"/>
    <x v="3"/>
    <x v="34"/>
  </r>
  <r>
    <x v="0"/>
    <n v="1185732"/>
    <x v="229"/>
    <x v="3"/>
    <x v="38"/>
    <s v="Des Moines"/>
    <x v="3"/>
    <n v="14.999999999999996"/>
    <n v="100"/>
    <n v="14999.999999999996"/>
    <n v="4499.9999999999991"/>
    <n v="0.3"/>
    <s v="In-store"/>
    <s v="2021"/>
    <x v="3"/>
    <x v="34"/>
  </r>
  <r>
    <x v="0"/>
    <n v="1185732"/>
    <x v="229"/>
    <x v="3"/>
    <x v="38"/>
    <s v="Des Moines"/>
    <x v="4"/>
    <n v="60"/>
    <n v="125"/>
    <n v="75000"/>
    <n v="37500"/>
    <n v="0.5"/>
    <s v="In-store"/>
    <s v="2021"/>
    <x v="3"/>
    <x v="34"/>
  </r>
  <r>
    <x v="0"/>
    <n v="1185732"/>
    <x v="229"/>
    <x v="3"/>
    <x v="38"/>
    <s v="Des Moines"/>
    <x v="5"/>
    <n v="50"/>
    <n v="250"/>
    <n v="125000"/>
    <n v="50000"/>
    <n v="0.4"/>
    <s v="In-store"/>
    <s v="2021"/>
    <x v="3"/>
    <x v="34"/>
  </r>
  <r>
    <x v="0"/>
    <n v="1185732"/>
    <x v="260"/>
    <x v="3"/>
    <x v="38"/>
    <s v="Des Moines"/>
    <x v="0"/>
    <n v="60"/>
    <n v="520"/>
    <n v="312000"/>
    <n v="93600"/>
    <n v="0.3"/>
    <s v="In-store"/>
    <s v="2021"/>
    <x v="4"/>
    <x v="13"/>
  </r>
  <r>
    <x v="0"/>
    <n v="1185732"/>
    <x v="260"/>
    <x v="3"/>
    <x v="38"/>
    <s v="Des Moines"/>
    <x v="1"/>
    <n v="40"/>
    <n v="225"/>
    <n v="90000"/>
    <n v="31499.999999999996"/>
    <n v="0.35"/>
    <s v="In-store"/>
    <s v="2021"/>
    <x v="4"/>
    <x v="13"/>
  </r>
  <r>
    <x v="0"/>
    <n v="1185732"/>
    <x v="260"/>
    <x v="3"/>
    <x v="38"/>
    <s v="Des Moines"/>
    <x v="2"/>
    <n v="35"/>
    <n v="200"/>
    <n v="70000"/>
    <n v="21000"/>
    <n v="0.3"/>
    <s v="In-store"/>
    <s v="2021"/>
    <x v="4"/>
    <x v="13"/>
  </r>
  <r>
    <x v="0"/>
    <n v="1185732"/>
    <x v="260"/>
    <x v="3"/>
    <x v="38"/>
    <s v="Des Moines"/>
    <x v="3"/>
    <n v="35"/>
    <n v="125"/>
    <n v="43750"/>
    <n v="13125"/>
    <n v="0.3"/>
    <s v="In-store"/>
    <s v="2021"/>
    <x v="4"/>
    <x v="13"/>
  </r>
  <r>
    <x v="0"/>
    <n v="1185732"/>
    <x v="260"/>
    <x v="3"/>
    <x v="38"/>
    <s v="Des Moines"/>
    <x v="4"/>
    <n v="44.999999999999993"/>
    <n v="150"/>
    <n v="67499.999999999985"/>
    <n v="33749.999999999993"/>
    <n v="0.5"/>
    <s v="In-store"/>
    <s v="2021"/>
    <x v="4"/>
    <x v="13"/>
  </r>
  <r>
    <x v="0"/>
    <n v="1185732"/>
    <x v="260"/>
    <x v="3"/>
    <x v="38"/>
    <s v="Des Moines"/>
    <x v="5"/>
    <n v="49.999999999999993"/>
    <n v="275"/>
    <n v="137499.99999999997"/>
    <n v="54999.999999999993"/>
    <n v="0.4"/>
    <s v="In-store"/>
    <s v="2021"/>
    <x v="4"/>
    <x v="13"/>
  </r>
  <r>
    <x v="0"/>
    <n v="1185732"/>
    <x v="290"/>
    <x v="3"/>
    <x v="38"/>
    <s v="Des Moines"/>
    <x v="0"/>
    <n v="35"/>
    <n v="525"/>
    <n v="183750"/>
    <n v="55125"/>
    <n v="0.3"/>
    <s v="In-store"/>
    <s v="2021"/>
    <x v="11"/>
    <x v="39"/>
  </r>
  <r>
    <x v="0"/>
    <n v="1185732"/>
    <x v="290"/>
    <x v="3"/>
    <x v="38"/>
    <s v="Des Moines"/>
    <x v="1"/>
    <n v="30.000000000000011"/>
    <n v="275"/>
    <n v="82500.000000000029"/>
    <n v="28875.000000000007"/>
    <n v="0.35"/>
    <s v="In-store"/>
    <s v="2021"/>
    <x v="11"/>
    <x v="39"/>
  </r>
  <r>
    <x v="0"/>
    <n v="1185732"/>
    <x v="290"/>
    <x v="3"/>
    <x v="38"/>
    <s v="Des Moines"/>
    <x v="2"/>
    <n v="25.000000000000007"/>
    <n v="200"/>
    <n v="50000.000000000015"/>
    <n v="15000.000000000004"/>
    <n v="0.3"/>
    <s v="In-store"/>
    <s v="2021"/>
    <x v="11"/>
    <x v="39"/>
  </r>
  <r>
    <x v="0"/>
    <n v="1185732"/>
    <x v="290"/>
    <x v="3"/>
    <x v="38"/>
    <s v="Des Moines"/>
    <x v="3"/>
    <n v="25.000000000000007"/>
    <n v="175"/>
    <n v="43750.000000000015"/>
    <n v="13125.000000000004"/>
    <n v="0.3"/>
    <s v="In-store"/>
    <s v="2021"/>
    <x v="11"/>
    <x v="39"/>
  </r>
  <r>
    <x v="0"/>
    <n v="1185732"/>
    <x v="290"/>
    <x v="3"/>
    <x v="38"/>
    <s v="Des Moines"/>
    <x v="4"/>
    <n v="35"/>
    <n v="175"/>
    <n v="61250"/>
    <n v="30625"/>
    <n v="0.5"/>
    <s v="In-store"/>
    <s v="2021"/>
    <x v="11"/>
    <x v="39"/>
  </r>
  <r>
    <x v="0"/>
    <n v="1185732"/>
    <x v="290"/>
    <x v="3"/>
    <x v="38"/>
    <s v="Des Moines"/>
    <x v="5"/>
    <n v="55.000000000000007"/>
    <n v="325"/>
    <n v="178750.00000000003"/>
    <n v="71500.000000000015"/>
    <n v="0.4"/>
    <s v="In-store"/>
    <s v="2021"/>
    <x v="11"/>
    <x v="39"/>
  </r>
  <r>
    <x v="0"/>
    <n v="1185732"/>
    <x v="319"/>
    <x v="3"/>
    <x v="38"/>
    <s v="Des Moines"/>
    <x v="0"/>
    <n v="50"/>
    <n v="550"/>
    <n v="275000"/>
    <n v="82500"/>
    <n v="0.3"/>
    <s v="In-store"/>
    <s v="2021"/>
    <x v="5"/>
    <x v="43"/>
  </r>
  <r>
    <x v="0"/>
    <n v="1185732"/>
    <x v="319"/>
    <x v="3"/>
    <x v="38"/>
    <s v="Des Moines"/>
    <x v="1"/>
    <n v="45.000000000000007"/>
    <n v="300"/>
    <n v="135000.00000000003"/>
    <n v="47250.000000000007"/>
    <n v="0.35"/>
    <s v="In-store"/>
    <s v="2021"/>
    <x v="5"/>
    <x v="43"/>
  </r>
  <r>
    <x v="0"/>
    <n v="1185732"/>
    <x v="319"/>
    <x v="3"/>
    <x v="38"/>
    <s v="Des Moines"/>
    <x v="2"/>
    <n v="40"/>
    <n v="225"/>
    <n v="90000"/>
    <n v="27000"/>
    <n v="0.3"/>
    <s v="In-store"/>
    <s v="2021"/>
    <x v="5"/>
    <x v="43"/>
  </r>
  <r>
    <x v="0"/>
    <n v="1185732"/>
    <x v="319"/>
    <x v="3"/>
    <x v="38"/>
    <s v="Des Moines"/>
    <x v="3"/>
    <n v="40"/>
    <n v="175"/>
    <n v="70000"/>
    <n v="21000"/>
    <n v="0.3"/>
    <s v="In-store"/>
    <s v="2021"/>
    <x v="5"/>
    <x v="43"/>
  </r>
  <r>
    <x v="0"/>
    <n v="1185732"/>
    <x v="319"/>
    <x v="3"/>
    <x v="38"/>
    <s v="Des Moines"/>
    <x v="4"/>
    <n v="50"/>
    <n v="200"/>
    <n v="100000"/>
    <n v="50000"/>
    <n v="0.5"/>
    <s v="In-store"/>
    <s v="2021"/>
    <x v="5"/>
    <x v="43"/>
  </r>
  <r>
    <x v="0"/>
    <n v="1185732"/>
    <x v="319"/>
    <x v="3"/>
    <x v="38"/>
    <s v="Des Moines"/>
    <x v="5"/>
    <n v="55.000000000000007"/>
    <n v="375"/>
    <n v="206250.00000000003"/>
    <n v="82500.000000000015"/>
    <n v="0.4"/>
    <s v="In-store"/>
    <s v="2021"/>
    <x v="5"/>
    <x v="43"/>
  </r>
  <r>
    <x v="0"/>
    <n v="1185732"/>
    <x v="351"/>
    <x v="3"/>
    <x v="38"/>
    <s v="Des Moines"/>
    <x v="0"/>
    <n v="50"/>
    <n v="525"/>
    <n v="262500"/>
    <n v="78750"/>
    <n v="0.3"/>
    <s v="In-store"/>
    <s v="2021"/>
    <x v="6"/>
    <x v="17"/>
  </r>
  <r>
    <x v="0"/>
    <n v="1185732"/>
    <x v="351"/>
    <x v="3"/>
    <x v="38"/>
    <s v="Des Moines"/>
    <x v="1"/>
    <n v="45.000000000000007"/>
    <n v="300"/>
    <n v="135000.00000000003"/>
    <n v="47250.000000000007"/>
    <n v="0.35"/>
    <s v="In-store"/>
    <s v="2021"/>
    <x v="6"/>
    <x v="17"/>
  </r>
  <r>
    <x v="0"/>
    <n v="1185732"/>
    <x v="351"/>
    <x v="3"/>
    <x v="38"/>
    <s v="Des Moines"/>
    <x v="2"/>
    <n v="40"/>
    <n v="225"/>
    <n v="90000"/>
    <n v="27000"/>
    <n v="0.3"/>
    <s v="In-store"/>
    <s v="2021"/>
    <x v="6"/>
    <x v="17"/>
  </r>
  <r>
    <x v="0"/>
    <n v="1185732"/>
    <x v="351"/>
    <x v="3"/>
    <x v="38"/>
    <s v="Des Moines"/>
    <x v="3"/>
    <n v="40"/>
    <n v="200"/>
    <n v="80000"/>
    <n v="24000"/>
    <n v="0.3"/>
    <s v="In-store"/>
    <s v="2021"/>
    <x v="6"/>
    <x v="17"/>
  </r>
  <r>
    <x v="0"/>
    <n v="1185732"/>
    <x v="351"/>
    <x v="3"/>
    <x v="38"/>
    <s v="Des Moines"/>
    <x v="4"/>
    <n v="50"/>
    <n v="175"/>
    <n v="87500"/>
    <n v="43750"/>
    <n v="0.5"/>
    <s v="In-store"/>
    <s v="2021"/>
    <x v="6"/>
    <x v="17"/>
  </r>
  <r>
    <x v="0"/>
    <n v="1185732"/>
    <x v="351"/>
    <x v="3"/>
    <x v="38"/>
    <s v="Des Moines"/>
    <x v="5"/>
    <n v="55.000000000000007"/>
    <n v="350"/>
    <n v="192500.00000000003"/>
    <n v="77000.000000000015"/>
    <n v="0.4"/>
    <s v="In-store"/>
    <s v="2021"/>
    <x v="6"/>
    <x v="17"/>
  </r>
  <r>
    <x v="0"/>
    <n v="1185732"/>
    <x v="383"/>
    <x v="3"/>
    <x v="38"/>
    <s v="Des Moines"/>
    <x v="0"/>
    <n v="35"/>
    <n v="475"/>
    <n v="166250"/>
    <n v="49875"/>
    <n v="0.3"/>
    <s v="In-store"/>
    <s v="2021"/>
    <x v="7"/>
    <x v="22"/>
  </r>
  <r>
    <x v="0"/>
    <n v="1185732"/>
    <x v="383"/>
    <x v="3"/>
    <x v="38"/>
    <s v="Des Moines"/>
    <x v="1"/>
    <n v="30.000000000000011"/>
    <n v="275"/>
    <n v="82500.000000000029"/>
    <n v="28875.000000000007"/>
    <n v="0.35"/>
    <s v="In-store"/>
    <s v="2021"/>
    <x v="7"/>
    <x v="22"/>
  </r>
  <r>
    <x v="0"/>
    <n v="1185732"/>
    <x v="383"/>
    <x v="3"/>
    <x v="38"/>
    <s v="Des Moines"/>
    <x v="2"/>
    <n v="25.000000000000007"/>
    <n v="175"/>
    <n v="43750.000000000015"/>
    <n v="13125.000000000004"/>
    <n v="0.3"/>
    <s v="In-store"/>
    <s v="2021"/>
    <x v="7"/>
    <x v="22"/>
  </r>
  <r>
    <x v="0"/>
    <n v="1185732"/>
    <x v="383"/>
    <x v="3"/>
    <x v="38"/>
    <s v="Des Moines"/>
    <x v="3"/>
    <n v="25.000000000000007"/>
    <n v="150"/>
    <n v="37500.000000000007"/>
    <n v="11250.000000000002"/>
    <n v="0.3"/>
    <s v="In-store"/>
    <s v="2021"/>
    <x v="7"/>
    <x v="22"/>
  </r>
  <r>
    <x v="0"/>
    <n v="1185732"/>
    <x v="383"/>
    <x v="3"/>
    <x v="38"/>
    <s v="Des Moines"/>
    <x v="4"/>
    <n v="35"/>
    <n v="150"/>
    <n v="52500"/>
    <n v="26250"/>
    <n v="0.5"/>
    <s v="In-store"/>
    <s v="2021"/>
    <x v="7"/>
    <x v="22"/>
  </r>
  <r>
    <x v="0"/>
    <n v="1185732"/>
    <x v="383"/>
    <x v="3"/>
    <x v="38"/>
    <s v="Des Moines"/>
    <x v="5"/>
    <n v="40"/>
    <n v="225"/>
    <n v="90000"/>
    <n v="36000"/>
    <n v="0.4"/>
    <s v="In-store"/>
    <s v="2021"/>
    <x v="7"/>
    <x v="22"/>
  </r>
  <r>
    <x v="0"/>
    <n v="1185732"/>
    <x v="412"/>
    <x v="3"/>
    <x v="38"/>
    <s v="Des Moines"/>
    <x v="0"/>
    <n v="44.999999999999993"/>
    <n v="400"/>
    <n v="179999.99999999997"/>
    <n v="53999.999999999993"/>
    <n v="0.3"/>
    <s v="In-store"/>
    <s v="2021"/>
    <x v="8"/>
    <x v="46"/>
  </r>
  <r>
    <x v="0"/>
    <n v="1185732"/>
    <x v="412"/>
    <x v="3"/>
    <x v="38"/>
    <s v="Des Moines"/>
    <x v="1"/>
    <n v="35"/>
    <n v="250"/>
    <n v="87500"/>
    <n v="30624.999999999996"/>
    <n v="0.35"/>
    <s v="In-store"/>
    <s v="2021"/>
    <x v="8"/>
    <x v="46"/>
  </r>
  <r>
    <x v="0"/>
    <n v="1185732"/>
    <x v="412"/>
    <x v="3"/>
    <x v="38"/>
    <s v="Des Moines"/>
    <x v="2"/>
    <n v="35"/>
    <n v="150"/>
    <n v="52500"/>
    <n v="15750"/>
    <n v="0.3"/>
    <s v="In-store"/>
    <s v="2021"/>
    <x v="8"/>
    <x v="46"/>
  </r>
  <r>
    <x v="0"/>
    <n v="1185732"/>
    <x v="412"/>
    <x v="3"/>
    <x v="38"/>
    <s v="Des Moines"/>
    <x v="3"/>
    <n v="35"/>
    <n v="125"/>
    <n v="43750"/>
    <n v="13125"/>
    <n v="0.3"/>
    <s v="In-store"/>
    <s v="2021"/>
    <x v="8"/>
    <x v="46"/>
  </r>
  <r>
    <x v="0"/>
    <n v="1185732"/>
    <x v="412"/>
    <x v="3"/>
    <x v="38"/>
    <s v="Des Moines"/>
    <x v="4"/>
    <n v="44.999999999999993"/>
    <n v="125"/>
    <n v="56249.999999999993"/>
    <n v="28124.999999999996"/>
    <n v="0.5"/>
    <s v="In-store"/>
    <s v="2021"/>
    <x v="8"/>
    <x v="46"/>
  </r>
  <r>
    <x v="3"/>
    <n v="1185732"/>
    <x v="412"/>
    <x v="3"/>
    <x v="38"/>
    <s v="Des Moines"/>
    <x v="5"/>
    <n v="49.999999999999986"/>
    <n v="250"/>
    <n v="124999.99999999997"/>
    <n v="49999.999999999993"/>
    <n v="0.4"/>
    <s v="In-store"/>
    <s v="2021"/>
    <x v="8"/>
    <x v="46"/>
  </r>
  <r>
    <x v="3"/>
    <n v="1185732"/>
    <x v="443"/>
    <x v="3"/>
    <x v="38"/>
    <s v="Des Moines"/>
    <x v="0"/>
    <n v="44.999999999999993"/>
    <n v="400"/>
    <n v="179999.99999999997"/>
    <n v="53999.999999999993"/>
    <n v="0.3"/>
    <s v="In-store"/>
    <s v="2021"/>
    <x v="9"/>
    <x v="26"/>
  </r>
  <r>
    <x v="3"/>
    <n v="1185732"/>
    <x v="443"/>
    <x v="3"/>
    <x v="38"/>
    <s v="Des Moines"/>
    <x v="1"/>
    <n v="35"/>
    <n v="275"/>
    <n v="96250"/>
    <n v="33687.5"/>
    <n v="0.35"/>
    <s v="In-store"/>
    <s v="2021"/>
    <x v="9"/>
    <x v="26"/>
  </r>
  <r>
    <x v="3"/>
    <n v="1185732"/>
    <x v="443"/>
    <x v="3"/>
    <x v="38"/>
    <s v="Des Moines"/>
    <x v="2"/>
    <n v="35"/>
    <n v="220"/>
    <n v="77000"/>
    <n v="23100"/>
    <n v="0.3"/>
    <s v="In-store"/>
    <s v="2021"/>
    <x v="9"/>
    <x v="26"/>
  </r>
  <r>
    <x v="3"/>
    <n v="1185732"/>
    <x v="443"/>
    <x v="3"/>
    <x v="38"/>
    <s v="Des Moines"/>
    <x v="3"/>
    <n v="35"/>
    <n v="200"/>
    <n v="70000"/>
    <n v="21000"/>
    <n v="0.3"/>
    <s v="In-store"/>
    <s v="2021"/>
    <x v="9"/>
    <x v="26"/>
  </r>
  <r>
    <x v="3"/>
    <n v="1185732"/>
    <x v="443"/>
    <x v="3"/>
    <x v="38"/>
    <s v="Des Moines"/>
    <x v="4"/>
    <n v="60"/>
    <n v="175"/>
    <n v="105000"/>
    <n v="52500"/>
    <n v="0.5"/>
    <s v="In-store"/>
    <s v="2021"/>
    <x v="9"/>
    <x v="26"/>
  </r>
  <r>
    <x v="3"/>
    <n v="1185732"/>
    <x v="443"/>
    <x v="3"/>
    <x v="38"/>
    <s v="Des Moines"/>
    <x v="5"/>
    <n v="64.999999999999986"/>
    <n v="275"/>
    <n v="178749.99999999997"/>
    <n v="71499.999999999985"/>
    <n v="0.4"/>
    <s v="In-store"/>
    <s v="2021"/>
    <x v="9"/>
    <x v="26"/>
  </r>
  <r>
    <x v="3"/>
    <n v="1185732"/>
    <x v="472"/>
    <x v="3"/>
    <x v="38"/>
    <s v="Des Moines"/>
    <x v="0"/>
    <n v="60"/>
    <n v="525"/>
    <n v="315000"/>
    <n v="94500"/>
    <n v="0.3"/>
    <s v="In-store"/>
    <s v="2021"/>
    <x v="10"/>
    <x v="50"/>
  </r>
  <r>
    <x v="3"/>
    <n v="1185732"/>
    <x v="472"/>
    <x v="3"/>
    <x v="38"/>
    <s v="Des Moines"/>
    <x v="1"/>
    <n v="50"/>
    <n v="325"/>
    <n v="162500"/>
    <n v="56875"/>
    <n v="0.35"/>
    <s v="In-store"/>
    <s v="2021"/>
    <x v="10"/>
    <x v="50"/>
  </r>
  <r>
    <x v="3"/>
    <n v="1185732"/>
    <x v="472"/>
    <x v="3"/>
    <x v="38"/>
    <s v="Des Moines"/>
    <x v="2"/>
    <n v="50"/>
    <n v="275"/>
    <n v="137500"/>
    <n v="41250"/>
    <n v="0.3"/>
    <s v="In-store"/>
    <s v="2021"/>
    <x v="10"/>
    <x v="50"/>
  </r>
  <r>
    <x v="3"/>
    <n v="1185732"/>
    <x v="472"/>
    <x v="3"/>
    <x v="38"/>
    <s v="Des Moines"/>
    <x v="3"/>
    <n v="50"/>
    <n v="225"/>
    <n v="112500"/>
    <n v="33750"/>
    <n v="0.3"/>
    <s v="In-store"/>
    <s v="2021"/>
    <x v="10"/>
    <x v="50"/>
  </r>
  <r>
    <x v="3"/>
    <n v="1185732"/>
    <x v="472"/>
    <x v="3"/>
    <x v="38"/>
    <s v="Des Moines"/>
    <x v="4"/>
    <n v="60"/>
    <n v="225"/>
    <n v="135000"/>
    <n v="67500"/>
    <n v="0.5"/>
    <s v="In-store"/>
    <s v="2021"/>
    <x v="10"/>
    <x v="50"/>
  </r>
  <r>
    <x v="3"/>
    <n v="1185732"/>
    <x v="472"/>
    <x v="3"/>
    <x v="38"/>
    <s v="Des Moines"/>
    <x v="5"/>
    <n v="64.999999999999986"/>
    <n v="325"/>
    <n v="211249.99999999994"/>
    <n v="84499.999999999985"/>
    <n v="0.4"/>
    <s v="In-store"/>
    <s v="2021"/>
    <x v="10"/>
    <x v="50"/>
  </r>
  <r>
    <x v="3"/>
    <n v="1185732"/>
    <x v="167"/>
    <x v="3"/>
    <x v="38"/>
    <s v="Des Moines"/>
    <x v="0"/>
    <n v="30.000000000000004"/>
    <n v="450"/>
    <n v="135000.00000000003"/>
    <n v="40500.000000000007"/>
    <n v="0.3"/>
    <s v="In-store"/>
    <s v="2021"/>
    <x v="0"/>
    <x v="1"/>
  </r>
  <r>
    <x v="3"/>
    <n v="1185732"/>
    <x v="167"/>
    <x v="3"/>
    <x v="38"/>
    <s v="Des Moines"/>
    <x v="1"/>
    <n v="30.000000000000004"/>
    <n v="250"/>
    <n v="75000.000000000015"/>
    <n v="26250.000000000004"/>
    <n v="0.35"/>
    <s v="In-store"/>
    <s v="2021"/>
    <x v="0"/>
    <x v="1"/>
  </r>
  <r>
    <x v="3"/>
    <n v="1185732"/>
    <x v="167"/>
    <x v="3"/>
    <x v="38"/>
    <s v="Des Moines"/>
    <x v="2"/>
    <n v="20.000000000000007"/>
    <n v="250"/>
    <n v="50000.000000000015"/>
    <n v="15000.000000000004"/>
    <n v="0.3"/>
    <s v="In-store"/>
    <s v="2021"/>
    <x v="0"/>
    <x v="1"/>
  </r>
  <r>
    <x v="3"/>
    <n v="1185732"/>
    <x v="167"/>
    <x v="3"/>
    <x v="38"/>
    <s v="Des Moines"/>
    <x v="3"/>
    <n v="25.000000000000007"/>
    <n v="100"/>
    <n v="25000.000000000007"/>
    <n v="7500.0000000000018"/>
    <n v="0.3"/>
    <s v="In-store"/>
    <s v="2021"/>
    <x v="0"/>
    <x v="1"/>
  </r>
  <r>
    <x v="3"/>
    <n v="1185732"/>
    <x v="167"/>
    <x v="3"/>
    <x v="38"/>
    <s v="Des Moines"/>
    <x v="4"/>
    <n v="40"/>
    <n v="150"/>
    <n v="60000"/>
    <n v="30000"/>
    <n v="0.5"/>
    <s v="In-store"/>
    <s v="2021"/>
    <x v="0"/>
    <x v="1"/>
  </r>
  <r>
    <x v="3"/>
    <n v="1185732"/>
    <x v="167"/>
    <x v="3"/>
    <x v="38"/>
    <s v="Des Moines"/>
    <x v="5"/>
    <n v="30.000000000000004"/>
    <n v="250"/>
    <n v="75000.000000000015"/>
    <n v="30000.000000000007"/>
    <n v="0.4"/>
    <s v="In-store"/>
    <s v="2021"/>
    <x v="0"/>
    <x v="1"/>
  </r>
  <r>
    <x v="3"/>
    <n v="1185732"/>
    <x v="198"/>
    <x v="3"/>
    <x v="38"/>
    <s v="Des Moines"/>
    <x v="0"/>
    <n v="30.000000000000004"/>
    <n v="500"/>
    <n v="150000.00000000003"/>
    <n v="45000.000000000007"/>
    <n v="0.3"/>
    <s v="In-store"/>
    <s v="2021"/>
    <x v="1"/>
    <x v="4"/>
  </r>
  <r>
    <x v="3"/>
    <n v="1185732"/>
    <x v="198"/>
    <x v="3"/>
    <x v="38"/>
    <s v="Des Moines"/>
    <x v="1"/>
    <n v="30.000000000000004"/>
    <n v="150"/>
    <n v="45000.000000000007"/>
    <n v="15750.000000000002"/>
    <n v="0.35"/>
    <s v="In-store"/>
    <s v="2021"/>
    <x v="1"/>
    <x v="4"/>
  </r>
  <r>
    <x v="3"/>
    <n v="1185732"/>
    <x v="198"/>
    <x v="3"/>
    <x v="38"/>
    <s v="Des Moines"/>
    <x v="2"/>
    <n v="20.000000000000007"/>
    <n v="200"/>
    <n v="40000.000000000015"/>
    <n v="12000.000000000004"/>
    <n v="0.3"/>
    <s v="In-store"/>
    <s v="2021"/>
    <x v="1"/>
    <x v="4"/>
  </r>
  <r>
    <x v="3"/>
    <n v="1185732"/>
    <x v="198"/>
    <x v="3"/>
    <x v="39"/>
    <s v="Milwaukee"/>
    <x v="3"/>
    <n v="25.000000000000007"/>
    <n v="75"/>
    <n v="18750.000000000004"/>
    <n v="5625.0000000000009"/>
    <n v="0.3"/>
    <s v="In-store"/>
    <s v="2021"/>
    <x v="1"/>
    <x v="4"/>
  </r>
  <r>
    <x v="3"/>
    <n v="1185732"/>
    <x v="198"/>
    <x v="3"/>
    <x v="39"/>
    <s v="Milwaukee"/>
    <x v="4"/>
    <n v="40"/>
    <n v="150"/>
    <n v="60000"/>
    <n v="30000"/>
    <n v="0.5"/>
    <s v="In-store"/>
    <s v="2021"/>
    <x v="1"/>
    <x v="4"/>
  </r>
  <r>
    <x v="3"/>
    <n v="1185732"/>
    <x v="198"/>
    <x v="3"/>
    <x v="39"/>
    <s v="Milwaukee"/>
    <x v="5"/>
    <n v="14.999999999999996"/>
    <n v="250"/>
    <n v="37499.999999999993"/>
    <n v="14999.999999999998"/>
    <n v="0.4"/>
    <s v="In-store"/>
    <s v="2021"/>
    <x v="1"/>
    <x v="4"/>
  </r>
  <r>
    <x v="3"/>
    <n v="1185732"/>
    <x v="704"/>
    <x v="3"/>
    <x v="39"/>
    <s v="Milwaukee"/>
    <x v="0"/>
    <n v="20.000000000000004"/>
    <n v="470"/>
    <n v="94000.000000000015"/>
    <n v="28200.000000000004"/>
    <n v="0.3"/>
    <s v="In-store"/>
    <s v="2021"/>
    <x v="2"/>
    <x v="6"/>
  </r>
  <r>
    <x v="3"/>
    <n v="1185732"/>
    <x v="704"/>
    <x v="3"/>
    <x v="39"/>
    <s v="Milwaukee"/>
    <x v="1"/>
    <n v="20.000000000000004"/>
    <n v="175"/>
    <n v="35000.000000000007"/>
    <n v="12250.000000000002"/>
    <n v="0.35"/>
    <s v="In-store"/>
    <s v="2021"/>
    <x v="2"/>
    <x v="6"/>
  </r>
  <r>
    <x v="3"/>
    <n v="1185732"/>
    <x v="704"/>
    <x v="3"/>
    <x v="39"/>
    <s v="Milwaukee"/>
    <x v="2"/>
    <n v="10.000000000000004"/>
    <n v="225"/>
    <n v="22500.000000000007"/>
    <n v="6750.0000000000018"/>
    <n v="0.3"/>
    <s v="In-store"/>
    <s v="2021"/>
    <x v="2"/>
    <x v="6"/>
  </r>
  <r>
    <x v="3"/>
    <n v="1185732"/>
    <x v="704"/>
    <x v="3"/>
    <x v="39"/>
    <s v="Milwaukee"/>
    <x v="3"/>
    <n v="14.999999999999996"/>
    <n v="75"/>
    <n v="11249.999999999998"/>
    <n v="3374.9999999999995"/>
    <n v="0.3"/>
    <s v="In-store"/>
    <s v="2021"/>
    <x v="2"/>
    <x v="6"/>
  </r>
  <r>
    <x v="3"/>
    <n v="1185732"/>
    <x v="704"/>
    <x v="3"/>
    <x v="39"/>
    <s v="Milwaukee"/>
    <x v="4"/>
    <n v="30.000000000000004"/>
    <n v="125"/>
    <n v="37500.000000000007"/>
    <n v="18750.000000000004"/>
    <n v="0.5"/>
    <s v="In-store"/>
    <s v="2021"/>
    <x v="2"/>
    <x v="6"/>
  </r>
  <r>
    <x v="3"/>
    <n v="1185732"/>
    <x v="704"/>
    <x v="3"/>
    <x v="39"/>
    <s v="Milwaukee"/>
    <x v="5"/>
    <n v="20.000000000000004"/>
    <n v="225"/>
    <n v="45000.000000000007"/>
    <n v="18000.000000000004"/>
    <n v="0.4"/>
    <s v="In-store"/>
    <s v="2021"/>
    <x v="2"/>
    <x v="6"/>
  </r>
  <r>
    <x v="3"/>
    <n v="1185732"/>
    <x v="721"/>
    <x v="3"/>
    <x v="39"/>
    <s v="Milwaukee"/>
    <x v="0"/>
    <n v="20.000000000000004"/>
    <n v="450"/>
    <n v="90000.000000000015"/>
    <n v="27000.000000000004"/>
    <n v="0.3"/>
    <s v="In-store"/>
    <s v="2021"/>
    <x v="3"/>
    <x v="9"/>
  </r>
  <r>
    <x v="3"/>
    <n v="1185732"/>
    <x v="721"/>
    <x v="3"/>
    <x v="39"/>
    <s v="Milwaukee"/>
    <x v="1"/>
    <n v="20.000000000000004"/>
    <n v="150"/>
    <n v="30000.000000000004"/>
    <n v="10500"/>
    <n v="0.35"/>
    <s v="In-store"/>
    <s v="2021"/>
    <x v="3"/>
    <x v="9"/>
  </r>
  <r>
    <x v="3"/>
    <n v="1185732"/>
    <x v="721"/>
    <x v="3"/>
    <x v="39"/>
    <s v="Milwaukee"/>
    <x v="2"/>
    <n v="10.000000000000004"/>
    <n v="150"/>
    <n v="15000.000000000005"/>
    <n v="4500.0000000000018"/>
    <n v="0.3"/>
    <s v="In-store"/>
    <s v="2021"/>
    <x v="3"/>
    <x v="9"/>
  </r>
  <r>
    <x v="3"/>
    <n v="1185732"/>
    <x v="721"/>
    <x v="3"/>
    <x v="39"/>
    <s v="Milwaukee"/>
    <x v="3"/>
    <n v="14.999999999999996"/>
    <n v="75"/>
    <n v="11249.999999999998"/>
    <n v="3374.9999999999995"/>
    <n v="0.3"/>
    <s v="In-store"/>
    <s v="2021"/>
    <x v="3"/>
    <x v="9"/>
  </r>
  <r>
    <x v="3"/>
    <n v="1185732"/>
    <x v="721"/>
    <x v="3"/>
    <x v="39"/>
    <s v="Milwaukee"/>
    <x v="4"/>
    <n v="60"/>
    <n v="100"/>
    <n v="60000"/>
    <n v="30000"/>
    <n v="0.5"/>
    <s v="In-store"/>
    <s v="2021"/>
    <x v="3"/>
    <x v="9"/>
  </r>
  <r>
    <x v="3"/>
    <n v="1185732"/>
    <x v="721"/>
    <x v="3"/>
    <x v="39"/>
    <s v="Milwaukee"/>
    <x v="5"/>
    <n v="50"/>
    <n v="225"/>
    <n v="112500"/>
    <n v="45000"/>
    <n v="0.4"/>
    <s v="In-store"/>
    <s v="2021"/>
    <x v="3"/>
    <x v="9"/>
  </r>
  <r>
    <x v="3"/>
    <n v="1185732"/>
    <x v="257"/>
    <x v="3"/>
    <x v="39"/>
    <s v="Milwaukee"/>
    <x v="0"/>
    <n v="60"/>
    <n v="495"/>
    <n v="297000"/>
    <n v="89100"/>
    <n v="0.3"/>
    <s v="In-store"/>
    <s v="2021"/>
    <x v="4"/>
    <x v="13"/>
  </r>
  <r>
    <x v="3"/>
    <n v="1185732"/>
    <x v="257"/>
    <x v="3"/>
    <x v="39"/>
    <s v="Milwaukee"/>
    <x v="1"/>
    <n v="40"/>
    <n v="200"/>
    <n v="80000"/>
    <n v="28000"/>
    <n v="0.35"/>
    <s v="In-store"/>
    <s v="2021"/>
    <x v="4"/>
    <x v="13"/>
  </r>
  <r>
    <x v="3"/>
    <n v="1185732"/>
    <x v="257"/>
    <x v="3"/>
    <x v="39"/>
    <s v="Milwaukee"/>
    <x v="2"/>
    <n v="35"/>
    <n v="175"/>
    <n v="61250"/>
    <n v="18375"/>
    <n v="0.3"/>
    <s v="In-store"/>
    <s v="2021"/>
    <x v="4"/>
    <x v="13"/>
  </r>
  <r>
    <x v="3"/>
    <n v="1185732"/>
    <x v="257"/>
    <x v="3"/>
    <x v="39"/>
    <s v="Milwaukee"/>
    <x v="3"/>
    <n v="35"/>
    <n v="150"/>
    <n v="52500"/>
    <n v="15750"/>
    <n v="0.3"/>
    <s v="In-store"/>
    <s v="2021"/>
    <x v="4"/>
    <x v="13"/>
  </r>
  <r>
    <x v="3"/>
    <n v="1185732"/>
    <x v="257"/>
    <x v="3"/>
    <x v="39"/>
    <s v="Milwaukee"/>
    <x v="4"/>
    <n v="44.999999999999993"/>
    <n v="175"/>
    <n v="78749.999999999985"/>
    <n v="39374.999999999993"/>
    <n v="0.5"/>
    <s v="In-store"/>
    <s v="2021"/>
    <x v="4"/>
    <x v="13"/>
  </r>
  <r>
    <x v="3"/>
    <n v="1185732"/>
    <x v="257"/>
    <x v="3"/>
    <x v="39"/>
    <s v="Milwaukee"/>
    <x v="5"/>
    <n v="49.999999999999993"/>
    <n v="300"/>
    <n v="149999.99999999997"/>
    <n v="59999.999999999993"/>
    <n v="0.4"/>
    <s v="In-store"/>
    <s v="2021"/>
    <x v="4"/>
    <x v="13"/>
  </r>
  <r>
    <x v="3"/>
    <n v="1185732"/>
    <x v="287"/>
    <x v="3"/>
    <x v="39"/>
    <s v="Milwaukee"/>
    <x v="0"/>
    <n v="35"/>
    <n v="550"/>
    <n v="192500"/>
    <n v="57750"/>
    <n v="0.3"/>
    <s v="In-store"/>
    <s v="2021"/>
    <x v="11"/>
    <x v="38"/>
  </r>
  <r>
    <x v="3"/>
    <n v="1185732"/>
    <x v="287"/>
    <x v="3"/>
    <x v="39"/>
    <s v="Milwaukee"/>
    <x v="1"/>
    <n v="30.000000000000011"/>
    <n v="300"/>
    <n v="90000.000000000029"/>
    <n v="31500.000000000007"/>
    <n v="0.35"/>
    <s v="In-store"/>
    <s v="2021"/>
    <x v="11"/>
    <x v="38"/>
  </r>
  <r>
    <x v="3"/>
    <n v="1185732"/>
    <x v="287"/>
    <x v="3"/>
    <x v="39"/>
    <s v="Milwaukee"/>
    <x v="2"/>
    <n v="25.000000000000007"/>
    <n v="200"/>
    <n v="50000.000000000015"/>
    <n v="15000.000000000004"/>
    <n v="0.3"/>
    <s v="In-store"/>
    <s v="2021"/>
    <x v="11"/>
    <x v="38"/>
  </r>
  <r>
    <x v="3"/>
    <n v="1185732"/>
    <x v="287"/>
    <x v="3"/>
    <x v="39"/>
    <s v="Milwaukee"/>
    <x v="3"/>
    <n v="25.000000000000007"/>
    <n v="175"/>
    <n v="43750.000000000015"/>
    <n v="13125.000000000004"/>
    <n v="0.3"/>
    <s v="In-store"/>
    <s v="2021"/>
    <x v="11"/>
    <x v="38"/>
  </r>
  <r>
    <x v="3"/>
    <n v="1185732"/>
    <x v="287"/>
    <x v="3"/>
    <x v="39"/>
    <s v="Milwaukee"/>
    <x v="4"/>
    <n v="35"/>
    <n v="175"/>
    <n v="61250"/>
    <n v="30625"/>
    <n v="0.5"/>
    <s v="In-store"/>
    <s v="2021"/>
    <x v="11"/>
    <x v="38"/>
  </r>
  <r>
    <x v="3"/>
    <n v="1185732"/>
    <x v="287"/>
    <x v="3"/>
    <x v="39"/>
    <s v="Milwaukee"/>
    <x v="5"/>
    <n v="55.000000000000007"/>
    <n v="325"/>
    <n v="178750.00000000003"/>
    <n v="71500.000000000015"/>
    <n v="0.4"/>
    <s v="In-store"/>
    <s v="2021"/>
    <x v="11"/>
    <x v="38"/>
  </r>
  <r>
    <x v="3"/>
    <n v="1185732"/>
    <x v="316"/>
    <x v="3"/>
    <x v="39"/>
    <s v="Milwaukee"/>
    <x v="0"/>
    <n v="50"/>
    <n v="550"/>
    <n v="275000"/>
    <n v="82500"/>
    <n v="0.3"/>
    <s v="In-store"/>
    <s v="2021"/>
    <x v="5"/>
    <x v="42"/>
  </r>
  <r>
    <x v="3"/>
    <n v="1185732"/>
    <x v="316"/>
    <x v="3"/>
    <x v="39"/>
    <s v="Milwaukee"/>
    <x v="1"/>
    <n v="45.000000000000007"/>
    <n v="300"/>
    <n v="135000.00000000003"/>
    <n v="47250.000000000007"/>
    <n v="0.35"/>
    <s v="In-store"/>
    <s v="2021"/>
    <x v="5"/>
    <x v="42"/>
  </r>
  <r>
    <x v="3"/>
    <n v="1185732"/>
    <x v="316"/>
    <x v="3"/>
    <x v="39"/>
    <s v="Milwaukee"/>
    <x v="2"/>
    <n v="40"/>
    <n v="225"/>
    <n v="90000"/>
    <n v="27000"/>
    <n v="0.3"/>
    <s v="In-store"/>
    <s v="2021"/>
    <x v="5"/>
    <x v="42"/>
  </r>
  <r>
    <x v="3"/>
    <n v="1185732"/>
    <x v="316"/>
    <x v="3"/>
    <x v="39"/>
    <s v="Milwaukee"/>
    <x v="3"/>
    <n v="40"/>
    <n v="175"/>
    <n v="70000"/>
    <n v="21000"/>
    <n v="0.3"/>
    <s v="In-store"/>
    <s v="2021"/>
    <x v="5"/>
    <x v="42"/>
  </r>
  <r>
    <x v="3"/>
    <n v="1185732"/>
    <x v="316"/>
    <x v="3"/>
    <x v="39"/>
    <s v="Milwaukee"/>
    <x v="4"/>
    <n v="50"/>
    <n v="200"/>
    <n v="100000"/>
    <n v="50000"/>
    <n v="0.5"/>
    <s v="In-store"/>
    <s v="2021"/>
    <x v="5"/>
    <x v="42"/>
  </r>
  <r>
    <x v="3"/>
    <n v="1185732"/>
    <x v="316"/>
    <x v="3"/>
    <x v="39"/>
    <s v="Milwaukee"/>
    <x v="5"/>
    <n v="55.000000000000007"/>
    <n v="375"/>
    <n v="206250.00000000003"/>
    <n v="82500.000000000015"/>
    <n v="0.4"/>
    <s v="In-store"/>
    <s v="2021"/>
    <x v="5"/>
    <x v="42"/>
  </r>
  <r>
    <x v="3"/>
    <n v="1185732"/>
    <x v="348"/>
    <x v="3"/>
    <x v="39"/>
    <s v="Milwaukee"/>
    <x v="0"/>
    <n v="50"/>
    <n v="525"/>
    <n v="262500"/>
    <n v="78750"/>
    <n v="0.3"/>
    <s v="In-store"/>
    <s v="2021"/>
    <x v="6"/>
    <x v="17"/>
  </r>
  <r>
    <x v="3"/>
    <n v="1185732"/>
    <x v="348"/>
    <x v="3"/>
    <x v="39"/>
    <s v="Milwaukee"/>
    <x v="1"/>
    <n v="45.000000000000007"/>
    <n v="300"/>
    <n v="135000.00000000003"/>
    <n v="47250.000000000007"/>
    <n v="0.35"/>
    <s v="In-store"/>
    <s v="2021"/>
    <x v="6"/>
    <x v="17"/>
  </r>
  <r>
    <x v="3"/>
    <n v="1185732"/>
    <x v="348"/>
    <x v="3"/>
    <x v="39"/>
    <s v="Milwaukee"/>
    <x v="2"/>
    <n v="40"/>
    <n v="225"/>
    <n v="90000"/>
    <n v="27000"/>
    <n v="0.3"/>
    <s v="In-store"/>
    <s v="2021"/>
    <x v="6"/>
    <x v="17"/>
  </r>
  <r>
    <x v="3"/>
    <n v="1185732"/>
    <x v="348"/>
    <x v="3"/>
    <x v="39"/>
    <s v="Milwaukee"/>
    <x v="3"/>
    <n v="40"/>
    <n v="200"/>
    <n v="80000"/>
    <n v="24000"/>
    <n v="0.3"/>
    <s v="In-store"/>
    <s v="2021"/>
    <x v="6"/>
    <x v="17"/>
  </r>
  <r>
    <x v="3"/>
    <n v="1185732"/>
    <x v="348"/>
    <x v="3"/>
    <x v="39"/>
    <s v="Milwaukee"/>
    <x v="4"/>
    <n v="50"/>
    <n v="175"/>
    <n v="87500"/>
    <n v="43750"/>
    <n v="0.5"/>
    <s v="In-store"/>
    <s v="2021"/>
    <x v="6"/>
    <x v="17"/>
  </r>
  <r>
    <x v="3"/>
    <n v="1185732"/>
    <x v="348"/>
    <x v="3"/>
    <x v="39"/>
    <s v="Milwaukee"/>
    <x v="5"/>
    <n v="55.000000000000007"/>
    <n v="350"/>
    <n v="192500.00000000003"/>
    <n v="77000.000000000015"/>
    <n v="0.4"/>
    <s v="In-store"/>
    <s v="2021"/>
    <x v="6"/>
    <x v="17"/>
  </r>
  <r>
    <x v="3"/>
    <n v="1185732"/>
    <x v="380"/>
    <x v="3"/>
    <x v="39"/>
    <s v="Milwaukee"/>
    <x v="0"/>
    <n v="35"/>
    <n v="475"/>
    <n v="166250"/>
    <n v="49875"/>
    <n v="0.3"/>
    <s v="In-store"/>
    <s v="2021"/>
    <x v="7"/>
    <x v="21"/>
  </r>
  <r>
    <x v="3"/>
    <n v="1185732"/>
    <x v="380"/>
    <x v="3"/>
    <x v="39"/>
    <s v="Milwaukee"/>
    <x v="1"/>
    <n v="30.000000000000011"/>
    <n v="250"/>
    <n v="75000.000000000029"/>
    <n v="26250.000000000007"/>
    <n v="0.35"/>
    <s v="In-store"/>
    <s v="2021"/>
    <x v="7"/>
    <x v="21"/>
  </r>
  <r>
    <x v="3"/>
    <n v="1185732"/>
    <x v="380"/>
    <x v="3"/>
    <x v="39"/>
    <s v="Milwaukee"/>
    <x v="2"/>
    <n v="25.000000000000007"/>
    <n v="150"/>
    <n v="37500.000000000007"/>
    <n v="11250.000000000002"/>
    <n v="0.3"/>
    <s v="In-store"/>
    <s v="2021"/>
    <x v="7"/>
    <x v="21"/>
  </r>
  <r>
    <x v="3"/>
    <n v="1185732"/>
    <x v="380"/>
    <x v="3"/>
    <x v="39"/>
    <s v="Milwaukee"/>
    <x v="3"/>
    <n v="25.000000000000007"/>
    <n v="125"/>
    <n v="31250.000000000007"/>
    <n v="9375.0000000000018"/>
    <n v="0.3"/>
    <s v="In-store"/>
    <s v="2021"/>
    <x v="7"/>
    <x v="21"/>
  </r>
  <r>
    <x v="3"/>
    <n v="1185732"/>
    <x v="380"/>
    <x v="3"/>
    <x v="39"/>
    <s v="Milwaukee"/>
    <x v="4"/>
    <n v="35"/>
    <n v="125"/>
    <n v="43750"/>
    <n v="21875"/>
    <n v="0.5"/>
    <s v="In-store"/>
    <s v="2021"/>
    <x v="7"/>
    <x v="21"/>
  </r>
  <r>
    <x v="3"/>
    <n v="1185732"/>
    <x v="380"/>
    <x v="3"/>
    <x v="39"/>
    <s v="Milwaukee"/>
    <x v="5"/>
    <n v="40"/>
    <n v="200"/>
    <n v="80000"/>
    <n v="32000"/>
    <n v="0.4"/>
    <s v="In-store"/>
    <s v="2021"/>
    <x v="7"/>
    <x v="21"/>
  </r>
  <r>
    <x v="3"/>
    <n v="1185732"/>
    <x v="409"/>
    <x v="3"/>
    <x v="39"/>
    <s v="Milwaukee"/>
    <x v="0"/>
    <n v="44.999999999999993"/>
    <n v="375"/>
    <n v="168749.99999999997"/>
    <n v="50624.999999999993"/>
    <n v="0.3"/>
    <s v="In-store"/>
    <s v="2021"/>
    <x v="8"/>
    <x v="46"/>
  </r>
  <r>
    <x v="3"/>
    <n v="1185732"/>
    <x v="409"/>
    <x v="3"/>
    <x v="39"/>
    <s v="Milwaukee"/>
    <x v="1"/>
    <n v="35"/>
    <n v="225"/>
    <n v="78750"/>
    <n v="27562.5"/>
    <n v="0.35"/>
    <s v="In-store"/>
    <s v="2021"/>
    <x v="8"/>
    <x v="46"/>
  </r>
  <r>
    <x v="3"/>
    <n v="1185732"/>
    <x v="409"/>
    <x v="3"/>
    <x v="39"/>
    <s v="Milwaukee"/>
    <x v="2"/>
    <n v="35"/>
    <n v="125"/>
    <n v="43750"/>
    <n v="13125"/>
    <n v="0.3"/>
    <s v="In-store"/>
    <s v="2021"/>
    <x v="8"/>
    <x v="46"/>
  </r>
  <r>
    <x v="3"/>
    <n v="1185732"/>
    <x v="409"/>
    <x v="3"/>
    <x v="39"/>
    <s v="Milwaukee"/>
    <x v="3"/>
    <n v="35"/>
    <n v="125"/>
    <n v="43750"/>
    <n v="13125"/>
    <n v="0.3"/>
    <s v="In-store"/>
    <s v="2021"/>
    <x v="8"/>
    <x v="46"/>
  </r>
  <r>
    <x v="3"/>
    <n v="1185732"/>
    <x v="409"/>
    <x v="3"/>
    <x v="39"/>
    <s v="Milwaukee"/>
    <x v="4"/>
    <n v="44.999999999999993"/>
    <n v="125"/>
    <n v="56249.999999999993"/>
    <n v="28124.999999999996"/>
    <n v="0.5"/>
    <s v="In-store"/>
    <s v="2021"/>
    <x v="8"/>
    <x v="46"/>
  </r>
  <r>
    <x v="3"/>
    <n v="1185732"/>
    <x v="409"/>
    <x v="3"/>
    <x v="39"/>
    <s v="Milwaukee"/>
    <x v="5"/>
    <n v="49.999999999999986"/>
    <n v="250"/>
    <n v="124999.99999999997"/>
    <n v="49999.999999999993"/>
    <n v="0.4"/>
    <s v="In-store"/>
    <s v="2021"/>
    <x v="8"/>
    <x v="46"/>
  </r>
  <r>
    <x v="3"/>
    <n v="1185732"/>
    <x v="440"/>
    <x v="3"/>
    <x v="39"/>
    <s v="Milwaukee"/>
    <x v="0"/>
    <n v="44.999999999999993"/>
    <n v="400"/>
    <n v="179999.99999999997"/>
    <n v="53999.999999999993"/>
    <n v="0.3"/>
    <s v="In-store"/>
    <s v="2021"/>
    <x v="9"/>
    <x v="26"/>
  </r>
  <r>
    <x v="3"/>
    <n v="1185732"/>
    <x v="440"/>
    <x v="3"/>
    <x v="39"/>
    <s v="Milwaukee"/>
    <x v="1"/>
    <n v="35"/>
    <n v="300"/>
    <n v="105000"/>
    <n v="36750"/>
    <n v="0.35"/>
    <s v="In-store"/>
    <s v="2021"/>
    <x v="9"/>
    <x v="26"/>
  </r>
  <r>
    <x v="3"/>
    <n v="1185732"/>
    <x v="440"/>
    <x v="3"/>
    <x v="39"/>
    <s v="Milwaukee"/>
    <x v="2"/>
    <n v="35"/>
    <n v="245"/>
    <n v="85750"/>
    <n v="25725"/>
    <n v="0.3"/>
    <s v="In-store"/>
    <s v="2021"/>
    <x v="9"/>
    <x v="26"/>
  </r>
  <r>
    <x v="3"/>
    <n v="1185732"/>
    <x v="440"/>
    <x v="3"/>
    <x v="39"/>
    <s v="Milwaukee"/>
    <x v="3"/>
    <n v="35"/>
    <n v="225"/>
    <n v="78750"/>
    <n v="23625"/>
    <n v="0.3"/>
    <s v="In-store"/>
    <s v="2021"/>
    <x v="9"/>
    <x v="26"/>
  </r>
  <r>
    <x v="3"/>
    <n v="1185732"/>
    <x v="440"/>
    <x v="3"/>
    <x v="39"/>
    <s v="Milwaukee"/>
    <x v="4"/>
    <n v="60"/>
    <n v="200"/>
    <n v="120000"/>
    <n v="60000"/>
    <n v="0.5"/>
    <s v="In-store"/>
    <s v="2021"/>
    <x v="9"/>
    <x v="26"/>
  </r>
  <r>
    <x v="3"/>
    <n v="1185732"/>
    <x v="440"/>
    <x v="3"/>
    <x v="39"/>
    <s v="Milwaukee"/>
    <x v="5"/>
    <n v="64.999999999999986"/>
    <n v="300"/>
    <n v="194999.99999999997"/>
    <n v="77999.999999999985"/>
    <n v="0.4"/>
    <s v="In-store"/>
    <s v="2021"/>
    <x v="9"/>
    <x v="26"/>
  </r>
  <r>
    <x v="3"/>
    <n v="1185732"/>
    <x v="469"/>
    <x v="3"/>
    <x v="39"/>
    <s v="Milwaukee"/>
    <x v="0"/>
    <n v="60"/>
    <n v="550"/>
    <n v="330000"/>
    <n v="99000"/>
    <n v="0.3"/>
    <s v="In-store"/>
    <s v="2021"/>
    <x v="10"/>
    <x v="49"/>
  </r>
  <r>
    <x v="3"/>
    <n v="1185732"/>
    <x v="469"/>
    <x v="3"/>
    <x v="39"/>
    <s v="Milwaukee"/>
    <x v="1"/>
    <n v="50"/>
    <n v="350"/>
    <n v="175000"/>
    <n v="61249.999999999993"/>
    <n v="0.35"/>
    <s v="In-store"/>
    <s v="2021"/>
    <x v="10"/>
    <x v="49"/>
  </r>
  <r>
    <x v="3"/>
    <n v="1185732"/>
    <x v="469"/>
    <x v="3"/>
    <x v="39"/>
    <s v="Milwaukee"/>
    <x v="2"/>
    <n v="50"/>
    <n v="300"/>
    <n v="150000"/>
    <n v="45000"/>
    <n v="0.3"/>
    <s v="In-store"/>
    <s v="2021"/>
    <x v="10"/>
    <x v="49"/>
  </r>
  <r>
    <x v="3"/>
    <n v="1185732"/>
    <x v="469"/>
    <x v="3"/>
    <x v="39"/>
    <s v="Milwaukee"/>
    <x v="3"/>
    <n v="50"/>
    <n v="250"/>
    <n v="125000"/>
    <n v="37500"/>
    <n v="0.3"/>
    <s v="In-store"/>
    <s v="2021"/>
    <x v="10"/>
    <x v="49"/>
  </r>
  <r>
    <x v="3"/>
    <n v="1185732"/>
    <x v="469"/>
    <x v="3"/>
    <x v="39"/>
    <s v="Milwaukee"/>
    <x v="4"/>
    <n v="60"/>
    <n v="250"/>
    <n v="150000"/>
    <n v="75000"/>
    <n v="0.5"/>
    <s v="In-store"/>
    <s v="2021"/>
    <x v="10"/>
    <x v="49"/>
  </r>
  <r>
    <x v="3"/>
    <n v="1185732"/>
    <x v="469"/>
    <x v="3"/>
    <x v="39"/>
    <s v="Milwaukee"/>
    <x v="5"/>
    <n v="64.999999999999986"/>
    <n v="350"/>
    <n v="227499.99999999994"/>
    <n v="90999.999999999985"/>
    <n v="0.4"/>
    <s v="In-store"/>
    <s v="2021"/>
    <x v="10"/>
    <x v="49"/>
  </r>
  <r>
    <x v="3"/>
    <n v="1185732"/>
    <x v="174"/>
    <x v="3"/>
    <x v="39"/>
    <s v="Milwaukee"/>
    <x v="0"/>
    <n v="35"/>
    <n v="500"/>
    <n v="175000"/>
    <n v="70000"/>
    <n v="0.4"/>
    <s v="In-store"/>
    <s v="2021"/>
    <x v="0"/>
    <x v="31"/>
  </r>
  <r>
    <x v="3"/>
    <n v="1185732"/>
    <x v="174"/>
    <x v="3"/>
    <x v="39"/>
    <s v="Milwaukee"/>
    <x v="1"/>
    <n v="35"/>
    <n v="300"/>
    <n v="105000"/>
    <n v="42000"/>
    <n v="0.4"/>
    <s v="In-store"/>
    <s v="2021"/>
    <x v="0"/>
    <x v="31"/>
  </r>
  <r>
    <x v="3"/>
    <n v="1185732"/>
    <x v="174"/>
    <x v="3"/>
    <x v="39"/>
    <s v="Milwaukee"/>
    <x v="2"/>
    <n v="25.000000000000007"/>
    <n v="300"/>
    <n v="75000.000000000015"/>
    <n v="26250.000000000004"/>
    <n v="0.35"/>
    <s v="In-store"/>
    <s v="2021"/>
    <x v="0"/>
    <x v="31"/>
  </r>
  <r>
    <x v="3"/>
    <n v="1185732"/>
    <x v="174"/>
    <x v="3"/>
    <x v="39"/>
    <s v="Milwaukee"/>
    <x v="3"/>
    <n v="30.000000000000004"/>
    <n v="150"/>
    <n v="45000.000000000007"/>
    <n v="15750.000000000002"/>
    <n v="0.35"/>
    <s v="In-store"/>
    <s v="2021"/>
    <x v="0"/>
    <x v="31"/>
  </r>
  <r>
    <x v="3"/>
    <n v="1185732"/>
    <x v="174"/>
    <x v="3"/>
    <x v="39"/>
    <s v="Milwaukee"/>
    <x v="4"/>
    <n v="44.999999999999993"/>
    <n v="200"/>
    <n v="89999.999999999985"/>
    <n v="26999.999999999996"/>
    <n v="0.3"/>
    <s v="In-store"/>
    <s v="2021"/>
    <x v="0"/>
    <x v="31"/>
  </r>
  <r>
    <x v="3"/>
    <n v="1185732"/>
    <x v="174"/>
    <x v="3"/>
    <x v="39"/>
    <s v="Milwaukee"/>
    <x v="5"/>
    <n v="35"/>
    <n v="300"/>
    <n v="105000"/>
    <n v="42000"/>
    <n v="0.4"/>
    <s v="In-store"/>
    <s v="2021"/>
    <x v="0"/>
    <x v="31"/>
  </r>
  <r>
    <x v="3"/>
    <n v="1185732"/>
    <x v="205"/>
    <x v="3"/>
    <x v="39"/>
    <s v="Milwaukee"/>
    <x v="0"/>
    <n v="35"/>
    <n v="550"/>
    <n v="192500"/>
    <n v="77000"/>
    <n v="0.4"/>
    <s v="In-store"/>
    <s v="2021"/>
    <x v="1"/>
    <x v="5"/>
  </r>
  <r>
    <x v="3"/>
    <n v="1185732"/>
    <x v="205"/>
    <x v="3"/>
    <x v="39"/>
    <s v="Milwaukee"/>
    <x v="1"/>
    <n v="35"/>
    <n v="200"/>
    <n v="70000"/>
    <n v="28000"/>
    <n v="0.4"/>
    <s v="In-store"/>
    <s v="2021"/>
    <x v="1"/>
    <x v="5"/>
  </r>
  <r>
    <x v="3"/>
    <n v="1185732"/>
    <x v="205"/>
    <x v="3"/>
    <x v="39"/>
    <s v="Milwaukee"/>
    <x v="2"/>
    <n v="25.000000000000007"/>
    <n v="250"/>
    <n v="62500.000000000015"/>
    <n v="21875.000000000004"/>
    <n v="0.35"/>
    <s v="In-store"/>
    <s v="2021"/>
    <x v="1"/>
    <x v="5"/>
  </r>
  <r>
    <x v="3"/>
    <n v="1185732"/>
    <x v="205"/>
    <x v="3"/>
    <x v="40"/>
    <s v="Indianapolis"/>
    <x v="3"/>
    <n v="30.000000000000004"/>
    <n v="125"/>
    <n v="37500.000000000007"/>
    <n v="13125.000000000002"/>
    <n v="0.35"/>
    <s v="In-store"/>
    <s v="2021"/>
    <x v="1"/>
    <x v="5"/>
  </r>
  <r>
    <x v="3"/>
    <n v="1185732"/>
    <x v="205"/>
    <x v="3"/>
    <x v="40"/>
    <s v="Indianapolis"/>
    <x v="4"/>
    <n v="44.999999999999993"/>
    <n v="200"/>
    <n v="89999.999999999985"/>
    <n v="26999.999999999996"/>
    <n v="0.3"/>
    <s v="In-store"/>
    <s v="2021"/>
    <x v="1"/>
    <x v="5"/>
  </r>
  <r>
    <x v="3"/>
    <n v="1185732"/>
    <x v="205"/>
    <x v="3"/>
    <x v="40"/>
    <s v="Indianapolis"/>
    <x v="5"/>
    <n v="19.999999999999996"/>
    <n v="300"/>
    <n v="59999.999999999993"/>
    <n v="24000"/>
    <n v="0.4"/>
    <s v="In-store"/>
    <s v="2021"/>
    <x v="1"/>
    <x v="5"/>
  </r>
  <r>
    <x v="3"/>
    <n v="1185732"/>
    <x v="214"/>
    <x v="3"/>
    <x v="40"/>
    <s v="Indianapolis"/>
    <x v="0"/>
    <n v="25.000000000000007"/>
    <n v="520"/>
    <n v="130000.00000000004"/>
    <n v="52000.000000000022"/>
    <n v="0.4"/>
    <s v="In-store"/>
    <s v="2021"/>
    <x v="2"/>
    <x v="7"/>
  </r>
  <r>
    <x v="3"/>
    <n v="1185732"/>
    <x v="214"/>
    <x v="3"/>
    <x v="40"/>
    <s v="Indianapolis"/>
    <x v="1"/>
    <n v="25.000000000000007"/>
    <n v="225"/>
    <n v="56250.000000000015"/>
    <n v="22500.000000000007"/>
    <n v="0.4"/>
    <s v="In-store"/>
    <s v="2021"/>
    <x v="2"/>
    <x v="7"/>
  </r>
  <r>
    <x v="3"/>
    <n v="1185732"/>
    <x v="214"/>
    <x v="3"/>
    <x v="40"/>
    <s v="Indianapolis"/>
    <x v="2"/>
    <n v="15.000000000000002"/>
    <n v="275"/>
    <n v="41250.000000000007"/>
    <n v="14437.500000000002"/>
    <n v="0.35"/>
    <s v="In-store"/>
    <s v="2021"/>
    <x v="2"/>
    <x v="7"/>
  </r>
  <r>
    <x v="3"/>
    <n v="1185732"/>
    <x v="214"/>
    <x v="3"/>
    <x v="40"/>
    <s v="Indianapolis"/>
    <x v="3"/>
    <n v="19.999999999999996"/>
    <n v="125"/>
    <n v="24999.999999999996"/>
    <n v="8749.9999999999982"/>
    <n v="0.35"/>
    <s v="In-store"/>
    <s v="2021"/>
    <x v="2"/>
    <x v="7"/>
  </r>
  <r>
    <x v="3"/>
    <n v="1185732"/>
    <x v="214"/>
    <x v="3"/>
    <x v="40"/>
    <s v="Indianapolis"/>
    <x v="4"/>
    <n v="35"/>
    <n v="175"/>
    <n v="61250"/>
    <n v="18375"/>
    <n v="0.3"/>
    <s v="In-store"/>
    <s v="2021"/>
    <x v="2"/>
    <x v="7"/>
  </r>
  <r>
    <x v="3"/>
    <n v="1185732"/>
    <x v="214"/>
    <x v="3"/>
    <x v="40"/>
    <s v="Indianapolis"/>
    <x v="5"/>
    <n v="25.000000000000007"/>
    <n v="275"/>
    <n v="68750.000000000015"/>
    <n v="27500.000000000007"/>
    <n v="0.4"/>
    <s v="In-store"/>
    <s v="2021"/>
    <x v="2"/>
    <x v="7"/>
  </r>
  <r>
    <x v="3"/>
    <n v="1185732"/>
    <x v="233"/>
    <x v="3"/>
    <x v="40"/>
    <s v="Indianapolis"/>
    <x v="0"/>
    <n v="25.000000000000007"/>
    <n v="500"/>
    <n v="125000.00000000003"/>
    <n v="50000.000000000015"/>
    <n v="0.4"/>
    <s v="In-store"/>
    <s v="2021"/>
    <x v="3"/>
    <x v="34"/>
  </r>
  <r>
    <x v="3"/>
    <n v="1185732"/>
    <x v="233"/>
    <x v="3"/>
    <x v="40"/>
    <s v="Indianapolis"/>
    <x v="1"/>
    <n v="25.000000000000007"/>
    <n v="200"/>
    <n v="50000.000000000015"/>
    <n v="20000.000000000007"/>
    <n v="0.4"/>
    <s v="In-store"/>
    <s v="2021"/>
    <x v="3"/>
    <x v="34"/>
  </r>
  <r>
    <x v="3"/>
    <n v="1185732"/>
    <x v="233"/>
    <x v="3"/>
    <x v="40"/>
    <s v="Indianapolis"/>
    <x v="2"/>
    <n v="15.000000000000002"/>
    <n v="200"/>
    <n v="30000.000000000004"/>
    <n v="10500"/>
    <n v="0.35"/>
    <s v="In-store"/>
    <s v="2021"/>
    <x v="3"/>
    <x v="34"/>
  </r>
  <r>
    <x v="3"/>
    <n v="1185732"/>
    <x v="233"/>
    <x v="3"/>
    <x v="40"/>
    <s v="Indianapolis"/>
    <x v="3"/>
    <n v="19.999999999999996"/>
    <n v="125"/>
    <n v="24999.999999999996"/>
    <n v="8749.9999999999982"/>
    <n v="0.35"/>
    <s v="In-store"/>
    <s v="2021"/>
    <x v="3"/>
    <x v="34"/>
  </r>
  <r>
    <x v="3"/>
    <n v="1185732"/>
    <x v="233"/>
    <x v="3"/>
    <x v="40"/>
    <s v="Indianapolis"/>
    <x v="4"/>
    <n v="65"/>
    <n v="150"/>
    <n v="97500"/>
    <n v="29250"/>
    <n v="0.3"/>
    <s v="In-store"/>
    <s v="2021"/>
    <x v="3"/>
    <x v="34"/>
  </r>
  <r>
    <x v="3"/>
    <n v="1185732"/>
    <x v="233"/>
    <x v="3"/>
    <x v="40"/>
    <s v="Indianapolis"/>
    <x v="5"/>
    <n v="50"/>
    <n v="275"/>
    <n v="137500"/>
    <n v="55000"/>
    <n v="0.4"/>
    <s v="In-store"/>
    <s v="2021"/>
    <x v="3"/>
    <x v="34"/>
  </r>
  <r>
    <x v="3"/>
    <n v="1185732"/>
    <x v="264"/>
    <x v="3"/>
    <x v="40"/>
    <s v="Indianapolis"/>
    <x v="0"/>
    <n v="60"/>
    <n v="545"/>
    <n v="327000"/>
    <n v="130800"/>
    <n v="0.4"/>
    <s v="In-store"/>
    <s v="2021"/>
    <x v="4"/>
    <x v="35"/>
  </r>
  <r>
    <x v="3"/>
    <n v="1185732"/>
    <x v="264"/>
    <x v="3"/>
    <x v="40"/>
    <s v="Indianapolis"/>
    <x v="1"/>
    <n v="40"/>
    <n v="250"/>
    <n v="100000"/>
    <n v="40000"/>
    <n v="0.4"/>
    <s v="In-store"/>
    <s v="2021"/>
    <x v="4"/>
    <x v="35"/>
  </r>
  <r>
    <x v="3"/>
    <n v="1185732"/>
    <x v="264"/>
    <x v="3"/>
    <x v="40"/>
    <s v="Indianapolis"/>
    <x v="2"/>
    <n v="35"/>
    <n v="225"/>
    <n v="78750"/>
    <n v="27562.5"/>
    <n v="0.35"/>
    <s v="In-store"/>
    <s v="2021"/>
    <x v="4"/>
    <x v="35"/>
  </r>
  <r>
    <x v="3"/>
    <n v="1185732"/>
    <x v="264"/>
    <x v="3"/>
    <x v="40"/>
    <s v="Indianapolis"/>
    <x v="3"/>
    <n v="35"/>
    <n v="175"/>
    <n v="61250"/>
    <n v="21437.5"/>
    <n v="0.35"/>
    <s v="In-store"/>
    <s v="2021"/>
    <x v="4"/>
    <x v="35"/>
  </r>
  <r>
    <x v="3"/>
    <n v="1185732"/>
    <x v="264"/>
    <x v="3"/>
    <x v="40"/>
    <s v="Indianapolis"/>
    <x v="4"/>
    <n v="44.999999999999993"/>
    <n v="200"/>
    <n v="89999.999999999985"/>
    <n v="26999.999999999996"/>
    <n v="0.3"/>
    <s v="In-store"/>
    <s v="2021"/>
    <x v="4"/>
    <x v="35"/>
  </r>
  <r>
    <x v="3"/>
    <n v="1185732"/>
    <x v="264"/>
    <x v="3"/>
    <x v="40"/>
    <s v="Indianapolis"/>
    <x v="5"/>
    <n v="54.999999999999993"/>
    <n v="325"/>
    <n v="178749.99999999997"/>
    <n v="71499.999999999985"/>
    <n v="0.4"/>
    <s v="In-store"/>
    <s v="2021"/>
    <x v="4"/>
    <x v="35"/>
  </r>
  <r>
    <x v="3"/>
    <n v="1185732"/>
    <x v="294"/>
    <x v="3"/>
    <x v="40"/>
    <s v="Indianapolis"/>
    <x v="0"/>
    <n v="40"/>
    <n v="575"/>
    <n v="230000"/>
    <n v="92000"/>
    <n v="0.4"/>
    <s v="In-store"/>
    <s v="2021"/>
    <x v="11"/>
    <x v="39"/>
  </r>
  <r>
    <x v="3"/>
    <n v="1185732"/>
    <x v="294"/>
    <x v="3"/>
    <x v="40"/>
    <s v="Indianapolis"/>
    <x v="1"/>
    <n v="35.000000000000007"/>
    <n v="325"/>
    <n v="113750.00000000003"/>
    <n v="45500.000000000015"/>
    <n v="0.4"/>
    <s v="In-store"/>
    <s v="2021"/>
    <x v="11"/>
    <x v="39"/>
  </r>
  <r>
    <x v="3"/>
    <n v="1185732"/>
    <x v="294"/>
    <x v="3"/>
    <x v="40"/>
    <s v="Indianapolis"/>
    <x v="2"/>
    <n v="30.000000000000004"/>
    <n v="200"/>
    <n v="60000.000000000007"/>
    <n v="21000"/>
    <n v="0.35"/>
    <s v="In-store"/>
    <s v="2021"/>
    <x v="11"/>
    <x v="39"/>
  </r>
  <r>
    <x v="3"/>
    <n v="1185732"/>
    <x v="294"/>
    <x v="3"/>
    <x v="40"/>
    <s v="Indianapolis"/>
    <x v="3"/>
    <n v="30.000000000000004"/>
    <n v="175"/>
    <n v="52500.000000000007"/>
    <n v="18375"/>
    <n v="0.35"/>
    <s v="In-store"/>
    <s v="2021"/>
    <x v="11"/>
    <x v="39"/>
  </r>
  <r>
    <x v="3"/>
    <n v="1185732"/>
    <x v="294"/>
    <x v="3"/>
    <x v="40"/>
    <s v="Indianapolis"/>
    <x v="4"/>
    <n v="40"/>
    <n v="175"/>
    <n v="70000"/>
    <n v="21000"/>
    <n v="0.3"/>
    <s v="In-store"/>
    <s v="2021"/>
    <x v="11"/>
    <x v="39"/>
  </r>
  <r>
    <x v="3"/>
    <n v="1185732"/>
    <x v="294"/>
    <x v="3"/>
    <x v="40"/>
    <s v="Indianapolis"/>
    <x v="5"/>
    <n v="60.000000000000007"/>
    <n v="325"/>
    <n v="195000.00000000003"/>
    <n v="78000.000000000015"/>
    <n v="0.4"/>
    <s v="In-store"/>
    <s v="2021"/>
    <x v="11"/>
    <x v="39"/>
  </r>
  <r>
    <x v="3"/>
    <n v="1185732"/>
    <x v="323"/>
    <x v="3"/>
    <x v="40"/>
    <s v="Indianapolis"/>
    <x v="0"/>
    <n v="55.000000000000007"/>
    <n v="550"/>
    <n v="302500.00000000006"/>
    <n v="121000.00000000003"/>
    <n v="0.4"/>
    <s v="In-store"/>
    <s v="2021"/>
    <x v="5"/>
    <x v="43"/>
  </r>
  <r>
    <x v="3"/>
    <n v="1185732"/>
    <x v="323"/>
    <x v="3"/>
    <x v="40"/>
    <s v="Indianapolis"/>
    <x v="1"/>
    <n v="50.000000000000014"/>
    <n v="300"/>
    <n v="150000.00000000003"/>
    <n v="60000.000000000015"/>
    <n v="0.4"/>
    <s v="In-store"/>
    <s v="2021"/>
    <x v="5"/>
    <x v="43"/>
  </r>
  <r>
    <x v="3"/>
    <n v="1185732"/>
    <x v="323"/>
    <x v="3"/>
    <x v="40"/>
    <s v="Indianapolis"/>
    <x v="2"/>
    <n v="45"/>
    <n v="225"/>
    <n v="101250"/>
    <n v="35437.5"/>
    <n v="0.35"/>
    <s v="In-store"/>
    <s v="2021"/>
    <x v="5"/>
    <x v="43"/>
  </r>
  <r>
    <x v="3"/>
    <n v="1185732"/>
    <x v="323"/>
    <x v="3"/>
    <x v="40"/>
    <s v="Indianapolis"/>
    <x v="3"/>
    <n v="45"/>
    <n v="175"/>
    <n v="78750"/>
    <n v="27562.5"/>
    <n v="0.35"/>
    <s v="In-store"/>
    <s v="2021"/>
    <x v="5"/>
    <x v="43"/>
  </r>
  <r>
    <x v="3"/>
    <n v="1185732"/>
    <x v="323"/>
    <x v="3"/>
    <x v="40"/>
    <s v="Indianapolis"/>
    <x v="4"/>
    <n v="55.000000000000007"/>
    <n v="200"/>
    <n v="110000.00000000001"/>
    <n v="33000"/>
    <n v="0.3"/>
    <s v="In-store"/>
    <s v="2021"/>
    <x v="5"/>
    <x v="43"/>
  </r>
  <r>
    <x v="3"/>
    <n v="1185732"/>
    <x v="323"/>
    <x v="3"/>
    <x v="40"/>
    <s v="Indianapolis"/>
    <x v="5"/>
    <n v="60.000000000000007"/>
    <n v="375"/>
    <n v="225000.00000000003"/>
    <n v="90000.000000000015"/>
    <n v="0.4"/>
    <s v="In-store"/>
    <s v="2021"/>
    <x v="5"/>
    <x v="43"/>
  </r>
  <r>
    <x v="3"/>
    <n v="1185732"/>
    <x v="355"/>
    <x v="3"/>
    <x v="40"/>
    <s v="Indianapolis"/>
    <x v="0"/>
    <n v="50"/>
    <n v="525"/>
    <n v="262500"/>
    <n v="105000"/>
    <n v="0.4"/>
    <s v="In-store"/>
    <s v="2021"/>
    <x v="6"/>
    <x v="18"/>
  </r>
  <r>
    <x v="3"/>
    <n v="1185732"/>
    <x v="355"/>
    <x v="3"/>
    <x v="40"/>
    <s v="Indianapolis"/>
    <x v="1"/>
    <n v="45.000000000000007"/>
    <n v="300"/>
    <n v="135000.00000000003"/>
    <n v="54000.000000000015"/>
    <n v="0.4"/>
    <s v="In-store"/>
    <s v="2021"/>
    <x v="6"/>
    <x v="18"/>
  </r>
  <r>
    <x v="3"/>
    <n v="1185732"/>
    <x v="355"/>
    <x v="3"/>
    <x v="40"/>
    <s v="Indianapolis"/>
    <x v="2"/>
    <n v="40"/>
    <n v="225"/>
    <n v="90000"/>
    <n v="31499.999999999996"/>
    <n v="0.35"/>
    <s v="In-store"/>
    <s v="2021"/>
    <x v="6"/>
    <x v="18"/>
  </r>
  <r>
    <x v="3"/>
    <n v="1185732"/>
    <x v="355"/>
    <x v="3"/>
    <x v="40"/>
    <s v="Indianapolis"/>
    <x v="3"/>
    <n v="40"/>
    <n v="200"/>
    <n v="80000"/>
    <n v="28000"/>
    <n v="0.35"/>
    <s v="In-store"/>
    <s v="2021"/>
    <x v="6"/>
    <x v="18"/>
  </r>
  <r>
    <x v="3"/>
    <n v="1185732"/>
    <x v="355"/>
    <x v="3"/>
    <x v="40"/>
    <s v="Indianapolis"/>
    <x v="4"/>
    <n v="50"/>
    <n v="175"/>
    <n v="87500"/>
    <n v="26250"/>
    <n v="0.3"/>
    <s v="In-store"/>
    <s v="2021"/>
    <x v="6"/>
    <x v="18"/>
  </r>
  <r>
    <x v="3"/>
    <n v="1185732"/>
    <x v="355"/>
    <x v="3"/>
    <x v="40"/>
    <s v="Indianapolis"/>
    <x v="5"/>
    <n v="55.000000000000007"/>
    <n v="350"/>
    <n v="192500.00000000003"/>
    <n v="77000.000000000015"/>
    <n v="0.4"/>
    <s v="In-store"/>
    <s v="2021"/>
    <x v="6"/>
    <x v="18"/>
  </r>
  <r>
    <x v="3"/>
    <n v="1185732"/>
    <x v="387"/>
    <x v="3"/>
    <x v="40"/>
    <s v="Indianapolis"/>
    <x v="0"/>
    <n v="35"/>
    <n v="475"/>
    <n v="166250"/>
    <n v="66500"/>
    <n v="0.4"/>
    <s v="In-store"/>
    <s v="2021"/>
    <x v="7"/>
    <x v="22"/>
  </r>
  <r>
    <x v="3"/>
    <n v="1185732"/>
    <x v="387"/>
    <x v="3"/>
    <x v="40"/>
    <s v="Indianapolis"/>
    <x v="1"/>
    <n v="30.000000000000011"/>
    <n v="275"/>
    <n v="82500.000000000029"/>
    <n v="33000.000000000015"/>
    <n v="0.4"/>
    <s v="In-store"/>
    <s v="2021"/>
    <x v="7"/>
    <x v="22"/>
  </r>
  <r>
    <x v="3"/>
    <n v="1185732"/>
    <x v="387"/>
    <x v="3"/>
    <x v="40"/>
    <s v="Indianapolis"/>
    <x v="2"/>
    <n v="25.000000000000007"/>
    <n v="175"/>
    <n v="43750.000000000015"/>
    <n v="15312.500000000004"/>
    <n v="0.35"/>
    <s v="In-store"/>
    <s v="2021"/>
    <x v="7"/>
    <x v="22"/>
  </r>
  <r>
    <x v="3"/>
    <n v="1185732"/>
    <x v="387"/>
    <x v="3"/>
    <x v="40"/>
    <s v="Indianapolis"/>
    <x v="3"/>
    <n v="25.000000000000007"/>
    <n v="150"/>
    <n v="37500.000000000007"/>
    <n v="13125.000000000002"/>
    <n v="0.35"/>
    <s v="In-store"/>
    <s v="2021"/>
    <x v="7"/>
    <x v="22"/>
  </r>
  <r>
    <x v="3"/>
    <n v="1185732"/>
    <x v="387"/>
    <x v="3"/>
    <x v="40"/>
    <s v="Indianapolis"/>
    <x v="4"/>
    <n v="35"/>
    <n v="150"/>
    <n v="52500"/>
    <n v="15750"/>
    <n v="0.3"/>
    <s v="In-store"/>
    <s v="2021"/>
    <x v="7"/>
    <x v="22"/>
  </r>
  <r>
    <x v="3"/>
    <n v="1185732"/>
    <x v="387"/>
    <x v="3"/>
    <x v="40"/>
    <s v="Indianapolis"/>
    <x v="5"/>
    <n v="40"/>
    <n v="225"/>
    <n v="90000"/>
    <n v="36000"/>
    <n v="0.4"/>
    <s v="In-store"/>
    <s v="2021"/>
    <x v="7"/>
    <x v="22"/>
  </r>
  <r>
    <x v="3"/>
    <n v="1185732"/>
    <x v="416"/>
    <x v="3"/>
    <x v="40"/>
    <s v="Indianapolis"/>
    <x v="0"/>
    <n v="44.999999999999993"/>
    <n v="400"/>
    <n v="179999.99999999997"/>
    <n v="71999.999999999985"/>
    <n v="0.4"/>
    <s v="In-store"/>
    <s v="2021"/>
    <x v="8"/>
    <x v="47"/>
  </r>
  <r>
    <x v="3"/>
    <n v="1185732"/>
    <x v="416"/>
    <x v="3"/>
    <x v="40"/>
    <s v="Indianapolis"/>
    <x v="1"/>
    <n v="35"/>
    <n v="250"/>
    <n v="87500"/>
    <n v="35000"/>
    <n v="0.4"/>
    <s v="In-store"/>
    <s v="2021"/>
    <x v="8"/>
    <x v="47"/>
  </r>
  <r>
    <x v="3"/>
    <n v="1185732"/>
    <x v="416"/>
    <x v="3"/>
    <x v="40"/>
    <s v="Indianapolis"/>
    <x v="2"/>
    <n v="35"/>
    <n v="150"/>
    <n v="52500"/>
    <n v="18375"/>
    <n v="0.35"/>
    <s v="In-store"/>
    <s v="2021"/>
    <x v="8"/>
    <x v="47"/>
  </r>
  <r>
    <x v="3"/>
    <n v="1185732"/>
    <x v="416"/>
    <x v="3"/>
    <x v="40"/>
    <s v="Indianapolis"/>
    <x v="3"/>
    <n v="35"/>
    <n v="150"/>
    <n v="52500"/>
    <n v="18375"/>
    <n v="0.35"/>
    <s v="In-store"/>
    <s v="2021"/>
    <x v="8"/>
    <x v="47"/>
  </r>
  <r>
    <x v="3"/>
    <n v="1185732"/>
    <x v="416"/>
    <x v="3"/>
    <x v="40"/>
    <s v="Indianapolis"/>
    <x v="4"/>
    <n v="44.999999999999993"/>
    <n v="150"/>
    <n v="67499.999999999985"/>
    <n v="20249.999999999996"/>
    <n v="0.3"/>
    <s v="In-store"/>
    <s v="2021"/>
    <x v="8"/>
    <x v="47"/>
  </r>
  <r>
    <x v="3"/>
    <n v="1185732"/>
    <x v="416"/>
    <x v="3"/>
    <x v="40"/>
    <s v="Indianapolis"/>
    <x v="5"/>
    <n v="49.999999999999986"/>
    <n v="275"/>
    <n v="137499.99999999997"/>
    <n v="54999.999999999993"/>
    <n v="0.4"/>
    <s v="In-store"/>
    <s v="2021"/>
    <x v="8"/>
    <x v="47"/>
  </r>
  <r>
    <x v="3"/>
    <n v="1185732"/>
    <x v="447"/>
    <x v="3"/>
    <x v="40"/>
    <s v="Indianapolis"/>
    <x v="0"/>
    <n v="44.999999999999993"/>
    <n v="425"/>
    <n v="191249.99999999997"/>
    <n v="76499.999999999985"/>
    <n v="0.4"/>
    <s v="In-store"/>
    <s v="2021"/>
    <x v="9"/>
    <x v="27"/>
  </r>
  <r>
    <x v="3"/>
    <n v="1185732"/>
    <x v="447"/>
    <x v="3"/>
    <x v="40"/>
    <s v="Indianapolis"/>
    <x v="1"/>
    <n v="35"/>
    <n v="325"/>
    <n v="113750"/>
    <n v="45500"/>
    <n v="0.4"/>
    <s v="In-store"/>
    <s v="2021"/>
    <x v="9"/>
    <x v="27"/>
  </r>
  <r>
    <x v="3"/>
    <n v="1185732"/>
    <x v="447"/>
    <x v="3"/>
    <x v="40"/>
    <s v="Indianapolis"/>
    <x v="2"/>
    <n v="35"/>
    <n v="270"/>
    <n v="94500"/>
    <n v="33075"/>
    <n v="0.35"/>
    <s v="In-store"/>
    <s v="2021"/>
    <x v="9"/>
    <x v="27"/>
  </r>
  <r>
    <x v="3"/>
    <n v="1185732"/>
    <x v="447"/>
    <x v="3"/>
    <x v="40"/>
    <s v="Indianapolis"/>
    <x v="3"/>
    <n v="35"/>
    <n v="275"/>
    <n v="96250"/>
    <n v="33687.5"/>
    <n v="0.35"/>
    <s v="In-store"/>
    <s v="2021"/>
    <x v="9"/>
    <x v="27"/>
  </r>
  <r>
    <x v="3"/>
    <n v="1185732"/>
    <x v="447"/>
    <x v="3"/>
    <x v="40"/>
    <s v="Indianapolis"/>
    <x v="4"/>
    <n v="60"/>
    <n v="250"/>
    <n v="150000"/>
    <n v="45000"/>
    <n v="0.3"/>
    <s v="In-store"/>
    <s v="2021"/>
    <x v="9"/>
    <x v="27"/>
  </r>
  <r>
    <x v="3"/>
    <n v="1185732"/>
    <x v="447"/>
    <x v="3"/>
    <x v="40"/>
    <s v="Indianapolis"/>
    <x v="5"/>
    <n v="64.999999999999986"/>
    <n v="350"/>
    <n v="227499.99999999994"/>
    <n v="90999.999999999985"/>
    <n v="0.4"/>
    <s v="In-store"/>
    <s v="2021"/>
    <x v="9"/>
    <x v="27"/>
  </r>
  <r>
    <x v="3"/>
    <n v="1185732"/>
    <x v="476"/>
    <x v="3"/>
    <x v="40"/>
    <s v="Indianapolis"/>
    <x v="0"/>
    <n v="60"/>
    <n v="600"/>
    <n v="360000"/>
    <n v="144000"/>
    <n v="0.4"/>
    <s v="In-store"/>
    <s v="2021"/>
    <x v="10"/>
    <x v="50"/>
  </r>
  <r>
    <x v="3"/>
    <n v="1185732"/>
    <x v="476"/>
    <x v="3"/>
    <x v="40"/>
    <s v="Indianapolis"/>
    <x v="1"/>
    <n v="50"/>
    <n v="400"/>
    <n v="200000"/>
    <n v="80000"/>
    <n v="0.4"/>
    <s v="In-store"/>
    <s v="2021"/>
    <x v="10"/>
    <x v="50"/>
  </r>
  <r>
    <x v="3"/>
    <n v="1185732"/>
    <x v="476"/>
    <x v="3"/>
    <x v="40"/>
    <s v="Indianapolis"/>
    <x v="2"/>
    <n v="50"/>
    <n v="350"/>
    <n v="175000"/>
    <n v="61249.999999999993"/>
    <n v="0.35"/>
    <s v="In-store"/>
    <s v="2021"/>
    <x v="10"/>
    <x v="50"/>
  </r>
  <r>
    <x v="3"/>
    <n v="1185732"/>
    <x v="476"/>
    <x v="3"/>
    <x v="40"/>
    <s v="Indianapolis"/>
    <x v="3"/>
    <n v="50"/>
    <n v="300"/>
    <n v="150000"/>
    <n v="52500"/>
    <n v="0.35"/>
    <s v="In-store"/>
    <s v="2021"/>
    <x v="10"/>
    <x v="50"/>
  </r>
  <r>
    <x v="3"/>
    <n v="1185732"/>
    <x v="476"/>
    <x v="3"/>
    <x v="40"/>
    <s v="Indianapolis"/>
    <x v="4"/>
    <n v="60"/>
    <n v="300"/>
    <n v="180000"/>
    <n v="54000"/>
    <n v="0.3"/>
    <s v="In-store"/>
    <s v="2021"/>
    <x v="10"/>
    <x v="50"/>
  </r>
  <r>
    <x v="3"/>
    <n v="1185732"/>
    <x v="476"/>
    <x v="3"/>
    <x v="40"/>
    <s v="Indianapolis"/>
    <x v="5"/>
    <n v="64.999999999999986"/>
    <n v="400"/>
    <n v="259999.99999999994"/>
    <n v="103999.99999999999"/>
    <n v="0.4"/>
    <s v="In-store"/>
    <s v="2021"/>
    <x v="10"/>
    <x v="50"/>
  </r>
  <r>
    <x v="3"/>
    <n v="1185732"/>
    <x v="181"/>
    <x v="3"/>
    <x v="40"/>
    <s v="Indianapolis"/>
    <x v="0"/>
    <n v="35"/>
    <n v="500"/>
    <n v="175000"/>
    <n v="70000"/>
    <n v="0.4"/>
    <s v="In-store"/>
    <s v="2021"/>
    <x v="0"/>
    <x v="2"/>
  </r>
  <r>
    <x v="3"/>
    <n v="1185732"/>
    <x v="181"/>
    <x v="3"/>
    <x v="40"/>
    <s v="Indianapolis"/>
    <x v="1"/>
    <n v="35"/>
    <n v="300"/>
    <n v="105000"/>
    <n v="42000"/>
    <n v="0.4"/>
    <s v="In-store"/>
    <s v="2021"/>
    <x v="0"/>
    <x v="2"/>
  </r>
  <r>
    <x v="3"/>
    <n v="1185732"/>
    <x v="181"/>
    <x v="3"/>
    <x v="40"/>
    <s v="Indianapolis"/>
    <x v="2"/>
    <n v="25.000000000000007"/>
    <n v="300"/>
    <n v="75000.000000000015"/>
    <n v="30000.000000000007"/>
    <n v="0.4"/>
    <s v="In-store"/>
    <s v="2021"/>
    <x v="0"/>
    <x v="2"/>
  </r>
  <r>
    <x v="3"/>
    <n v="1185732"/>
    <x v="181"/>
    <x v="3"/>
    <x v="40"/>
    <s v="Indianapolis"/>
    <x v="3"/>
    <n v="30.000000000000004"/>
    <n v="150"/>
    <n v="45000.000000000007"/>
    <n v="18000.000000000004"/>
    <n v="0.4"/>
    <s v="In-store"/>
    <s v="2021"/>
    <x v="0"/>
    <x v="2"/>
  </r>
  <r>
    <x v="3"/>
    <n v="1185732"/>
    <x v="181"/>
    <x v="3"/>
    <x v="40"/>
    <s v="Indianapolis"/>
    <x v="4"/>
    <n v="44.999999999999993"/>
    <n v="200"/>
    <n v="89999.999999999985"/>
    <n v="35999.999999999993"/>
    <n v="0.4"/>
    <s v="In-store"/>
    <s v="2021"/>
    <x v="0"/>
    <x v="2"/>
  </r>
  <r>
    <x v="3"/>
    <n v="1185732"/>
    <x v="181"/>
    <x v="3"/>
    <x v="40"/>
    <s v="Indianapolis"/>
    <x v="5"/>
    <n v="35"/>
    <n v="300"/>
    <n v="105000"/>
    <n v="42000"/>
    <n v="0.4"/>
    <s v="In-store"/>
    <s v="2021"/>
    <x v="0"/>
    <x v="2"/>
  </r>
  <r>
    <x v="3"/>
    <n v="1185732"/>
    <x v="212"/>
    <x v="3"/>
    <x v="40"/>
    <s v="Indianapolis"/>
    <x v="0"/>
    <n v="35"/>
    <n v="550"/>
    <n v="192500"/>
    <n v="77000"/>
    <n v="0.4"/>
    <s v="In-store"/>
    <s v="2021"/>
    <x v="1"/>
    <x v="32"/>
  </r>
  <r>
    <x v="3"/>
    <n v="1185732"/>
    <x v="212"/>
    <x v="3"/>
    <x v="40"/>
    <s v="Indianapolis"/>
    <x v="1"/>
    <n v="40"/>
    <n v="200"/>
    <n v="80000"/>
    <n v="32000"/>
    <n v="0.4"/>
    <s v="In-store"/>
    <s v="2021"/>
    <x v="1"/>
    <x v="32"/>
  </r>
  <r>
    <x v="3"/>
    <n v="1185732"/>
    <x v="212"/>
    <x v="3"/>
    <x v="40"/>
    <s v="Indianapolis"/>
    <x v="2"/>
    <n v="30.000000000000004"/>
    <n v="300"/>
    <n v="90000.000000000015"/>
    <n v="36000.000000000007"/>
    <n v="0.4"/>
    <s v="In-store"/>
    <s v="2021"/>
    <x v="1"/>
    <x v="32"/>
  </r>
  <r>
    <x v="3"/>
    <n v="1185732"/>
    <x v="212"/>
    <x v="0"/>
    <x v="41"/>
    <s v="Charleston"/>
    <x v="3"/>
    <n v="35"/>
    <n v="175"/>
    <n v="61250"/>
    <n v="24500"/>
    <n v="0.4"/>
    <s v="In-store"/>
    <s v="2021"/>
    <x v="1"/>
    <x v="32"/>
  </r>
  <r>
    <x v="3"/>
    <n v="1185732"/>
    <x v="212"/>
    <x v="0"/>
    <x v="41"/>
    <s v="Charleston"/>
    <x v="4"/>
    <n v="49.999999999999993"/>
    <n v="250"/>
    <n v="124999.99999999999"/>
    <n v="50000"/>
    <n v="0.4"/>
    <s v="In-store"/>
    <s v="2021"/>
    <x v="1"/>
    <x v="32"/>
  </r>
  <r>
    <x v="3"/>
    <n v="1185732"/>
    <x v="212"/>
    <x v="0"/>
    <x v="41"/>
    <s v="Charleston"/>
    <x v="5"/>
    <n v="24.999999999999993"/>
    <n v="350"/>
    <n v="87499.999999999971"/>
    <n v="34999.999999999993"/>
    <n v="0.4"/>
    <s v="In-store"/>
    <s v="2021"/>
    <x v="1"/>
    <x v="32"/>
  </r>
  <r>
    <x v="3"/>
    <n v="1185732"/>
    <x v="221"/>
    <x v="0"/>
    <x v="41"/>
    <s v="Charleston"/>
    <x v="0"/>
    <n v="30.000000000000004"/>
    <n v="570"/>
    <n v="171000.00000000003"/>
    <n v="68400.000000000015"/>
    <n v="0.4"/>
    <s v="In-store"/>
    <s v="2021"/>
    <x v="2"/>
    <x v="8"/>
  </r>
  <r>
    <x v="3"/>
    <n v="1185732"/>
    <x v="221"/>
    <x v="0"/>
    <x v="41"/>
    <s v="Charleston"/>
    <x v="1"/>
    <n v="30.000000000000004"/>
    <n v="275"/>
    <n v="82500.000000000015"/>
    <n v="33000.000000000007"/>
    <n v="0.4"/>
    <s v="In-store"/>
    <s v="2021"/>
    <x v="2"/>
    <x v="8"/>
  </r>
  <r>
    <x v="3"/>
    <n v="1185732"/>
    <x v="221"/>
    <x v="0"/>
    <x v="41"/>
    <s v="Charleston"/>
    <x v="2"/>
    <n v="20"/>
    <n v="325"/>
    <n v="65000"/>
    <n v="26000"/>
    <n v="0.4"/>
    <s v="In-store"/>
    <s v="2021"/>
    <x v="2"/>
    <x v="8"/>
  </r>
  <r>
    <x v="3"/>
    <n v="1185732"/>
    <x v="221"/>
    <x v="0"/>
    <x v="41"/>
    <s v="Charleston"/>
    <x v="3"/>
    <n v="24.999999999999993"/>
    <n v="175"/>
    <n v="43749.999999999985"/>
    <n v="17499.999999999996"/>
    <n v="0.4"/>
    <s v="In-store"/>
    <s v="2021"/>
    <x v="2"/>
    <x v="8"/>
  </r>
  <r>
    <x v="3"/>
    <n v="1185732"/>
    <x v="221"/>
    <x v="0"/>
    <x v="41"/>
    <s v="Charleston"/>
    <x v="4"/>
    <n v="40"/>
    <n v="225"/>
    <n v="90000"/>
    <n v="36000"/>
    <n v="0.4"/>
    <s v="In-store"/>
    <s v="2021"/>
    <x v="2"/>
    <x v="8"/>
  </r>
  <r>
    <x v="3"/>
    <n v="1185732"/>
    <x v="221"/>
    <x v="0"/>
    <x v="41"/>
    <s v="Charleston"/>
    <x v="5"/>
    <n v="30.000000000000004"/>
    <n v="325"/>
    <n v="97500.000000000015"/>
    <n v="39000.000000000007"/>
    <n v="0.4"/>
    <s v="In-store"/>
    <s v="2021"/>
    <x v="2"/>
    <x v="8"/>
  </r>
  <r>
    <x v="3"/>
    <n v="1185732"/>
    <x v="240"/>
    <x v="0"/>
    <x v="41"/>
    <s v="Charleston"/>
    <x v="0"/>
    <n v="30.000000000000004"/>
    <n v="550"/>
    <n v="165000.00000000003"/>
    <n v="66000.000000000015"/>
    <n v="0.4"/>
    <s v="In-store"/>
    <s v="2021"/>
    <x v="3"/>
    <x v="10"/>
  </r>
  <r>
    <x v="3"/>
    <n v="1185732"/>
    <x v="240"/>
    <x v="0"/>
    <x v="41"/>
    <s v="Charleston"/>
    <x v="1"/>
    <n v="30.000000000000004"/>
    <n v="250"/>
    <n v="75000.000000000015"/>
    <n v="30000.000000000007"/>
    <n v="0.4"/>
    <s v="In-store"/>
    <s v="2021"/>
    <x v="3"/>
    <x v="10"/>
  </r>
  <r>
    <x v="3"/>
    <n v="1185732"/>
    <x v="240"/>
    <x v="0"/>
    <x v="41"/>
    <s v="Charleston"/>
    <x v="2"/>
    <n v="20"/>
    <n v="250"/>
    <n v="50000"/>
    <n v="20000"/>
    <n v="0.4"/>
    <s v="In-store"/>
    <s v="2021"/>
    <x v="3"/>
    <x v="10"/>
  </r>
  <r>
    <x v="3"/>
    <n v="1185732"/>
    <x v="240"/>
    <x v="0"/>
    <x v="41"/>
    <s v="Charleston"/>
    <x v="3"/>
    <n v="24.999999999999993"/>
    <n v="175"/>
    <n v="43749.999999999985"/>
    <n v="17499.999999999996"/>
    <n v="0.4"/>
    <s v="In-store"/>
    <s v="2021"/>
    <x v="3"/>
    <x v="10"/>
  </r>
  <r>
    <x v="3"/>
    <n v="1185732"/>
    <x v="240"/>
    <x v="0"/>
    <x v="41"/>
    <s v="Charleston"/>
    <x v="4"/>
    <n v="65"/>
    <n v="200"/>
    <n v="130000"/>
    <n v="52000"/>
    <n v="0.4"/>
    <s v="In-store"/>
    <s v="2021"/>
    <x v="3"/>
    <x v="10"/>
  </r>
  <r>
    <x v="3"/>
    <n v="1185732"/>
    <x v="240"/>
    <x v="0"/>
    <x v="41"/>
    <s v="Charleston"/>
    <x v="5"/>
    <n v="50"/>
    <n v="325"/>
    <n v="162500"/>
    <n v="65000"/>
    <n v="0.4"/>
    <s v="In-store"/>
    <s v="2021"/>
    <x v="3"/>
    <x v="10"/>
  </r>
  <r>
    <x v="3"/>
    <n v="1185732"/>
    <x v="271"/>
    <x v="0"/>
    <x v="41"/>
    <s v="Charleston"/>
    <x v="0"/>
    <n v="60"/>
    <n v="595"/>
    <n v="357000"/>
    <n v="142800"/>
    <n v="0.4"/>
    <s v="In-store"/>
    <s v="2021"/>
    <x v="4"/>
    <x v="36"/>
  </r>
  <r>
    <x v="3"/>
    <n v="1185732"/>
    <x v="271"/>
    <x v="0"/>
    <x v="41"/>
    <s v="Charleston"/>
    <x v="1"/>
    <n v="40"/>
    <n v="300"/>
    <n v="120000"/>
    <n v="48000"/>
    <n v="0.4"/>
    <s v="In-store"/>
    <s v="2021"/>
    <x v="4"/>
    <x v="36"/>
  </r>
  <r>
    <x v="3"/>
    <n v="1185732"/>
    <x v="271"/>
    <x v="0"/>
    <x v="41"/>
    <s v="Charleston"/>
    <x v="2"/>
    <n v="35"/>
    <n v="275"/>
    <n v="96250"/>
    <n v="38500"/>
    <n v="0.4"/>
    <s v="In-store"/>
    <s v="2021"/>
    <x v="4"/>
    <x v="36"/>
  </r>
  <r>
    <x v="3"/>
    <n v="1185732"/>
    <x v="271"/>
    <x v="0"/>
    <x v="41"/>
    <s v="Charleston"/>
    <x v="3"/>
    <n v="35"/>
    <n v="200"/>
    <n v="70000"/>
    <n v="28000"/>
    <n v="0.4"/>
    <s v="In-store"/>
    <s v="2021"/>
    <x v="4"/>
    <x v="36"/>
  </r>
  <r>
    <x v="3"/>
    <n v="1185732"/>
    <x v="271"/>
    <x v="0"/>
    <x v="41"/>
    <s v="Charleston"/>
    <x v="4"/>
    <n v="44.999999999999993"/>
    <n v="225"/>
    <n v="101249.99999999999"/>
    <n v="40500"/>
    <n v="0.4"/>
    <s v="In-store"/>
    <s v="2021"/>
    <x v="4"/>
    <x v="36"/>
  </r>
  <r>
    <x v="3"/>
    <n v="1185732"/>
    <x v="271"/>
    <x v="0"/>
    <x v="41"/>
    <s v="Charleston"/>
    <x v="5"/>
    <n v="54.999999999999993"/>
    <n v="350"/>
    <n v="192499.99999999997"/>
    <n v="76999.999999999985"/>
    <n v="0.4"/>
    <s v="In-store"/>
    <s v="2021"/>
    <x v="4"/>
    <x v="36"/>
  </r>
  <r>
    <x v="3"/>
    <n v="1185732"/>
    <x v="301"/>
    <x v="0"/>
    <x v="41"/>
    <s v="Charleston"/>
    <x v="0"/>
    <n v="45"/>
    <n v="600"/>
    <n v="270000"/>
    <n v="108000"/>
    <n v="0.4"/>
    <s v="In-store"/>
    <s v="2021"/>
    <x v="11"/>
    <x v="40"/>
  </r>
  <r>
    <x v="3"/>
    <n v="1185732"/>
    <x v="301"/>
    <x v="0"/>
    <x v="41"/>
    <s v="Charleston"/>
    <x v="1"/>
    <n v="40.000000000000007"/>
    <n v="425"/>
    <n v="170000.00000000003"/>
    <n v="68000.000000000015"/>
    <n v="0.4"/>
    <s v="In-store"/>
    <s v="2021"/>
    <x v="11"/>
    <x v="40"/>
  </r>
  <r>
    <x v="3"/>
    <n v="1185732"/>
    <x v="301"/>
    <x v="0"/>
    <x v="41"/>
    <s v="Charleston"/>
    <x v="2"/>
    <n v="35"/>
    <n v="300"/>
    <n v="105000"/>
    <n v="42000"/>
    <n v="0.4"/>
    <s v="In-store"/>
    <s v="2021"/>
    <x v="11"/>
    <x v="40"/>
  </r>
  <r>
    <x v="3"/>
    <n v="1185732"/>
    <x v="301"/>
    <x v="0"/>
    <x v="41"/>
    <s v="Charleston"/>
    <x v="3"/>
    <n v="35"/>
    <n v="275"/>
    <n v="96250"/>
    <n v="38500"/>
    <n v="0.4"/>
    <s v="In-store"/>
    <s v="2021"/>
    <x v="11"/>
    <x v="40"/>
  </r>
  <r>
    <x v="3"/>
    <n v="1185732"/>
    <x v="301"/>
    <x v="0"/>
    <x v="41"/>
    <s v="Charleston"/>
    <x v="4"/>
    <n v="45"/>
    <n v="275"/>
    <n v="123750"/>
    <n v="49500"/>
    <n v="0.4"/>
    <s v="In-store"/>
    <s v="2021"/>
    <x v="11"/>
    <x v="40"/>
  </r>
  <r>
    <x v="3"/>
    <n v="1185732"/>
    <x v="301"/>
    <x v="0"/>
    <x v="41"/>
    <s v="Charleston"/>
    <x v="5"/>
    <n v="65.000000000000014"/>
    <n v="425"/>
    <n v="276250.00000000006"/>
    <n v="110500.00000000003"/>
    <n v="0.4"/>
    <s v="In-store"/>
    <s v="2021"/>
    <x v="11"/>
    <x v="40"/>
  </r>
  <r>
    <x v="3"/>
    <n v="1185732"/>
    <x v="330"/>
    <x v="0"/>
    <x v="41"/>
    <s v="Charleston"/>
    <x v="0"/>
    <n v="60.000000000000007"/>
    <n v="650"/>
    <n v="390000.00000000006"/>
    <n v="156000.00000000003"/>
    <n v="0.4"/>
    <s v="In-store"/>
    <s v="2021"/>
    <x v="5"/>
    <x v="14"/>
  </r>
  <r>
    <x v="3"/>
    <n v="1185732"/>
    <x v="330"/>
    <x v="0"/>
    <x v="41"/>
    <s v="Charleston"/>
    <x v="1"/>
    <n v="55.000000000000014"/>
    <n v="400"/>
    <n v="220000.00000000006"/>
    <n v="88000.000000000029"/>
    <n v="0.4"/>
    <s v="In-store"/>
    <s v="2021"/>
    <x v="5"/>
    <x v="14"/>
  </r>
  <r>
    <x v="3"/>
    <n v="1185732"/>
    <x v="330"/>
    <x v="0"/>
    <x v="41"/>
    <s v="Charleston"/>
    <x v="2"/>
    <n v="50"/>
    <n v="325"/>
    <n v="162500"/>
    <n v="65000"/>
    <n v="0.4"/>
    <s v="In-store"/>
    <s v="2021"/>
    <x v="5"/>
    <x v="14"/>
  </r>
  <r>
    <x v="3"/>
    <n v="1185732"/>
    <x v="330"/>
    <x v="0"/>
    <x v="41"/>
    <s v="Charleston"/>
    <x v="3"/>
    <n v="50"/>
    <n v="275"/>
    <n v="137500"/>
    <n v="55000"/>
    <n v="0.4"/>
    <s v="In-store"/>
    <s v="2021"/>
    <x v="5"/>
    <x v="14"/>
  </r>
  <r>
    <x v="3"/>
    <n v="1185732"/>
    <x v="330"/>
    <x v="0"/>
    <x v="41"/>
    <s v="Charleston"/>
    <x v="4"/>
    <n v="60.000000000000007"/>
    <n v="300"/>
    <n v="180000.00000000003"/>
    <n v="72000.000000000015"/>
    <n v="0.4"/>
    <s v="In-store"/>
    <s v="2021"/>
    <x v="5"/>
    <x v="14"/>
  </r>
  <r>
    <x v="3"/>
    <n v="1185732"/>
    <x v="330"/>
    <x v="0"/>
    <x v="41"/>
    <s v="Charleston"/>
    <x v="5"/>
    <n v="65.000000000000014"/>
    <n v="475"/>
    <n v="308750.00000000006"/>
    <n v="123500.00000000003"/>
    <n v="0.4"/>
    <s v="In-store"/>
    <s v="2021"/>
    <x v="5"/>
    <x v="14"/>
  </r>
  <r>
    <x v="3"/>
    <n v="1185732"/>
    <x v="362"/>
    <x v="0"/>
    <x v="41"/>
    <s v="Charleston"/>
    <x v="0"/>
    <n v="50"/>
    <n v="525"/>
    <n v="262500"/>
    <n v="105000"/>
    <n v="0.4"/>
    <s v="In-store"/>
    <s v="2021"/>
    <x v="6"/>
    <x v="19"/>
  </r>
  <r>
    <x v="3"/>
    <n v="1185732"/>
    <x v="362"/>
    <x v="0"/>
    <x v="41"/>
    <s v="Charleston"/>
    <x v="1"/>
    <n v="45.000000000000007"/>
    <n v="300"/>
    <n v="135000.00000000003"/>
    <n v="54000.000000000015"/>
    <n v="0.4"/>
    <s v="In-store"/>
    <s v="2021"/>
    <x v="6"/>
    <x v="19"/>
  </r>
  <r>
    <x v="3"/>
    <n v="1185732"/>
    <x v="362"/>
    <x v="0"/>
    <x v="41"/>
    <s v="Charleston"/>
    <x v="2"/>
    <n v="40"/>
    <n v="300"/>
    <n v="120000"/>
    <n v="48000"/>
    <n v="0.4"/>
    <s v="In-store"/>
    <s v="2021"/>
    <x v="6"/>
    <x v="19"/>
  </r>
  <r>
    <x v="3"/>
    <n v="1185732"/>
    <x v="362"/>
    <x v="0"/>
    <x v="41"/>
    <s v="Charleston"/>
    <x v="3"/>
    <n v="40"/>
    <n v="275"/>
    <n v="110000"/>
    <n v="44000"/>
    <n v="0.4"/>
    <s v="In-store"/>
    <s v="2021"/>
    <x v="6"/>
    <x v="19"/>
  </r>
  <r>
    <x v="3"/>
    <n v="1185732"/>
    <x v="362"/>
    <x v="0"/>
    <x v="41"/>
    <s v="Charleston"/>
    <x v="4"/>
    <n v="50"/>
    <n v="250"/>
    <n v="125000"/>
    <n v="50000"/>
    <n v="0.4"/>
    <s v="In-store"/>
    <s v="2021"/>
    <x v="6"/>
    <x v="19"/>
  </r>
  <r>
    <x v="3"/>
    <n v="1185732"/>
    <x v="362"/>
    <x v="0"/>
    <x v="41"/>
    <s v="Charleston"/>
    <x v="5"/>
    <n v="55.000000000000007"/>
    <n v="425"/>
    <n v="233750.00000000003"/>
    <n v="93500.000000000015"/>
    <n v="0.4"/>
    <s v="In-store"/>
    <s v="2021"/>
    <x v="6"/>
    <x v="19"/>
  </r>
  <r>
    <x v="3"/>
    <n v="1185732"/>
    <x v="394"/>
    <x v="0"/>
    <x v="41"/>
    <s v="Charleston"/>
    <x v="0"/>
    <n v="35"/>
    <n v="550"/>
    <n v="192500"/>
    <n v="77000"/>
    <n v="0.4"/>
    <s v="In-store"/>
    <s v="2021"/>
    <x v="7"/>
    <x v="23"/>
  </r>
  <r>
    <x v="3"/>
    <n v="1185732"/>
    <x v="394"/>
    <x v="0"/>
    <x v="41"/>
    <s v="Charleston"/>
    <x v="1"/>
    <n v="30.000000000000011"/>
    <n v="350"/>
    <n v="105000.00000000004"/>
    <n v="42000.000000000022"/>
    <n v="0.4"/>
    <s v="In-store"/>
    <s v="2021"/>
    <x v="7"/>
    <x v="23"/>
  </r>
  <r>
    <x v="3"/>
    <n v="1185732"/>
    <x v="394"/>
    <x v="0"/>
    <x v="41"/>
    <s v="Charleston"/>
    <x v="2"/>
    <n v="25.000000000000007"/>
    <n v="250"/>
    <n v="62500.000000000015"/>
    <n v="25000.000000000007"/>
    <n v="0.4"/>
    <s v="In-store"/>
    <s v="2021"/>
    <x v="7"/>
    <x v="23"/>
  </r>
  <r>
    <x v="3"/>
    <n v="1185732"/>
    <x v="394"/>
    <x v="0"/>
    <x v="41"/>
    <s v="Charleston"/>
    <x v="3"/>
    <n v="25.000000000000007"/>
    <n v="225"/>
    <n v="56250.000000000015"/>
    <n v="22500.000000000007"/>
    <n v="0.4"/>
    <s v="In-store"/>
    <s v="2021"/>
    <x v="7"/>
    <x v="23"/>
  </r>
  <r>
    <x v="3"/>
    <n v="1185732"/>
    <x v="394"/>
    <x v="0"/>
    <x v="41"/>
    <s v="Charleston"/>
    <x v="4"/>
    <n v="35"/>
    <n v="225"/>
    <n v="78750"/>
    <n v="31500"/>
    <n v="0.4"/>
    <s v="In-store"/>
    <s v="2021"/>
    <x v="7"/>
    <x v="23"/>
  </r>
  <r>
    <x v="3"/>
    <n v="1185732"/>
    <x v="394"/>
    <x v="0"/>
    <x v="41"/>
    <s v="Charleston"/>
    <x v="5"/>
    <n v="40"/>
    <n v="300"/>
    <n v="120000"/>
    <n v="48000"/>
    <n v="0.4"/>
    <s v="In-store"/>
    <s v="2021"/>
    <x v="7"/>
    <x v="23"/>
  </r>
  <r>
    <x v="3"/>
    <n v="1185732"/>
    <x v="423"/>
    <x v="0"/>
    <x v="41"/>
    <s v="Charleston"/>
    <x v="0"/>
    <n v="44.999999999999993"/>
    <n v="425"/>
    <n v="191249.99999999997"/>
    <n v="76499.999999999985"/>
    <n v="0.4"/>
    <s v="In-store"/>
    <s v="2021"/>
    <x v="8"/>
    <x v="24"/>
  </r>
  <r>
    <x v="3"/>
    <n v="1185732"/>
    <x v="423"/>
    <x v="0"/>
    <x v="41"/>
    <s v="Charleston"/>
    <x v="1"/>
    <n v="35"/>
    <n v="275"/>
    <n v="96250"/>
    <n v="38500"/>
    <n v="0.4"/>
    <s v="In-store"/>
    <s v="2021"/>
    <x v="8"/>
    <x v="24"/>
  </r>
  <r>
    <x v="3"/>
    <n v="1185732"/>
    <x v="423"/>
    <x v="0"/>
    <x v="41"/>
    <s v="Charleston"/>
    <x v="2"/>
    <n v="35"/>
    <n v="175"/>
    <n v="61250"/>
    <n v="24500"/>
    <n v="0.4"/>
    <s v="In-store"/>
    <s v="2021"/>
    <x v="8"/>
    <x v="24"/>
  </r>
  <r>
    <x v="3"/>
    <n v="1185732"/>
    <x v="423"/>
    <x v="0"/>
    <x v="41"/>
    <s v="Charleston"/>
    <x v="3"/>
    <n v="35"/>
    <n v="175"/>
    <n v="61250"/>
    <n v="24500"/>
    <n v="0.4"/>
    <s v="In-store"/>
    <s v="2021"/>
    <x v="8"/>
    <x v="24"/>
  </r>
  <r>
    <x v="3"/>
    <n v="1185732"/>
    <x v="423"/>
    <x v="0"/>
    <x v="41"/>
    <s v="Charleston"/>
    <x v="4"/>
    <n v="44.999999999999993"/>
    <n v="175"/>
    <n v="78749.999999999985"/>
    <n v="31499.999999999996"/>
    <n v="0.4"/>
    <s v="In-store"/>
    <s v="2021"/>
    <x v="8"/>
    <x v="24"/>
  </r>
  <r>
    <x v="0"/>
    <n v="1185732"/>
    <x v="423"/>
    <x v="0"/>
    <x v="41"/>
    <s v="Charleston"/>
    <x v="5"/>
    <n v="49.999999999999986"/>
    <n v="300"/>
    <n v="149999.99999999997"/>
    <n v="59999.999999999993"/>
    <n v="0.4"/>
    <s v="In-store"/>
    <s v="2021"/>
    <x v="8"/>
    <x v="24"/>
  </r>
  <r>
    <x v="0"/>
    <n v="1185732"/>
    <x v="454"/>
    <x v="0"/>
    <x v="41"/>
    <s v="Charleston"/>
    <x v="0"/>
    <n v="44.999999999999993"/>
    <n v="450"/>
    <n v="202499.99999999997"/>
    <n v="81000"/>
    <n v="0.4"/>
    <s v="In-store"/>
    <s v="2021"/>
    <x v="9"/>
    <x v="28"/>
  </r>
  <r>
    <x v="0"/>
    <n v="1185732"/>
    <x v="454"/>
    <x v="0"/>
    <x v="41"/>
    <s v="Charleston"/>
    <x v="1"/>
    <n v="35"/>
    <n v="350"/>
    <n v="122500"/>
    <n v="49000"/>
    <n v="0.4"/>
    <s v="In-store"/>
    <s v="2021"/>
    <x v="9"/>
    <x v="28"/>
  </r>
  <r>
    <x v="0"/>
    <n v="1185732"/>
    <x v="454"/>
    <x v="0"/>
    <x v="41"/>
    <s v="Charleston"/>
    <x v="2"/>
    <n v="35"/>
    <n v="295"/>
    <n v="103250"/>
    <n v="41300"/>
    <n v="0.4"/>
    <s v="In-store"/>
    <s v="2021"/>
    <x v="9"/>
    <x v="28"/>
  </r>
  <r>
    <x v="0"/>
    <n v="1185732"/>
    <x v="454"/>
    <x v="0"/>
    <x v="41"/>
    <s v="Charleston"/>
    <x v="3"/>
    <n v="40"/>
    <n v="325"/>
    <n v="130000"/>
    <n v="52000"/>
    <n v="0.4"/>
    <s v="In-store"/>
    <s v="2021"/>
    <x v="9"/>
    <x v="28"/>
  </r>
  <r>
    <x v="0"/>
    <n v="1185732"/>
    <x v="454"/>
    <x v="0"/>
    <x v="41"/>
    <s v="Charleston"/>
    <x v="4"/>
    <n v="65"/>
    <n v="300"/>
    <n v="195000"/>
    <n v="78000"/>
    <n v="0.4"/>
    <s v="In-store"/>
    <s v="2021"/>
    <x v="9"/>
    <x v="28"/>
  </r>
  <r>
    <x v="0"/>
    <n v="1185732"/>
    <x v="454"/>
    <x v="0"/>
    <x v="41"/>
    <s v="Charleston"/>
    <x v="5"/>
    <n v="70"/>
    <n v="400"/>
    <n v="280000"/>
    <n v="112000"/>
    <n v="0.4"/>
    <s v="In-store"/>
    <s v="2021"/>
    <x v="9"/>
    <x v="28"/>
  </r>
  <r>
    <x v="0"/>
    <n v="1185732"/>
    <x v="483"/>
    <x v="0"/>
    <x v="41"/>
    <s v="Charleston"/>
    <x v="0"/>
    <n v="65"/>
    <n v="650"/>
    <n v="422500"/>
    <n v="169000"/>
    <n v="0.4"/>
    <s v="In-store"/>
    <s v="2021"/>
    <x v="10"/>
    <x v="51"/>
  </r>
  <r>
    <x v="0"/>
    <n v="1185732"/>
    <x v="483"/>
    <x v="0"/>
    <x v="41"/>
    <s v="Charleston"/>
    <x v="1"/>
    <n v="55.000000000000007"/>
    <n v="450"/>
    <n v="247500.00000000003"/>
    <n v="99000.000000000015"/>
    <n v="0.4"/>
    <s v="In-store"/>
    <s v="2021"/>
    <x v="10"/>
    <x v="51"/>
  </r>
  <r>
    <x v="3"/>
    <n v="1185732"/>
    <x v="483"/>
    <x v="0"/>
    <x v="41"/>
    <s v="Charleston"/>
    <x v="2"/>
    <n v="55.000000000000007"/>
    <n v="400"/>
    <n v="220000.00000000003"/>
    <n v="88000.000000000015"/>
    <n v="0.4"/>
    <s v="In-store"/>
    <s v="2021"/>
    <x v="10"/>
    <x v="51"/>
  </r>
  <r>
    <x v="0"/>
    <n v="1185732"/>
    <x v="483"/>
    <x v="0"/>
    <x v="41"/>
    <s v="Charleston"/>
    <x v="3"/>
    <n v="55.000000000000007"/>
    <n v="350"/>
    <n v="192500.00000000003"/>
    <n v="77000.000000000015"/>
    <n v="0.4"/>
    <s v="In-store"/>
    <s v="2021"/>
    <x v="10"/>
    <x v="51"/>
  </r>
  <r>
    <x v="0"/>
    <n v="1185732"/>
    <x v="483"/>
    <x v="0"/>
    <x v="41"/>
    <s v="Charleston"/>
    <x v="4"/>
    <n v="65"/>
    <n v="350"/>
    <n v="227500"/>
    <n v="91000"/>
    <n v="0.4"/>
    <s v="In-store"/>
    <s v="2021"/>
    <x v="10"/>
    <x v="51"/>
  </r>
  <r>
    <x v="0"/>
    <n v="1185732"/>
    <x v="483"/>
    <x v="0"/>
    <x v="41"/>
    <s v="Charleston"/>
    <x v="5"/>
    <n v="70"/>
    <n v="450"/>
    <n v="315000"/>
    <n v="126000"/>
    <n v="0.4"/>
    <s v="In-store"/>
    <s v="2021"/>
    <x v="10"/>
    <x v="51"/>
  </r>
  <r>
    <x v="0"/>
    <n v="1185732"/>
    <x v="188"/>
    <x v="0"/>
    <x v="41"/>
    <s v="Charleston"/>
    <x v="0"/>
    <n v="35"/>
    <n v="425"/>
    <n v="148750"/>
    <n v="59500"/>
    <n v="0.4"/>
    <s v="In-store"/>
    <s v="2021"/>
    <x v="0"/>
    <x v="3"/>
  </r>
  <r>
    <x v="0"/>
    <n v="1185732"/>
    <x v="188"/>
    <x v="0"/>
    <x v="41"/>
    <s v="Charleston"/>
    <x v="1"/>
    <n v="35"/>
    <n v="225"/>
    <n v="78750"/>
    <n v="27562.5"/>
    <n v="0.35"/>
    <s v="In-store"/>
    <s v="2021"/>
    <x v="0"/>
    <x v="3"/>
  </r>
  <r>
    <x v="0"/>
    <n v="1185732"/>
    <x v="188"/>
    <x v="0"/>
    <x v="41"/>
    <s v="Charleston"/>
    <x v="2"/>
    <n v="25.000000000000007"/>
    <n v="225"/>
    <n v="56250.000000000015"/>
    <n v="19687.500000000004"/>
    <n v="0.35"/>
    <s v="In-store"/>
    <s v="2021"/>
    <x v="0"/>
    <x v="3"/>
  </r>
  <r>
    <x v="0"/>
    <n v="1185732"/>
    <x v="188"/>
    <x v="0"/>
    <x v="41"/>
    <s v="Charleston"/>
    <x v="3"/>
    <n v="30"/>
    <n v="75"/>
    <n v="22500"/>
    <n v="7874.9999999999991"/>
    <n v="0.35"/>
    <s v="In-store"/>
    <s v="2021"/>
    <x v="0"/>
    <x v="3"/>
  </r>
  <r>
    <x v="0"/>
    <n v="1185732"/>
    <x v="188"/>
    <x v="0"/>
    <x v="41"/>
    <s v="Charleston"/>
    <x v="4"/>
    <n v="45"/>
    <n v="125"/>
    <n v="56250"/>
    <n v="16875"/>
    <n v="0.3"/>
    <s v="In-store"/>
    <s v="2021"/>
    <x v="0"/>
    <x v="3"/>
  </r>
  <r>
    <x v="0"/>
    <n v="1185732"/>
    <x v="188"/>
    <x v="0"/>
    <x v="41"/>
    <s v="Charleston"/>
    <x v="5"/>
    <n v="35"/>
    <n v="225"/>
    <n v="78750"/>
    <n v="23625"/>
    <n v="0.3"/>
    <s v="In-store"/>
    <s v="2021"/>
    <x v="0"/>
    <x v="3"/>
  </r>
  <r>
    <x v="0"/>
    <n v="1185732"/>
    <x v="696"/>
    <x v="0"/>
    <x v="41"/>
    <s v="Charleston"/>
    <x v="0"/>
    <n v="35"/>
    <n v="475"/>
    <n v="166250"/>
    <n v="66500"/>
    <n v="0.4"/>
    <s v="In-store"/>
    <s v="2021"/>
    <x v="1"/>
    <x v="52"/>
  </r>
  <r>
    <x v="3"/>
    <n v="1185732"/>
    <x v="696"/>
    <x v="0"/>
    <x v="41"/>
    <s v="Charleston"/>
    <x v="1"/>
    <n v="35"/>
    <n v="125"/>
    <n v="43750"/>
    <n v="15312.499999999998"/>
    <n v="0.35"/>
    <s v="In-store"/>
    <s v="2021"/>
    <x v="1"/>
    <x v="52"/>
  </r>
  <r>
    <x v="3"/>
    <n v="1185732"/>
    <x v="696"/>
    <x v="0"/>
    <x v="41"/>
    <s v="Charleston"/>
    <x v="2"/>
    <n v="25.000000000000007"/>
    <n v="175"/>
    <n v="43750.000000000015"/>
    <n v="15312.500000000004"/>
    <n v="0.35"/>
    <s v="In-store"/>
    <s v="2021"/>
    <x v="1"/>
    <x v="52"/>
  </r>
  <r>
    <x v="3"/>
    <n v="1185732"/>
    <x v="696"/>
    <x v="0"/>
    <x v="42"/>
    <s v="Baltimore"/>
    <x v="3"/>
    <n v="30"/>
    <n v="50"/>
    <n v="15000"/>
    <n v="5250"/>
    <n v="0.35"/>
    <s v="In-store"/>
    <s v="2021"/>
    <x v="1"/>
    <x v="52"/>
  </r>
  <r>
    <x v="3"/>
    <n v="1185732"/>
    <x v="696"/>
    <x v="0"/>
    <x v="42"/>
    <s v="Baltimore"/>
    <x v="4"/>
    <n v="45"/>
    <n v="125"/>
    <n v="56250"/>
    <n v="16875"/>
    <n v="0.3"/>
    <s v="In-store"/>
    <s v="2021"/>
    <x v="1"/>
    <x v="52"/>
  </r>
  <r>
    <x v="3"/>
    <n v="1185732"/>
    <x v="696"/>
    <x v="0"/>
    <x v="42"/>
    <s v="Baltimore"/>
    <x v="5"/>
    <n v="35"/>
    <n v="225"/>
    <n v="78750"/>
    <n v="23625"/>
    <n v="0.3"/>
    <s v="In-store"/>
    <s v="2021"/>
    <x v="1"/>
    <x v="52"/>
  </r>
  <r>
    <x v="3"/>
    <n v="1185732"/>
    <x v="225"/>
    <x v="0"/>
    <x v="42"/>
    <s v="Baltimore"/>
    <x v="0"/>
    <n v="35"/>
    <n v="445"/>
    <n v="155750"/>
    <n v="62300"/>
    <n v="0.4"/>
    <s v="In-store"/>
    <s v="2021"/>
    <x v="2"/>
    <x v="8"/>
  </r>
  <r>
    <x v="3"/>
    <n v="1185732"/>
    <x v="225"/>
    <x v="0"/>
    <x v="42"/>
    <s v="Baltimore"/>
    <x v="1"/>
    <n v="35"/>
    <n v="150"/>
    <n v="52500"/>
    <n v="18375"/>
    <n v="0.35"/>
    <s v="In-store"/>
    <s v="2021"/>
    <x v="2"/>
    <x v="8"/>
  </r>
  <r>
    <x v="3"/>
    <n v="1185732"/>
    <x v="225"/>
    <x v="0"/>
    <x v="42"/>
    <s v="Baltimore"/>
    <x v="2"/>
    <n v="25.000000000000007"/>
    <n v="175"/>
    <n v="43750.000000000015"/>
    <n v="15312.500000000004"/>
    <n v="0.35"/>
    <s v="In-store"/>
    <s v="2021"/>
    <x v="2"/>
    <x v="8"/>
  </r>
  <r>
    <x v="3"/>
    <n v="1185732"/>
    <x v="225"/>
    <x v="0"/>
    <x v="42"/>
    <s v="Baltimore"/>
    <x v="3"/>
    <n v="30"/>
    <n v="25"/>
    <n v="7500"/>
    <n v="2625"/>
    <n v="0.35"/>
    <s v="In-store"/>
    <s v="2021"/>
    <x v="2"/>
    <x v="8"/>
  </r>
  <r>
    <x v="3"/>
    <n v="1185732"/>
    <x v="225"/>
    <x v="0"/>
    <x v="42"/>
    <s v="Baltimore"/>
    <x v="4"/>
    <n v="45"/>
    <n v="75"/>
    <n v="33750"/>
    <n v="10125"/>
    <n v="0.3"/>
    <s v="In-store"/>
    <s v="2021"/>
    <x v="2"/>
    <x v="8"/>
  </r>
  <r>
    <x v="3"/>
    <n v="1185732"/>
    <x v="225"/>
    <x v="0"/>
    <x v="42"/>
    <s v="Baltimore"/>
    <x v="5"/>
    <n v="35"/>
    <n v="175"/>
    <n v="61250"/>
    <n v="18375"/>
    <n v="0.3"/>
    <s v="In-store"/>
    <s v="2021"/>
    <x v="2"/>
    <x v="8"/>
  </r>
  <r>
    <x v="3"/>
    <n v="1185732"/>
    <x v="244"/>
    <x v="0"/>
    <x v="42"/>
    <s v="Baltimore"/>
    <x v="0"/>
    <n v="35"/>
    <n v="425"/>
    <n v="148750"/>
    <n v="59500"/>
    <n v="0.4"/>
    <s v="In-store"/>
    <s v="2021"/>
    <x v="3"/>
    <x v="11"/>
  </r>
  <r>
    <x v="3"/>
    <n v="1185732"/>
    <x v="244"/>
    <x v="0"/>
    <x v="42"/>
    <s v="Baltimore"/>
    <x v="1"/>
    <n v="35"/>
    <n v="125"/>
    <n v="43750"/>
    <n v="15312.499999999998"/>
    <n v="0.35"/>
    <s v="In-store"/>
    <s v="2021"/>
    <x v="3"/>
    <x v="11"/>
  </r>
  <r>
    <x v="3"/>
    <n v="1185732"/>
    <x v="244"/>
    <x v="0"/>
    <x v="42"/>
    <s v="Baltimore"/>
    <x v="2"/>
    <n v="25.000000000000007"/>
    <n v="125"/>
    <n v="31250.000000000007"/>
    <n v="10937.500000000002"/>
    <n v="0.35"/>
    <s v="In-store"/>
    <s v="2021"/>
    <x v="3"/>
    <x v="11"/>
  </r>
  <r>
    <x v="3"/>
    <n v="1185732"/>
    <x v="244"/>
    <x v="0"/>
    <x v="42"/>
    <s v="Baltimore"/>
    <x v="3"/>
    <n v="30"/>
    <n v="50"/>
    <n v="15000"/>
    <n v="5250"/>
    <n v="0.35"/>
    <s v="In-store"/>
    <s v="2021"/>
    <x v="3"/>
    <x v="11"/>
  </r>
  <r>
    <x v="3"/>
    <n v="1185732"/>
    <x v="244"/>
    <x v="0"/>
    <x v="42"/>
    <s v="Baltimore"/>
    <x v="4"/>
    <n v="45"/>
    <n v="50"/>
    <n v="22500"/>
    <n v="6750"/>
    <n v="0.3"/>
    <s v="In-store"/>
    <s v="2021"/>
    <x v="3"/>
    <x v="11"/>
  </r>
  <r>
    <x v="3"/>
    <n v="1185732"/>
    <x v="244"/>
    <x v="0"/>
    <x v="42"/>
    <s v="Baltimore"/>
    <x v="5"/>
    <n v="35"/>
    <n v="200"/>
    <n v="70000"/>
    <n v="21000"/>
    <n v="0.3"/>
    <s v="In-store"/>
    <s v="2021"/>
    <x v="3"/>
    <x v="11"/>
  </r>
  <r>
    <x v="3"/>
    <n v="1185732"/>
    <x v="273"/>
    <x v="0"/>
    <x v="42"/>
    <s v="Baltimore"/>
    <x v="0"/>
    <n v="49.999999999999993"/>
    <n v="470"/>
    <n v="234999.99999999997"/>
    <n v="94000"/>
    <n v="0.4"/>
    <s v="In-store"/>
    <s v="2021"/>
    <x v="4"/>
    <x v="36"/>
  </r>
  <r>
    <x v="3"/>
    <n v="1185732"/>
    <x v="273"/>
    <x v="0"/>
    <x v="42"/>
    <s v="Baltimore"/>
    <x v="1"/>
    <n v="45"/>
    <n v="175"/>
    <n v="78750"/>
    <n v="27562.5"/>
    <n v="0.35"/>
    <s v="In-store"/>
    <s v="2021"/>
    <x v="4"/>
    <x v="36"/>
  </r>
  <r>
    <x v="3"/>
    <n v="1185732"/>
    <x v="273"/>
    <x v="0"/>
    <x v="42"/>
    <s v="Baltimore"/>
    <x v="2"/>
    <n v="40"/>
    <n v="150"/>
    <n v="60000"/>
    <n v="21000"/>
    <n v="0.35"/>
    <s v="In-store"/>
    <s v="2021"/>
    <x v="4"/>
    <x v="36"/>
  </r>
  <r>
    <x v="3"/>
    <n v="1185732"/>
    <x v="273"/>
    <x v="0"/>
    <x v="42"/>
    <s v="Baltimore"/>
    <x v="3"/>
    <n v="40"/>
    <n v="100"/>
    <n v="40000"/>
    <n v="14000"/>
    <n v="0.35"/>
    <s v="In-store"/>
    <s v="2021"/>
    <x v="4"/>
    <x v="36"/>
  </r>
  <r>
    <x v="3"/>
    <n v="1185732"/>
    <x v="273"/>
    <x v="0"/>
    <x v="42"/>
    <s v="Baltimore"/>
    <x v="4"/>
    <n v="49.999999999999993"/>
    <n v="125"/>
    <n v="62499.999999999993"/>
    <n v="18749.999999999996"/>
    <n v="0.3"/>
    <s v="In-store"/>
    <s v="2021"/>
    <x v="4"/>
    <x v="36"/>
  </r>
  <r>
    <x v="3"/>
    <n v="1185732"/>
    <x v="273"/>
    <x v="0"/>
    <x v="42"/>
    <s v="Baltimore"/>
    <x v="5"/>
    <n v="54.999999999999993"/>
    <n v="250"/>
    <n v="137499.99999999997"/>
    <n v="41249.999999999993"/>
    <n v="0.3"/>
    <s v="In-store"/>
    <s v="2021"/>
    <x v="4"/>
    <x v="36"/>
  </r>
  <r>
    <x v="3"/>
    <n v="1185732"/>
    <x v="306"/>
    <x v="0"/>
    <x v="42"/>
    <s v="Baltimore"/>
    <x v="0"/>
    <n v="49.999999999999993"/>
    <n v="500"/>
    <n v="249999.99999999997"/>
    <n v="100000"/>
    <n v="0.4"/>
    <s v="In-store"/>
    <s v="2021"/>
    <x v="11"/>
    <x v="41"/>
  </r>
  <r>
    <x v="3"/>
    <n v="1185732"/>
    <x v="306"/>
    <x v="0"/>
    <x v="42"/>
    <s v="Baltimore"/>
    <x v="1"/>
    <n v="45"/>
    <n v="250"/>
    <n v="112500"/>
    <n v="39375"/>
    <n v="0.35"/>
    <s v="In-store"/>
    <s v="2021"/>
    <x v="11"/>
    <x v="41"/>
  </r>
  <r>
    <x v="0"/>
    <n v="1185732"/>
    <x v="306"/>
    <x v="0"/>
    <x v="42"/>
    <s v="Baltimore"/>
    <x v="2"/>
    <n v="40"/>
    <n v="175"/>
    <n v="70000"/>
    <n v="24500"/>
    <n v="0.35"/>
    <s v="In-store"/>
    <s v="2021"/>
    <x v="11"/>
    <x v="41"/>
  </r>
  <r>
    <x v="0"/>
    <n v="1185732"/>
    <x v="306"/>
    <x v="0"/>
    <x v="42"/>
    <s v="Baltimore"/>
    <x v="3"/>
    <n v="40"/>
    <n v="150"/>
    <n v="60000"/>
    <n v="21000"/>
    <n v="0.35"/>
    <s v="In-store"/>
    <s v="2021"/>
    <x v="11"/>
    <x v="41"/>
  </r>
  <r>
    <x v="0"/>
    <n v="1185732"/>
    <x v="306"/>
    <x v="0"/>
    <x v="42"/>
    <s v="Baltimore"/>
    <x v="4"/>
    <n v="49.999999999999993"/>
    <n v="150"/>
    <n v="74999.999999999985"/>
    <n v="22499.999999999996"/>
    <n v="0.3"/>
    <s v="In-store"/>
    <s v="2021"/>
    <x v="11"/>
    <x v="41"/>
  </r>
  <r>
    <x v="0"/>
    <n v="1185732"/>
    <x v="306"/>
    <x v="0"/>
    <x v="42"/>
    <s v="Baltimore"/>
    <x v="5"/>
    <n v="54.999999999999993"/>
    <n v="300"/>
    <n v="164999.99999999997"/>
    <n v="49499.999999999993"/>
    <n v="0.3"/>
    <s v="In-store"/>
    <s v="2021"/>
    <x v="11"/>
    <x v="41"/>
  </r>
  <r>
    <x v="0"/>
    <n v="1185732"/>
    <x v="334"/>
    <x v="0"/>
    <x v="42"/>
    <s v="Baltimore"/>
    <x v="0"/>
    <n v="49.999999999999993"/>
    <n v="525"/>
    <n v="262499.99999999994"/>
    <n v="104999.99999999999"/>
    <n v="0.4"/>
    <s v="In-store"/>
    <s v="2021"/>
    <x v="5"/>
    <x v="15"/>
  </r>
  <r>
    <x v="2"/>
    <n v="1185732"/>
    <x v="334"/>
    <x v="0"/>
    <x v="42"/>
    <s v="Baltimore"/>
    <x v="1"/>
    <n v="45"/>
    <n v="275"/>
    <n v="123750"/>
    <n v="43312.5"/>
    <n v="0.35"/>
    <s v="In-store"/>
    <s v="2021"/>
    <x v="5"/>
    <x v="15"/>
  </r>
  <r>
    <x v="2"/>
    <n v="1185732"/>
    <x v="334"/>
    <x v="0"/>
    <x v="42"/>
    <s v="Baltimore"/>
    <x v="2"/>
    <n v="40"/>
    <n v="200"/>
    <n v="80000"/>
    <n v="28000"/>
    <n v="0.35"/>
    <s v="In-store"/>
    <s v="2021"/>
    <x v="5"/>
    <x v="15"/>
  </r>
  <r>
    <x v="2"/>
    <n v="1185732"/>
    <x v="334"/>
    <x v="0"/>
    <x v="42"/>
    <s v="Baltimore"/>
    <x v="3"/>
    <n v="40"/>
    <n v="150"/>
    <n v="60000"/>
    <n v="21000"/>
    <n v="0.35"/>
    <s v="In-store"/>
    <s v="2021"/>
    <x v="5"/>
    <x v="15"/>
  </r>
  <r>
    <x v="2"/>
    <n v="1185732"/>
    <x v="334"/>
    <x v="0"/>
    <x v="42"/>
    <s v="Baltimore"/>
    <x v="4"/>
    <n v="49.999999999999993"/>
    <n v="175"/>
    <n v="87499.999999999985"/>
    <n v="26249.999999999996"/>
    <n v="0.3"/>
    <s v="In-store"/>
    <s v="2021"/>
    <x v="5"/>
    <x v="15"/>
  </r>
  <r>
    <x v="2"/>
    <n v="1185732"/>
    <x v="334"/>
    <x v="0"/>
    <x v="42"/>
    <s v="Baltimore"/>
    <x v="5"/>
    <n v="54.999999999999993"/>
    <n v="350"/>
    <n v="192499.99999999997"/>
    <n v="57749.999999999993"/>
    <n v="0.3"/>
    <s v="In-store"/>
    <s v="2021"/>
    <x v="5"/>
    <x v="15"/>
  </r>
  <r>
    <x v="2"/>
    <n v="1185732"/>
    <x v="366"/>
    <x v="0"/>
    <x v="42"/>
    <s v="Baltimore"/>
    <x v="0"/>
    <n v="49.999999999999993"/>
    <n v="500"/>
    <n v="249999.99999999997"/>
    <n v="100000"/>
    <n v="0.4"/>
    <s v="In-store"/>
    <s v="2021"/>
    <x v="6"/>
    <x v="19"/>
  </r>
  <r>
    <x v="2"/>
    <n v="1185732"/>
    <x v="366"/>
    <x v="0"/>
    <x v="42"/>
    <s v="Baltimore"/>
    <x v="1"/>
    <n v="45"/>
    <n v="275"/>
    <n v="123750"/>
    <n v="43312.5"/>
    <n v="0.35"/>
    <s v="In-store"/>
    <s v="2021"/>
    <x v="6"/>
    <x v="19"/>
  </r>
  <r>
    <x v="2"/>
    <n v="1185732"/>
    <x v="366"/>
    <x v="0"/>
    <x v="42"/>
    <s v="Baltimore"/>
    <x v="2"/>
    <n v="40"/>
    <n v="200"/>
    <n v="80000"/>
    <n v="28000"/>
    <n v="0.35"/>
    <s v="In-store"/>
    <s v="2021"/>
    <x v="6"/>
    <x v="19"/>
  </r>
  <r>
    <x v="2"/>
    <n v="1185732"/>
    <x v="366"/>
    <x v="0"/>
    <x v="42"/>
    <s v="Baltimore"/>
    <x v="3"/>
    <n v="40"/>
    <n v="150"/>
    <n v="60000"/>
    <n v="21000"/>
    <n v="0.35"/>
    <s v="In-store"/>
    <s v="2021"/>
    <x v="6"/>
    <x v="19"/>
  </r>
  <r>
    <x v="2"/>
    <n v="1185732"/>
    <x v="366"/>
    <x v="0"/>
    <x v="42"/>
    <s v="Baltimore"/>
    <x v="4"/>
    <n v="49.999999999999993"/>
    <n v="125"/>
    <n v="62499.999999999993"/>
    <n v="18749.999999999996"/>
    <n v="0.3"/>
    <s v="In-store"/>
    <s v="2021"/>
    <x v="6"/>
    <x v="19"/>
  </r>
  <r>
    <x v="2"/>
    <n v="1185732"/>
    <x v="366"/>
    <x v="0"/>
    <x v="42"/>
    <s v="Baltimore"/>
    <x v="5"/>
    <n v="54.999999999999993"/>
    <n v="300"/>
    <n v="164999.99999999997"/>
    <n v="49499.999999999993"/>
    <n v="0.3"/>
    <s v="In-store"/>
    <s v="2021"/>
    <x v="6"/>
    <x v="19"/>
  </r>
  <r>
    <x v="2"/>
    <n v="1185732"/>
    <x v="396"/>
    <x v="0"/>
    <x v="42"/>
    <s v="Baltimore"/>
    <x v="0"/>
    <n v="49.999999999999993"/>
    <n v="425"/>
    <n v="212499.99999999997"/>
    <n v="85000"/>
    <n v="0.4"/>
    <s v="In-store"/>
    <s v="2021"/>
    <x v="7"/>
    <x v="44"/>
  </r>
  <r>
    <x v="2"/>
    <n v="1185732"/>
    <x v="396"/>
    <x v="0"/>
    <x v="42"/>
    <s v="Baltimore"/>
    <x v="1"/>
    <n v="45"/>
    <n v="225"/>
    <n v="101250"/>
    <n v="35437.5"/>
    <n v="0.35"/>
    <s v="In-store"/>
    <s v="2021"/>
    <x v="7"/>
    <x v="44"/>
  </r>
  <r>
    <x v="2"/>
    <n v="1185732"/>
    <x v="396"/>
    <x v="0"/>
    <x v="42"/>
    <s v="Baltimore"/>
    <x v="2"/>
    <n v="40"/>
    <n v="125"/>
    <n v="50000"/>
    <n v="17500"/>
    <n v="0.35"/>
    <s v="In-store"/>
    <s v="2021"/>
    <x v="7"/>
    <x v="44"/>
  </r>
  <r>
    <x v="2"/>
    <n v="1185732"/>
    <x v="396"/>
    <x v="0"/>
    <x v="42"/>
    <s v="Baltimore"/>
    <x v="3"/>
    <n v="40"/>
    <n v="100"/>
    <n v="40000"/>
    <n v="14000"/>
    <n v="0.35"/>
    <s v="In-store"/>
    <s v="2021"/>
    <x v="7"/>
    <x v="44"/>
  </r>
  <r>
    <x v="2"/>
    <n v="1185732"/>
    <x v="396"/>
    <x v="0"/>
    <x v="42"/>
    <s v="Baltimore"/>
    <x v="4"/>
    <n v="49.999999999999993"/>
    <n v="100"/>
    <n v="49999.999999999993"/>
    <n v="14999.999999999996"/>
    <n v="0.3"/>
    <s v="In-store"/>
    <s v="2021"/>
    <x v="7"/>
    <x v="44"/>
  </r>
  <r>
    <x v="2"/>
    <n v="1185732"/>
    <x v="396"/>
    <x v="0"/>
    <x v="42"/>
    <s v="Baltimore"/>
    <x v="5"/>
    <n v="54.999999999999993"/>
    <n v="200"/>
    <n v="109999.99999999999"/>
    <n v="32999.999999999993"/>
    <n v="0.3"/>
    <s v="In-store"/>
    <s v="2021"/>
    <x v="7"/>
    <x v="44"/>
  </r>
  <r>
    <x v="2"/>
    <n v="1185732"/>
    <x v="428"/>
    <x v="0"/>
    <x v="42"/>
    <s v="Baltimore"/>
    <x v="0"/>
    <n v="54.999999999999993"/>
    <n v="375"/>
    <n v="206249.99999999997"/>
    <n v="82500"/>
    <n v="0.4"/>
    <s v="In-store"/>
    <s v="2021"/>
    <x v="8"/>
    <x v="24"/>
  </r>
  <r>
    <x v="2"/>
    <n v="1185732"/>
    <x v="428"/>
    <x v="0"/>
    <x v="42"/>
    <s v="Baltimore"/>
    <x v="1"/>
    <n v="50"/>
    <n v="200"/>
    <n v="100000"/>
    <n v="35000"/>
    <n v="0.35"/>
    <s v="In-store"/>
    <s v="2021"/>
    <x v="8"/>
    <x v="24"/>
  </r>
  <r>
    <x v="2"/>
    <n v="1185732"/>
    <x v="428"/>
    <x v="0"/>
    <x v="42"/>
    <s v="Baltimore"/>
    <x v="2"/>
    <n v="50"/>
    <n v="100"/>
    <n v="50000"/>
    <n v="17500"/>
    <n v="0.35"/>
    <s v="In-store"/>
    <s v="2021"/>
    <x v="8"/>
    <x v="24"/>
  </r>
  <r>
    <x v="0"/>
    <n v="1185732"/>
    <x v="428"/>
    <x v="0"/>
    <x v="42"/>
    <s v="Baltimore"/>
    <x v="3"/>
    <n v="50"/>
    <n v="75"/>
    <n v="37500"/>
    <n v="13125"/>
    <n v="0.35"/>
    <s v="In-store"/>
    <s v="2021"/>
    <x v="8"/>
    <x v="24"/>
  </r>
  <r>
    <x v="0"/>
    <n v="1185732"/>
    <x v="428"/>
    <x v="0"/>
    <x v="42"/>
    <s v="Baltimore"/>
    <x v="4"/>
    <n v="60"/>
    <n v="75"/>
    <n v="45000"/>
    <n v="13500"/>
    <n v="0.3"/>
    <s v="In-store"/>
    <s v="2021"/>
    <x v="8"/>
    <x v="24"/>
  </r>
  <r>
    <x v="0"/>
    <n v="1185732"/>
    <x v="428"/>
    <x v="0"/>
    <x v="42"/>
    <s v="Baltimore"/>
    <x v="5"/>
    <n v="64.999999999999986"/>
    <n v="200"/>
    <n v="129999.99999999997"/>
    <n v="38999.999999999993"/>
    <n v="0.3"/>
    <s v="In-store"/>
    <s v="2021"/>
    <x v="8"/>
    <x v="24"/>
  </r>
  <r>
    <x v="0"/>
    <n v="1185732"/>
    <x v="458"/>
    <x v="0"/>
    <x v="42"/>
    <s v="Baltimore"/>
    <x v="0"/>
    <n v="60"/>
    <n v="350"/>
    <n v="210000"/>
    <n v="84000"/>
    <n v="0.4"/>
    <s v="In-store"/>
    <s v="2021"/>
    <x v="9"/>
    <x v="48"/>
  </r>
  <r>
    <x v="0"/>
    <n v="1185732"/>
    <x v="458"/>
    <x v="0"/>
    <x v="42"/>
    <s v="Baltimore"/>
    <x v="1"/>
    <n v="50"/>
    <n v="175"/>
    <n v="87500"/>
    <n v="30624.999999999996"/>
    <n v="0.35"/>
    <s v="In-store"/>
    <s v="2021"/>
    <x v="9"/>
    <x v="48"/>
  </r>
  <r>
    <x v="0"/>
    <n v="1185732"/>
    <x v="458"/>
    <x v="0"/>
    <x v="42"/>
    <s v="Baltimore"/>
    <x v="2"/>
    <n v="50"/>
    <n v="170"/>
    <n v="85000"/>
    <n v="29749.999999999996"/>
    <n v="0.35"/>
    <s v="In-store"/>
    <s v="2021"/>
    <x v="9"/>
    <x v="48"/>
  </r>
  <r>
    <x v="0"/>
    <n v="1185732"/>
    <x v="458"/>
    <x v="0"/>
    <x v="42"/>
    <s v="Baltimore"/>
    <x v="3"/>
    <n v="50"/>
    <n v="150"/>
    <n v="75000"/>
    <n v="26250"/>
    <n v="0.35"/>
    <s v="In-store"/>
    <s v="2021"/>
    <x v="9"/>
    <x v="48"/>
  </r>
  <r>
    <x v="0"/>
    <n v="1185732"/>
    <x v="458"/>
    <x v="0"/>
    <x v="42"/>
    <s v="Baltimore"/>
    <x v="4"/>
    <n v="60"/>
    <n v="125"/>
    <n v="75000"/>
    <n v="22500"/>
    <n v="0.3"/>
    <s v="In-store"/>
    <s v="2021"/>
    <x v="9"/>
    <x v="48"/>
  </r>
  <r>
    <x v="0"/>
    <n v="1185732"/>
    <x v="458"/>
    <x v="0"/>
    <x v="42"/>
    <s v="Baltimore"/>
    <x v="5"/>
    <n v="64.999999999999986"/>
    <n v="225"/>
    <n v="146249.99999999997"/>
    <n v="43874.999999999993"/>
    <n v="0.3"/>
    <s v="In-store"/>
    <s v="2021"/>
    <x v="9"/>
    <x v="48"/>
  </r>
  <r>
    <x v="0"/>
    <n v="1185732"/>
    <x v="487"/>
    <x v="0"/>
    <x v="42"/>
    <s v="Baltimore"/>
    <x v="0"/>
    <n v="60"/>
    <n v="450"/>
    <n v="270000"/>
    <n v="108000"/>
    <n v="0.4"/>
    <s v="In-store"/>
    <s v="2021"/>
    <x v="10"/>
    <x v="29"/>
  </r>
  <r>
    <x v="0"/>
    <n v="1185732"/>
    <x v="487"/>
    <x v="0"/>
    <x v="42"/>
    <s v="Baltimore"/>
    <x v="1"/>
    <n v="50"/>
    <n v="250"/>
    <n v="125000"/>
    <n v="43750"/>
    <n v="0.35"/>
    <s v="In-store"/>
    <s v="2021"/>
    <x v="10"/>
    <x v="29"/>
  </r>
  <r>
    <x v="0"/>
    <n v="1185732"/>
    <x v="487"/>
    <x v="0"/>
    <x v="42"/>
    <s v="Baltimore"/>
    <x v="2"/>
    <n v="50"/>
    <n v="225"/>
    <n v="112500"/>
    <n v="39375"/>
    <n v="0.35"/>
    <s v="In-store"/>
    <s v="2021"/>
    <x v="10"/>
    <x v="29"/>
  </r>
  <r>
    <x v="0"/>
    <n v="1185732"/>
    <x v="487"/>
    <x v="0"/>
    <x v="42"/>
    <s v="Baltimore"/>
    <x v="3"/>
    <n v="50"/>
    <n v="175"/>
    <n v="87500"/>
    <n v="30624.999999999996"/>
    <n v="0.35"/>
    <s v="In-store"/>
    <s v="2021"/>
    <x v="10"/>
    <x v="29"/>
  </r>
  <r>
    <x v="0"/>
    <n v="1185732"/>
    <x v="487"/>
    <x v="0"/>
    <x v="42"/>
    <s v="Baltimore"/>
    <x v="4"/>
    <n v="60"/>
    <n v="175"/>
    <n v="105000"/>
    <n v="31500"/>
    <n v="0.3"/>
    <s v="In-store"/>
    <s v="2021"/>
    <x v="10"/>
    <x v="29"/>
  </r>
  <r>
    <x v="0"/>
    <n v="1185732"/>
    <x v="487"/>
    <x v="0"/>
    <x v="42"/>
    <s v="Baltimore"/>
    <x v="5"/>
    <n v="64.999999999999986"/>
    <n v="275"/>
    <n v="178749.99999999997"/>
    <n v="53624.999999999993"/>
    <n v="0.3"/>
    <s v="In-store"/>
    <s v="2021"/>
    <x v="10"/>
    <x v="29"/>
  </r>
  <r>
    <x v="0"/>
    <n v="1185732"/>
    <x v="181"/>
    <x v="0"/>
    <x v="42"/>
    <s v="Baltimore"/>
    <x v="0"/>
    <n v="40"/>
    <n v="525"/>
    <n v="210000"/>
    <n v="73500"/>
    <n v="0.35"/>
    <s v="In-store"/>
    <s v="2021"/>
    <x v="0"/>
    <x v="2"/>
  </r>
  <r>
    <x v="0"/>
    <n v="1185732"/>
    <x v="181"/>
    <x v="0"/>
    <x v="42"/>
    <s v="Baltimore"/>
    <x v="1"/>
    <n v="40"/>
    <n v="325"/>
    <n v="130000"/>
    <n v="45500"/>
    <n v="0.35"/>
    <s v="In-store"/>
    <s v="2021"/>
    <x v="0"/>
    <x v="2"/>
  </r>
  <r>
    <x v="0"/>
    <n v="1185732"/>
    <x v="181"/>
    <x v="0"/>
    <x v="42"/>
    <s v="Baltimore"/>
    <x v="2"/>
    <n v="30.000000000000004"/>
    <n v="325"/>
    <n v="97500.000000000015"/>
    <n v="39000.000000000007"/>
    <n v="0.4"/>
    <s v="In-store"/>
    <s v="2021"/>
    <x v="0"/>
    <x v="2"/>
  </r>
  <r>
    <x v="0"/>
    <n v="1185732"/>
    <x v="181"/>
    <x v="0"/>
    <x v="42"/>
    <s v="Baltimore"/>
    <x v="3"/>
    <n v="35"/>
    <n v="175"/>
    <n v="61250"/>
    <n v="24500"/>
    <n v="0.4"/>
    <s v="In-store"/>
    <s v="2021"/>
    <x v="0"/>
    <x v="2"/>
  </r>
  <r>
    <x v="0"/>
    <n v="1185732"/>
    <x v="181"/>
    <x v="0"/>
    <x v="42"/>
    <s v="Baltimore"/>
    <x v="4"/>
    <n v="50"/>
    <n v="225"/>
    <n v="112500"/>
    <n v="33750"/>
    <n v="0.3"/>
    <s v="In-store"/>
    <s v="2021"/>
    <x v="0"/>
    <x v="2"/>
  </r>
  <r>
    <x v="0"/>
    <n v="1185732"/>
    <x v="181"/>
    <x v="0"/>
    <x v="42"/>
    <s v="Baltimore"/>
    <x v="5"/>
    <n v="40"/>
    <n v="325"/>
    <n v="130000"/>
    <n v="52000"/>
    <n v="0.4"/>
    <s v="In-store"/>
    <s v="2021"/>
    <x v="0"/>
    <x v="2"/>
  </r>
  <r>
    <x v="0"/>
    <n v="1185732"/>
    <x v="210"/>
    <x v="0"/>
    <x v="42"/>
    <s v="Baltimore"/>
    <x v="0"/>
    <n v="40"/>
    <n v="575"/>
    <n v="230000"/>
    <n v="80500"/>
    <n v="0.35"/>
    <s v="In-store"/>
    <s v="2021"/>
    <x v="1"/>
    <x v="32"/>
  </r>
  <r>
    <x v="0"/>
    <n v="1185732"/>
    <x v="210"/>
    <x v="0"/>
    <x v="42"/>
    <s v="Baltimore"/>
    <x v="1"/>
    <n v="40"/>
    <n v="225"/>
    <n v="90000"/>
    <n v="31499.999999999996"/>
    <n v="0.35"/>
    <s v="In-store"/>
    <s v="2021"/>
    <x v="1"/>
    <x v="32"/>
  </r>
  <r>
    <x v="0"/>
    <n v="1185732"/>
    <x v="210"/>
    <x v="0"/>
    <x v="42"/>
    <s v="Baltimore"/>
    <x v="2"/>
    <n v="30.000000000000004"/>
    <n v="275"/>
    <n v="82500.000000000015"/>
    <n v="33000.000000000007"/>
    <n v="0.4"/>
    <s v="In-store"/>
    <s v="2021"/>
    <x v="1"/>
    <x v="32"/>
  </r>
  <r>
    <x v="0"/>
    <n v="1185732"/>
    <x v="210"/>
    <x v="0"/>
    <x v="43"/>
    <s v="Wilmington"/>
    <x v="3"/>
    <n v="35"/>
    <n v="150"/>
    <n v="52500"/>
    <n v="21000"/>
    <n v="0.4"/>
    <s v="In-store"/>
    <s v="2021"/>
    <x v="1"/>
    <x v="32"/>
  </r>
  <r>
    <x v="0"/>
    <n v="1185732"/>
    <x v="210"/>
    <x v="0"/>
    <x v="43"/>
    <s v="Wilmington"/>
    <x v="4"/>
    <n v="50"/>
    <n v="225"/>
    <n v="112500"/>
    <n v="33750"/>
    <n v="0.3"/>
    <s v="In-store"/>
    <s v="2021"/>
    <x v="1"/>
    <x v="32"/>
  </r>
  <r>
    <x v="0"/>
    <n v="1185732"/>
    <x v="210"/>
    <x v="0"/>
    <x v="43"/>
    <s v="Wilmington"/>
    <x v="5"/>
    <n v="40"/>
    <n v="325"/>
    <n v="130000"/>
    <n v="52000"/>
    <n v="0.4"/>
    <s v="In-store"/>
    <s v="2021"/>
    <x v="1"/>
    <x v="32"/>
  </r>
  <r>
    <x v="0"/>
    <n v="1185732"/>
    <x v="218"/>
    <x v="0"/>
    <x v="43"/>
    <s v="Wilmington"/>
    <x v="0"/>
    <n v="40"/>
    <n v="545"/>
    <n v="218000"/>
    <n v="76300"/>
    <n v="0.35"/>
    <s v="In-store"/>
    <s v="2021"/>
    <x v="2"/>
    <x v="7"/>
  </r>
  <r>
    <x v="0"/>
    <n v="1185732"/>
    <x v="218"/>
    <x v="0"/>
    <x v="43"/>
    <s v="Wilmington"/>
    <x v="1"/>
    <n v="40"/>
    <n v="250"/>
    <n v="100000"/>
    <n v="35000"/>
    <n v="0.35"/>
    <s v="In-store"/>
    <s v="2021"/>
    <x v="2"/>
    <x v="7"/>
  </r>
  <r>
    <x v="0"/>
    <n v="1185732"/>
    <x v="218"/>
    <x v="0"/>
    <x v="43"/>
    <s v="Wilmington"/>
    <x v="2"/>
    <n v="30.000000000000004"/>
    <n v="275"/>
    <n v="82500.000000000015"/>
    <n v="33000.000000000007"/>
    <n v="0.4"/>
    <s v="In-store"/>
    <s v="2021"/>
    <x v="2"/>
    <x v="7"/>
  </r>
  <r>
    <x v="0"/>
    <n v="1185732"/>
    <x v="218"/>
    <x v="0"/>
    <x v="43"/>
    <s v="Wilmington"/>
    <x v="3"/>
    <n v="35"/>
    <n v="125"/>
    <n v="43750"/>
    <n v="17500"/>
    <n v="0.4"/>
    <s v="In-store"/>
    <s v="2021"/>
    <x v="2"/>
    <x v="7"/>
  </r>
  <r>
    <x v="0"/>
    <n v="1185732"/>
    <x v="218"/>
    <x v="0"/>
    <x v="43"/>
    <s v="Wilmington"/>
    <x v="4"/>
    <n v="50"/>
    <n v="175"/>
    <n v="87500"/>
    <n v="26250"/>
    <n v="0.3"/>
    <s v="In-store"/>
    <s v="2021"/>
    <x v="2"/>
    <x v="7"/>
  </r>
  <r>
    <x v="0"/>
    <n v="1185732"/>
    <x v="218"/>
    <x v="0"/>
    <x v="43"/>
    <s v="Wilmington"/>
    <x v="5"/>
    <n v="40"/>
    <n v="275"/>
    <n v="110000"/>
    <n v="44000"/>
    <n v="0.4"/>
    <s v="In-store"/>
    <s v="2021"/>
    <x v="2"/>
    <x v="7"/>
  </r>
  <r>
    <x v="0"/>
    <n v="1185732"/>
    <x v="237"/>
    <x v="0"/>
    <x v="43"/>
    <s v="Wilmington"/>
    <x v="0"/>
    <n v="40"/>
    <n v="525"/>
    <n v="210000"/>
    <n v="73500"/>
    <n v="0.35"/>
    <s v="In-store"/>
    <s v="2021"/>
    <x v="3"/>
    <x v="10"/>
  </r>
  <r>
    <x v="0"/>
    <n v="1185732"/>
    <x v="237"/>
    <x v="0"/>
    <x v="43"/>
    <s v="Wilmington"/>
    <x v="1"/>
    <n v="40"/>
    <n v="225"/>
    <n v="90000"/>
    <n v="31499.999999999996"/>
    <n v="0.35"/>
    <s v="In-store"/>
    <s v="2021"/>
    <x v="3"/>
    <x v="10"/>
  </r>
  <r>
    <x v="0"/>
    <n v="1185732"/>
    <x v="237"/>
    <x v="0"/>
    <x v="43"/>
    <s v="Wilmington"/>
    <x v="2"/>
    <n v="30.000000000000004"/>
    <n v="225"/>
    <n v="67500.000000000015"/>
    <n v="27000.000000000007"/>
    <n v="0.4"/>
    <s v="In-store"/>
    <s v="2021"/>
    <x v="3"/>
    <x v="10"/>
  </r>
  <r>
    <x v="0"/>
    <n v="1185732"/>
    <x v="237"/>
    <x v="0"/>
    <x v="43"/>
    <s v="Wilmington"/>
    <x v="3"/>
    <n v="35"/>
    <n v="150"/>
    <n v="52500"/>
    <n v="21000"/>
    <n v="0.4"/>
    <s v="In-store"/>
    <s v="2021"/>
    <x v="3"/>
    <x v="10"/>
  </r>
  <r>
    <x v="0"/>
    <n v="1185732"/>
    <x v="237"/>
    <x v="0"/>
    <x v="43"/>
    <s v="Wilmington"/>
    <x v="4"/>
    <n v="50"/>
    <n v="150"/>
    <n v="75000"/>
    <n v="22500"/>
    <n v="0.3"/>
    <s v="In-store"/>
    <s v="2021"/>
    <x v="3"/>
    <x v="10"/>
  </r>
  <r>
    <x v="0"/>
    <n v="1185732"/>
    <x v="237"/>
    <x v="0"/>
    <x v="43"/>
    <s v="Wilmington"/>
    <x v="5"/>
    <n v="40"/>
    <n v="300"/>
    <n v="120000"/>
    <n v="48000"/>
    <n v="0.4"/>
    <s v="In-store"/>
    <s v="2021"/>
    <x v="3"/>
    <x v="10"/>
  </r>
  <r>
    <x v="0"/>
    <n v="1185732"/>
    <x v="266"/>
    <x v="0"/>
    <x v="43"/>
    <s v="Wilmington"/>
    <x v="0"/>
    <n v="54.999999999999993"/>
    <n v="570"/>
    <n v="313499.99999999994"/>
    <n v="109724.99999999997"/>
    <n v="0.35"/>
    <s v="In-store"/>
    <s v="2021"/>
    <x v="4"/>
    <x v="35"/>
  </r>
  <r>
    <x v="0"/>
    <n v="1185732"/>
    <x v="266"/>
    <x v="0"/>
    <x v="43"/>
    <s v="Wilmington"/>
    <x v="1"/>
    <n v="50"/>
    <n v="275"/>
    <n v="137500"/>
    <n v="48125"/>
    <n v="0.35"/>
    <s v="In-store"/>
    <s v="2021"/>
    <x v="4"/>
    <x v="35"/>
  </r>
  <r>
    <x v="0"/>
    <n v="1185732"/>
    <x v="266"/>
    <x v="0"/>
    <x v="43"/>
    <s v="Wilmington"/>
    <x v="2"/>
    <n v="45"/>
    <n v="300"/>
    <n v="135000"/>
    <n v="54000"/>
    <n v="0.4"/>
    <s v="In-store"/>
    <s v="2021"/>
    <x v="4"/>
    <x v="35"/>
  </r>
  <r>
    <x v="0"/>
    <n v="1185732"/>
    <x v="266"/>
    <x v="0"/>
    <x v="43"/>
    <s v="Wilmington"/>
    <x v="3"/>
    <n v="45"/>
    <n v="250"/>
    <n v="112500"/>
    <n v="45000"/>
    <n v="0.4"/>
    <s v="In-store"/>
    <s v="2021"/>
    <x v="4"/>
    <x v="35"/>
  </r>
  <r>
    <x v="0"/>
    <n v="1185732"/>
    <x v="266"/>
    <x v="0"/>
    <x v="43"/>
    <s v="Wilmington"/>
    <x v="4"/>
    <n v="54.999999999999993"/>
    <n v="275"/>
    <n v="151249.99999999997"/>
    <n v="45374.999999999993"/>
    <n v="0.3"/>
    <s v="In-store"/>
    <s v="2021"/>
    <x v="4"/>
    <x v="35"/>
  </r>
  <r>
    <x v="0"/>
    <n v="1185732"/>
    <x v="266"/>
    <x v="0"/>
    <x v="43"/>
    <s v="Wilmington"/>
    <x v="5"/>
    <n v="60"/>
    <n v="400"/>
    <n v="240000"/>
    <n v="96000"/>
    <n v="0.4"/>
    <s v="In-store"/>
    <s v="2021"/>
    <x v="4"/>
    <x v="35"/>
  </r>
  <r>
    <x v="0"/>
    <n v="1185732"/>
    <x v="299"/>
    <x v="0"/>
    <x v="43"/>
    <s v="Wilmington"/>
    <x v="0"/>
    <n v="54.999999999999993"/>
    <n v="650"/>
    <n v="357499.99999999994"/>
    <n v="125124.99999999997"/>
    <n v="0.35"/>
    <s v="In-store"/>
    <s v="2021"/>
    <x v="11"/>
    <x v="40"/>
  </r>
  <r>
    <x v="0"/>
    <n v="1185732"/>
    <x v="299"/>
    <x v="0"/>
    <x v="43"/>
    <s v="Wilmington"/>
    <x v="1"/>
    <n v="50"/>
    <n v="400"/>
    <n v="200000"/>
    <n v="70000"/>
    <n v="0.35"/>
    <s v="In-store"/>
    <s v="2021"/>
    <x v="11"/>
    <x v="40"/>
  </r>
  <r>
    <x v="0"/>
    <n v="1185732"/>
    <x v="299"/>
    <x v="0"/>
    <x v="43"/>
    <s v="Wilmington"/>
    <x v="2"/>
    <n v="45"/>
    <n v="325"/>
    <n v="146250"/>
    <n v="58500"/>
    <n v="0.4"/>
    <s v="In-store"/>
    <s v="2021"/>
    <x v="11"/>
    <x v="40"/>
  </r>
  <r>
    <x v="0"/>
    <n v="1185732"/>
    <x v="299"/>
    <x v="0"/>
    <x v="43"/>
    <s v="Wilmington"/>
    <x v="3"/>
    <n v="45"/>
    <n v="300"/>
    <n v="135000"/>
    <n v="54000"/>
    <n v="0.4"/>
    <s v="In-store"/>
    <s v="2021"/>
    <x v="11"/>
    <x v="40"/>
  </r>
  <r>
    <x v="0"/>
    <n v="1185732"/>
    <x v="299"/>
    <x v="0"/>
    <x v="43"/>
    <s v="Wilmington"/>
    <x v="4"/>
    <n v="54.999999999999993"/>
    <n v="300"/>
    <n v="164999.99999999997"/>
    <n v="49499.999999999993"/>
    <n v="0.3"/>
    <s v="In-store"/>
    <s v="2021"/>
    <x v="11"/>
    <x v="40"/>
  </r>
  <r>
    <x v="0"/>
    <n v="1185732"/>
    <x v="299"/>
    <x v="0"/>
    <x v="43"/>
    <s v="Wilmington"/>
    <x v="5"/>
    <n v="60"/>
    <n v="450"/>
    <n v="270000"/>
    <n v="108000"/>
    <n v="0.4"/>
    <s v="In-store"/>
    <s v="2021"/>
    <x v="11"/>
    <x v="40"/>
  </r>
  <r>
    <x v="0"/>
    <n v="1185732"/>
    <x v="327"/>
    <x v="0"/>
    <x v="43"/>
    <s v="Wilmington"/>
    <x v="0"/>
    <n v="54.999999999999993"/>
    <n v="675"/>
    <n v="371249.99999999994"/>
    <n v="129937.49999999997"/>
    <n v="0.35"/>
    <s v="In-store"/>
    <s v="2021"/>
    <x v="5"/>
    <x v="14"/>
  </r>
  <r>
    <x v="0"/>
    <n v="1185732"/>
    <x v="327"/>
    <x v="0"/>
    <x v="43"/>
    <s v="Wilmington"/>
    <x v="1"/>
    <n v="50"/>
    <n v="425"/>
    <n v="212500"/>
    <n v="74375"/>
    <n v="0.35"/>
    <s v="In-store"/>
    <s v="2021"/>
    <x v="5"/>
    <x v="14"/>
  </r>
  <r>
    <x v="0"/>
    <n v="1185732"/>
    <x v="327"/>
    <x v="0"/>
    <x v="43"/>
    <s v="Wilmington"/>
    <x v="2"/>
    <n v="45"/>
    <n v="350"/>
    <n v="157500"/>
    <n v="63000"/>
    <n v="0.4"/>
    <s v="In-store"/>
    <s v="2021"/>
    <x v="5"/>
    <x v="14"/>
  </r>
  <r>
    <x v="0"/>
    <n v="1185732"/>
    <x v="327"/>
    <x v="0"/>
    <x v="43"/>
    <s v="Wilmington"/>
    <x v="3"/>
    <n v="45"/>
    <n v="300"/>
    <n v="135000"/>
    <n v="54000"/>
    <n v="0.4"/>
    <s v="In-store"/>
    <s v="2021"/>
    <x v="5"/>
    <x v="14"/>
  </r>
  <r>
    <x v="0"/>
    <n v="1185732"/>
    <x v="327"/>
    <x v="0"/>
    <x v="43"/>
    <s v="Wilmington"/>
    <x v="4"/>
    <n v="54.999999999999993"/>
    <n v="325"/>
    <n v="178749.99999999997"/>
    <n v="53624.999999999993"/>
    <n v="0.3"/>
    <s v="In-store"/>
    <s v="2021"/>
    <x v="5"/>
    <x v="14"/>
  </r>
  <r>
    <x v="0"/>
    <n v="1185732"/>
    <x v="327"/>
    <x v="0"/>
    <x v="43"/>
    <s v="Wilmington"/>
    <x v="5"/>
    <n v="60"/>
    <n v="500"/>
    <n v="300000"/>
    <n v="120000"/>
    <n v="0.4"/>
    <s v="In-store"/>
    <s v="2021"/>
    <x v="5"/>
    <x v="14"/>
  </r>
  <r>
    <x v="0"/>
    <n v="1185732"/>
    <x v="359"/>
    <x v="0"/>
    <x v="43"/>
    <s v="Wilmington"/>
    <x v="0"/>
    <n v="54.999999999999993"/>
    <n v="650"/>
    <n v="357499.99999999994"/>
    <n v="125124.99999999997"/>
    <n v="0.35"/>
    <s v="In-store"/>
    <s v="2021"/>
    <x v="6"/>
    <x v="18"/>
  </r>
  <r>
    <x v="0"/>
    <n v="1185732"/>
    <x v="359"/>
    <x v="0"/>
    <x v="43"/>
    <s v="Wilmington"/>
    <x v="1"/>
    <n v="50"/>
    <n v="425"/>
    <n v="212500"/>
    <n v="74375"/>
    <n v="0.35"/>
    <s v="In-store"/>
    <s v="2021"/>
    <x v="6"/>
    <x v="18"/>
  </r>
  <r>
    <x v="0"/>
    <n v="1185732"/>
    <x v="359"/>
    <x v="0"/>
    <x v="43"/>
    <s v="Wilmington"/>
    <x v="2"/>
    <n v="45"/>
    <n v="350"/>
    <n v="157500"/>
    <n v="63000"/>
    <n v="0.4"/>
    <s v="In-store"/>
    <s v="2021"/>
    <x v="6"/>
    <x v="18"/>
  </r>
  <r>
    <x v="0"/>
    <n v="1185732"/>
    <x v="359"/>
    <x v="0"/>
    <x v="43"/>
    <s v="Wilmington"/>
    <x v="3"/>
    <n v="45"/>
    <n v="250"/>
    <n v="112500"/>
    <n v="45000"/>
    <n v="0.4"/>
    <s v="In-store"/>
    <s v="2021"/>
    <x v="6"/>
    <x v="18"/>
  </r>
  <r>
    <x v="0"/>
    <n v="1185732"/>
    <x v="359"/>
    <x v="0"/>
    <x v="43"/>
    <s v="Wilmington"/>
    <x v="4"/>
    <n v="54.999999999999993"/>
    <n v="225"/>
    <n v="123749.99999999999"/>
    <n v="37124.999999999993"/>
    <n v="0.3"/>
    <s v="In-store"/>
    <s v="2021"/>
    <x v="6"/>
    <x v="18"/>
  </r>
  <r>
    <x v="0"/>
    <n v="1185732"/>
    <x v="359"/>
    <x v="0"/>
    <x v="43"/>
    <s v="Wilmington"/>
    <x v="5"/>
    <n v="60"/>
    <n v="400"/>
    <n v="240000"/>
    <n v="96000"/>
    <n v="0.4"/>
    <s v="In-store"/>
    <s v="2021"/>
    <x v="6"/>
    <x v="18"/>
  </r>
  <r>
    <x v="0"/>
    <n v="1185732"/>
    <x v="389"/>
    <x v="0"/>
    <x v="43"/>
    <s v="Wilmington"/>
    <x v="0"/>
    <n v="54.999999999999993"/>
    <n v="525"/>
    <n v="288749.99999999994"/>
    <n v="101062.49999999997"/>
    <n v="0.35"/>
    <s v="In-store"/>
    <s v="2021"/>
    <x v="7"/>
    <x v="23"/>
  </r>
  <r>
    <x v="0"/>
    <n v="1185732"/>
    <x v="389"/>
    <x v="0"/>
    <x v="43"/>
    <s v="Wilmington"/>
    <x v="1"/>
    <n v="50"/>
    <n v="325"/>
    <n v="162500"/>
    <n v="56875"/>
    <n v="0.35"/>
    <s v="In-store"/>
    <s v="2021"/>
    <x v="7"/>
    <x v="23"/>
  </r>
  <r>
    <x v="0"/>
    <n v="1185732"/>
    <x v="389"/>
    <x v="0"/>
    <x v="43"/>
    <s v="Wilmington"/>
    <x v="2"/>
    <n v="45"/>
    <n v="225"/>
    <n v="101250"/>
    <n v="40500"/>
    <n v="0.4"/>
    <s v="In-store"/>
    <s v="2021"/>
    <x v="7"/>
    <x v="23"/>
  </r>
  <r>
    <x v="0"/>
    <n v="1185732"/>
    <x v="389"/>
    <x v="0"/>
    <x v="43"/>
    <s v="Wilmington"/>
    <x v="3"/>
    <n v="45"/>
    <n v="200"/>
    <n v="90000"/>
    <n v="36000"/>
    <n v="0.4"/>
    <s v="In-store"/>
    <s v="2021"/>
    <x v="7"/>
    <x v="23"/>
  </r>
  <r>
    <x v="0"/>
    <n v="1185732"/>
    <x v="389"/>
    <x v="0"/>
    <x v="43"/>
    <s v="Wilmington"/>
    <x v="4"/>
    <n v="54.999999999999993"/>
    <n v="200"/>
    <n v="109999.99999999999"/>
    <n v="32999.999999999993"/>
    <n v="0.3"/>
    <s v="In-store"/>
    <s v="2021"/>
    <x v="7"/>
    <x v="23"/>
  </r>
  <r>
    <x v="0"/>
    <n v="1185732"/>
    <x v="389"/>
    <x v="0"/>
    <x v="43"/>
    <s v="Wilmington"/>
    <x v="5"/>
    <n v="60"/>
    <n v="300"/>
    <n v="180000"/>
    <n v="72000"/>
    <n v="0.4"/>
    <s v="In-store"/>
    <s v="2021"/>
    <x v="7"/>
    <x v="23"/>
  </r>
  <r>
    <x v="0"/>
    <n v="1185732"/>
    <x v="421"/>
    <x v="0"/>
    <x v="43"/>
    <s v="Wilmington"/>
    <x v="0"/>
    <n v="60"/>
    <n v="475"/>
    <n v="285000"/>
    <n v="99750"/>
    <n v="0.35"/>
    <s v="In-store"/>
    <s v="2021"/>
    <x v="8"/>
    <x v="47"/>
  </r>
  <r>
    <x v="0"/>
    <n v="1185732"/>
    <x v="421"/>
    <x v="0"/>
    <x v="43"/>
    <s v="Wilmington"/>
    <x v="1"/>
    <n v="55.000000000000007"/>
    <n v="300"/>
    <n v="165000.00000000003"/>
    <n v="57750.000000000007"/>
    <n v="0.35"/>
    <s v="In-store"/>
    <s v="2021"/>
    <x v="8"/>
    <x v="47"/>
  </r>
  <r>
    <x v="0"/>
    <n v="1185732"/>
    <x v="421"/>
    <x v="0"/>
    <x v="43"/>
    <s v="Wilmington"/>
    <x v="2"/>
    <n v="55.000000000000007"/>
    <n v="200"/>
    <n v="110000.00000000001"/>
    <n v="44000.000000000007"/>
    <n v="0.4"/>
    <s v="In-store"/>
    <s v="2021"/>
    <x v="8"/>
    <x v="47"/>
  </r>
  <r>
    <x v="0"/>
    <n v="1185732"/>
    <x v="421"/>
    <x v="0"/>
    <x v="43"/>
    <s v="Wilmington"/>
    <x v="3"/>
    <n v="55.000000000000007"/>
    <n v="175"/>
    <n v="96250.000000000015"/>
    <n v="38500.000000000007"/>
    <n v="0.4"/>
    <s v="In-store"/>
    <s v="2021"/>
    <x v="8"/>
    <x v="47"/>
  </r>
  <r>
    <x v="0"/>
    <n v="1185732"/>
    <x v="421"/>
    <x v="0"/>
    <x v="43"/>
    <s v="Wilmington"/>
    <x v="4"/>
    <n v="65"/>
    <n v="175"/>
    <n v="113750"/>
    <n v="34125"/>
    <n v="0.3"/>
    <s v="In-store"/>
    <s v="2021"/>
    <x v="8"/>
    <x v="47"/>
  </r>
  <r>
    <x v="4"/>
    <n v="1185732"/>
    <x v="421"/>
    <x v="0"/>
    <x v="43"/>
    <s v="Wilmington"/>
    <x v="5"/>
    <n v="70"/>
    <n v="300"/>
    <n v="210000"/>
    <n v="84000"/>
    <n v="0.4"/>
    <s v="In-store"/>
    <s v="2021"/>
    <x v="8"/>
    <x v="47"/>
  </r>
  <r>
    <x v="4"/>
    <n v="1185732"/>
    <x v="451"/>
    <x v="0"/>
    <x v="43"/>
    <s v="Wilmington"/>
    <x v="0"/>
    <n v="65"/>
    <n v="450"/>
    <n v="292500"/>
    <n v="102375"/>
    <n v="0.35"/>
    <s v="In-store"/>
    <s v="2021"/>
    <x v="9"/>
    <x v="28"/>
  </r>
  <r>
    <x v="4"/>
    <n v="1185732"/>
    <x v="451"/>
    <x v="0"/>
    <x v="43"/>
    <s v="Wilmington"/>
    <x v="1"/>
    <n v="55.000000000000007"/>
    <n v="325"/>
    <n v="178750.00000000003"/>
    <n v="62562.500000000007"/>
    <n v="0.35"/>
    <s v="In-store"/>
    <s v="2021"/>
    <x v="9"/>
    <x v="28"/>
  </r>
  <r>
    <x v="4"/>
    <n v="1185732"/>
    <x v="451"/>
    <x v="0"/>
    <x v="43"/>
    <s v="Wilmington"/>
    <x v="2"/>
    <n v="55.000000000000007"/>
    <n v="320"/>
    <n v="176000.00000000003"/>
    <n v="70400.000000000015"/>
    <n v="0.4"/>
    <s v="In-store"/>
    <s v="2021"/>
    <x v="9"/>
    <x v="28"/>
  </r>
  <r>
    <x v="4"/>
    <n v="1185732"/>
    <x v="451"/>
    <x v="0"/>
    <x v="43"/>
    <s v="Wilmington"/>
    <x v="3"/>
    <n v="55.000000000000007"/>
    <n v="300"/>
    <n v="165000.00000000003"/>
    <n v="66000.000000000015"/>
    <n v="0.4"/>
    <s v="In-store"/>
    <s v="2021"/>
    <x v="9"/>
    <x v="28"/>
  </r>
  <r>
    <x v="4"/>
    <n v="1185732"/>
    <x v="451"/>
    <x v="0"/>
    <x v="43"/>
    <s v="Wilmington"/>
    <x v="4"/>
    <n v="65"/>
    <n v="275"/>
    <n v="178750"/>
    <n v="53625"/>
    <n v="0.3"/>
    <s v="In-store"/>
    <s v="2021"/>
    <x v="9"/>
    <x v="28"/>
  </r>
  <r>
    <x v="4"/>
    <n v="1185732"/>
    <x v="451"/>
    <x v="0"/>
    <x v="43"/>
    <s v="Wilmington"/>
    <x v="5"/>
    <n v="70"/>
    <n v="375"/>
    <n v="262500"/>
    <n v="105000"/>
    <n v="0.4"/>
    <s v="In-store"/>
    <s v="2021"/>
    <x v="9"/>
    <x v="28"/>
  </r>
  <r>
    <x v="4"/>
    <n v="1185732"/>
    <x v="480"/>
    <x v="0"/>
    <x v="43"/>
    <s v="Wilmington"/>
    <x v="0"/>
    <n v="65"/>
    <n v="600"/>
    <n v="390000"/>
    <n v="136500"/>
    <n v="0.35"/>
    <s v="In-store"/>
    <s v="2021"/>
    <x v="10"/>
    <x v="51"/>
  </r>
  <r>
    <x v="4"/>
    <n v="1185732"/>
    <x v="480"/>
    <x v="0"/>
    <x v="43"/>
    <s v="Wilmington"/>
    <x v="1"/>
    <n v="55.000000000000007"/>
    <n v="400"/>
    <n v="220000.00000000003"/>
    <n v="77000"/>
    <n v="0.35"/>
    <s v="In-store"/>
    <s v="2021"/>
    <x v="10"/>
    <x v="51"/>
  </r>
  <r>
    <x v="4"/>
    <n v="1185732"/>
    <x v="480"/>
    <x v="0"/>
    <x v="43"/>
    <s v="Wilmington"/>
    <x v="2"/>
    <n v="55.000000000000007"/>
    <n v="375"/>
    <n v="206250.00000000003"/>
    <n v="82500.000000000015"/>
    <n v="0.4"/>
    <s v="In-store"/>
    <s v="2021"/>
    <x v="10"/>
    <x v="51"/>
  </r>
  <r>
    <x v="4"/>
    <n v="1185732"/>
    <x v="480"/>
    <x v="0"/>
    <x v="43"/>
    <s v="Wilmington"/>
    <x v="3"/>
    <n v="55.000000000000007"/>
    <n v="325"/>
    <n v="178750.00000000003"/>
    <n v="71500.000000000015"/>
    <n v="0.4"/>
    <s v="In-store"/>
    <s v="2021"/>
    <x v="10"/>
    <x v="51"/>
  </r>
  <r>
    <x v="4"/>
    <n v="1185732"/>
    <x v="480"/>
    <x v="0"/>
    <x v="43"/>
    <s v="Wilmington"/>
    <x v="4"/>
    <n v="65"/>
    <n v="325"/>
    <n v="211250"/>
    <n v="63375"/>
    <n v="0.3"/>
    <s v="In-store"/>
    <s v="2021"/>
    <x v="10"/>
    <x v="51"/>
  </r>
  <r>
    <x v="4"/>
    <n v="1185732"/>
    <x v="480"/>
    <x v="0"/>
    <x v="43"/>
    <s v="Wilmington"/>
    <x v="5"/>
    <n v="70"/>
    <n v="425"/>
    <n v="297500"/>
    <n v="119000"/>
    <n v="0.4"/>
    <s v="In-store"/>
    <s v="2021"/>
    <x v="10"/>
    <x v="51"/>
  </r>
  <r>
    <x v="4"/>
    <n v="1185732"/>
    <x v="174"/>
    <x v="0"/>
    <x v="43"/>
    <s v="Wilmington"/>
    <x v="0"/>
    <n v="35"/>
    <n v="475"/>
    <n v="166250"/>
    <n v="58187.499999999993"/>
    <n v="0.35"/>
    <s v="In-store"/>
    <s v="2021"/>
    <x v="0"/>
    <x v="31"/>
  </r>
  <r>
    <x v="4"/>
    <n v="1185732"/>
    <x v="174"/>
    <x v="0"/>
    <x v="43"/>
    <s v="Wilmington"/>
    <x v="1"/>
    <n v="35"/>
    <n v="275"/>
    <n v="96250"/>
    <n v="33687.5"/>
    <n v="0.35"/>
    <s v="In-store"/>
    <s v="2021"/>
    <x v="0"/>
    <x v="31"/>
  </r>
  <r>
    <x v="4"/>
    <n v="1185732"/>
    <x v="174"/>
    <x v="0"/>
    <x v="43"/>
    <s v="Wilmington"/>
    <x v="2"/>
    <n v="25.000000000000007"/>
    <n v="275"/>
    <n v="68750.000000000015"/>
    <n v="27500.000000000007"/>
    <n v="0.4"/>
    <s v="In-store"/>
    <s v="2021"/>
    <x v="0"/>
    <x v="31"/>
  </r>
  <r>
    <x v="4"/>
    <n v="1185732"/>
    <x v="174"/>
    <x v="0"/>
    <x v="43"/>
    <s v="Wilmington"/>
    <x v="3"/>
    <n v="30"/>
    <n v="125"/>
    <n v="37500"/>
    <n v="15000"/>
    <n v="0.4"/>
    <s v="In-store"/>
    <s v="2021"/>
    <x v="0"/>
    <x v="31"/>
  </r>
  <r>
    <x v="4"/>
    <n v="1185732"/>
    <x v="174"/>
    <x v="0"/>
    <x v="43"/>
    <s v="Wilmington"/>
    <x v="4"/>
    <n v="45"/>
    <n v="175"/>
    <n v="78750"/>
    <n v="23625"/>
    <n v="0.3"/>
    <s v="In-store"/>
    <s v="2021"/>
    <x v="0"/>
    <x v="31"/>
  </r>
  <r>
    <x v="4"/>
    <n v="1185732"/>
    <x v="174"/>
    <x v="0"/>
    <x v="43"/>
    <s v="Wilmington"/>
    <x v="5"/>
    <n v="35"/>
    <n v="275"/>
    <n v="96250"/>
    <n v="38500"/>
    <n v="0.4"/>
    <s v="In-store"/>
    <s v="2021"/>
    <x v="0"/>
    <x v="31"/>
  </r>
  <r>
    <x v="4"/>
    <n v="1185732"/>
    <x v="203"/>
    <x v="0"/>
    <x v="43"/>
    <s v="Wilmington"/>
    <x v="0"/>
    <n v="35"/>
    <n v="525"/>
    <n v="183750"/>
    <n v="64312.499999999993"/>
    <n v="0.35"/>
    <s v="In-store"/>
    <s v="2021"/>
    <x v="1"/>
    <x v="5"/>
  </r>
  <r>
    <x v="4"/>
    <n v="1185732"/>
    <x v="203"/>
    <x v="0"/>
    <x v="43"/>
    <s v="Wilmington"/>
    <x v="1"/>
    <n v="35"/>
    <n v="175"/>
    <n v="61250"/>
    <n v="21437.5"/>
    <n v="0.35"/>
    <s v="In-store"/>
    <s v="2021"/>
    <x v="1"/>
    <x v="5"/>
  </r>
  <r>
    <x v="4"/>
    <n v="1185732"/>
    <x v="203"/>
    <x v="0"/>
    <x v="43"/>
    <s v="Wilmington"/>
    <x v="2"/>
    <n v="25.000000000000007"/>
    <n v="225"/>
    <n v="56250.000000000015"/>
    <n v="22500.000000000007"/>
    <n v="0.4"/>
    <s v="In-store"/>
    <s v="2021"/>
    <x v="1"/>
    <x v="5"/>
  </r>
  <r>
    <x v="4"/>
    <n v="1185732"/>
    <x v="203"/>
    <x v="0"/>
    <x v="44"/>
    <s v="Newark"/>
    <x v="3"/>
    <n v="30"/>
    <n v="100"/>
    <n v="30000"/>
    <n v="12000"/>
    <n v="0.4"/>
    <s v="In-store"/>
    <s v="2021"/>
    <x v="1"/>
    <x v="5"/>
  </r>
  <r>
    <x v="4"/>
    <n v="1185732"/>
    <x v="203"/>
    <x v="0"/>
    <x v="44"/>
    <s v="Newark"/>
    <x v="4"/>
    <n v="45"/>
    <n v="175"/>
    <n v="78750"/>
    <n v="23625"/>
    <n v="0.3"/>
    <s v="In-store"/>
    <s v="2021"/>
    <x v="1"/>
    <x v="5"/>
  </r>
  <r>
    <x v="4"/>
    <n v="1185732"/>
    <x v="203"/>
    <x v="0"/>
    <x v="44"/>
    <s v="Newark"/>
    <x v="5"/>
    <n v="35"/>
    <n v="275"/>
    <n v="96250"/>
    <n v="38500"/>
    <n v="0.4"/>
    <s v="In-store"/>
    <s v="2021"/>
    <x v="1"/>
    <x v="5"/>
  </r>
  <r>
    <x v="4"/>
    <n v="1185732"/>
    <x v="708"/>
    <x v="0"/>
    <x v="44"/>
    <s v="Newark"/>
    <x v="0"/>
    <n v="35"/>
    <n v="495"/>
    <n v="173250"/>
    <n v="60637.499999999993"/>
    <n v="0.35"/>
    <s v="In-store"/>
    <s v="2021"/>
    <x v="2"/>
    <x v="6"/>
  </r>
  <r>
    <x v="4"/>
    <n v="1185732"/>
    <x v="708"/>
    <x v="0"/>
    <x v="44"/>
    <s v="Newark"/>
    <x v="1"/>
    <n v="35"/>
    <n v="200"/>
    <n v="70000"/>
    <n v="24500"/>
    <n v="0.35"/>
    <s v="In-store"/>
    <s v="2021"/>
    <x v="2"/>
    <x v="6"/>
  </r>
  <r>
    <x v="4"/>
    <n v="1185732"/>
    <x v="708"/>
    <x v="0"/>
    <x v="44"/>
    <s v="Newark"/>
    <x v="2"/>
    <n v="25.000000000000007"/>
    <n v="225"/>
    <n v="56250.000000000015"/>
    <n v="22500.000000000007"/>
    <n v="0.4"/>
    <s v="In-store"/>
    <s v="2021"/>
    <x v="2"/>
    <x v="6"/>
  </r>
  <r>
    <x v="4"/>
    <n v="1185732"/>
    <x v="708"/>
    <x v="0"/>
    <x v="44"/>
    <s v="Newark"/>
    <x v="3"/>
    <n v="30"/>
    <n v="75"/>
    <n v="22500"/>
    <n v="9000"/>
    <n v="0.4"/>
    <s v="In-store"/>
    <s v="2021"/>
    <x v="2"/>
    <x v="6"/>
  </r>
  <r>
    <x v="4"/>
    <n v="1185732"/>
    <x v="708"/>
    <x v="0"/>
    <x v="44"/>
    <s v="Newark"/>
    <x v="4"/>
    <n v="45"/>
    <n v="125"/>
    <n v="56250"/>
    <n v="16875"/>
    <n v="0.3"/>
    <s v="In-store"/>
    <s v="2021"/>
    <x v="2"/>
    <x v="6"/>
  </r>
  <r>
    <x v="4"/>
    <n v="1185732"/>
    <x v="708"/>
    <x v="0"/>
    <x v="44"/>
    <s v="Newark"/>
    <x v="5"/>
    <n v="35"/>
    <n v="225"/>
    <n v="78750"/>
    <n v="31500"/>
    <n v="0.4"/>
    <s v="In-store"/>
    <s v="2021"/>
    <x v="2"/>
    <x v="6"/>
  </r>
  <r>
    <x v="4"/>
    <n v="1185732"/>
    <x v="230"/>
    <x v="0"/>
    <x v="44"/>
    <s v="Newark"/>
    <x v="0"/>
    <n v="35"/>
    <n v="475"/>
    <n v="166250"/>
    <n v="58187.499999999993"/>
    <n v="0.35"/>
    <s v="In-store"/>
    <s v="2021"/>
    <x v="3"/>
    <x v="34"/>
  </r>
  <r>
    <x v="4"/>
    <n v="1185732"/>
    <x v="230"/>
    <x v="0"/>
    <x v="44"/>
    <s v="Newark"/>
    <x v="1"/>
    <n v="35"/>
    <n v="175"/>
    <n v="61250"/>
    <n v="21437.5"/>
    <n v="0.35"/>
    <s v="In-store"/>
    <s v="2021"/>
    <x v="3"/>
    <x v="34"/>
  </r>
  <r>
    <x v="4"/>
    <n v="1185732"/>
    <x v="230"/>
    <x v="0"/>
    <x v="44"/>
    <s v="Newark"/>
    <x v="2"/>
    <n v="25.000000000000007"/>
    <n v="175"/>
    <n v="43750.000000000015"/>
    <n v="17500.000000000007"/>
    <n v="0.4"/>
    <s v="In-store"/>
    <s v="2021"/>
    <x v="3"/>
    <x v="34"/>
  </r>
  <r>
    <x v="4"/>
    <n v="1185732"/>
    <x v="230"/>
    <x v="0"/>
    <x v="44"/>
    <s v="Newark"/>
    <x v="3"/>
    <n v="30"/>
    <n v="100"/>
    <n v="30000"/>
    <n v="12000"/>
    <n v="0.4"/>
    <s v="In-store"/>
    <s v="2021"/>
    <x v="3"/>
    <x v="34"/>
  </r>
  <r>
    <x v="4"/>
    <n v="1185732"/>
    <x v="230"/>
    <x v="0"/>
    <x v="44"/>
    <s v="Newark"/>
    <x v="4"/>
    <n v="45"/>
    <n v="100"/>
    <n v="45000"/>
    <n v="13500"/>
    <n v="0.3"/>
    <s v="In-store"/>
    <s v="2021"/>
    <x v="3"/>
    <x v="34"/>
  </r>
  <r>
    <x v="4"/>
    <n v="1185732"/>
    <x v="230"/>
    <x v="0"/>
    <x v="44"/>
    <s v="Newark"/>
    <x v="5"/>
    <n v="35"/>
    <n v="250"/>
    <n v="87500"/>
    <n v="35000"/>
    <n v="0.4"/>
    <s v="In-store"/>
    <s v="2021"/>
    <x v="3"/>
    <x v="34"/>
  </r>
  <r>
    <x v="4"/>
    <n v="1185732"/>
    <x v="259"/>
    <x v="0"/>
    <x v="44"/>
    <s v="Newark"/>
    <x v="0"/>
    <n v="49.999999999999993"/>
    <n v="520"/>
    <n v="259999.99999999997"/>
    <n v="90999.999999999985"/>
    <n v="0.35"/>
    <s v="In-store"/>
    <s v="2021"/>
    <x v="4"/>
    <x v="13"/>
  </r>
  <r>
    <x v="4"/>
    <n v="1185732"/>
    <x v="259"/>
    <x v="0"/>
    <x v="44"/>
    <s v="Newark"/>
    <x v="1"/>
    <n v="45"/>
    <n v="225"/>
    <n v="101250"/>
    <n v="35437.5"/>
    <n v="0.35"/>
    <s v="In-store"/>
    <s v="2021"/>
    <x v="4"/>
    <x v="13"/>
  </r>
  <r>
    <x v="4"/>
    <n v="1185732"/>
    <x v="259"/>
    <x v="0"/>
    <x v="44"/>
    <s v="Newark"/>
    <x v="2"/>
    <n v="40"/>
    <n v="250"/>
    <n v="100000"/>
    <n v="40000"/>
    <n v="0.4"/>
    <s v="In-store"/>
    <s v="2021"/>
    <x v="4"/>
    <x v="13"/>
  </r>
  <r>
    <x v="4"/>
    <n v="1185732"/>
    <x v="259"/>
    <x v="0"/>
    <x v="44"/>
    <s v="Newark"/>
    <x v="3"/>
    <n v="40"/>
    <n v="200"/>
    <n v="80000"/>
    <n v="32000"/>
    <n v="0.4"/>
    <s v="In-store"/>
    <s v="2021"/>
    <x v="4"/>
    <x v="13"/>
  </r>
  <r>
    <x v="4"/>
    <n v="1185732"/>
    <x v="259"/>
    <x v="0"/>
    <x v="44"/>
    <s v="Newark"/>
    <x v="4"/>
    <n v="49.999999999999993"/>
    <n v="225"/>
    <n v="112499.99999999999"/>
    <n v="33749.999999999993"/>
    <n v="0.3"/>
    <s v="In-store"/>
    <s v="2021"/>
    <x v="4"/>
    <x v="13"/>
  </r>
  <r>
    <x v="4"/>
    <n v="1185732"/>
    <x v="259"/>
    <x v="0"/>
    <x v="44"/>
    <s v="Newark"/>
    <x v="5"/>
    <n v="54.999999999999993"/>
    <n v="350"/>
    <n v="192499.99999999997"/>
    <n v="76999.999999999985"/>
    <n v="0.4"/>
    <s v="In-store"/>
    <s v="2021"/>
    <x v="4"/>
    <x v="13"/>
  </r>
  <r>
    <x v="4"/>
    <n v="1185732"/>
    <x v="292"/>
    <x v="0"/>
    <x v="44"/>
    <s v="Newark"/>
    <x v="0"/>
    <n v="49.999999999999993"/>
    <n v="600"/>
    <n v="299999.99999999994"/>
    <n v="104999.99999999997"/>
    <n v="0.35"/>
    <s v="In-store"/>
    <s v="2021"/>
    <x v="11"/>
    <x v="39"/>
  </r>
  <r>
    <x v="4"/>
    <n v="1185732"/>
    <x v="292"/>
    <x v="0"/>
    <x v="44"/>
    <s v="Newark"/>
    <x v="1"/>
    <n v="45"/>
    <n v="350"/>
    <n v="157500"/>
    <n v="55125"/>
    <n v="0.35"/>
    <s v="In-store"/>
    <s v="2021"/>
    <x v="11"/>
    <x v="39"/>
  </r>
  <r>
    <x v="4"/>
    <n v="1185732"/>
    <x v="292"/>
    <x v="0"/>
    <x v="44"/>
    <s v="Newark"/>
    <x v="2"/>
    <n v="40"/>
    <n v="275"/>
    <n v="110000"/>
    <n v="44000"/>
    <n v="0.4"/>
    <s v="In-store"/>
    <s v="2021"/>
    <x v="11"/>
    <x v="39"/>
  </r>
  <r>
    <x v="4"/>
    <n v="1185732"/>
    <x v="292"/>
    <x v="0"/>
    <x v="44"/>
    <s v="Newark"/>
    <x v="3"/>
    <n v="40"/>
    <n v="250"/>
    <n v="100000"/>
    <n v="40000"/>
    <n v="0.4"/>
    <s v="In-store"/>
    <s v="2021"/>
    <x v="11"/>
    <x v="39"/>
  </r>
  <r>
    <x v="4"/>
    <n v="1185732"/>
    <x v="292"/>
    <x v="0"/>
    <x v="44"/>
    <s v="Newark"/>
    <x v="4"/>
    <n v="49.999999999999993"/>
    <n v="250"/>
    <n v="124999.99999999999"/>
    <n v="37499.999999999993"/>
    <n v="0.3"/>
    <s v="In-store"/>
    <s v="2021"/>
    <x v="11"/>
    <x v="39"/>
  </r>
  <r>
    <x v="4"/>
    <n v="1185732"/>
    <x v="292"/>
    <x v="0"/>
    <x v="44"/>
    <s v="Newark"/>
    <x v="5"/>
    <n v="54.999999999999993"/>
    <n v="400"/>
    <n v="219999.99999999997"/>
    <n v="88000"/>
    <n v="0.4"/>
    <s v="In-store"/>
    <s v="2021"/>
    <x v="11"/>
    <x v="39"/>
  </r>
  <r>
    <x v="4"/>
    <n v="1185732"/>
    <x v="320"/>
    <x v="0"/>
    <x v="44"/>
    <s v="Newark"/>
    <x v="0"/>
    <n v="49.999999999999993"/>
    <n v="625"/>
    <n v="312499.99999999994"/>
    <n v="109374.99999999997"/>
    <n v="0.35"/>
    <s v="In-store"/>
    <s v="2021"/>
    <x v="5"/>
    <x v="43"/>
  </r>
  <r>
    <x v="4"/>
    <n v="1185732"/>
    <x v="320"/>
    <x v="0"/>
    <x v="44"/>
    <s v="Newark"/>
    <x v="1"/>
    <n v="45"/>
    <n v="375"/>
    <n v="168750"/>
    <n v="59062.499999999993"/>
    <n v="0.35"/>
    <s v="In-store"/>
    <s v="2021"/>
    <x v="5"/>
    <x v="43"/>
  </r>
  <r>
    <x v="4"/>
    <n v="1185732"/>
    <x v="320"/>
    <x v="0"/>
    <x v="44"/>
    <s v="Newark"/>
    <x v="2"/>
    <n v="40"/>
    <n v="300"/>
    <n v="120000"/>
    <n v="48000"/>
    <n v="0.4"/>
    <s v="In-store"/>
    <s v="2021"/>
    <x v="5"/>
    <x v="43"/>
  </r>
  <r>
    <x v="4"/>
    <n v="1185732"/>
    <x v="320"/>
    <x v="0"/>
    <x v="44"/>
    <s v="Newark"/>
    <x v="3"/>
    <n v="40"/>
    <n v="250"/>
    <n v="100000"/>
    <n v="40000"/>
    <n v="0.4"/>
    <s v="In-store"/>
    <s v="2021"/>
    <x v="5"/>
    <x v="43"/>
  </r>
  <r>
    <x v="4"/>
    <n v="1185732"/>
    <x v="320"/>
    <x v="0"/>
    <x v="44"/>
    <s v="Newark"/>
    <x v="4"/>
    <n v="49.999999999999993"/>
    <n v="275"/>
    <n v="137499.99999999997"/>
    <n v="41249.999999999993"/>
    <n v="0.3"/>
    <s v="In-store"/>
    <s v="2021"/>
    <x v="5"/>
    <x v="43"/>
  </r>
  <r>
    <x v="4"/>
    <n v="1185732"/>
    <x v="320"/>
    <x v="0"/>
    <x v="44"/>
    <s v="Newark"/>
    <x v="5"/>
    <n v="54.999999999999993"/>
    <n v="450"/>
    <n v="247499.99999999997"/>
    <n v="99000"/>
    <n v="0.4"/>
    <s v="In-store"/>
    <s v="2021"/>
    <x v="5"/>
    <x v="43"/>
  </r>
  <r>
    <x v="4"/>
    <n v="1185732"/>
    <x v="352"/>
    <x v="0"/>
    <x v="44"/>
    <s v="Newark"/>
    <x v="0"/>
    <n v="49.999999999999993"/>
    <n v="600"/>
    <n v="299999.99999999994"/>
    <n v="104999.99999999997"/>
    <n v="0.35"/>
    <s v="In-store"/>
    <s v="2021"/>
    <x v="6"/>
    <x v="17"/>
  </r>
  <r>
    <x v="4"/>
    <n v="1185732"/>
    <x v="352"/>
    <x v="0"/>
    <x v="44"/>
    <s v="Newark"/>
    <x v="1"/>
    <n v="45"/>
    <n v="375"/>
    <n v="168750"/>
    <n v="59062.499999999993"/>
    <n v="0.35"/>
    <s v="In-store"/>
    <s v="2021"/>
    <x v="6"/>
    <x v="17"/>
  </r>
  <r>
    <x v="4"/>
    <n v="1185732"/>
    <x v="352"/>
    <x v="0"/>
    <x v="44"/>
    <s v="Newark"/>
    <x v="2"/>
    <n v="40"/>
    <n v="300"/>
    <n v="120000"/>
    <n v="48000"/>
    <n v="0.4"/>
    <s v="In-store"/>
    <s v="2021"/>
    <x v="6"/>
    <x v="17"/>
  </r>
  <r>
    <x v="4"/>
    <n v="1185732"/>
    <x v="352"/>
    <x v="0"/>
    <x v="44"/>
    <s v="Newark"/>
    <x v="3"/>
    <n v="40"/>
    <n v="200"/>
    <n v="80000"/>
    <n v="32000"/>
    <n v="0.4"/>
    <s v="In-store"/>
    <s v="2021"/>
    <x v="6"/>
    <x v="17"/>
  </r>
  <r>
    <x v="4"/>
    <n v="1185732"/>
    <x v="352"/>
    <x v="0"/>
    <x v="44"/>
    <s v="Newark"/>
    <x v="4"/>
    <n v="49.999999999999993"/>
    <n v="175"/>
    <n v="87499.999999999985"/>
    <n v="26249.999999999996"/>
    <n v="0.3"/>
    <s v="In-store"/>
    <s v="2021"/>
    <x v="6"/>
    <x v="17"/>
  </r>
  <r>
    <x v="4"/>
    <n v="1185732"/>
    <x v="352"/>
    <x v="0"/>
    <x v="44"/>
    <s v="Newark"/>
    <x v="5"/>
    <n v="54.999999999999993"/>
    <n v="350"/>
    <n v="192499.99999999997"/>
    <n v="76999.999999999985"/>
    <n v="0.4"/>
    <s v="In-store"/>
    <s v="2021"/>
    <x v="6"/>
    <x v="17"/>
  </r>
  <r>
    <x v="4"/>
    <n v="1185732"/>
    <x v="382"/>
    <x v="0"/>
    <x v="44"/>
    <s v="Newark"/>
    <x v="0"/>
    <n v="49.999999999999993"/>
    <n v="475"/>
    <n v="237499.99999999997"/>
    <n v="83124.999999999985"/>
    <n v="0.35"/>
    <s v="In-store"/>
    <s v="2021"/>
    <x v="7"/>
    <x v="22"/>
  </r>
  <r>
    <x v="4"/>
    <n v="1185732"/>
    <x v="382"/>
    <x v="0"/>
    <x v="44"/>
    <s v="Newark"/>
    <x v="1"/>
    <n v="45"/>
    <n v="275"/>
    <n v="123750"/>
    <n v="43312.5"/>
    <n v="0.35"/>
    <s v="In-store"/>
    <s v="2021"/>
    <x v="7"/>
    <x v="22"/>
  </r>
  <r>
    <x v="4"/>
    <n v="1185732"/>
    <x v="382"/>
    <x v="0"/>
    <x v="44"/>
    <s v="Newark"/>
    <x v="2"/>
    <n v="40"/>
    <n v="175"/>
    <n v="70000"/>
    <n v="28000"/>
    <n v="0.4"/>
    <s v="In-store"/>
    <s v="2021"/>
    <x v="7"/>
    <x v="22"/>
  </r>
  <r>
    <x v="4"/>
    <n v="1185732"/>
    <x v="382"/>
    <x v="0"/>
    <x v="44"/>
    <s v="Newark"/>
    <x v="3"/>
    <n v="40"/>
    <n v="150"/>
    <n v="60000"/>
    <n v="24000"/>
    <n v="0.4"/>
    <s v="In-store"/>
    <s v="2021"/>
    <x v="7"/>
    <x v="22"/>
  </r>
  <r>
    <x v="4"/>
    <n v="1185732"/>
    <x v="382"/>
    <x v="0"/>
    <x v="44"/>
    <s v="Newark"/>
    <x v="4"/>
    <n v="49.999999999999993"/>
    <n v="150"/>
    <n v="74999.999999999985"/>
    <n v="22499.999999999996"/>
    <n v="0.3"/>
    <s v="In-store"/>
    <s v="2021"/>
    <x v="7"/>
    <x v="22"/>
  </r>
  <r>
    <x v="4"/>
    <n v="1185732"/>
    <x v="382"/>
    <x v="0"/>
    <x v="44"/>
    <s v="Newark"/>
    <x v="5"/>
    <n v="54.999999999999993"/>
    <n v="250"/>
    <n v="137499.99999999997"/>
    <n v="54999.999999999993"/>
    <n v="0.4"/>
    <s v="In-store"/>
    <s v="2021"/>
    <x v="7"/>
    <x v="22"/>
  </r>
  <r>
    <x v="4"/>
    <n v="1185732"/>
    <x v="414"/>
    <x v="0"/>
    <x v="44"/>
    <s v="Newark"/>
    <x v="0"/>
    <n v="54.999999999999993"/>
    <n v="425"/>
    <n v="233749.99999999997"/>
    <n v="81812.499999999985"/>
    <n v="0.35"/>
    <s v="In-store"/>
    <s v="2021"/>
    <x v="8"/>
    <x v="46"/>
  </r>
  <r>
    <x v="4"/>
    <n v="1185732"/>
    <x v="414"/>
    <x v="0"/>
    <x v="44"/>
    <s v="Newark"/>
    <x v="1"/>
    <n v="50"/>
    <n v="250"/>
    <n v="125000"/>
    <n v="43750"/>
    <n v="0.35"/>
    <s v="In-store"/>
    <s v="2021"/>
    <x v="8"/>
    <x v="46"/>
  </r>
  <r>
    <x v="4"/>
    <n v="1185732"/>
    <x v="414"/>
    <x v="0"/>
    <x v="44"/>
    <s v="Newark"/>
    <x v="2"/>
    <n v="50"/>
    <n v="150"/>
    <n v="75000"/>
    <n v="30000"/>
    <n v="0.4"/>
    <s v="In-store"/>
    <s v="2021"/>
    <x v="8"/>
    <x v="46"/>
  </r>
  <r>
    <x v="4"/>
    <n v="1185732"/>
    <x v="414"/>
    <x v="0"/>
    <x v="44"/>
    <s v="Newark"/>
    <x v="3"/>
    <n v="50"/>
    <n v="125"/>
    <n v="62500"/>
    <n v="25000"/>
    <n v="0.4"/>
    <s v="In-store"/>
    <s v="2021"/>
    <x v="8"/>
    <x v="46"/>
  </r>
  <r>
    <x v="4"/>
    <n v="1185732"/>
    <x v="414"/>
    <x v="0"/>
    <x v="44"/>
    <s v="Newark"/>
    <x v="4"/>
    <n v="60"/>
    <n v="125"/>
    <n v="75000"/>
    <n v="22500"/>
    <n v="0.3"/>
    <s v="In-store"/>
    <s v="2021"/>
    <x v="8"/>
    <x v="46"/>
  </r>
  <r>
    <x v="2"/>
    <n v="1185732"/>
    <x v="414"/>
    <x v="0"/>
    <x v="44"/>
    <s v="Newark"/>
    <x v="5"/>
    <n v="64.999999999999986"/>
    <n v="250"/>
    <n v="162499.99999999997"/>
    <n v="64999.999999999993"/>
    <n v="0.4"/>
    <s v="In-store"/>
    <s v="2021"/>
    <x v="8"/>
    <x v="46"/>
  </r>
  <r>
    <x v="2"/>
    <n v="1185732"/>
    <x v="444"/>
    <x v="0"/>
    <x v="44"/>
    <s v="Newark"/>
    <x v="0"/>
    <n v="60"/>
    <n v="400"/>
    <n v="240000"/>
    <n v="84000"/>
    <n v="0.35"/>
    <s v="In-store"/>
    <s v="2021"/>
    <x v="9"/>
    <x v="27"/>
  </r>
  <r>
    <x v="2"/>
    <n v="1185732"/>
    <x v="444"/>
    <x v="0"/>
    <x v="44"/>
    <s v="Newark"/>
    <x v="1"/>
    <n v="50"/>
    <n v="275"/>
    <n v="137500"/>
    <n v="48125"/>
    <n v="0.35"/>
    <s v="In-store"/>
    <s v="2021"/>
    <x v="9"/>
    <x v="27"/>
  </r>
  <r>
    <x v="2"/>
    <n v="1185732"/>
    <x v="444"/>
    <x v="0"/>
    <x v="44"/>
    <s v="Newark"/>
    <x v="2"/>
    <n v="50"/>
    <n v="270"/>
    <n v="135000"/>
    <n v="54000"/>
    <n v="0.4"/>
    <s v="In-store"/>
    <s v="2021"/>
    <x v="9"/>
    <x v="27"/>
  </r>
  <r>
    <x v="2"/>
    <n v="1185732"/>
    <x v="444"/>
    <x v="0"/>
    <x v="44"/>
    <s v="Newark"/>
    <x v="3"/>
    <n v="50"/>
    <n v="250"/>
    <n v="125000"/>
    <n v="50000"/>
    <n v="0.4"/>
    <s v="In-store"/>
    <s v="2021"/>
    <x v="9"/>
    <x v="27"/>
  </r>
  <r>
    <x v="2"/>
    <n v="1185732"/>
    <x v="444"/>
    <x v="0"/>
    <x v="44"/>
    <s v="Newark"/>
    <x v="4"/>
    <n v="60"/>
    <n v="225"/>
    <n v="135000"/>
    <n v="40500"/>
    <n v="0.3"/>
    <s v="In-store"/>
    <s v="2021"/>
    <x v="9"/>
    <x v="27"/>
  </r>
  <r>
    <x v="2"/>
    <n v="1185732"/>
    <x v="444"/>
    <x v="0"/>
    <x v="44"/>
    <s v="Newark"/>
    <x v="5"/>
    <n v="64.999999999999986"/>
    <n v="325"/>
    <n v="211249.99999999994"/>
    <n v="84499.999999999985"/>
    <n v="0.4"/>
    <s v="In-store"/>
    <s v="2021"/>
    <x v="9"/>
    <x v="27"/>
  </r>
  <r>
    <x v="2"/>
    <n v="1185732"/>
    <x v="473"/>
    <x v="0"/>
    <x v="44"/>
    <s v="Newark"/>
    <x v="0"/>
    <n v="60"/>
    <n v="550"/>
    <n v="330000"/>
    <n v="115499.99999999999"/>
    <n v="0.35"/>
    <s v="In-store"/>
    <s v="2021"/>
    <x v="10"/>
    <x v="50"/>
  </r>
  <r>
    <x v="2"/>
    <n v="1185732"/>
    <x v="473"/>
    <x v="0"/>
    <x v="44"/>
    <s v="Newark"/>
    <x v="1"/>
    <n v="50"/>
    <n v="350"/>
    <n v="175000"/>
    <n v="61249.999999999993"/>
    <n v="0.35"/>
    <s v="In-store"/>
    <s v="2021"/>
    <x v="10"/>
    <x v="50"/>
  </r>
  <r>
    <x v="2"/>
    <n v="1185732"/>
    <x v="473"/>
    <x v="0"/>
    <x v="44"/>
    <s v="Newark"/>
    <x v="2"/>
    <n v="50"/>
    <n v="325"/>
    <n v="162500"/>
    <n v="65000"/>
    <n v="0.4"/>
    <s v="In-store"/>
    <s v="2021"/>
    <x v="10"/>
    <x v="50"/>
  </r>
  <r>
    <x v="2"/>
    <n v="1185732"/>
    <x v="473"/>
    <x v="0"/>
    <x v="44"/>
    <s v="Newark"/>
    <x v="3"/>
    <n v="50"/>
    <n v="275"/>
    <n v="137500"/>
    <n v="55000"/>
    <n v="0.4"/>
    <s v="In-store"/>
    <s v="2021"/>
    <x v="10"/>
    <x v="50"/>
  </r>
  <r>
    <x v="2"/>
    <n v="1185732"/>
    <x v="473"/>
    <x v="0"/>
    <x v="44"/>
    <s v="Newark"/>
    <x v="4"/>
    <n v="60"/>
    <n v="275"/>
    <n v="165000"/>
    <n v="49500"/>
    <n v="0.3"/>
    <s v="In-store"/>
    <s v="2021"/>
    <x v="10"/>
    <x v="50"/>
  </r>
  <r>
    <x v="2"/>
    <n v="1185732"/>
    <x v="473"/>
    <x v="0"/>
    <x v="44"/>
    <s v="Newark"/>
    <x v="5"/>
    <n v="64.999999999999986"/>
    <n v="375"/>
    <n v="243749.99999999994"/>
    <n v="97499.999999999985"/>
    <n v="0.4"/>
    <s v="In-store"/>
    <s v="2021"/>
    <x v="10"/>
    <x v="50"/>
  </r>
  <r>
    <x v="2"/>
    <n v="1185732"/>
    <x v="171"/>
    <x v="0"/>
    <x v="44"/>
    <s v="Newark"/>
    <x v="0"/>
    <n v="40"/>
    <n v="500"/>
    <n v="200000"/>
    <n v="80000"/>
    <n v="0.4"/>
    <s v="In-store"/>
    <s v="2021"/>
    <x v="0"/>
    <x v="1"/>
  </r>
  <r>
    <x v="2"/>
    <n v="1185732"/>
    <x v="171"/>
    <x v="0"/>
    <x v="44"/>
    <s v="Newark"/>
    <x v="1"/>
    <n v="40"/>
    <n v="300"/>
    <n v="120000"/>
    <n v="48000"/>
    <n v="0.4"/>
    <s v="In-store"/>
    <s v="2021"/>
    <x v="0"/>
    <x v="1"/>
  </r>
  <r>
    <x v="2"/>
    <n v="1185732"/>
    <x v="171"/>
    <x v="0"/>
    <x v="44"/>
    <s v="Newark"/>
    <x v="2"/>
    <n v="30.000000000000004"/>
    <n v="300"/>
    <n v="90000.000000000015"/>
    <n v="27000.000000000004"/>
    <n v="0.3"/>
    <s v="In-store"/>
    <s v="2021"/>
    <x v="0"/>
    <x v="1"/>
  </r>
  <r>
    <x v="2"/>
    <n v="1185732"/>
    <x v="171"/>
    <x v="0"/>
    <x v="44"/>
    <s v="Newark"/>
    <x v="3"/>
    <n v="35"/>
    <n v="150"/>
    <n v="52500"/>
    <n v="15750"/>
    <n v="0.3"/>
    <s v="In-store"/>
    <s v="2021"/>
    <x v="0"/>
    <x v="1"/>
  </r>
  <r>
    <x v="2"/>
    <n v="1185732"/>
    <x v="171"/>
    <x v="0"/>
    <x v="44"/>
    <s v="Newark"/>
    <x v="4"/>
    <n v="50"/>
    <n v="200"/>
    <n v="100000"/>
    <n v="30000"/>
    <n v="0.3"/>
    <s v="In-store"/>
    <s v="2021"/>
    <x v="0"/>
    <x v="1"/>
  </r>
  <r>
    <x v="2"/>
    <n v="1185732"/>
    <x v="171"/>
    <x v="0"/>
    <x v="44"/>
    <s v="Newark"/>
    <x v="5"/>
    <n v="40"/>
    <n v="300"/>
    <n v="120000"/>
    <n v="42000"/>
    <n v="0.35"/>
    <s v="In-store"/>
    <s v="2021"/>
    <x v="0"/>
    <x v="1"/>
  </r>
  <r>
    <x v="2"/>
    <n v="1185732"/>
    <x v="200"/>
    <x v="0"/>
    <x v="44"/>
    <s v="Newark"/>
    <x v="0"/>
    <n v="40"/>
    <n v="550"/>
    <n v="220000"/>
    <n v="88000"/>
    <n v="0.4"/>
    <s v="In-store"/>
    <s v="2021"/>
    <x v="1"/>
    <x v="4"/>
  </r>
  <r>
    <x v="2"/>
    <n v="1185732"/>
    <x v="200"/>
    <x v="0"/>
    <x v="44"/>
    <s v="Newark"/>
    <x v="1"/>
    <n v="40"/>
    <n v="200"/>
    <n v="80000"/>
    <n v="32000"/>
    <n v="0.4"/>
    <s v="In-store"/>
    <s v="2021"/>
    <x v="1"/>
    <x v="4"/>
  </r>
  <r>
    <x v="2"/>
    <n v="1185732"/>
    <x v="200"/>
    <x v="0"/>
    <x v="44"/>
    <s v="Newark"/>
    <x v="2"/>
    <n v="30.000000000000004"/>
    <n v="250"/>
    <n v="75000.000000000015"/>
    <n v="22500.000000000004"/>
    <n v="0.3"/>
    <s v="In-store"/>
    <s v="2021"/>
    <x v="1"/>
    <x v="4"/>
  </r>
  <r>
    <x v="2"/>
    <n v="1185732"/>
    <x v="200"/>
    <x v="0"/>
    <x v="45"/>
    <s v="Hartford"/>
    <x v="3"/>
    <n v="35"/>
    <n v="125"/>
    <n v="43750"/>
    <n v="13125"/>
    <n v="0.3"/>
    <s v="In-store"/>
    <s v="2021"/>
    <x v="1"/>
    <x v="4"/>
  </r>
  <r>
    <x v="2"/>
    <n v="1185732"/>
    <x v="200"/>
    <x v="0"/>
    <x v="45"/>
    <s v="Hartford"/>
    <x v="4"/>
    <n v="50"/>
    <n v="200"/>
    <n v="100000"/>
    <n v="30000"/>
    <n v="0.3"/>
    <s v="In-store"/>
    <s v="2021"/>
    <x v="1"/>
    <x v="4"/>
  </r>
  <r>
    <x v="2"/>
    <n v="1185732"/>
    <x v="200"/>
    <x v="0"/>
    <x v="45"/>
    <s v="Hartford"/>
    <x v="5"/>
    <n v="40"/>
    <n v="300"/>
    <n v="120000"/>
    <n v="42000"/>
    <n v="0.35"/>
    <s v="In-store"/>
    <s v="2021"/>
    <x v="1"/>
    <x v="4"/>
  </r>
  <r>
    <x v="2"/>
    <n v="1185732"/>
    <x v="705"/>
    <x v="0"/>
    <x v="45"/>
    <s v="Hartford"/>
    <x v="0"/>
    <n v="40"/>
    <n v="520"/>
    <n v="208000"/>
    <n v="83200"/>
    <n v="0.4"/>
    <s v="In-store"/>
    <s v="2021"/>
    <x v="2"/>
    <x v="6"/>
  </r>
  <r>
    <x v="2"/>
    <n v="1185732"/>
    <x v="705"/>
    <x v="0"/>
    <x v="45"/>
    <s v="Hartford"/>
    <x v="1"/>
    <n v="40"/>
    <n v="225"/>
    <n v="90000"/>
    <n v="36000"/>
    <n v="0.4"/>
    <s v="In-store"/>
    <s v="2021"/>
    <x v="2"/>
    <x v="6"/>
  </r>
  <r>
    <x v="2"/>
    <n v="1185732"/>
    <x v="705"/>
    <x v="0"/>
    <x v="45"/>
    <s v="Hartford"/>
    <x v="2"/>
    <n v="30.000000000000004"/>
    <n v="250"/>
    <n v="75000.000000000015"/>
    <n v="22500.000000000004"/>
    <n v="0.3"/>
    <s v="In-store"/>
    <s v="2021"/>
    <x v="2"/>
    <x v="6"/>
  </r>
  <r>
    <x v="2"/>
    <n v="1185732"/>
    <x v="705"/>
    <x v="0"/>
    <x v="45"/>
    <s v="Hartford"/>
    <x v="3"/>
    <n v="35"/>
    <n v="100"/>
    <n v="35000"/>
    <n v="10500"/>
    <n v="0.3"/>
    <s v="In-store"/>
    <s v="2021"/>
    <x v="2"/>
    <x v="6"/>
  </r>
  <r>
    <x v="2"/>
    <n v="1185732"/>
    <x v="705"/>
    <x v="0"/>
    <x v="45"/>
    <s v="Hartford"/>
    <x v="4"/>
    <n v="50"/>
    <n v="150"/>
    <n v="75000"/>
    <n v="22500"/>
    <n v="0.3"/>
    <s v="In-store"/>
    <s v="2021"/>
    <x v="2"/>
    <x v="6"/>
  </r>
  <r>
    <x v="2"/>
    <n v="1185732"/>
    <x v="705"/>
    <x v="0"/>
    <x v="45"/>
    <s v="Hartford"/>
    <x v="5"/>
    <n v="40"/>
    <n v="250"/>
    <n v="100000"/>
    <n v="35000"/>
    <n v="0.35"/>
    <s v="In-store"/>
    <s v="2021"/>
    <x v="2"/>
    <x v="6"/>
  </r>
  <r>
    <x v="2"/>
    <n v="1185732"/>
    <x v="722"/>
    <x v="0"/>
    <x v="45"/>
    <s v="Hartford"/>
    <x v="0"/>
    <n v="40"/>
    <n v="500"/>
    <n v="200000"/>
    <n v="80000"/>
    <n v="0.4"/>
    <s v="In-store"/>
    <s v="2021"/>
    <x v="3"/>
    <x v="34"/>
  </r>
  <r>
    <x v="2"/>
    <n v="1185732"/>
    <x v="722"/>
    <x v="0"/>
    <x v="45"/>
    <s v="Hartford"/>
    <x v="1"/>
    <n v="40"/>
    <n v="200"/>
    <n v="80000"/>
    <n v="32000"/>
    <n v="0.4"/>
    <s v="In-store"/>
    <s v="2021"/>
    <x v="3"/>
    <x v="34"/>
  </r>
  <r>
    <x v="2"/>
    <n v="1185732"/>
    <x v="722"/>
    <x v="0"/>
    <x v="45"/>
    <s v="Hartford"/>
    <x v="2"/>
    <n v="30.000000000000004"/>
    <n v="200"/>
    <n v="60000.000000000007"/>
    <n v="18000"/>
    <n v="0.3"/>
    <s v="In-store"/>
    <s v="2021"/>
    <x v="3"/>
    <x v="34"/>
  </r>
  <r>
    <x v="2"/>
    <n v="1185732"/>
    <x v="722"/>
    <x v="0"/>
    <x v="45"/>
    <s v="Hartford"/>
    <x v="3"/>
    <n v="35"/>
    <n v="125"/>
    <n v="43750"/>
    <n v="13125"/>
    <n v="0.3"/>
    <s v="In-store"/>
    <s v="2021"/>
    <x v="3"/>
    <x v="34"/>
  </r>
  <r>
    <x v="2"/>
    <n v="1185732"/>
    <x v="722"/>
    <x v="0"/>
    <x v="45"/>
    <s v="Hartford"/>
    <x v="4"/>
    <n v="50"/>
    <n v="125"/>
    <n v="62500"/>
    <n v="18750"/>
    <n v="0.3"/>
    <s v="In-store"/>
    <s v="2021"/>
    <x v="3"/>
    <x v="34"/>
  </r>
  <r>
    <x v="2"/>
    <n v="1185732"/>
    <x v="722"/>
    <x v="0"/>
    <x v="45"/>
    <s v="Hartford"/>
    <x v="5"/>
    <n v="40"/>
    <n v="275"/>
    <n v="110000"/>
    <n v="38500"/>
    <n v="0.35"/>
    <s v="In-store"/>
    <s v="2021"/>
    <x v="3"/>
    <x v="34"/>
  </r>
  <r>
    <x v="2"/>
    <n v="1185732"/>
    <x v="256"/>
    <x v="0"/>
    <x v="45"/>
    <s v="Hartford"/>
    <x v="0"/>
    <n v="54.999999999999993"/>
    <n v="545"/>
    <n v="299749.99999999994"/>
    <n v="119899.99999999999"/>
    <n v="0.4"/>
    <s v="In-store"/>
    <s v="2021"/>
    <x v="4"/>
    <x v="13"/>
  </r>
  <r>
    <x v="2"/>
    <n v="1185732"/>
    <x v="256"/>
    <x v="0"/>
    <x v="45"/>
    <s v="Hartford"/>
    <x v="1"/>
    <n v="50"/>
    <n v="250"/>
    <n v="125000"/>
    <n v="50000"/>
    <n v="0.4"/>
    <s v="In-store"/>
    <s v="2021"/>
    <x v="4"/>
    <x v="13"/>
  </r>
  <r>
    <x v="2"/>
    <n v="1185732"/>
    <x v="256"/>
    <x v="0"/>
    <x v="45"/>
    <s v="Hartford"/>
    <x v="2"/>
    <n v="45"/>
    <n v="275"/>
    <n v="123750"/>
    <n v="37125"/>
    <n v="0.3"/>
    <s v="In-store"/>
    <s v="2021"/>
    <x v="4"/>
    <x v="13"/>
  </r>
  <r>
    <x v="2"/>
    <n v="1185732"/>
    <x v="256"/>
    <x v="0"/>
    <x v="45"/>
    <s v="Hartford"/>
    <x v="3"/>
    <n v="45"/>
    <n v="225"/>
    <n v="101250"/>
    <n v="30375"/>
    <n v="0.3"/>
    <s v="In-store"/>
    <s v="2021"/>
    <x v="4"/>
    <x v="13"/>
  </r>
  <r>
    <x v="2"/>
    <n v="1185732"/>
    <x v="256"/>
    <x v="0"/>
    <x v="45"/>
    <s v="Hartford"/>
    <x v="4"/>
    <n v="54.999999999999993"/>
    <n v="250"/>
    <n v="137499.99999999997"/>
    <n v="41249.999999999993"/>
    <n v="0.3"/>
    <s v="In-store"/>
    <s v="2021"/>
    <x v="4"/>
    <x v="13"/>
  </r>
  <r>
    <x v="2"/>
    <n v="1185732"/>
    <x v="256"/>
    <x v="0"/>
    <x v="45"/>
    <s v="Hartford"/>
    <x v="5"/>
    <n v="60"/>
    <n v="375"/>
    <n v="225000"/>
    <n v="78750"/>
    <n v="0.35"/>
    <s v="In-store"/>
    <s v="2021"/>
    <x v="4"/>
    <x v="13"/>
  </r>
  <r>
    <x v="2"/>
    <n v="1185732"/>
    <x v="289"/>
    <x v="0"/>
    <x v="45"/>
    <s v="Hartford"/>
    <x v="0"/>
    <n v="54.999999999999993"/>
    <n v="625"/>
    <n v="343749.99999999994"/>
    <n v="137499.99999999997"/>
    <n v="0.4"/>
    <s v="In-store"/>
    <s v="2021"/>
    <x v="11"/>
    <x v="38"/>
  </r>
  <r>
    <x v="2"/>
    <n v="1185732"/>
    <x v="289"/>
    <x v="0"/>
    <x v="45"/>
    <s v="Hartford"/>
    <x v="1"/>
    <n v="50"/>
    <n v="375"/>
    <n v="187500"/>
    <n v="75000"/>
    <n v="0.4"/>
    <s v="In-store"/>
    <s v="2021"/>
    <x v="11"/>
    <x v="38"/>
  </r>
  <r>
    <x v="2"/>
    <n v="1185732"/>
    <x v="289"/>
    <x v="0"/>
    <x v="45"/>
    <s v="Hartford"/>
    <x v="2"/>
    <n v="45"/>
    <n v="300"/>
    <n v="135000"/>
    <n v="40500"/>
    <n v="0.3"/>
    <s v="In-store"/>
    <s v="2021"/>
    <x v="11"/>
    <x v="38"/>
  </r>
  <r>
    <x v="2"/>
    <n v="1185732"/>
    <x v="289"/>
    <x v="0"/>
    <x v="45"/>
    <s v="Hartford"/>
    <x v="3"/>
    <n v="45"/>
    <n v="275"/>
    <n v="123750"/>
    <n v="37125"/>
    <n v="0.3"/>
    <s v="In-store"/>
    <s v="2021"/>
    <x v="11"/>
    <x v="38"/>
  </r>
  <r>
    <x v="2"/>
    <n v="1185732"/>
    <x v="289"/>
    <x v="0"/>
    <x v="45"/>
    <s v="Hartford"/>
    <x v="4"/>
    <n v="54.999999999999993"/>
    <n v="275"/>
    <n v="151249.99999999997"/>
    <n v="45374.999999999993"/>
    <n v="0.3"/>
    <s v="In-store"/>
    <s v="2021"/>
    <x v="11"/>
    <x v="38"/>
  </r>
  <r>
    <x v="2"/>
    <n v="1185732"/>
    <x v="289"/>
    <x v="0"/>
    <x v="45"/>
    <s v="Hartford"/>
    <x v="5"/>
    <n v="60"/>
    <n v="425"/>
    <n v="255000"/>
    <n v="89250"/>
    <n v="0.35"/>
    <s v="In-store"/>
    <s v="2021"/>
    <x v="11"/>
    <x v="38"/>
  </r>
  <r>
    <x v="2"/>
    <n v="1185732"/>
    <x v="317"/>
    <x v="0"/>
    <x v="45"/>
    <s v="Hartford"/>
    <x v="0"/>
    <n v="54.999999999999993"/>
    <n v="650"/>
    <n v="357499.99999999994"/>
    <n v="142999.99999999997"/>
    <n v="0.4"/>
    <s v="In-store"/>
    <s v="2021"/>
    <x v="5"/>
    <x v="42"/>
  </r>
  <r>
    <x v="2"/>
    <n v="1185732"/>
    <x v="317"/>
    <x v="0"/>
    <x v="45"/>
    <s v="Hartford"/>
    <x v="1"/>
    <n v="50"/>
    <n v="400"/>
    <n v="200000"/>
    <n v="80000"/>
    <n v="0.4"/>
    <s v="In-store"/>
    <s v="2021"/>
    <x v="5"/>
    <x v="42"/>
  </r>
  <r>
    <x v="2"/>
    <n v="1185732"/>
    <x v="317"/>
    <x v="0"/>
    <x v="45"/>
    <s v="Hartford"/>
    <x v="2"/>
    <n v="45"/>
    <n v="325"/>
    <n v="146250"/>
    <n v="43875"/>
    <n v="0.3"/>
    <s v="In-store"/>
    <s v="2021"/>
    <x v="5"/>
    <x v="42"/>
  </r>
  <r>
    <x v="2"/>
    <n v="1185732"/>
    <x v="317"/>
    <x v="0"/>
    <x v="45"/>
    <s v="Hartford"/>
    <x v="3"/>
    <n v="45"/>
    <n v="275"/>
    <n v="123750"/>
    <n v="37125"/>
    <n v="0.3"/>
    <s v="In-store"/>
    <s v="2021"/>
    <x v="5"/>
    <x v="42"/>
  </r>
  <r>
    <x v="2"/>
    <n v="1185732"/>
    <x v="317"/>
    <x v="0"/>
    <x v="45"/>
    <s v="Hartford"/>
    <x v="4"/>
    <n v="54.999999999999993"/>
    <n v="300"/>
    <n v="164999.99999999997"/>
    <n v="49499.999999999993"/>
    <n v="0.3"/>
    <s v="In-store"/>
    <s v="2021"/>
    <x v="5"/>
    <x v="42"/>
  </r>
  <r>
    <x v="2"/>
    <n v="1185732"/>
    <x v="317"/>
    <x v="0"/>
    <x v="45"/>
    <s v="Hartford"/>
    <x v="5"/>
    <n v="60"/>
    <n v="475"/>
    <n v="285000"/>
    <n v="99750"/>
    <n v="0.35"/>
    <s v="In-store"/>
    <s v="2021"/>
    <x v="5"/>
    <x v="42"/>
  </r>
  <r>
    <x v="2"/>
    <n v="1185732"/>
    <x v="349"/>
    <x v="0"/>
    <x v="45"/>
    <s v="Hartford"/>
    <x v="0"/>
    <n v="54.999999999999993"/>
    <n v="625"/>
    <n v="343749.99999999994"/>
    <n v="137499.99999999997"/>
    <n v="0.4"/>
    <s v="In-store"/>
    <s v="2021"/>
    <x v="6"/>
    <x v="17"/>
  </r>
  <r>
    <x v="2"/>
    <n v="1185732"/>
    <x v="349"/>
    <x v="0"/>
    <x v="45"/>
    <s v="Hartford"/>
    <x v="1"/>
    <n v="50"/>
    <n v="400"/>
    <n v="200000"/>
    <n v="80000"/>
    <n v="0.4"/>
    <s v="In-store"/>
    <s v="2021"/>
    <x v="6"/>
    <x v="17"/>
  </r>
  <r>
    <x v="2"/>
    <n v="1185732"/>
    <x v="349"/>
    <x v="0"/>
    <x v="45"/>
    <s v="Hartford"/>
    <x v="2"/>
    <n v="45"/>
    <n v="325"/>
    <n v="146250"/>
    <n v="43875"/>
    <n v="0.3"/>
    <s v="In-store"/>
    <s v="2021"/>
    <x v="6"/>
    <x v="17"/>
  </r>
  <r>
    <x v="2"/>
    <n v="1185732"/>
    <x v="349"/>
    <x v="0"/>
    <x v="45"/>
    <s v="Hartford"/>
    <x v="3"/>
    <n v="45"/>
    <n v="225"/>
    <n v="101250"/>
    <n v="30375"/>
    <n v="0.3"/>
    <s v="In-store"/>
    <s v="2021"/>
    <x v="6"/>
    <x v="17"/>
  </r>
  <r>
    <x v="2"/>
    <n v="1185732"/>
    <x v="349"/>
    <x v="0"/>
    <x v="45"/>
    <s v="Hartford"/>
    <x v="4"/>
    <n v="54.999999999999993"/>
    <n v="200"/>
    <n v="109999.99999999999"/>
    <n v="32999.999999999993"/>
    <n v="0.3"/>
    <s v="In-store"/>
    <s v="2021"/>
    <x v="6"/>
    <x v="17"/>
  </r>
  <r>
    <x v="2"/>
    <n v="1185732"/>
    <x v="349"/>
    <x v="0"/>
    <x v="45"/>
    <s v="Hartford"/>
    <x v="5"/>
    <n v="60"/>
    <n v="375"/>
    <n v="225000"/>
    <n v="78750"/>
    <n v="0.35"/>
    <s v="In-store"/>
    <s v="2021"/>
    <x v="6"/>
    <x v="17"/>
  </r>
  <r>
    <x v="2"/>
    <n v="1185732"/>
    <x v="379"/>
    <x v="0"/>
    <x v="45"/>
    <s v="Hartford"/>
    <x v="0"/>
    <n v="54.999999999999993"/>
    <n v="500"/>
    <n v="274999.99999999994"/>
    <n v="109999.99999999999"/>
    <n v="0.4"/>
    <s v="In-store"/>
    <s v="2021"/>
    <x v="7"/>
    <x v="21"/>
  </r>
  <r>
    <x v="2"/>
    <n v="1185732"/>
    <x v="379"/>
    <x v="0"/>
    <x v="45"/>
    <s v="Hartford"/>
    <x v="1"/>
    <n v="50"/>
    <n v="300"/>
    <n v="150000"/>
    <n v="60000"/>
    <n v="0.4"/>
    <s v="In-store"/>
    <s v="2021"/>
    <x v="7"/>
    <x v="21"/>
  </r>
  <r>
    <x v="2"/>
    <n v="1185732"/>
    <x v="379"/>
    <x v="0"/>
    <x v="45"/>
    <s v="Hartford"/>
    <x v="2"/>
    <n v="45"/>
    <n v="200"/>
    <n v="90000"/>
    <n v="27000"/>
    <n v="0.3"/>
    <s v="In-store"/>
    <s v="2021"/>
    <x v="7"/>
    <x v="21"/>
  </r>
  <r>
    <x v="2"/>
    <n v="1185732"/>
    <x v="379"/>
    <x v="0"/>
    <x v="45"/>
    <s v="Hartford"/>
    <x v="3"/>
    <n v="45"/>
    <n v="175"/>
    <n v="78750"/>
    <n v="23625"/>
    <n v="0.3"/>
    <s v="In-store"/>
    <s v="2021"/>
    <x v="7"/>
    <x v="21"/>
  </r>
  <r>
    <x v="2"/>
    <n v="1185732"/>
    <x v="379"/>
    <x v="0"/>
    <x v="45"/>
    <s v="Hartford"/>
    <x v="4"/>
    <n v="54.999999999999993"/>
    <n v="175"/>
    <n v="96249.999999999985"/>
    <n v="28874.999999999996"/>
    <n v="0.3"/>
    <s v="In-store"/>
    <s v="2021"/>
    <x v="7"/>
    <x v="21"/>
  </r>
  <r>
    <x v="2"/>
    <n v="1185732"/>
    <x v="379"/>
    <x v="0"/>
    <x v="45"/>
    <s v="Hartford"/>
    <x v="5"/>
    <n v="60"/>
    <n v="275"/>
    <n v="165000"/>
    <n v="57749.999999999993"/>
    <n v="0.35"/>
    <s v="In-store"/>
    <s v="2021"/>
    <x v="7"/>
    <x v="21"/>
  </r>
  <r>
    <x v="2"/>
    <n v="1185732"/>
    <x v="411"/>
    <x v="0"/>
    <x v="45"/>
    <s v="Hartford"/>
    <x v="0"/>
    <n v="60"/>
    <n v="450"/>
    <n v="270000"/>
    <n v="108000"/>
    <n v="0.4"/>
    <s v="In-store"/>
    <s v="2021"/>
    <x v="8"/>
    <x v="46"/>
  </r>
  <r>
    <x v="2"/>
    <n v="1185732"/>
    <x v="411"/>
    <x v="0"/>
    <x v="45"/>
    <s v="Hartford"/>
    <x v="1"/>
    <n v="55.000000000000007"/>
    <n v="275"/>
    <n v="151250.00000000003"/>
    <n v="60500.000000000015"/>
    <n v="0.4"/>
    <s v="In-store"/>
    <s v="2021"/>
    <x v="8"/>
    <x v="46"/>
  </r>
  <r>
    <x v="2"/>
    <n v="1185732"/>
    <x v="411"/>
    <x v="0"/>
    <x v="45"/>
    <s v="Hartford"/>
    <x v="2"/>
    <n v="55.000000000000007"/>
    <n v="175"/>
    <n v="96250.000000000015"/>
    <n v="28875.000000000004"/>
    <n v="0.3"/>
    <s v="In-store"/>
    <s v="2021"/>
    <x v="8"/>
    <x v="46"/>
  </r>
  <r>
    <x v="2"/>
    <n v="1185732"/>
    <x v="411"/>
    <x v="0"/>
    <x v="45"/>
    <s v="Hartford"/>
    <x v="3"/>
    <n v="55.000000000000007"/>
    <n v="150"/>
    <n v="82500.000000000015"/>
    <n v="24750.000000000004"/>
    <n v="0.3"/>
    <s v="In-store"/>
    <s v="2021"/>
    <x v="8"/>
    <x v="46"/>
  </r>
  <r>
    <x v="2"/>
    <n v="1185732"/>
    <x v="411"/>
    <x v="0"/>
    <x v="45"/>
    <s v="Hartford"/>
    <x v="4"/>
    <n v="65"/>
    <n v="150"/>
    <n v="97500"/>
    <n v="29250"/>
    <n v="0.3"/>
    <s v="In-store"/>
    <s v="2021"/>
    <x v="8"/>
    <x v="46"/>
  </r>
  <r>
    <x v="0"/>
    <n v="1185732"/>
    <x v="411"/>
    <x v="0"/>
    <x v="45"/>
    <s v="Hartford"/>
    <x v="5"/>
    <n v="70"/>
    <n v="275"/>
    <n v="192500"/>
    <n v="67375"/>
    <n v="0.35"/>
    <s v="In-store"/>
    <s v="2021"/>
    <x v="8"/>
    <x v="46"/>
  </r>
  <r>
    <x v="0"/>
    <n v="1185732"/>
    <x v="441"/>
    <x v="0"/>
    <x v="45"/>
    <s v="Hartford"/>
    <x v="0"/>
    <n v="65"/>
    <n v="425"/>
    <n v="276250"/>
    <n v="110500"/>
    <n v="0.4"/>
    <s v="In-store"/>
    <s v="2021"/>
    <x v="9"/>
    <x v="26"/>
  </r>
  <r>
    <x v="0"/>
    <n v="1185732"/>
    <x v="441"/>
    <x v="0"/>
    <x v="45"/>
    <s v="Hartford"/>
    <x v="1"/>
    <n v="55.000000000000007"/>
    <n v="300"/>
    <n v="165000.00000000003"/>
    <n v="66000.000000000015"/>
    <n v="0.4"/>
    <s v="In-store"/>
    <s v="2021"/>
    <x v="9"/>
    <x v="26"/>
  </r>
  <r>
    <x v="0"/>
    <n v="1185732"/>
    <x v="441"/>
    <x v="0"/>
    <x v="45"/>
    <s v="Hartford"/>
    <x v="2"/>
    <n v="55.000000000000007"/>
    <n v="295"/>
    <n v="162250.00000000003"/>
    <n v="48675.000000000007"/>
    <n v="0.3"/>
    <s v="In-store"/>
    <s v="2021"/>
    <x v="9"/>
    <x v="26"/>
  </r>
  <r>
    <x v="0"/>
    <n v="1185732"/>
    <x v="441"/>
    <x v="0"/>
    <x v="45"/>
    <s v="Hartford"/>
    <x v="3"/>
    <n v="55.000000000000007"/>
    <n v="275"/>
    <n v="151250.00000000003"/>
    <n v="45375.000000000007"/>
    <n v="0.3"/>
    <s v="In-store"/>
    <s v="2021"/>
    <x v="9"/>
    <x v="26"/>
  </r>
  <r>
    <x v="0"/>
    <n v="1185732"/>
    <x v="441"/>
    <x v="0"/>
    <x v="45"/>
    <s v="Hartford"/>
    <x v="4"/>
    <n v="65"/>
    <n v="250"/>
    <n v="162500"/>
    <n v="48750"/>
    <n v="0.3"/>
    <s v="In-store"/>
    <s v="2021"/>
    <x v="9"/>
    <x v="26"/>
  </r>
  <r>
    <x v="0"/>
    <n v="1185732"/>
    <x v="441"/>
    <x v="0"/>
    <x v="45"/>
    <s v="Hartford"/>
    <x v="5"/>
    <n v="70"/>
    <n v="350"/>
    <n v="245000"/>
    <n v="85750"/>
    <n v="0.35"/>
    <s v="In-store"/>
    <s v="2021"/>
    <x v="9"/>
    <x v="26"/>
  </r>
  <r>
    <x v="0"/>
    <n v="1185732"/>
    <x v="470"/>
    <x v="0"/>
    <x v="45"/>
    <s v="Hartford"/>
    <x v="0"/>
    <n v="65"/>
    <n v="575"/>
    <n v="373750"/>
    <n v="149500"/>
    <n v="0.4"/>
    <s v="In-store"/>
    <s v="2021"/>
    <x v="10"/>
    <x v="49"/>
  </r>
  <r>
    <x v="0"/>
    <n v="1185732"/>
    <x v="470"/>
    <x v="0"/>
    <x v="45"/>
    <s v="Hartford"/>
    <x v="1"/>
    <n v="55.000000000000007"/>
    <n v="375"/>
    <n v="206250.00000000003"/>
    <n v="82500.000000000015"/>
    <n v="0.4"/>
    <s v="In-store"/>
    <s v="2021"/>
    <x v="10"/>
    <x v="49"/>
  </r>
  <r>
    <x v="0"/>
    <n v="1185732"/>
    <x v="470"/>
    <x v="0"/>
    <x v="45"/>
    <s v="Hartford"/>
    <x v="2"/>
    <n v="55.000000000000007"/>
    <n v="350"/>
    <n v="192500.00000000003"/>
    <n v="57750.000000000007"/>
    <n v="0.3"/>
    <s v="In-store"/>
    <s v="2021"/>
    <x v="10"/>
    <x v="49"/>
  </r>
  <r>
    <x v="0"/>
    <n v="1185732"/>
    <x v="470"/>
    <x v="0"/>
    <x v="45"/>
    <s v="Hartford"/>
    <x v="3"/>
    <n v="55.000000000000007"/>
    <n v="300"/>
    <n v="165000.00000000003"/>
    <n v="49500.000000000007"/>
    <n v="0.3"/>
    <s v="In-store"/>
    <s v="2021"/>
    <x v="10"/>
    <x v="49"/>
  </r>
  <r>
    <x v="0"/>
    <n v="1185732"/>
    <x v="470"/>
    <x v="0"/>
    <x v="45"/>
    <s v="Hartford"/>
    <x v="4"/>
    <n v="65"/>
    <n v="300"/>
    <n v="195000"/>
    <n v="58500"/>
    <n v="0.3"/>
    <s v="In-store"/>
    <s v="2021"/>
    <x v="10"/>
    <x v="49"/>
  </r>
  <r>
    <x v="0"/>
    <n v="1185732"/>
    <x v="470"/>
    <x v="0"/>
    <x v="45"/>
    <s v="Hartford"/>
    <x v="5"/>
    <n v="70"/>
    <n v="400"/>
    <n v="280000"/>
    <n v="98000"/>
    <n v="0.35"/>
    <s v="In-store"/>
    <s v="2021"/>
    <x v="10"/>
    <x v="49"/>
  </r>
  <r>
    <x v="0"/>
    <n v="1185732"/>
    <x v="174"/>
    <x v="0"/>
    <x v="45"/>
    <s v="Hartford"/>
    <x v="0"/>
    <n v="35"/>
    <n v="425"/>
    <n v="148750"/>
    <n v="52062.5"/>
    <n v="0.35"/>
    <s v="In-store"/>
    <s v="2021"/>
    <x v="0"/>
    <x v="31"/>
  </r>
  <r>
    <x v="0"/>
    <n v="1185732"/>
    <x v="174"/>
    <x v="0"/>
    <x v="45"/>
    <s v="Hartford"/>
    <x v="1"/>
    <n v="35"/>
    <n v="225"/>
    <n v="78750"/>
    <n v="27562.5"/>
    <n v="0.35"/>
    <s v="In-store"/>
    <s v="2021"/>
    <x v="0"/>
    <x v="31"/>
  </r>
  <r>
    <x v="0"/>
    <n v="1185732"/>
    <x v="174"/>
    <x v="0"/>
    <x v="45"/>
    <s v="Hartford"/>
    <x v="2"/>
    <n v="25.000000000000007"/>
    <n v="225"/>
    <n v="56250.000000000015"/>
    <n v="22500.000000000007"/>
    <n v="0.4"/>
    <s v="In-store"/>
    <s v="2021"/>
    <x v="0"/>
    <x v="31"/>
  </r>
  <r>
    <x v="0"/>
    <n v="1185732"/>
    <x v="174"/>
    <x v="0"/>
    <x v="45"/>
    <s v="Hartford"/>
    <x v="3"/>
    <n v="30"/>
    <n v="75"/>
    <n v="22500"/>
    <n v="9000"/>
    <n v="0.4"/>
    <s v="In-store"/>
    <s v="2021"/>
    <x v="0"/>
    <x v="31"/>
  </r>
  <r>
    <x v="0"/>
    <n v="1185732"/>
    <x v="174"/>
    <x v="0"/>
    <x v="45"/>
    <s v="Hartford"/>
    <x v="4"/>
    <n v="45"/>
    <n v="125"/>
    <n v="56250"/>
    <n v="16875"/>
    <n v="0.3"/>
    <s v="In-store"/>
    <s v="2021"/>
    <x v="0"/>
    <x v="31"/>
  </r>
  <r>
    <x v="0"/>
    <n v="1185732"/>
    <x v="174"/>
    <x v="0"/>
    <x v="45"/>
    <s v="Hartford"/>
    <x v="5"/>
    <n v="35"/>
    <n v="225"/>
    <n v="78750"/>
    <n v="31500"/>
    <n v="0.4"/>
    <s v="In-store"/>
    <s v="2021"/>
    <x v="0"/>
    <x v="31"/>
  </r>
  <r>
    <x v="0"/>
    <n v="1185732"/>
    <x v="203"/>
    <x v="0"/>
    <x v="45"/>
    <s v="Hartford"/>
    <x v="0"/>
    <n v="35"/>
    <n v="475"/>
    <n v="166250"/>
    <n v="58187.499999999993"/>
    <n v="0.35"/>
    <s v="In-store"/>
    <s v="2021"/>
    <x v="1"/>
    <x v="5"/>
  </r>
  <r>
    <x v="0"/>
    <n v="1185732"/>
    <x v="203"/>
    <x v="0"/>
    <x v="45"/>
    <s v="Hartford"/>
    <x v="1"/>
    <n v="35"/>
    <n v="125"/>
    <n v="43750"/>
    <n v="15312.499999999998"/>
    <n v="0.35"/>
    <s v="In-store"/>
    <s v="2021"/>
    <x v="1"/>
    <x v="5"/>
  </r>
  <r>
    <x v="0"/>
    <n v="1185732"/>
    <x v="203"/>
    <x v="0"/>
    <x v="45"/>
    <s v="Hartford"/>
    <x v="2"/>
    <n v="25.000000000000007"/>
    <n v="175"/>
    <n v="43750.000000000015"/>
    <n v="17500.000000000007"/>
    <n v="0.4"/>
    <s v="In-store"/>
    <s v="2021"/>
    <x v="1"/>
    <x v="5"/>
  </r>
  <r>
    <x v="0"/>
    <n v="1185732"/>
    <x v="203"/>
    <x v="0"/>
    <x v="46"/>
    <s v="Providence"/>
    <x v="3"/>
    <n v="30"/>
    <n v="50"/>
    <n v="15000"/>
    <n v="6000"/>
    <n v="0.4"/>
    <s v="In-store"/>
    <s v="2021"/>
    <x v="1"/>
    <x v="5"/>
  </r>
  <r>
    <x v="0"/>
    <n v="1185732"/>
    <x v="203"/>
    <x v="0"/>
    <x v="46"/>
    <s v="Providence"/>
    <x v="4"/>
    <n v="45"/>
    <n v="125"/>
    <n v="56250"/>
    <n v="16875"/>
    <n v="0.3"/>
    <s v="In-store"/>
    <s v="2021"/>
    <x v="1"/>
    <x v="5"/>
  </r>
  <r>
    <x v="0"/>
    <n v="1185732"/>
    <x v="203"/>
    <x v="0"/>
    <x v="46"/>
    <s v="Providence"/>
    <x v="5"/>
    <n v="35"/>
    <n v="225"/>
    <n v="78750"/>
    <n v="31500"/>
    <n v="0.4"/>
    <s v="In-store"/>
    <s v="2021"/>
    <x v="1"/>
    <x v="5"/>
  </r>
  <r>
    <x v="0"/>
    <n v="1185732"/>
    <x v="708"/>
    <x v="0"/>
    <x v="46"/>
    <s v="Providence"/>
    <x v="0"/>
    <n v="35"/>
    <n v="445"/>
    <n v="155750"/>
    <n v="54512.5"/>
    <n v="0.35"/>
    <s v="In-store"/>
    <s v="2021"/>
    <x v="2"/>
    <x v="6"/>
  </r>
  <r>
    <x v="0"/>
    <n v="1185732"/>
    <x v="708"/>
    <x v="0"/>
    <x v="46"/>
    <s v="Providence"/>
    <x v="1"/>
    <n v="35"/>
    <n v="150"/>
    <n v="52500"/>
    <n v="18375"/>
    <n v="0.35"/>
    <s v="In-store"/>
    <s v="2021"/>
    <x v="2"/>
    <x v="6"/>
  </r>
  <r>
    <x v="0"/>
    <n v="1185732"/>
    <x v="708"/>
    <x v="0"/>
    <x v="46"/>
    <s v="Providence"/>
    <x v="2"/>
    <n v="25.000000000000007"/>
    <n v="175"/>
    <n v="43750.000000000015"/>
    <n v="17500.000000000007"/>
    <n v="0.4"/>
    <s v="In-store"/>
    <s v="2021"/>
    <x v="2"/>
    <x v="6"/>
  </r>
  <r>
    <x v="0"/>
    <n v="1185732"/>
    <x v="708"/>
    <x v="0"/>
    <x v="46"/>
    <s v="Providence"/>
    <x v="3"/>
    <n v="30"/>
    <n v="25"/>
    <n v="7500"/>
    <n v="3000"/>
    <n v="0.4"/>
    <s v="In-store"/>
    <s v="2021"/>
    <x v="2"/>
    <x v="6"/>
  </r>
  <r>
    <x v="0"/>
    <n v="1185732"/>
    <x v="708"/>
    <x v="0"/>
    <x v="46"/>
    <s v="Providence"/>
    <x v="4"/>
    <n v="45"/>
    <n v="75"/>
    <n v="33750"/>
    <n v="10125"/>
    <n v="0.3"/>
    <s v="In-store"/>
    <s v="2021"/>
    <x v="2"/>
    <x v="6"/>
  </r>
  <r>
    <x v="0"/>
    <n v="1185732"/>
    <x v="708"/>
    <x v="0"/>
    <x v="46"/>
    <s v="Providence"/>
    <x v="5"/>
    <n v="35"/>
    <n v="175"/>
    <n v="61250"/>
    <n v="24500"/>
    <n v="0.4"/>
    <s v="In-store"/>
    <s v="2021"/>
    <x v="2"/>
    <x v="6"/>
  </r>
  <r>
    <x v="0"/>
    <n v="1185732"/>
    <x v="230"/>
    <x v="0"/>
    <x v="46"/>
    <s v="Providence"/>
    <x v="0"/>
    <n v="35"/>
    <n v="425"/>
    <n v="148750"/>
    <n v="52062.5"/>
    <n v="0.35"/>
    <s v="In-store"/>
    <s v="2021"/>
    <x v="3"/>
    <x v="34"/>
  </r>
  <r>
    <x v="0"/>
    <n v="1185732"/>
    <x v="230"/>
    <x v="0"/>
    <x v="46"/>
    <s v="Providence"/>
    <x v="1"/>
    <n v="35"/>
    <n v="125"/>
    <n v="43750"/>
    <n v="15312.499999999998"/>
    <n v="0.35"/>
    <s v="In-store"/>
    <s v="2021"/>
    <x v="3"/>
    <x v="34"/>
  </r>
  <r>
    <x v="0"/>
    <n v="1185732"/>
    <x v="230"/>
    <x v="0"/>
    <x v="46"/>
    <s v="Providence"/>
    <x v="2"/>
    <n v="25.000000000000007"/>
    <n v="125"/>
    <n v="31250.000000000007"/>
    <n v="12500.000000000004"/>
    <n v="0.4"/>
    <s v="In-store"/>
    <s v="2021"/>
    <x v="3"/>
    <x v="34"/>
  </r>
  <r>
    <x v="0"/>
    <n v="1185732"/>
    <x v="230"/>
    <x v="0"/>
    <x v="46"/>
    <s v="Providence"/>
    <x v="3"/>
    <n v="30"/>
    <n v="50"/>
    <n v="15000"/>
    <n v="6000"/>
    <n v="0.4"/>
    <s v="In-store"/>
    <s v="2021"/>
    <x v="3"/>
    <x v="34"/>
  </r>
  <r>
    <x v="0"/>
    <n v="1185732"/>
    <x v="230"/>
    <x v="0"/>
    <x v="46"/>
    <s v="Providence"/>
    <x v="4"/>
    <n v="45"/>
    <n v="50"/>
    <n v="22500"/>
    <n v="6750"/>
    <n v="0.3"/>
    <s v="In-store"/>
    <s v="2021"/>
    <x v="3"/>
    <x v="34"/>
  </r>
  <r>
    <x v="0"/>
    <n v="1185732"/>
    <x v="230"/>
    <x v="0"/>
    <x v="46"/>
    <s v="Providence"/>
    <x v="5"/>
    <n v="35"/>
    <n v="200"/>
    <n v="70000"/>
    <n v="28000"/>
    <n v="0.4"/>
    <s v="In-store"/>
    <s v="2021"/>
    <x v="3"/>
    <x v="34"/>
  </r>
  <r>
    <x v="0"/>
    <n v="1185732"/>
    <x v="259"/>
    <x v="0"/>
    <x v="46"/>
    <s v="Providence"/>
    <x v="0"/>
    <n v="49.999999999999993"/>
    <n v="470"/>
    <n v="234999.99999999997"/>
    <n v="82249.999999999985"/>
    <n v="0.35"/>
    <s v="In-store"/>
    <s v="2021"/>
    <x v="4"/>
    <x v="13"/>
  </r>
  <r>
    <x v="0"/>
    <n v="1185732"/>
    <x v="259"/>
    <x v="0"/>
    <x v="46"/>
    <s v="Providence"/>
    <x v="1"/>
    <n v="45"/>
    <n v="175"/>
    <n v="78750"/>
    <n v="27562.5"/>
    <n v="0.35"/>
    <s v="In-store"/>
    <s v="2021"/>
    <x v="4"/>
    <x v="13"/>
  </r>
  <r>
    <x v="0"/>
    <n v="1185732"/>
    <x v="259"/>
    <x v="0"/>
    <x v="46"/>
    <s v="Providence"/>
    <x v="2"/>
    <n v="40"/>
    <n v="200"/>
    <n v="80000"/>
    <n v="32000"/>
    <n v="0.4"/>
    <s v="In-store"/>
    <s v="2021"/>
    <x v="4"/>
    <x v="13"/>
  </r>
  <r>
    <x v="0"/>
    <n v="1185732"/>
    <x v="259"/>
    <x v="0"/>
    <x v="46"/>
    <s v="Providence"/>
    <x v="3"/>
    <n v="40"/>
    <n v="150"/>
    <n v="60000"/>
    <n v="24000"/>
    <n v="0.4"/>
    <s v="In-store"/>
    <s v="2021"/>
    <x v="4"/>
    <x v="13"/>
  </r>
  <r>
    <x v="0"/>
    <n v="1185732"/>
    <x v="259"/>
    <x v="0"/>
    <x v="46"/>
    <s v="Providence"/>
    <x v="4"/>
    <n v="49.999999999999993"/>
    <n v="175"/>
    <n v="87499.999999999985"/>
    <n v="26249.999999999996"/>
    <n v="0.3"/>
    <s v="In-store"/>
    <s v="2021"/>
    <x v="4"/>
    <x v="13"/>
  </r>
  <r>
    <x v="0"/>
    <n v="1185732"/>
    <x v="259"/>
    <x v="0"/>
    <x v="46"/>
    <s v="Providence"/>
    <x v="5"/>
    <n v="54.999999999999993"/>
    <n v="300"/>
    <n v="164999.99999999997"/>
    <n v="65999.999999999985"/>
    <n v="0.4"/>
    <s v="In-store"/>
    <s v="2021"/>
    <x v="4"/>
    <x v="13"/>
  </r>
  <r>
    <x v="0"/>
    <n v="1185732"/>
    <x v="292"/>
    <x v="0"/>
    <x v="46"/>
    <s v="Providence"/>
    <x v="0"/>
    <n v="49.999999999999993"/>
    <n v="550"/>
    <n v="274999.99999999994"/>
    <n v="96249.999999999971"/>
    <n v="0.35"/>
    <s v="In-store"/>
    <s v="2021"/>
    <x v="11"/>
    <x v="39"/>
  </r>
  <r>
    <x v="0"/>
    <n v="1185732"/>
    <x v="292"/>
    <x v="0"/>
    <x v="46"/>
    <s v="Providence"/>
    <x v="1"/>
    <n v="45"/>
    <n v="300"/>
    <n v="135000"/>
    <n v="47250"/>
    <n v="0.35"/>
    <s v="In-store"/>
    <s v="2021"/>
    <x v="11"/>
    <x v="39"/>
  </r>
  <r>
    <x v="0"/>
    <n v="1185732"/>
    <x v="292"/>
    <x v="0"/>
    <x v="46"/>
    <s v="Providence"/>
    <x v="2"/>
    <n v="40"/>
    <n v="225"/>
    <n v="90000"/>
    <n v="36000"/>
    <n v="0.4"/>
    <s v="In-store"/>
    <s v="2021"/>
    <x v="11"/>
    <x v="39"/>
  </r>
  <r>
    <x v="0"/>
    <n v="1185732"/>
    <x v="292"/>
    <x v="0"/>
    <x v="46"/>
    <s v="Providence"/>
    <x v="3"/>
    <n v="40"/>
    <n v="200"/>
    <n v="80000"/>
    <n v="32000"/>
    <n v="0.4"/>
    <s v="In-store"/>
    <s v="2021"/>
    <x v="11"/>
    <x v="39"/>
  </r>
  <r>
    <x v="0"/>
    <n v="1185732"/>
    <x v="292"/>
    <x v="0"/>
    <x v="46"/>
    <s v="Providence"/>
    <x v="4"/>
    <n v="49.999999999999993"/>
    <n v="200"/>
    <n v="99999.999999999985"/>
    <n v="29999.999999999993"/>
    <n v="0.3"/>
    <s v="In-store"/>
    <s v="2021"/>
    <x v="11"/>
    <x v="39"/>
  </r>
  <r>
    <x v="0"/>
    <n v="1185732"/>
    <x v="292"/>
    <x v="0"/>
    <x v="46"/>
    <s v="Providence"/>
    <x v="5"/>
    <n v="54.999999999999993"/>
    <n v="350"/>
    <n v="192499.99999999997"/>
    <n v="76999.999999999985"/>
    <n v="0.4"/>
    <s v="In-store"/>
    <s v="2021"/>
    <x v="11"/>
    <x v="39"/>
  </r>
  <r>
    <x v="0"/>
    <n v="1185732"/>
    <x v="320"/>
    <x v="0"/>
    <x v="46"/>
    <s v="Providence"/>
    <x v="0"/>
    <n v="49.999999999999993"/>
    <n v="575"/>
    <n v="287499.99999999994"/>
    <n v="100624.99999999997"/>
    <n v="0.35"/>
    <s v="In-store"/>
    <s v="2021"/>
    <x v="5"/>
    <x v="43"/>
  </r>
  <r>
    <x v="0"/>
    <n v="1185732"/>
    <x v="320"/>
    <x v="0"/>
    <x v="46"/>
    <s v="Providence"/>
    <x v="1"/>
    <n v="45"/>
    <n v="325"/>
    <n v="146250"/>
    <n v="51187.5"/>
    <n v="0.35"/>
    <s v="In-store"/>
    <s v="2021"/>
    <x v="5"/>
    <x v="43"/>
  </r>
  <r>
    <x v="0"/>
    <n v="1185732"/>
    <x v="320"/>
    <x v="0"/>
    <x v="46"/>
    <s v="Providence"/>
    <x v="2"/>
    <n v="40"/>
    <n v="250"/>
    <n v="100000"/>
    <n v="40000"/>
    <n v="0.4"/>
    <s v="In-store"/>
    <s v="2021"/>
    <x v="5"/>
    <x v="43"/>
  </r>
  <r>
    <x v="0"/>
    <n v="1185732"/>
    <x v="320"/>
    <x v="0"/>
    <x v="46"/>
    <s v="Providence"/>
    <x v="3"/>
    <n v="40"/>
    <n v="200"/>
    <n v="80000"/>
    <n v="32000"/>
    <n v="0.4"/>
    <s v="In-store"/>
    <s v="2021"/>
    <x v="5"/>
    <x v="43"/>
  </r>
  <r>
    <x v="0"/>
    <n v="1185732"/>
    <x v="320"/>
    <x v="0"/>
    <x v="46"/>
    <s v="Providence"/>
    <x v="4"/>
    <n v="49.999999999999993"/>
    <n v="225"/>
    <n v="112499.99999999999"/>
    <n v="33749.999999999993"/>
    <n v="0.3"/>
    <s v="In-store"/>
    <s v="2021"/>
    <x v="5"/>
    <x v="43"/>
  </r>
  <r>
    <x v="0"/>
    <n v="1185732"/>
    <x v="320"/>
    <x v="0"/>
    <x v="46"/>
    <s v="Providence"/>
    <x v="5"/>
    <n v="54.999999999999993"/>
    <n v="400"/>
    <n v="219999.99999999997"/>
    <n v="88000"/>
    <n v="0.4"/>
    <s v="In-store"/>
    <s v="2021"/>
    <x v="5"/>
    <x v="43"/>
  </r>
  <r>
    <x v="0"/>
    <n v="1185732"/>
    <x v="352"/>
    <x v="0"/>
    <x v="46"/>
    <s v="Providence"/>
    <x v="0"/>
    <n v="49.999999999999993"/>
    <n v="550"/>
    <n v="274999.99999999994"/>
    <n v="96249.999999999971"/>
    <n v="0.35"/>
    <s v="In-store"/>
    <s v="2021"/>
    <x v="6"/>
    <x v="17"/>
  </r>
  <r>
    <x v="0"/>
    <n v="1185732"/>
    <x v="352"/>
    <x v="0"/>
    <x v="46"/>
    <s v="Providence"/>
    <x v="1"/>
    <n v="45"/>
    <n v="325"/>
    <n v="146250"/>
    <n v="51187.5"/>
    <n v="0.35"/>
    <s v="In-store"/>
    <s v="2021"/>
    <x v="6"/>
    <x v="17"/>
  </r>
  <r>
    <x v="0"/>
    <n v="1185732"/>
    <x v="352"/>
    <x v="0"/>
    <x v="46"/>
    <s v="Providence"/>
    <x v="2"/>
    <n v="40"/>
    <n v="250"/>
    <n v="100000"/>
    <n v="40000"/>
    <n v="0.4"/>
    <s v="In-store"/>
    <s v="2021"/>
    <x v="6"/>
    <x v="17"/>
  </r>
  <r>
    <x v="0"/>
    <n v="1185732"/>
    <x v="352"/>
    <x v="0"/>
    <x v="46"/>
    <s v="Providence"/>
    <x v="3"/>
    <n v="40"/>
    <n v="150"/>
    <n v="60000"/>
    <n v="24000"/>
    <n v="0.4"/>
    <s v="In-store"/>
    <s v="2021"/>
    <x v="6"/>
    <x v="17"/>
  </r>
  <r>
    <x v="0"/>
    <n v="1185732"/>
    <x v="352"/>
    <x v="0"/>
    <x v="46"/>
    <s v="Providence"/>
    <x v="4"/>
    <n v="49.999999999999993"/>
    <n v="125"/>
    <n v="62499.999999999993"/>
    <n v="18749.999999999996"/>
    <n v="0.3"/>
    <s v="In-store"/>
    <s v="2021"/>
    <x v="6"/>
    <x v="17"/>
  </r>
  <r>
    <x v="0"/>
    <n v="1185732"/>
    <x v="352"/>
    <x v="0"/>
    <x v="46"/>
    <s v="Providence"/>
    <x v="5"/>
    <n v="54.999999999999993"/>
    <n v="300"/>
    <n v="164999.99999999997"/>
    <n v="65999.999999999985"/>
    <n v="0.4"/>
    <s v="In-store"/>
    <s v="2021"/>
    <x v="6"/>
    <x v="17"/>
  </r>
  <r>
    <x v="0"/>
    <n v="1185732"/>
    <x v="382"/>
    <x v="0"/>
    <x v="46"/>
    <s v="Providence"/>
    <x v="0"/>
    <n v="49.999999999999993"/>
    <n v="425"/>
    <n v="212499.99999999997"/>
    <n v="74374.999999999985"/>
    <n v="0.35"/>
    <s v="In-store"/>
    <s v="2021"/>
    <x v="7"/>
    <x v="22"/>
  </r>
  <r>
    <x v="0"/>
    <n v="1185732"/>
    <x v="382"/>
    <x v="0"/>
    <x v="46"/>
    <s v="Providence"/>
    <x v="1"/>
    <n v="45"/>
    <n v="225"/>
    <n v="101250"/>
    <n v="35437.5"/>
    <n v="0.35"/>
    <s v="In-store"/>
    <s v="2021"/>
    <x v="7"/>
    <x v="22"/>
  </r>
  <r>
    <x v="0"/>
    <n v="1185732"/>
    <x v="382"/>
    <x v="0"/>
    <x v="46"/>
    <s v="Providence"/>
    <x v="2"/>
    <n v="40"/>
    <n v="125"/>
    <n v="50000"/>
    <n v="20000"/>
    <n v="0.4"/>
    <s v="In-store"/>
    <s v="2021"/>
    <x v="7"/>
    <x v="22"/>
  </r>
  <r>
    <x v="0"/>
    <n v="1185732"/>
    <x v="382"/>
    <x v="0"/>
    <x v="46"/>
    <s v="Providence"/>
    <x v="3"/>
    <n v="40"/>
    <n v="100"/>
    <n v="40000"/>
    <n v="16000"/>
    <n v="0.4"/>
    <s v="In-store"/>
    <s v="2021"/>
    <x v="7"/>
    <x v="22"/>
  </r>
  <r>
    <x v="0"/>
    <n v="1185732"/>
    <x v="382"/>
    <x v="0"/>
    <x v="46"/>
    <s v="Providence"/>
    <x v="4"/>
    <n v="49.999999999999993"/>
    <n v="100"/>
    <n v="49999.999999999993"/>
    <n v="14999.999999999996"/>
    <n v="0.3"/>
    <s v="In-store"/>
    <s v="2021"/>
    <x v="7"/>
    <x v="22"/>
  </r>
  <r>
    <x v="0"/>
    <n v="1185732"/>
    <x v="382"/>
    <x v="0"/>
    <x v="46"/>
    <s v="Providence"/>
    <x v="5"/>
    <n v="54.999999999999993"/>
    <n v="200"/>
    <n v="109999.99999999999"/>
    <n v="44000"/>
    <n v="0.4"/>
    <s v="In-store"/>
    <s v="2021"/>
    <x v="7"/>
    <x v="22"/>
  </r>
  <r>
    <x v="0"/>
    <n v="1185732"/>
    <x v="414"/>
    <x v="0"/>
    <x v="46"/>
    <s v="Providence"/>
    <x v="0"/>
    <n v="54.999999999999993"/>
    <n v="375"/>
    <n v="206249.99999999997"/>
    <n v="72187.499999999985"/>
    <n v="0.35"/>
    <s v="In-store"/>
    <s v="2021"/>
    <x v="8"/>
    <x v="46"/>
  </r>
  <r>
    <x v="0"/>
    <n v="1185732"/>
    <x v="414"/>
    <x v="0"/>
    <x v="46"/>
    <s v="Providence"/>
    <x v="1"/>
    <n v="50"/>
    <n v="200"/>
    <n v="100000"/>
    <n v="35000"/>
    <n v="0.35"/>
    <s v="In-store"/>
    <s v="2021"/>
    <x v="8"/>
    <x v="46"/>
  </r>
  <r>
    <x v="0"/>
    <n v="1185732"/>
    <x v="414"/>
    <x v="0"/>
    <x v="46"/>
    <s v="Providence"/>
    <x v="2"/>
    <n v="50"/>
    <n v="100"/>
    <n v="50000"/>
    <n v="20000"/>
    <n v="0.4"/>
    <s v="In-store"/>
    <s v="2021"/>
    <x v="8"/>
    <x v="46"/>
  </r>
  <r>
    <x v="0"/>
    <n v="1185732"/>
    <x v="414"/>
    <x v="0"/>
    <x v="46"/>
    <s v="Providence"/>
    <x v="3"/>
    <n v="50"/>
    <n v="75"/>
    <n v="37500"/>
    <n v="15000"/>
    <n v="0.4"/>
    <s v="In-store"/>
    <s v="2021"/>
    <x v="8"/>
    <x v="46"/>
  </r>
  <r>
    <x v="0"/>
    <n v="1185732"/>
    <x v="414"/>
    <x v="0"/>
    <x v="46"/>
    <s v="Providence"/>
    <x v="4"/>
    <n v="60"/>
    <n v="75"/>
    <n v="45000"/>
    <n v="13500"/>
    <n v="0.3"/>
    <s v="In-store"/>
    <s v="2021"/>
    <x v="8"/>
    <x v="46"/>
  </r>
  <r>
    <x v="2"/>
    <n v="1185732"/>
    <x v="414"/>
    <x v="0"/>
    <x v="46"/>
    <s v="Providence"/>
    <x v="5"/>
    <n v="64.999999999999986"/>
    <n v="200"/>
    <n v="129999.99999999997"/>
    <n v="51999.999999999993"/>
    <n v="0.4"/>
    <s v="In-store"/>
    <s v="2021"/>
    <x v="8"/>
    <x v="46"/>
  </r>
  <r>
    <x v="2"/>
    <n v="1185732"/>
    <x v="444"/>
    <x v="0"/>
    <x v="46"/>
    <s v="Providence"/>
    <x v="0"/>
    <n v="60"/>
    <n v="350"/>
    <n v="210000"/>
    <n v="73500"/>
    <n v="0.35"/>
    <s v="In-store"/>
    <s v="2021"/>
    <x v="9"/>
    <x v="27"/>
  </r>
  <r>
    <x v="2"/>
    <n v="1185732"/>
    <x v="444"/>
    <x v="0"/>
    <x v="46"/>
    <s v="Providence"/>
    <x v="1"/>
    <n v="50"/>
    <n v="225"/>
    <n v="112500"/>
    <n v="39375"/>
    <n v="0.35"/>
    <s v="In-store"/>
    <s v="2021"/>
    <x v="9"/>
    <x v="27"/>
  </r>
  <r>
    <x v="2"/>
    <n v="1185732"/>
    <x v="444"/>
    <x v="0"/>
    <x v="46"/>
    <s v="Providence"/>
    <x v="2"/>
    <n v="50"/>
    <n v="220"/>
    <n v="110000"/>
    <n v="44000"/>
    <n v="0.4"/>
    <s v="In-store"/>
    <s v="2021"/>
    <x v="9"/>
    <x v="27"/>
  </r>
  <r>
    <x v="2"/>
    <n v="1185732"/>
    <x v="444"/>
    <x v="0"/>
    <x v="46"/>
    <s v="Providence"/>
    <x v="3"/>
    <n v="50"/>
    <n v="200"/>
    <n v="100000"/>
    <n v="40000"/>
    <n v="0.4"/>
    <s v="In-store"/>
    <s v="2021"/>
    <x v="9"/>
    <x v="27"/>
  </r>
  <r>
    <x v="2"/>
    <n v="1185732"/>
    <x v="444"/>
    <x v="0"/>
    <x v="46"/>
    <s v="Providence"/>
    <x v="4"/>
    <n v="60"/>
    <n v="175"/>
    <n v="105000"/>
    <n v="31500"/>
    <n v="0.3"/>
    <s v="In-store"/>
    <s v="2021"/>
    <x v="9"/>
    <x v="27"/>
  </r>
  <r>
    <x v="2"/>
    <n v="1185732"/>
    <x v="444"/>
    <x v="0"/>
    <x v="46"/>
    <s v="Providence"/>
    <x v="5"/>
    <n v="64.999999999999986"/>
    <n v="275"/>
    <n v="178749.99999999997"/>
    <n v="71499.999999999985"/>
    <n v="0.4"/>
    <s v="In-store"/>
    <s v="2021"/>
    <x v="9"/>
    <x v="27"/>
  </r>
  <r>
    <x v="2"/>
    <n v="1185732"/>
    <x v="473"/>
    <x v="0"/>
    <x v="46"/>
    <s v="Providence"/>
    <x v="0"/>
    <n v="60"/>
    <n v="500"/>
    <n v="300000"/>
    <n v="105000"/>
    <n v="0.35"/>
    <s v="In-store"/>
    <s v="2021"/>
    <x v="10"/>
    <x v="50"/>
  </r>
  <r>
    <x v="2"/>
    <n v="1185732"/>
    <x v="473"/>
    <x v="0"/>
    <x v="46"/>
    <s v="Providence"/>
    <x v="1"/>
    <n v="50"/>
    <n v="300"/>
    <n v="150000"/>
    <n v="52500"/>
    <n v="0.35"/>
    <s v="In-store"/>
    <s v="2021"/>
    <x v="10"/>
    <x v="50"/>
  </r>
  <r>
    <x v="2"/>
    <n v="1185732"/>
    <x v="473"/>
    <x v="0"/>
    <x v="46"/>
    <s v="Providence"/>
    <x v="2"/>
    <n v="50"/>
    <n v="275"/>
    <n v="137500"/>
    <n v="55000"/>
    <n v="0.4"/>
    <s v="In-store"/>
    <s v="2021"/>
    <x v="10"/>
    <x v="50"/>
  </r>
  <r>
    <x v="2"/>
    <n v="1185732"/>
    <x v="473"/>
    <x v="0"/>
    <x v="46"/>
    <s v="Providence"/>
    <x v="3"/>
    <n v="50"/>
    <n v="225"/>
    <n v="112500"/>
    <n v="45000"/>
    <n v="0.4"/>
    <s v="In-store"/>
    <s v="2021"/>
    <x v="10"/>
    <x v="50"/>
  </r>
  <r>
    <x v="2"/>
    <n v="1185732"/>
    <x v="473"/>
    <x v="0"/>
    <x v="46"/>
    <s v="Providence"/>
    <x v="4"/>
    <n v="60"/>
    <n v="225"/>
    <n v="135000"/>
    <n v="40500"/>
    <n v="0.3"/>
    <s v="In-store"/>
    <s v="2021"/>
    <x v="10"/>
    <x v="50"/>
  </r>
  <r>
    <x v="2"/>
    <n v="1185732"/>
    <x v="473"/>
    <x v="0"/>
    <x v="46"/>
    <s v="Providence"/>
    <x v="5"/>
    <n v="64.999999999999986"/>
    <n v="325"/>
    <n v="211249.99999999994"/>
    <n v="84499.999999999985"/>
    <n v="0.4"/>
    <s v="In-store"/>
    <s v="2021"/>
    <x v="10"/>
    <x v="50"/>
  </r>
  <r>
    <x v="2"/>
    <n v="1185732"/>
    <x v="181"/>
    <x v="0"/>
    <x v="46"/>
    <s v="Providence"/>
    <x v="0"/>
    <n v="40"/>
    <n v="450"/>
    <n v="180000"/>
    <n v="54000"/>
    <n v="0.3"/>
    <s v="In-store"/>
    <s v="2021"/>
    <x v="0"/>
    <x v="2"/>
  </r>
  <r>
    <x v="2"/>
    <n v="1185732"/>
    <x v="181"/>
    <x v="0"/>
    <x v="46"/>
    <s v="Providence"/>
    <x v="1"/>
    <n v="40"/>
    <n v="250"/>
    <n v="100000"/>
    <n v="30000"/>
    <n v="0.3"/>
    <s v="In-store"/>
    <s v="2021"/>
    <x v="0"/>
    <x v="2"/>
  </r>
  <r>
    <x v="2"/>
    <n v="1185732"/>
    <x v="181"/>
    <x v="0"/>
    <x v="46"/>
    <s v="Providence"/>
    <x v="2"/>
    <n v="30.000000000000004"/>
    <n v="250"/>
    <n v="75000.000000000015"/>
    <n v="18750.000000000004"/>
    <n v="0.25"/>
    <s v="In-store"/>
    <s v="2021"/>
    <x v="0"/>
    <x v="2"/>
  </r>
  <r>
    <x v="2"/>
    <n v="1185732"/>
    <x v="181"/>
    <x v="0"/>
    <x v="46"/>
    <s v="Providence"/>
    <x v="3"/>
    <n v="35"/>
    <n v="100"/>
    <n v="35000"/>
    <n v="8750"/>
    <n v="0.25"/>
    <s v="In-store"/>
    <s v="2021"/>
    <x v="0"/>
    <x v="2"/>
  </r>
  <r>
    <x v="2"/>
    <n v="1185732"/>
    <x v="181"/>
    <x v="0"/>
    <x v="46"/>
    <s v="Providence"/>
    <x v="4"/>
    <n v="50"/>
    <n v="150"/>
    <n v="75000"/>
    <n v="18750"/>
    <n v="0.25"/>
    <s v="In-store"/>
    <s v="2021"/>
    <x v="0"/>
    <x v="2"/>
  </r>
  <r>
    <x v="2"/>
    <n v="1185732"/>
    <x v="181"/>
    <x v="0"/>
    <x v="46"/>
    <s v="Providence"/>
    <x v="5"/>
    <n v="40"/>
    <n v="250"/>
    <n v="100000"/>
    <n v="30000"/>
    <n v="0.3"/>
    <s v="In-store"/>
    <s v="2021"/>
    <x v="0"/>
    <x v="2"/>
  </r>
  <r>
    <x v="2"/>
    <n v="1185732"/>
    <x v="210"/>
    <x v="0"/>
    <x v="46"/>
    <s v="Providence"/>
    <x v="0"/>
    <n v="40"/>
    <n v="500"/>
    <n v="200000"/>
    <n v="60000"/>
    <n v="0.3"/>
    <s v="In-store"/>
    <s v="2021"/>
    <x v="1"/>
    <x v="32"/>
  </r>
  <r>
    <x v="2"/>
    <n v="1185732"/>
    <x v="210"/>
    <x v="0"/>
    <x v="46"/>
    <s v="Providence"/>
    <x v="1"/>
    <n v="40"/>
    <n v="150"/>
    <n v="60000"/>
    <n v="18000"/>
    <n v="0.3"/>
    <s v="In-store"/>
    <s v="2021"/>
    <x v="1"/>
    <x v="32"/>
  </r>
  <r>
    <x v="2"/>
    <n v="1185732"/>
    <x v="210"/>
    <x v="0"/>
    <x v="46"/>
    <s v="Providence"/>
    <x v="2"/>
    <n v="30.000000000000004"/>
    <n v="200"/>
    <n v="60000.000000000007"/>
    <n v="15000.000000000002"/>
    <n v="0.25"/>
    <s v="In-store"/>
    <s v="2021"/>
    <x v="1"/>
    <x v="32"/>
  </r>
  <r>
    <x v="2"/>
    <n v="1185732"/>
    <x v="210"/>
    <x v="0"/>
    <x v="47"/>
    <s v="Boston"/>
    <x v="3"/>
    <n v="35"/>
    <n v="250"/>
    <n v="87500"/>
    <n v="21875"/>
    <n v="0.25"/>
    <s v="In-store"/>
    <s v="2021"/>
    <x v="1"/>
    <x v="32"/>
  </r>
  <r>
    <x v="2"/>
    <n v="1185732"/>
    <x v="210"/>
    <x v="0"/>
    <x v="47"/>
    <s v="Boston"/>
    <x v="4"/>
    <n v="50"/>
    <n v="150"/>
    <n v="75000"/>
    <n v="18750"/>
    <n v="0.25"/>
    <s v="In-store"/>
    <s v="2021"/>
    <x v="1"/>
    <x v="32"/>
  </r>
  <r>
    <x v="2"/>
    <n v="1185732"/>
    <x v="210"/>
    <x v="0"/>
    <x v="47"/>
    <s v="Boston"/>
    <x v="5"/>
    <n v="40"/>
    <n v="250"/>
    <n v="100000"/>
    <n v="30000"/>
    <n v="0.3"/>
    <s v="In-store"/>
    <s v="2021"/>
    <x v="1"/>
    <x v="32"/>
  </r>
  <r>
    <x v="2"/>
    <n v="1185732"/>
    <x v="218"/>
    <x v="0"/>
    <x v="47"/>
    <s v="Boston"/>
    <x v="0"/>
    <n v="40"/>
    <n v="470"/>
    <n v="188000"/>
    <n v="56400"/>
    <n v="0.3"/>
    <s v="In-store"/>
    <s v="2021"/>
    <x v="2"/>
    <x v="7"/>
  </r>
  <r>
    <x v="2"/>
    <n v="1185732"/>
    <x v="218"/>
    <x v="0"/>
    <x v="47"/>
    <s v="Boston"/>
    <x v="1"/>
    <n v="40"/>
    <n v="175"/>
    <n v="70000"/>
    <n v="21000"/>
    <n v="0.3"/>
    <s v="In-store"/>
    <s v="2021"/>
    <x v="2"/>
    <x v="7"/>
  </r>
  <r>
    <x v="2"/>
    <n v="1185732"/>
    <x v="218"/>
    <x v="0"/>
    <x v="47"/>
    <s v="Boston"/>
    <x v="2"/>
    <n v="30.000000000000004"/>
    <n v="200"/>
    <n v="60000.000000000007"/>
    <n v="15000.000000000002"/>
    <n v="0.25"/>
    <s v="In-store"/>
    <s v="2021"/>
    <x v="2"/>
    <x v="7"/>
  </r>
  <r>
    <x v="2"/>
    <n v="1185732"/>
    <x v="218"/>
    <x v="0"/>
    <x v="47"/>
    <s v="Boston"/>
    <x v="3"/>
    <n v="35"/>
    <n v="300"/>
    <n v="105000"/>
    <n v="26250"/>
    <n v="0.25"/>
    <s v="In-store"/>
    <s v="2021"/>
    <x v="2"/>
    <x v="7"/>
  </r>
  <r>
    <x v="2"/>
    <n v="1185732"/>
    <x v="218"/>
    <x v="0"/>
    <x v="47"/>
    <s v="Boston"/>
    <x v="4"/>
    <n v="50"/>
    <n v="100"/>
    <n v="50000"/>
    <n v="12500"/>
    <n v="0.25"/>
    <s v="In-store"/>
    <s v="2021"/>
    <x v="2"/>
    <x v="7"/>
  </r>
  <r>
    <x v="2"/>
    <n v="1185732"/>
    <x v="218"/>
    <x v="0"/>
    <x v="47"/>
    <s v="Boston"/>
    <x v="5"/>
    <n v="40"/>
    <n v="200"/>
    <n v="80000"/>
    <n v="24000"/>
    <n v="0.3"/>
    <s v="In-store"/>
    <s v="2021"/>
    <x v="2"/>
    <x v="7"/>
  </r>
  <r>
    <x v="2"/>
    <n v="1185732"/>
    <x v="237"/>
    <x v="0"/>
    <x v="47"/>
    <s v="Boston"/>
    <x v="0"/>
    <n v="40"/>
    <n v="450"/>
    <n v="180000"/>
    <n v="54000"/>
    <n v="0.3"/>
    <s v="In-store"/>
    <s v="2021"/>
    <x v="3"/>
    <x v="10"/>
  </r>
  <r>
    <x v="2"/>
    <n v="1185732"/>
    <x v="237"/>
    <x v="0"/>
    <x v="47"/>
    <s v="Boston"/>
    <x v="1"/>
    <n v="40"/>
    <n v="150"/>
    <n v="60000"/>
    <n v="18000"/>
    <n v="0.3"/>
    <s v="In-store"/>
    <s v="2021"/>
    <x v="3"/>
    <x v="10"/>
  </r>
  <r>
    <x v="2"/>
    <n v="1185732"/>
    <x v="237"/>
    <x v="0"/>
    <x v="47"/>
    <s v="Boston"/>
    <x v="2"/>
    <n v="30.000000000000004"/>
    <n v="150"/>
    <n v="45000.000000000007"/>
    <n v="11250.000000000002"/>
    <n v="0.25"/>
    <s v="In-store"/>
    <s v="2021"/>
    <x v="3"/>
    <x v="10"/>
  </r>
  <r>
    <x v="2"/>
    <n v="1185732"/>
    <x v="237"/>
    <x v="0"/>
    <x v="47"/>
    <s v="Boston"/>
    <x v="3"/>
    <n v="35"/>
    <n v="125"/>
    <n v="43750"/>
    <n v="10937.5"/>
    <n v="0.25"/>
    <s v="In-store"/>
    <s v="2021"/>
    <x v="3"/>
    <x v="10"/>
  </r>
  <r>
    <x v="2"/>
    <n v="1185732"/>
    <x v="237"/>
    <x v="0"/>
    <x v="47"/>
    <s v="Boston"/>
    <x v="4"/>
    <n v="50"/>
    <n v="125"/>
    <n v="62500"/>
    <n v="15625"/>
    <n v="0.25"/>
    <s v="In-store"/>
    <s v="2021"/>
    <x v="3"/>
    <x v="10"/>
  </r>
  <r>
    <x v="2"/>
    <n v="1185732"/>
    <x v="237"/>
    <x v="0"/>
    <x v="47"/>
    <s v="Boston"/>
    <x v="5"/>
    <n v="40"/>
    <n v="275"/>
    <n v="110000"/>
    <n v="33000"/>
    <n v="0.3"/>
    <s v="In-store"/>
    <s v="2021"/>
    <x v="3"/>
    <x v="10"/>
  </r>
  <r>
    <x v="2"/>
    <n v="1185732"/>
    <x v="266"/>
    <x v="0"/>
    <x v="47"/>
    <s v="Boston"/>
    <x v="0"/>
    <n v="54.999999999999993"/>
    <n v="495"/>
    <n v="272249.99999999994"/>
    <n v="81674.999999999985"/>
    <n v="0.3"/>
    <s v="In-store"/>
    <s v="2021"/>
    <x v="4"/>
    <x v="35"/>
  </r>
  <r>
    <x v="2"/>
    <n v="1185732"/>
    <x v="266"/>
    <x v="0"/>
    <x v="47"/>
    <s v="Boston"/>
    <x v="1"/>
    <n v="50"/>
    <n v="200"/>
    <n v="100000"/>
    <n v="30000"/>
    <n v="0.3"/>
    <s v="In-store"/>
    <s v="2021"/>
    <x v="4"/>
    <x v="35"/>
  </r>
  <r>
    <x v="2"/>
    <n v="1185732"/>
    <x v="266"/>
    <x v="0"/>
    <x v="47"/>
    <s v="Boston"/>
    <x v="2"/>
    <n v="45"/>
    <n v="225"/>
    <n v="101250"/>
    <n v="25312.5"/>
    <n v="0.25"/>
    <s v="In-store"/>
    <s v="2021"/>
    <x v="4"/>
    <x v="35"/>
  </r>
  <r>
    <x v="2"/>
    <n v="1185732"/>
    <x v="266"/>
    <x v="0"/>
    <x v="47"/>
    <s v="Boston"/>
    <x v="3"/>
    <n v="45"/>
    <n v="175"/>
    <n v="78750"/>
    <n v="19687.5"/>
    <n v="0.25"/>
    <s v="In-store"/>
    <s v="2021"/>
    <x v="4"/>
    <x v="35"/>
  </r>
  <r>
    <x v="2"/>
    <n v="1185732"/>
    <x v="266"/>
    <x v="0"/>
    <x v="47"/>
    <s v="Boston"/>
    <x v="4"/>
    <n v="54.999999999999993"/>
    <n v="200"/>
    <n v="109999.99999999999"/>
    <n v="27499.999999999996"/>
    <n v="0.25"/>
    <s v="In-store"/>
    <s v="2021"/>
    <x v="4"/>
    <x v="35"/>
  </r>
  <r>
    <x v="2"/>
    <n v="1185732"/>
    <x v="266"/>
    <x v="0"/>
    <x v="47"/>
    <s v="Boston"/>
    <x v="5"/>
    <n v="60"/>
    <n v="325"/>
    <n v="195000"/>
    <n v="58500"/>
    <n v="0.3"/>
    <s v="In-store"/>
    <s v="2021"/>
    <x v="4"/>
    <x v="35"/>
  </r>
  <r>
    <x v="2"/>
    <n v="1185732"/>
    <x v="299"/>
    <x v="0"/>
    <x v="47"/>
    <s v="Boston"/>
    <x v="0"/>
    <n v="54.999999999999993"/>
    <n v="575"/>
    <n v="316249.99999999994"/>
    <n v="94874.999999999985"/>
    <n v="0.3"/>
    <s v="In-store"/>
    <s v="2021"/>
    <x v="11"/>
    <x v="40"/>
  </r>
  <r>
    <x v="2"/>
    <n v="1185732"/>
    <x v="299"/>
    <x v="0"/>
    <x v="47"/>
    <s v="Boston"/>
    <x v="1"/>
    <n v="50"/>
    <n v="325"/>
    <n v="162500"/>
    <n v="48750"/>
    <n v="0.3"/>
    <s v="In-store"/>
    <s v="2021"/>
    <x v="11"/>
    <x v="40"/>
  </r>
  <r>
    <x v="2"/>
    <n v="1185732"/>
    <x v="299"/>
    <x v="0"/>
    <x v="47"/>
    <s v="Boston"/>
    <x v="2"/>
    <n v="45"/>
    <n v="250"/>
    <n v="112500"/>
    <n v="28125"/>
    <n v="0.25"/>
    <s v="In-store"/>
    <s v="2021"/>
    <x v="11"/>
    <x v="40"/>
  </r>
  <r>
    <x v="2"/>
    <n v="1185732"/>
    <x v="299"/>
    <x v="0"/>
    <x v="47"/>
    <s v="Boston"/>
    <x v="3"/>
    <n v="45"/>
    <n v="225"/>
    <n v="101250"/>
    <n v="25312.5"/>
    <n v="0.25"/>
    <s v="In-store"/>
    <s v="2021"/>
    <x v="11"/>
    <x v="40"/>
  </r>
  <r>
    <x v="2"/>
    <n v="1185732"/>
    <x v="299"/>
    <x v="0"/>
    <x v="47"/>
    <s v="Boston"/>
    <x v="4"/>
    <n v="54.999999999999993"/>
    <n v="225"/>
    <n v="123749.99999999999"/>
    <n v="30937.499999999996"/>
    <n v="0.25"/>
    <s v="In-store"/>
    <s v="2021"/>
    <x v="11"/>
    <x v="40"/>
  </r>
  <r>
    <x v="2"/>
    <n v="1185732"/>
    <x v="299"/>
    <x v="0"/>
    <x v="47"/>
    <s v="Boston"/>
    <x v="5"/>
    <n v="60"/>
    <n v="375"/>
    <n v="225000"/>
    <n v="67500"/>
    <n v="0.3"/>
    <s v="In-store"/>
    <s v="2021"/>
    <x v="11"/>
    <x v="40"/>
  </r>
  <r>
    <x v="2"/>
    <n v="1185732"/>
    <x v="327"/>
    <x v="0"/>
    <x v="47"/>
    <s v="Boston"/>
    <x v="0"/>
    <n v="54.999999999999993"/>
    <n v="600"/>
    <n v="329999.99999999994"/>
    <n v="98999.999999999985"/>
    <n v="0.3"/>
    <s v="In-store"/>
    <s v="2021"/>
    <x v="5"/>
    <x v="14"/>
  </r>
  <r>
    <x v="2"/>
    <n v="1185732"/>
    <x v="327"/>
    <x v="0"/>
    <x v="47"/>
    <s v="Boston"/>
    <x v="1"/>
    <n v="50"/>
    <n v="350"/>
    <n v="175000"/>
    <n v="52500"/>
    <n v="0.3"/>
    <s v="In-store"/>
    <s v="2021"/>
    <x v="5"/>
    <x v="14"/>
  </r>
  <r>
    <x v="2"/>
    <n v="1185732"/>
    <x v="327"/>
    <x v="0"/>
    <x v="47"/>
    <s v="Boston"/>
    <x v="2"/>
    <n v="45"/>
    <n v="275"/>
    <n v="123750"/>
    <n v="30937.5"/>
    <n v="0.25"/>
    <s v="In-store"/>
    <s v="2021"/>
    <x v="5"/>
    <x v="14"/>
  </r>
  <r>
    <x v="2"/>
    <n v="1185732"/>
    <x v="327"/>
    <x v="0"/>
    <x v="47"/>
    <s v="Boston"/>
    <x v="3"/>
    <n v="45"/>
    <n v="225"/>
    <n v="101250"/>
    <n v="25312.5"/>
    <n v="0.25"/>
    <s v="In-store"/>
    <s v="2021"/>
    <x v="5"/>
    <x v="14"/>
  </r>
  <r>
    <x v="2"/>
    <n v="1185732"/>
    <x v="327"/>
    <x v="0"/>
    <x v="47"/>
    <s v="Boston"/>
    <x v="4"/>
    <n v="54.999999999999993"/>
    <n v="250"/>
    <n v="137499.99999999997"/>
    <n v="34374.999999999993"/>
    <n v="0.25"/>
    <s v="In-store"/>
    <s v="2021"/>
    <x v="5"/>
    <x v="14"/>
  </r>
  <r>
    <x v="2"/>
    <n v="1185732"/>
    <x v="327"/>
    <x v="0"/>
    <x v="47"/>
    <s v="Boston"/>
    <x v="5"/>
    <n v="60"/>
    <n v="425"/>
    <n v="255000"/>
    <n v="76500"/>
    <n v="0.3"/>
    <s v="In-store"/>
    <s v="2021"/>
    <x v="5"/>
    <x v="14"/>
  </r>
  <r>
    <x v="2"/>
    <n v="1185732"/>
    <x v="359"/>
    <x v="0"/>
    <x v="47"/>
    <s v="Boston"/>
    <x v="0"/>
    <n v="54.999999999999993"/>
    <n v="575"/>
    <n v="316249.99999999994"/>
    <n v="94874.999999999985"/>
    <n v="0.3"/>
    <s v="In-store"/>
    <s v="2021"/>
    <x v="6"/>
    <x v="18"/>
  </r>
  <r>
    <x v="2"/>
    <n v="1185732"/>
    <x v="359"/>
    <x v="0"/>
    <x v="47"/>
    <s v="Boston"/>
    <x v="1"/>
    <n v="50"/>
    <n v="350"/>
    <n v="175000"/>
    <n v="52500"/>
    <n v="0.3"/>
    <s v="In-store"/>
    <s v="2021"/>
    <x v="6"/>
    <x v="18"/>
  </r>
  <r>
    <x v="2"/>
    <n v="1185732"/>
    <x v="359"/>
    <x v="0"/>
    <x v="47"/>
    <s v="Boston"/>
    <x v="2"/>
    <n v="45"/>
    <n v="275"/>
    <n v="123750"/>
    <n v="30937.5"/>
    <n v="0.25"/>
    <s v="In-store"/>
    <s v="2021"/>
    <x v="6"/>
    <x v="18"/>
  </r>
  <r>
    <x v="2"/>
    <n v="1185732"/>
    <x v="359"/>
    <x v="0"/>
    <x v="47"/>
    <s v="Boston"/>
    <x v="3"/>
    <n v="45"/>
    <n v="175"/>
    <n v="78750"/>
    <n v="19687.5"/>
    <n v="0.25"/>
    <s v="In-store"/>
    <s v="2021"/>
    <x v="6"/>
    <x v="18"/>
  </r>
  <r>
    <x v="2"/>
    <n v="1185732"/>
    <x v="359"/>
    <x v="0"/>
    <x v="47"/>
    <s v="Boston"/>
    <x v="4"/>
    <n v="54.999999999999993"/>
    <n v="150"/>
    <n v="82499.999999999985"/>
    <n v="20624.999999999996"/>
    <n v="0.25"/>
    <s v="In-store"/>
    <s v="2021"/>
    <x v="6"/>
    <x v="18"/>
  </r>
  <r>
    <x v="2"/>
    <n v="1185732"/>
    <x v="359"/>
    <x v="0"/>
    <x v="47"/>
    <s v="Boston"/>
    <x v="5"/>
    <n v="60"/>
    <n v="325"/>
    <n v="195000"/>
    <n v="58500"/>
    <n v="0.3"/>
    <s v="In-store"/>
    <s v="2021"/>
    <x v="6"/>
    <x v="18"/>
  </r>
  <r>
    <x v="2"/>
    <n v="1185732"/>
    <x v="389"/>
    <x v="0"/>
    <x v="47"/>
    <s v="Boston"/>
    <x v="0"/>
    <n v="54.999999999999993"/>
    <n v="450"/>
    <n v="247499.99999999997"/>
    <n v="74249.999999999985"/>
    <n v="0.3"/>
    <s v="In-store"/>
    <s v="2021"/>
    <x v="7"/>
    <x v="23"/>
  </r>
  <r>
    <x v="2"/>
    <n v="1185732"/>
    <x v="389"/>
    <x v="0"/>
    <x v="47"/>
    <s v="Boston"/>
    <x v="1"/>
    <n v="50"/>
    <n v="250"/>
    <n v="125000"/>
    <n v="37500"/>
    <n v="0.3"/>
    <s v="In-store"/>
    <s v="2021"/>
    <x v="7"/>
    <x v="23"/>
  </r>
  <r>
    <x v="2"/>
    <n v="1185732"/>
    <x v="389"/>
    <x v="0"/>
    <x v="47"/>
    <s v="Boston"/>
    <x v="2"/>
    <n v="45"/>
    <n v="150"/>
    <n v="67500"/>
    <n v="16875"/>
    <n v="0.25"/>
    <s v="In-store"/>
    <s v="2021"/>
    <x v="7"/>
    <x v="23"/>
  </r>
  <r>
    <x v="2"/>
    <n v="1185732"/>
    <x v="389"/>
    <x v="0"/>
    <x v="47"/>
    <s v="Boston"/>
    <x v="3"/>
    <n v="45"/>
    <n v="125"/>
    <n v="56250"/>
    <n v="14062.5"/>
    <n v="0.25"/>
    <s v="In-store"/>
    <s v="2021"/>
    <x v="7"/>
    <x v="23"/>
  </r>
  <r>
    <x v="2"/>
    <n v="1185732"/>
    <x v="389"/>
    <x v="0"/>
    <x v="47"/>
    <s v="Boston"/>
    <x v="4"/>
    <n v="54.999999999999993"/>
    <n v="125"/>
    <n v="68749.999999999985"/>
    <n v="17187.499999999996"/>
    <n v="0.25"/>
    <s v="In-store"/>
    <s v="2021"/>
    <x v="7"/>
    <x v="23"/>
  </r>
  <r>
    <x v="2"/>
    <n v="1185732"/>
    <x v="389"/>
    <x v="0"/>
    <x v="47"/>
    <s v="Boston"/>
    <x v="5"/>
    <n v="60"/>
    <n v="225"/>
    <n v="135000"/>
    <n v="40500"/>
    <n v="0.3"/>
    <s v="In-store"/>
    <s v="2021"/>
    <x v="7"/>
    <x v="23"/>
  </r>
  <r>
    <x v="2"/>
    <n v="1185732"/>
    <x v="421"/>
    <x v="0"/>
    <x v="47"/>
    <s v="Boston"/>
    <x v="0"/>
    <n v="60"/>
    <n v="400"/>
    <n v="240000"/>
    <n v="72000"/>
    <n v="0.3"/>
    <s v="In-store"/>
    <s v="2021"/>
    <x v="8"/>
    <x v="47"/>
  </r>
  <r>
    <x v="2"/>
    <n v="1185732"/>
    <x v="421"/>
    <x v="0"/>
    <x v="47"/>
    <s v="Boston"/>
    <x v="1"/>
    <n v="55.000000000000007"/>
    <n v="225"/>
    <n v="123750.00000000001"/>
    <n v="37125"/>
    <n v="0.3"/>
    <s v="In-store"/>
    <s v="2021"/>
    <x v="8"/>
    <x v="47"/>
  </r>
  <r>
    <x v="2"/>
    <n v="1185732"/>
    <x v="421"/>
    <x v="0"/>
    <x v="47"/>
    <s v="Boston"/>
    <x v="2"/>
    <n v="55.000000000000007"/>
    <n v="125"/>
    <n v="68750.000000000015"/>
    <n v="17187.500000000004"/>
    <n v="0.25"/>
    <s v="In-store"/>
    <s v="2021"/>
    <x v="8"/>
    <x v="47"/>
  </r>
  <r>
    <x v="2"/>
    <n v="1185732"/>
    <x v="421"/>
    <x v="0"/>
    <x v="47"/>
    <s v="Boston"/>
    <x v="3"/>
    <n v="55.000000000000007"/>
    <n v="100"/>
    <n v="55000.000000000007"/>
    <n v="13750.000000000002"/>
    <n v="0.25"/>
    <s v="In-store"/>
    <s v="2021"/>
    <x v="8"/>
    <x v="47"/>
  </r>
  <r>
    <x v="2"/>
    <n v="1185732"/>
    <x v="421"/>
    <x v="0"/>
    <x v="47"/>
    <s v="Boston"/>
    <x v="4"/>
    <n v="65"/>
    <n v="100"/>
    <n v="65000"/>
    <n v="16250"/>
    <n v="0.25"/>
    <s v="In-store"/>
    <s v="2021"/>
    <x v="8"/>
    <x v="47"/>
  </r>
  <r>
    <x v="5"/>
    <n v="1185732"/>
    <x v="421"/>
    <x v="0"/>
    <x v="47"/>
    <s v="Boston"/>
    <x v="5"/>
    <n v="70"/>
    <n v="225"/>
    <n v="157500"/>
    <n v="47250"/>
    <n v="0.3"/>
    <s v="In-store"/>
    <s v="2021"/>
    <x v="8"/>
    <x v="47"/>
  </r>
  <r>
    <x v="5"/>
    <n v="1185732"/>
    <x v="451"/>
    <x v="0"/>
    <x v="47"/>
    <s v="Boston"/>
    <x v="0"/>
    <n v="65"/>
    <n v="375"/>
    <n v="243750"/>
    <n v="73125"/>
    <n v="0.3"/>
    <s v="In-store"/>
    <s v="2021"/>
    <x v="9"/>
    <x v="28"/>
  </r>
  <r>
    <x v="5"/>
    <n v="1185732"/>
    <x v="451"/>
    <x v="0"/>
    <x v="47"/>
    <s v="Boston"/>
    <x v="1"/>
    <n v="55.000000000000007"/>
    <n v="300"/>
    <n v="165000.00000000003"/>
    <n v="49500.000000000007"/>
    <n v="0.3"/>
    <s v="In-store"/>
    <s v="2021"/>
    <x v="9"/>
    <x v="28"/>
  </r>
  <r>
    <x v="5"/>
    <n v="1185732"/>
    <x v="451"/>
    <x v="0"/>
    <x v="47"/>
    <s v="Boston"/>
    <x v="2"/>
    <n v="55.000000000000007"/>
    <n v="295"/>
    <n v="162250.00000000003"/>
    <n v="40562.500000000007"/>
    <n v="0.25"/>
    <s v="In-store"/>
    <s v="2021"/>
    <x v="9"/>
    <x v="28"/>
  </r>
  <r>
    <x v="5"/>
    <n v="1185732"/>
    <x v="451"/>
    <x v="0"/>
    <x v="47"/>
    <s v="Boston"/>
    <x v="3"/>
    <n v="55.000000000000007"/>
    <n v="275"/>
    <n v="151250.00000000003"/>
    <n v="37812.500000000007"/>
    <n v="0.25"/>
    <s v="In-store"/>
    <s v="2021"/>
    <x v="9"/>
    <x v="28"/>
  </r>
  <r>
    <x v="5"/>
    <n v="1185732"/>
    <x v="451"/>
    <x v="0"/>
    <x v="47"/>
    <s v="Boston"/>
    <x v="4"/>
    <n v="65"/>
    <n v="250"/>
    <n v="162500"/>
    <n v="40625"/>
    <n v="0.25"/>
    <s v="In-store"/>
    <s v="2021"/>
    <x v="9"/>
    <x v="28"/>
  </r>
  <r>
    <x v="5"/>
    <n v="1185732"/>
    <x v="451"/>
    <x v="0"/>
    <x v="47"/>
    <s v="Boston"/>
    <x v="5"/>
    <n v="70"/>
    <n v="350"/>
    <n v="245000"/>
    <n v="73500"/>
    <n v="0.3"/>
    <s v="In-store"/>
    <s v="2021"/>
    <x v="9"/>
    <x v="28"/>
  </r>
  <r>
    <x v="5"/>
    <n v="1185732"/>
    <x v="480"/>
    <x v="0"/>
    <x v="47"/>
    <s v="Boston"/>
    <x v="0"/>
    <n v="65"/>
    <n v="575"/>
    <n v="373750"/>
    <n v="112125"/>
    <n v="0.3"/>
    <s v="In-store"/>
    <s v="2021"/>
    <x v="10"/>
    <x v="51"/>
  </r>
  <r>
    <x v="5"/>
    <n v="1185732"/>
    <x v="480"/>
    <x v="0"/>
    <x v="47"/>
    <s v="Boston"/>
    <x v="1"/>
    <n v="55.000000000000007"/>
    <n v="375"/>
    <n v="206250.00000000003"/>
    <n v="61875.000000000007"/>
    <n v="0.3"/>
    <s v="In-store"/>
    <s v="2021"/>
    <x v="10"/>
    <x v="51"/>
  </r>
  <r>
    <x v="5"/>
    <n v="1185732"/>
    <x v="480"/>
    <x v="0"/>
    <x v="47"/>
    <s v="Boston"/>
    <x v="2"/>
    <n v="55.000000000000007"/>
    <n v="350"/>
    <n v="192500.00000000003"/>
    <n v="48125.000000000007"/>
    <n v="0.25"/>
    <s v="In-store"/>
    <s v="2021"/>
    <x v="10"/>
    <x v="51"/>
  </r>
  <r>
    <x v="5"/>
    <n v="1185732"/>
    <x v="480"/>
    <x v="0"/>
    <x v="47"/>
    <s v="Boston"/>
    <x v="3"/>
    <n v="55.000000000000007"/>
    <n v="300"/>
    <n v="165000.00000000003"/>
    <n v="41250.000000000007"/>
    <n v="0.25"/>
    <s v="In-store"/>
    <s v="2021"/>
    <x v="10"/>
    <x v="51"/>
  </r>
  <r>
    <x v="5"/>
    <n v="1185732"/>
    <x v="480"/>
    <x v="0"/>
    <x v="47"/>
    <s v="Boston"/>
    <x v="4"/>
    <n v="65"/>
    <n v="300"/>
    <n v="195000"/>
    <n v="48750"/>
    <n v="0.25"/>
    <s v="In-store"/>
    <s v="2021"/>
    <x v="10"/>
    <x v="51"/>
  </r>
  <r>
    <x v="5"/>
    <n v="1185732"/>
    <x v="480"/>
    <x v="0"/>
    <x v="47"/>
    <s v="Boston"/>
    <x v="5"/>
    <n v="70"/>
    <n v="400"/>
    <n v="280000"/>
    <n v="84000"/>
    <n v="0.3"/>
    <s v="In-store"/>
    <s v="2021"/>
    <x v="10"/>
    <x v="51"/>
  </r>
  <r>
    <x v="5"/>
    <n v="1185732"/>
    <x v="178"/>
    <x v="0"/>
    <x v="47"/>
    <s v="Boston"/>
    <x v="0"/>
    <n v="45"/>
    <n v="525"/>
    <n v="236250"/>
    <n v="106312.5"/>
    <n v="0.45"/>
    <s v="In-store"/>
    <s v="2021"/>
    <x v="0"/>
    <x v="31"/>
  </r>
  <r>
    <x v="5"/>
    <n v="1185732"/>
    <x v="178"/>
    <x v="0"/>
    <x v="47"/>
    <s v="Boston"/>
    <x v="1"/>
    <n v="45"/>
    <n v="325"/>
    <n v="146250"/>
    <n v="65812.5"/>
    <n v="0.45"/>
    <s v="In-store"/>
    <s v="2021"/>
    <x v="0"/>
    <x v="31"/>
  </r>
  <r>
    <x v="5"/>
    <n v="1185732"/>
    <x v="178"/>
    <x v="0"/>
    <x v="47"/>
    <s v="Boston"/>
    <x v="2"/>
    <n v="35"/>
    <n v="325"/>
    <n v="113750"/>
    <n v="39812.5"/>
    <n v="0.35"/>
    <s v="In-store"/>
    <s v="2021"/>
    <x v="0"/>
    <x v="31"/>
  </r>
  <r>
    <x v="5"/>
    <n v="1185732"/>
    <x v="178"/>
    <x v="0"/>
    <x v="47"/>
    <s v="Boston"/>
    <x v="3"/>
    <n v="40"/>
    <n v="175"/>
    <n v="70000"/>
    <n v="24500"/>
    <n v="0.35"/>
    <s v="In-store"/>
    <s v="2021"/>
    <x v="0"/>
    <x v="31"/>
  </r>
  <r>
    <x v="5"/>
    <n v="1185732"/>
    <x v="178"/>
    <x v="0"/>
    <x v="47"/>
    <s v="Boston"/>
    <x v="4"/>
    <n v="55.000000000000007"/>
    <n v="225"/>
    <n v="123750.00000000001"/>
    <n v="43312.5"/>
    <n v="0.35"/>
    <s v="In-store"/>
    <s v="2021"/>
    <x v="0"/>
    <x v="31"/>
  </r>
  <r>
    <x v="5"/>
    <n v="1185732"/>
    <x v="178"/>
    <x v="0"/>
    <x v="47"/>
    <s v="Boston"/>
    <x v="5"/>
    <n v="45"/>
    <n v="325"/>
    <n v="146250"/>
    <n v="58499.999999999993"/>
    <n v="0.39999999999999997"/>
    <s v="In-store"/>
    <s v="2021"/>
    <x v="0"/>
    <x v="31"/>
  </r>
  <r>
    <x v="5"/>
    <n v="1185732"/>
    <x v="207"/>
    <x v="0"/>
    <x v="47"/>
    <s v="Boston"/>
    <x v="0"/>
    <n v="45"/>
    <n v="575"/>
    <n v="258750"/>
    <n v="116437.5"/>
    <n v="0.45"/>
    <s v="In-store"/>
    <s v="2021"/>
    <x v="1"/>
    <x v="5"/>
  </r>
  <r>
    <x v="5"/>
    <n v="1185732"/>
    <x v="207"/>
    <x v="0"/>
    <x v="47"/>
    <s v="Boston"/>
    <x v="1"/>
    <n v="45"/>
    <n v="225"/>
    <n v="101250"/>
    <n v="45562.5"/>
    <n v="0.45"/>
    <s v="In-store"/>
    <s v="2021"/>
    <x v="1"/>
    <x v="5"/>
  </r>
  <r>
    <x v="5"/>
    <n v="1185732"/>
    <x v="207"/>
    <x v="0"/>
    <x v="47"/>
    <s v="Boston"/>
    <x v="2"/>
    <n v="35"/>
    <n v="275"/>
    <n v="96250"/>
    <n v="33687.5"/>
    <n v="0.35"/>
    <s v="In-store"/>
    <s v="2021"/>
    <x v="1"/>
    <x v="5"/>
  </r>
  <r>
    <x v="5"/>
    <n v="1185732"/>
    <x v="207"/>
    <x v="0"/>
    <x v="48"/>
    <s v="Burlington"/>
    <x v="3"/>
    <n v="40"/>
    <n v="150"/>
    <n v="60000"/>
    <n v="21000"/>
    <n v="0.35"/>
    <s v="In-store"/>
    <s v="2021"/>
    <x v="1"/>
    <x v="5"/>
  </r>
  <r>
    <x v="5"/>
    <n v="1185732"/>
    <x v="207"/>
    <x v="0"/>
    <x v="48"/>
    <s v="Burlington"/>
    <x v="4"/>
    <n v="55.000000000000007"/>
    <n v="225"/>
    <n v="123750.00000000001"/>
    <n v="43312.5"/>
    <n v="0.35"/>
    <s v="In-store"/>
    <s v="2021"/>
    <x v="1"/>
    <x v="5"/>
  </r>
  <r>
    <x v="5"/>
    <n v="1185732"/>
    <x v="207"/>
    <x v="0"/>
    <x v="48"/>
    <s v="Burlington"/>
    <x v="5"/>
    <n v="45"/>
    <n v="325"/>
    <n v="146250"/>
    <n v="58499.999999999993"/>
    <n v="0.39999999999999997"/>
    <s v="In-store"/>
    <s v="2021"/>
    <x v="1"/>
    <x v="5"/>
  </r>
  <r>
    <x v="5"/>
    <n v="1185732"/>
    <x v="215"/>
    <x v="0"/>
    <x v="48"/>
    <s v="Burlington"/>
    <x v="0"/>
    <n v="45"/>
    <n v="545"/>
    <n v="245250"/>
    <n v="110362.5"/>
    <n v="0.45"/>
    <s v="In-store"/>
    <s v="2021"/>
    <x v="2"/>
    <x v="7"/>
  </r>
  <r>
    <x v="5"/>
    <n v="1185732"/>
    <x v="215"/>
    <x v="0"/>
    <x v="48"/>
    <s v="Burlington"/>
    <x v="1"/>
    <n v="45"/>
    <n v="250"/>
    <n v="112500"/>
    <n v="50625"/>
    <n v="0.45"/>
    <s v="In-store"/>
    <s v="2021"/>
    <x v="2"/>
    <x v="7"/>
  </r>
  <r>
    <x v="5"/>
    <n v="1185732"/>
    <x v="215"/>
    <x v="0"/>
    <x v="48"/>
    <s v="Burlington"/>
    <x v="2"/>
    <n v="35"/>
    <n v="275"/>
    <n v="96250"/>
    <n v="33687.5"/>
    <n v="0.35"/>
    <s v="In-store"/>
    <s v="2021"/>
    <x v="2"/>
    <x v="7"/>
  </r>
  <r>
    <x v="5"/>
    <n v="1185732"/>
    <x v="215"/>
    <x v="0"/>
    <x v="48"/>
    <s v="Burlington"/>
    <x v="3"/>
    <n v="40"/>
    <n v="125"/>
    <n v="50000"/>
    <n v="17500"/>
    <n v="0.35"/>
    <s v="In-store"/>
    <s v="2021"/>
    <x v="2"/>
    <x v="7"/>
  </r>
  <r>
    <x v="5"/>
    <n v="1185732"/>
    <x v="215"/>
    <x v="0"/>
    <x v="48"/>
    <s v="Burlington"/>
    <x v="4"/>
    <n v="55.000000000000007"/>
    <n v="175"/>
    <n v="96250.000000000015"/>
    <n v="33687.5"/>
    <n v="0.35"/>
    <s v="In-store"/>
    <s v="2021"/>
    <x v="2"/>
    <x v="7"/>
  </r>
  <r>
    <x v="5"/>
    <n v="1185732"/>
    <x v="215"/>
    <x v="0"/>
    <x v="48"/>
    <s v="Burlington"/>
    <x v="5"/>
    <n v="45"/>
    <n v="275"/>
    <n v="123750"/>
    <n v="49499.999999999993"/>
    <n v="0.39999999999999997"/>
    <s v="In-store"/>
    <s v="2021"/>
    <x v="2"/>
    <x v="7"/>
  </r>
  <r>
    <x v="5"/>
    <n v="1185732"/>
    <x v="234"/>
    <x v="0"/>
    <x v="48"/>
    <s v="Burlington"/>
    <x v="0"/>
    <n v="45"/>
    <n v="525"/>
    <n v="236250"/>
    <n v="106312.5"/>
    <n v="0.45"/>
    <s v="In-store"/>
    <s v="2021"/>
    <x v="3"/>
    <x v="10"/>
  </r>
  <r>
    <x v="5"/>
    <n v="1185732"/>
    <x v="234"/>
    <x v="0"/>
    <x v="48"/>
    <s v="Burlington"/>
    <x v="1"/>
    <n v="45"/>
    <n v="225"/>
    <n v="101250"/>
    <n v="45562.5"/>
    <n v="0.45"/>
    <s v="In-store"/>
    <s v="2021"/>
    <x v="3"/>
    <x v="10"/>
  </r>
  <r>
    <x v="5"/>
    <n v="1185732"/>
    <x v="234"/>
    <x v="0"/>
    <x v="48"/>
    <s v="Burlington"/>
    <x v="2"/>
    <n v="35"/>
    <n v="225"/>
    <n v="78750"/>
    <n v="27562.5"/>
    <n v="0.35"/>
    <s v="In-store"/>
    <s v="2021"/>
    <x v="3"/>
    <x v="10"/>
  </r>
  <r>
    <x v="5"/>
    <n v="1185732"/>
    <x v="234"/>
    <x v="0"/>
    <x v="48"/>
    <s v="Burlington"/>
    <x v="3"/>
    <n v="40"/>
    <n v="150"/>
    <n v="60000"/>
    <n v="21000"/>
    <n v="0.35"/>
    <s v="In-store"/>
    <s v="2021"/>
    <x v="3"/>
    <x v="10"/>
  </r>
  <r>
    <x v="5"/>
    <n v="1185732"/>
    <x v="234"/>
    <x v="0"/>
    <x v="48"/>
    <s v="Burlington"/>
    <x v="4"/>
    <n v="55.000000000000007"/>
    <n v="150"/>
    <n v="82500.000000000015"/>
    <n v="28875.000000000004"/>
    <n v="0.35"/>
    <s v="In-store"/>
    <s v="2021"/>
    <x v="3"/>
    <x v="10"/>
  </r>
  <r>
    <x v="5"/>
    <n v="1185732"/>
    <x v="234"/>
    <x v="0"/>
    <x v="48"/>
    <s v="Burlington"/>
    <x v="5"/>
    <n v="45"/>
    <n v="300"/>
    <n v="135000"/>
    <n v="53999.999999999993"/>
    <n v="0.39999999999999997"/>
    <s v="In-store"/>
    <s v="2021"/>
    <x v="3"/>
    <x v="10"/>
  </r>
  <r>
    <x v="5"/>
    <n v="1185732"/>
    <x v="263"/>
    <x v="0"/>
    <x v="48"/>
    <s v="Burlington"/>
    <x v="0"/>
    <n v="60"/>
    <n v="570"/>
    <n v="342000"/>
    <n v="153900"/>
    <n v="0.45"/>
    <s v="In-store"/>
    <s v="2021"/>
    <x v="4"/>
    <x v="35"/>
  </r>
  <r>
    <x v="5"/>
    <n v="1185732"/>
    <x v="263"/>
    <x v="0"/>
    <x v="48"/>
    <s v="Burlington"/>
    <x v="1"/>
    <n v="55.000000000000007"/>
    <n v="275"/>
    <n v="151250.00000000003"/>
    <n v="68062.500000000015"/>
    <n v="0.45"/>
    <s v="In-store"/>
    <s v="2021"/>
    <x v="4"/>
    <x v="35"/>
  </r>
  <r>
    <x v="5"/>
    <n v="1185732"/>
    <x v="263"/>
    <x v="0"/>
    <x v="48"/>
    <s v="Burlington"/>
    <x v="2"/>
    <n v="50"/>
    <n v="300"/>
    <n v="150000"/>
    <n v="52500"/>
    <n v="0.35"/>
    <s v="In-store"/>
    <s v="2021"/>
    <x v="4"/>
    <x v="35"/>
  </r>
  <r>
    <x v="5"/>
    <n v="1185732"/>
    <x v="263"/>
    <x v="0"/>
    <x v="48"/>
    <s v="Burlington"/>
    <x v="3"/>
    <n v="50"/>
    <n v="250"/>
    <n v="125000"/>
    <n v="43750"/>
    <n v="0.35"/>
    <s v="In-store"/>
    <s v="2021"/>
    <x v="4"/>
    <x v="35"/>
  </r>
  <r>
    <x v="5"/>
    <n v="1185732"/>
    <x v="263"/>
    <x v="0"/>
    <x v="48"/>
    <s v="Burlington"/>
    <x v="4"/>
    <n v="60"/>
    <n v="275"/>
    <n v="165000"/>
    <n v="57749.999999999993"/>
    <n v="0.35"/>
    <s v="In-store"/>
    <s v="2021"/>
    <x v="4"/>
    <x v="35"/>
  </r>
  <r>
    <x v="5"/>
    <n v="1185732"/>
    <x v="263"/>
    <x v="0"/>
    <x v="48"/>
    <s v="Burlington"/>
    <x v="5"/>
    <n v="65"/>
    <n v="400"/>
    <n v="260000"/>
    <n v="103999.99999999999"/>
    <n v="0.39999999999999997"/>
    <s v="In-store"/>
    <s v="2021"/>
    <x v="4"/>
    <x v="35"/>
  </r>
  <r>
    <x v="5"/>
    <n v="1185732"/>
    <x v="296"/>
    <x v="0"/>
    <x v="48"/>
    <s v="Burlington"/>
    <x v="0"/>
    <n v="60"/>
    <n v="650"/>
    <n v="390000"/>
    <n v="175500"/>
    <n v="0.45"/>
    <s v="In-store"/>
    <s v="2021"/>
    <x v="11"/>
    <x v="39"/>
  </r>
  <r>
    <x v="5"/>
    <n v="1185732"/>
    <x v="296"/>
    <x v="0"/>
    <x v="48"/>
    <s v="Burlington"/>
    <x v="1"/>
    <n v="55.000000000000007"/>
    <n v="400"/>
    <n v="220000.00000000003"/>
    <n v="99000.000000000015"/>
    <n v="0.45"/>
    <s v="In-store"/>
    <s v="2021"/>
    <x v="11"/>
    <x v="39"/>
  </r>
  <r>
    <x v="5"/>
    <n v="1185732"/>
    <x v="296"/>
    <x v="0"/>
    <x v="48"/>
    <s v="Burlington"/>
    <x v="2"/>
    <n v="50"/>
    <n v="325"/>
    <n v="162500"/>
    <n v="56875"/>
    <n v="0.35"/>
    <s v="In-store"/>
    <s v="2021"/>
    <x v="11"/>
    <x v="39"/>
  </r>
  <r>
    <x v="5"/>
    <n v="1185732"/>
    <x v="296"/>
    <x v="0"/>
    <x v="48"/>
    <s v="Burlington"/>
    <x v="3"/>
    <n v="50"/>
    <n v="300"/>
    <n v="150000"/>
    <n v="52500"/>
    <n v="0.35"/>
    <s v="In-store"/>
    <s v="2021"/>
    <x v="11"/>
    <x v="39"/>
  </r>
  <r>
    <x v="5"/>
    <n v="1185732"/>
    <x v="296"/>
    <x v="0"/>
    <x v="48"/>
    <s v="Burlington"/>
    <x v="4"/>
    <n v="60"/>
    <n v="300"/>
    <n v="180000"/>
    <n v="62999.999999999993"/>
    <n v="0.35"/>
    <s v="In-store"/>
    <s v="2021"/>
    <x v="11"/>
    <x v="39"/>
  </r>
  <r>
    <x v="5"/>
    <n v="1185732"/>
    <x v="296"/>
    <x v="0"/>
    <x v="48"/>
    <s v="Burlington"/>
    <x v="5"/>
    <n v="65"/>
    <n v="450"/>
    <n v="292500"/>
    <n v="116999.99999999999"/>
    <n v="0.39999999999999997"/>
    <s v="In-store"/>
    <s v="2021"/>
    <x v="11"/>
    <x v="39"/>
  </r>
  <r>
    <x v="5"/>
    <n v="1185732"/>
    <x v="324"/>
    <x v="0"/>
    <x v="48"/>
    <s v="Burlington"/>
    <x v="0"/>
    <n v="60"/>
    <n v="675"/>
    <n v="405000"/>
    <n v="182250"/>
    <n v="0.45"/>
    <s v="In-store"/>
    <s v="2021"/>
    <x v="5"/>
    <x v="43"/>
  </r>
  <r>
    <x v="5"/>
    <n v="1185732"/>
    <x v="324"/>
    <x v="0"/>
    <x v="48"/>
    <s v="Burlington"/>
    <x v="1"/>
    <n v="55.000000000000007"/>
    <n v="425"/>
    <n v="233750.00000000003"/>
    <n v="105187.50000000001"/>
    <n v="0.45"/>
    <s v="In-store"/>
    <s v="2021"/>
    <x v="5"/>
    <x v="43"/>
  </r>
  <r>
    <x v="5"/>
    <n v="1185732"/>
    <x v="324"/>
    <x v="0"/>
    <x v="48"/>
    <s v="Burlington"/>
    <x v="2"/>
    <n v="50"/>
    <n v="350"/>
    <n v="175000"/>
    <n v="61249.999999999993"/>
    <n v="0.35"/>
    <s v="In-store"/>
    <s v="2021"/>
    <x v="5"/>
    <x v="43"/>
  </r>
  <r>
    <x v="5"/>
    <n v="1185732"/>
    <x v="324"/>
    <x v="0"/>
    <x v="48"/>
    <s v="Burlington"/>
    <x v="3"/>
    <n v="50"/>
    <n v="300"/>
    <n v="150000"/>
    <n v="52500"/>
    <n v="0.35"/>
    <s v="In-store"/>
    <s v="2021"/>
    <x v="5"/>
    <x v="43"/>
  </r>
  <r>
    <x v="5"/>
    <n v="1185732"/>
    <x v="324"/>
    <x v="0"/>
    <x v="48"/>
    <s v="Burlington"/>
    <x v="4"/>
    <n v="60"/>
    <n v="325"/>
    <n v="195000"/>
    <n v="68250"/>
    <n v="0.35"/>
    <s v="In-store"/>
    <s v="2021"/>
    <x v="5"/>
    <x v="43"/>
  </r>
  <r>
    <x v="5"/>
    <n v="1185732"/>
    <x v="324"/>
    <x v="0"/>
    <x v="48"/>
    <s v="Burlington"/>
    <x v="5"/>
    <n v="65"/>
    <n v="500"/>
    <n v="325000"/>
    <n v="129999.99999999999"/>
    <n v="0.39999999999999997"/>
    <s v="In-store"/>
    <s v="2021"/>
    <x v="5"/>
    <x v="43"/>
  </r>
  <r>
    <x v="5"/>
    <n v="1185732"/>
    <x v="356"/>
    <x v="0"/>
    <x v="48"/>
    <s v="Burlington"/>
    <x v="0"/>
    <n v="60"/>
    <n v="650"/>
    <n v="390000"/>
    <n v="175500"/>
    <n v="0.45"/>
    <s v="In-store"/>
    <s v="2021"/>
    <x v="6"/>
    <x v="18"/>
  </r>
  <r>
    <x v="5"/>
    <n v="1185732"/>
    <x v="356"/>
    <x v="0"/>
    <x v="48"/>
    <s v="Burlington"/>
    <x v="1"/>
    <n v="55.000000000000007"/>
    <n v="425"/>
    <n v="233750.00000000003"/>
    <n v="105187.50000000001"/>
    <n v="0.45"/>
    <s v="In-store"/>
    <s v="2021"/>
    <x v="6"/>
    <x v="18"/>
  </r>
  <r>
    <x v="5"/>
    <n v="1185732"/>
    <x v="356"/>
    <x v="0"/>
    <x v="48"/>
    <s v="Burlington"/>
    <x v="2"/>
    <n v="50"/>
    <n v="350"/>
    <n v="175000"/>
    <n v="61249.999999999993"/>
    <n v="0.35"/>
    <s v="In-store"/>
    <s v="2021"/>
    <x v="6"/>
    <x v="18"/>
  </r>
  <r>
    <x v="5"/>
    <n v="1185732"/>
    <x v="356"/>
    <x v="0"/>
    <x v="48"/>
    <s v="Burlington"/>
    <x v="3"/>
    <n v="50"/>
    <n v="250"/>
    <n v="125000"/>
    <n v="43750"/>
    <n v="0.35"/>
    <s v="In-store"/>
    <s v="2021"/>
    <x v="6"/>
    <x v="18"/>
  </r>
  <r>
    <x v="5"/>
    <n v="1185732"/>
    <x v="356"/>
    <x v="0"/>
    <x v="48"/>
    <s v="Burlington"/>
    <x v="4"/>
    <n v="60"/>
    <n v="225"/>
    <n v="135000"/>
    <n v="47250"/>
    <n v="0.35"/>
    <s v="In-store"/>
    <s v="2021"/>
    <x v="6"/>
    <x v="18"/>
  </r>
  <r>
    <x v="5"/>
    <n v="1185732"/>
    <x v="356"/>
    <x v="0"/>
    <x v="48"/>
    <s v="Burlington"/>
    <x v="5"/>
    <n v="65"/>
    <n v="400"/>
    <n v="260000"/>
    <n v="103999.99999999999"/>
    <n v="0.39999999999999997"/>
    <s v="In-store"/>
    <s v="2021"/>
    <x v="6"/>
    <x v="18"/>
  </r>
  <r>
    <x v="5"/>
    <n v="1185732"/>
    <x v="386"/>
    <x v="0"/>
    <x v="48"/>
    <s v="Burlington"/>
    <x v="0"/>
    <n v="60"/>
    <n v="525"/>
    <n v="315000"/>
    <n v="141750"/>
    <n v="0.45"/>
    <s v="In-store"/>
    <s v="2021"/>
    <x v="7"/>
    <x v="22"/>
  </r>
  <r>
    <x v="5"/>
    <n v="1185732"/>
    <x v="386"/>
    <x v="0"/>
    <x v="48"/>
    <s v="Burlington"/>
    <x v="1"/>
    <n v="55.000000000000007"/>
    <n v="325"/>
    <n v="178750.00000000003"/>
    <n v="80437.500000000015"/>
    <n v="0.45"/>
    <s v="In-store"/>
    <s v="2021"/>
    <x v="7"/>
    <x v="22"/>
  </r>
  <r>
    <x v="5"/>
    <n v="1185732"/>
    <x v="386"/>
    <x v="0"/>
    <x v="48"/>
    <s v="Burlington"/>
    <x v="2"/>
    <n v="50"/>
    <n v="225"/>
    <n v="112500"/>
    <n v="39375"/>
    <n v="0.35"/>
    <s v="In-store"/>
    <s v="2021"/>
    <x v="7"/>
    <x v="22"/>
  </r>
  <r>
    <x v="5"/>
    <n v="1185732"/>
    <x v="386"/>
    <x v="0"/>
    <x v="48"/>
    <s v="Burlington"/>
    <x v="3"/>
    <n v="50"/>
    <n v="200"/>
    <n v="100000"/>
    <n v="35000"/>
    <n v="0.35"/>
    <s v="In-store"/>
    <s v="2021"/>
    <x v="7"/>
    <x v="22"/>
  </r>
  <r>
    <x v="5"/>
    <n v="1185732"/>
    <x v="386"/>
    <x v="0"/>
    <x v="48"/>
    <s v="Burlington"/>
    <x v="4"/>
    <n v="60"/>
    <n v="200"/>
    <n v="120000"/>
    <n v="42000"/>
    <n v="0.35"/>
    <s v="In-store"/>
    <s v="2021"/>
    <x v="7"/>
    <x v="22"/>
  </r>
  <r>
    <x v="5"/>
    <n v="1185732"/>
    <x v="386"/>
    <x v="0"/>
    <x v="48"/>
    <s v="Burlington"/>
    <x v="5"/>
    <n v="65"/>
    <n v="300"/>
    <n v="195000"/>
    <n v="78000"/>
    <n v="0.39999999999999997"/>
    <s v="In-store"/>
    <s v="2021"/>
    <x v="7"/>
    <x v="22"/>
  </r>
  <r>
    <x v="5"/>
    <n v="1185732"/>
    <x v="418"/>
    <x v="0"/>
    <x v="48"/>
    <s v="Burlington"/>
    <x v="0"/>
    <n v="65"/>
    <n v="475"/>
    <n v="308750"/>
    <n v="138937.5"/>
    <n v="0.45"/>
    <s v="In-store"/>
    <s v="2021"/>
    <x v="8"/>
    <x v="47"/>
  </r>
  <r>
    <x v="5"/>
    <n v="1185732"/>
    <x v="418"/>
    <x v="0"/>
    <x v="48"/>
    <s v="Burlington"/>
    <x v="1"/>
    <n v="60.000000000000007"/>
    <n v="300"/>
    <n v="180000.00000000003"/>
    <n v="81000.000000000015"/>
    <n v="0.45"/>
    <s v="In-store"/>
    <s v="2021"/>
    <x v="8"/>
    <x v="47"/>
  </r>
  <r>
    <x v="5"/>
    <n v="1185732"/>
    <x v="418"/>
    <x v="0"/>
    <x v="48"/>
    <s v="Burlington"/>
    <x v="2"/>
    <n v="60.000000000000007"/>
    <n v="200"/>
    <n v="120000.00000000001"/>
    <n v="42000"/>
    <n v="0.35"/>
    <s v="In-store"/>
    <s v="2021"/>
    <x v="8"/>
    <x v="47"/>
  </r>
  <r>
    <x v="5"/>
    <n v="1185732"/>
    <x v="418"/>
    <x v="0"/>
    <x v="48"/>
    <s v="Burlington"/>
    <x v="3"/>
    <n v="60.000000000000007"/>
    <n v="175"/>
    <n v="105000.00000000001"/>
    <n v="36750"/>
    <n v="0.35"/>
    <s v="In-store"/>
    <s v="2021"/>
    <x v="8"/>
    <x v="47"/>
  </r>
  <r>
    <x v="5"/>
    <n v="1185732"/>
    <x v="418"/>
    <x v="0"/>
    <x v="48"/>
    <s v="Burlington"/>
    <x v="4"/>
    <n v="70"/>
    <n v="175"/>
    <n v="122500"/>
    <n v="42875"/>
    <n v="0.35"/>
    <s v="In-store"/>
    <s v="2021"/>
    <x v="8"/>
    <x v="47"/>
  </r>
  <r>
    <x v="3"/>
    <n v="1185732"/>
    <x v="418"/>
    <x v="0"/>
    <x v="48"/>
    <s v="Burlington"/>
    <x v="5"/>
    <n v="75"/>
    <n v="300"/>
    <n v="225000"/>
    <n v="89999.999999999985"/>
    <n v="0.39999999999999997"/>
    <s v="In-store"/>
    <s v="2021"/>
    <x v="8"/>
    <x v="47"/>
  </r>
  <r>
    <x v="3"/>
    <n v="1185732"/>
    <x v="448"/>
    <x v="0"/>
    <x v="48"/>
    <s v="Burlington"/>
    <x v="0"/>
    <n v="70"/>
    <n v="450"/>
    <n v="315000"/>
    <n v="141750"/>
    <n v="0.45"/>
    <s v="In-store"/>
    <s v="2021"/>
    <x v="9"/>
    <x v="27"/>
  </r>
  <r>
    <x v="3"/>
    <n v="1185732"/>
    <x v="448"/>
    <x v="0"/>
    <x v="48"/>
    <s v="Burlington"/>
    <x v="1"/>
    <n v="60.000000000000007"/>
    <n v="325"/>
    <n v="195000.00000000003"/>
    <n v="87750.000000000015"/>
    <n v="0.45"/>
    <s v="In-store"/>
    <s v="2021"/>
    <x v="9"/>
    <x v="27"/>
  </r>
  <r>
    <x v="3"/>
    <n v="1185732"/>
    <x v="448"/>
    <x v="0"/>
    <x v="48"/>
    <s v="Burlington"/>
    <x v="2"/>
    <n v="60.000000000000007"/>
    <n v="320"/>
    <n v="192000.00000000003"/>
    <n v="67200"/>
    <n v="0.35"/>
    <s v="In-store"/>
    <s v="2021"/>
    <x v="9"/>
    <x v="27"/>
  </r>
  <r>
    <x v="5"/>
    <n v="1185732"/>
    <x v="448"/>
    <x v="0"/>
    <x v="48"/>
    <s v="Burlington"/>
    <x v="3"/>
    <n v="60.000000000000007"/>
    <n v="300"/>
    <n v="180000.00000000003"/>
    <n v="63000.000000000007"/>
    <n v="0.35"/>
    <s v="In-store"/>
    <s v="2021"/>
    <x v="9"/>
    <x v="27"/>
  </r>
  <r>
    <x v="5"/>
    <n v="1185732"/>
    <x v="448"/>
    <x v="0"/>
    <x v="48"/>
    <s v="Burlington"/>
    <x v="4"/>
    <n v="70"/>
    <n v="275"/>
    <n v="192500"/>
    <n v="67375"/>
    <n v="0.35"/>
    <s v="In-store"/>
    <s v="2021"/>
    <x v="9"/>
    <x v="27"/>
  </r>
  <r>
    <x v="5"/>
    <n v="1185732"/>
    <x v="448"/>
    <x v="0"/>
    <x v="48"/>
    <s v="Burlington"/>
    <x v="5"/>
    <n v="75"/>
    <n v="375"/>
    <n v="281250"/>
    <n v="112499.99999999999"/>
    <n v="0.39999999999999997"/>
    <s v="In-store"/>
    <s v="2021"/>
    <x v="9"/>
    <x v="27"/>
  </r>
  <r>
    <x v="5"/>
    <n v="1185732"/>
    <x v="477"/>
    <x v="0"/>
    <x v="48"/>
    <s v="Burlington"/>
    <x v="0"/>
    <n v="70"/>
    <n v="600"/>
    <n v="420000"/>
    <n v="189000"/>
    <n v="0.45"/>
    <s v="In-store"/>
    <s v="2021"/>
    <x v="10"/>
    <x v="50"/>
  </r>
  <r>
    <x v="5"/>
    <n v="1185732"/>
    <x v="477"/>
    <x v="0"/>
    <x v="48"/>
    <s v="Burlington"/>
    <x v="1"/>
    <n v="60.000000000000007"/>
    <n v="400"/>
    <n v="240000.00000000003"/>
    <n v="108000.00000000001"/>
    <n v="0.45"/>
    <s v="In-store"/>
    <s v="2021"/>
    <x v="10"/>
    <x v="50"/>
  </r>
  <r>
    <x v="5"/>
    <n v="1185732"/>
    <x v="477"/>
    <x v="0"/>
    <x v="48"/>
    <s v="Burlington"/>
    <x v="2"/>
    <n v="60.000000000000007"/>
    <n v="375"/>
    <n v="225000.00000000003"/>
    <n v="78750"/>
    <n v="0.35"/>
    <s v="In-store"/>
    <s v="2021"/>
    <x v="10"/>
    <x v="50"/>
  </r>
  <r>
    <x v="5"/>
    <n v="1185732"/>
    <x v="477"/>
    <x v="0"/>
    <x v="48"/>
    <s v="Burlington"/>
    <x v="3"/>
    <n v="60.000000000000007"/>
    <n v="325"/>
    <n v="195000.00000000003"/>
    <n v="68250"/>
    <n v="0.35"/>
    <s v="In-store"/>
    <s v="2021"/>
    <x v="10"/>
    <x v="50"/>
  </r>
  <r>
    <x v="5"/>
    <n v="1185732"/>
    <x v="477"/>
    <x v="0"/>
    <x v="48"/>
    <s v="Burlington"/>
    <x v="4"/>
    <n v="70"/>
    <n v="325"/>
    <n v="227500"/>
    <n v="79625"/>
    <n v="0.35"/>
    <s v="In-store"/>
    <s v="2021"/>
    <x v="10"/>
    <x v="50"/>
  </r>
  <r>
    <x v="5"/>
    <n v="1185732"/>
    <x v="477"/>
    <x v="0"/>
    <x v="48"/>
    <s v="Burlington"/>
    <x v="5"/>
    <n v="75"/>
    <n v="425"/>
    <n v="318750"/>
    <n v="127499.99999999999"/>
    <n v="0.39999999999999997"/>
    <s v="In-store"/>
    <s v="2021"/>
    <x v="10"/>
    <x v="50"/>
  </r>
  <r>
    <x v="5"/>
    <n v="1185732"/>
    <x v="185"/>
    <x v="0"/>
    <x v="48"/>
    <s v="Burlington"/>
    <x v="0"/>
    <n v="50"/>
    <n v="525"/>
    <n v="262500"/>
    <n v="105000"/>
    <n v="0.4"/>
    <s v="In-store"/>
    <s v="2021"/>
    <x v="0"/>
    <x v="2"/>
  </r>
  <r>
    <x v="5"/>
    <n v="1185732"/>
    <x v="185"/>
    <x v="0"/>
    <x v="48"/>
    <s v="Burlington"/>
    <x v="1"/>
    <n v="50"/>
    <n v="325"/>
    <n v="162500"/>
    <n v="65000"/>
    <n v="0.4"/>
    <s v="In-store"/>
    <s v="2021"/>
    <x v="0"/>
    <x v="2"/>
  </r>
  <r>
    <x v="5"/>
    <n v="1185732"/>
    <x v="185"/>
    <x v="0"/>
    <x v="48"/>
    <s v="Burlington"/>
    <x v="2"/>
    <n v="40"/>
    <n v="325"/>
    <n v="130000"/>
    <n v="39000"/>
    <n v="0.3"/>
    <s v="In-store"/>
    <s v="2021"/>
    <x v="0"/>
    <x v="2"/>
  </r>
  <r>
    <x v="5"/>
    <n v="1185732"/>
    <x v="185"/>
    <x v="0"/>
    <x v="48"/>
    <s v="Burlington"/>
    <x v="3"/>
    <n v="44.999999999999993"/>
    <n v="175"/>
    <n v="78749.999999999985"/>
    <n v="23624.999999999996"/>
    <n v="0.3"/>
    <s v="In-store"/>
    <s v="2021"/>
    <x v="0"/>
    <x v="2"/>
  </r>
  <r>
    <x v="5"/>
    <n v="1185732"/>
    <x v="185"/>
    <x v="0"/>
    <x v="48"/>
    <s v="Burlington"/>
    <x v="4"/>
    <n v="60.000000000000007"/>
    <n v="225"/>
    <n v="135000.00000000003"/>
    <n v="40500.000000000007"/>
    <n v="0.3"/>
    <s v="In-store"/>
    <s v="2021"/>
    <x v="0"/>
    <x v="2"/>
  </r>
  <r>
    <x v="5"/>
    <n v="1185732"/>
    <x v="185"/>
    <x v="0"/>
    <x v="48"/>
    <s v="Burlington"/>
    <x v="5"/>
    <n v="50"/>
    <n v="325"/>
    <n v="162500"/>
    <n v="56875"/>
    <n v="0.35"/>
    <s v="In-store"/>
    <s v="2021"/>
    <x v="0"/>
    <x v="2"/>
  </r>
  <r>
    <x v="5"/>
    <n v="1185732"/>
    <x v="693"/>
    <x v="0"/>
    <x v="48"/>
    <s v="Burlington"/>
    <x v="0"/>
    <n v="50"/>
    <n v="600"/>
    <n v="300000"/>
    <n v="120000"/>
    <n v="0.4"/>
    <s v="In-store"/>
    <s v="2021"/>
    <x v="1"/>
    <x v="32"/>
  </r>
  <r>
    <x v="5"/>
    <n v="1185732"/>
    <x v="693"/>
    <x v="0"/>
    <x v="48"/>
    <s v="Burlington"/>
    <x v="1"/>
    <n v="50"/>
    <n v="250"/>
    <n v="125000"/>
    <n v="50000"/>
    <n v="0.4"/>
    <s v="In-store"/>
    <s v="2021"/>
    <x v="1"/>
    <x v="32"/>
  </r>
  <r>
    <x v="5"/>
    <n v="1185732"/>
    <x v="693"/>
    <x v="0"/>
    <x v="48"/>
    <s v="Burlington"/>
    <x v="2"/>
    <n v="40"/>
    <n v="300"/>
    <n v="120000"/>
    <n v="36000"/>
    <n v="0.3"/>
    <s v="In-store"/>
    <s v="2021"/>
    <x v="1"/>
    <x v="32"/>
  </r>
  <r>
    <x v="5"/>
    <n v="1185732"/>
    <x v="693"/>
    <x v="0"/>
    <x v="49"/>
    <s v="Manchester"/>
    <x v="3"/>
    <n v="44.999999999999993"/>
    <n v="200"/>
    <n v="89999.999999999985"/>
    <n v="26999.999999999996"/>
    <n v="0.3"/>
    <s v="In-store"/>
    <s v="2021"/>
    <x v="1"/>
    <x v="32"/>
  </r>
  <r>
    <x v="5"/>
    <n v="1185732"/>
    <x v="693"/>
    <x v="0"/>
    <x v="49"/>
    <s v="Manchester"/>
    <x v="4"/>
    <n v="60.000000000000007"/>
    <n v="275"/>
    <n v="165000.00000000003"/>
    <n v="49500.000000000007"/>
    <n v="0.3"/>
    <s v="In-store"/>
    <s v="2021"/>
    <x v="1"/>
    <x v="32"/>
  </r>
  <r>
    <x v="5"/>
    <n v="1185732"/>
    <x v="693"/>
    <x v="0"/>
    <x v="49"/>
    <s v="Manchester"/>
    <x v="5"/>
    <n v="50"/>
    <n v="375"/>
    <n v="187500"/>
    <n v="65625"/>
    <n v="0.35"/>
    <s v="In-store"/>
    <s v="2021"/>
    <x v="1"/>
    <x v="32"/>
  </r>
  <r>
    <x v="5"/>
    <n v="1185732"/>
    <x v="222"/>
    <x v="0"/>
    <x v="49"/>
    <s v="Manchester"/>
    <x v="0"/>
    <n v="50"/>
    <n v="570"/>
    <n v="285000"/>
    <n v="114000"/>
    <n v="0.4"/>
    <s v="In-store"/>
    <s v="2021"/>
    <x v="2"/>
    <x v="8"/>
  </r>
  <r>
    <x v="5"/>
    <n v="1185732"/>
    <x v="222"/>
    <x v="0"/>
    <x v="49"/>
    <s v="Manchester"/>
    <x v="1"/>
    <n v="50"/>
    <n v="275"/>
    <n v="137500"/>
    <n v="55000"/>
    <n v="0.4"/>
    <s v="In-store"/>
    <s v="2021"/>
    <x v="2"/>
    <x v="8"/>
  </r>
  <r>
    <x v="5"/>
    <n v="1185732"/>
    <x v="222"/>
    <x v="0"/>
    <x v="49"/>
    <s v="Manchester"/>
    <x v="2"/>
    <n v="40"/>
    <n v="300"/>
    <n v="120000"/>
    <n v="36000"/>
    <n v="0.3"/>
    <s v="In-store"/>
    <s v="2021"/>
    <x v="2"/>
    <x v="8"/>
  </r>
  <r>
    <x v="5"/>
    <n v="1185732"/>
    <x v="222"/>
    <x v="0"/>
    <x v="49"/>
    <s v="Manchester"/>
    <x v="3"/>
    <n v="44.999999999999993"/>
    <n v="150"/>
    <n v="67499.999999999985"/>
    <n v="20249.999999999996"/>
    <n v="0.3"/>
    <s v="In-store"/>
    <s v="2021"/>
    <x v="2"/>
    <x v="8"/>
  </r>
  <r>
    <x v="5"/>
    <n v="1185732"/>
    <x v="222"/>
    <x v="0"/>
    <x v="49"/>
    <s v="Manchester"/>
    <x v="4"/>
    <n v="60.000000000000007"/>
    <n v="200"/>
    <n v="120000.00000000001"/>
    <n v="36000"/>
    <n v="0.3"/>
    <s v="In-store"/>
    <s v="2021"/>
    <x v="2"/>
    <x v="8"/>
  </r>
  <r>
    <x v="5"/>
    <n v="1185732"/>
    <x v="222"/>
    <x v="0"/>
    <x v="49"/>
    <s v="Manchester"/>
    <x v="5"/>
    <n v="50"/>
    <n v="300"/>
    <n v="150000"/>
    <n v="52500"/>
    <n v="0.35"/>
    <s v="In-store"/>
    <s v="2021"/>
    <x v="2"/>
    <x v="8"/>
  </r>
  <r>
    <x v="5"/>
    <n v="1185732"/>
    <x v="241"/>
    <x v="0"/>
    <x v="49"/>
    <s v="Manchester"/>
    <x v="0"/>
    <n v="50"/>
    <n v="550"/>
    <n v="275000"/>
    <n v="110000"/>
    <n v="0.4"/>
    <s v="In-store"/>
    <s v="2021"/>
    <x v="3"/>
    <x v="11"/>
  </r>
  <r>
    <x v="5"/>
    <n v="1185732"/>
    <x v="241"/>
    <x v="0"/>
    <x v="49"/>
    <s v="Manchester"/>
    <x v="1"/>
    <n v="50"/>
    <n v="250"/>
    <n v="125000"/>
    <n v="50000"/>
    <n v="0.4"/>
    <s v="In-store"/>
    <s v="2021"/>
    <x v="3"/>
    <x v="11"/>
  </r>
  <r>
    <x v="5"/>
    <n v="1185732"/>
    <x v="241"/>
    <x v="0"/>
    <x v="49"/>
    <s v="Manchester"/>
    <x v="2"/>
    <n v="40"/>
    <n v="250"/>
    <n v="100000"/>
    <n v="30000"/>
    <n v="0.3"/>
    <s v="In-store"/>
    <s v="2021"/>
    <x v="3"/>
    <x v="11"/>
  </r>
  <r>
    <x v="5"/>
    <n v="1185732"/>
    <x v="241"/>
    <x v="0"/>
    <x v="49"/>
    <s v="Manchester"/>
    <x v="3"/>
    <n v="44.999999999999993"/>
    <n v="175"/>
    <n v="78749.999999999985"/>
    <n v="23624.999999999996"/>
    <n v="0.3"/>
    <s v="In-store"/>
    <s v="2021"/>
    <x v="3"/>
    <x v="11"/>
  </r>
  <r>
    <x v="5"/>
    <n v="1185732"/>
    <x v="241"/>
    <x v="0"/>
    <x v="49"/>
    <s v="Manchester"/>
    <x v="4"/>
    <n v="60.000000000000007"/>
    <n v="175"/>
    <n v="105000.00000000001"/>
    <n v="31500.000000000004"/>
    <n v="0.3"/>
    <s v="In-store"/>
    <s v="2021"/>
    <x v="3"/>
    <x v="11"/>
  </r>
  <r>
    <x v="5"/>
    <n v="1185732"/>
    <x v="241"/>
    <x v="0"/>
    <x v="49"/>
    <s v="Manchester"/>
    <x v="5"/>
    <n v="50"/>
    <n v="325"/>
    <n v="162500"/>
    <n v="56875"/>
    <n v="0.35"/>
    <s v="In-store"/>
    <s v="2021"/>
    <x v="3"/>
    <x v="11"/>
  </r>
  <r>
    <x v="5"/>
    <n v="1185732"/>
    <x v="270"/>
    <x v="0"/>
    <x v="49"/>
    <s v="Manchester"/>
    <x v="0"/>
    <n v="65"/>
    <n v="595"/>
    <n v="386750"/>
    <n v="154700"/>
    <n v="0.4"/>
    <s v="In-store"/>
    <s v="2021"/>
    <x v="4"/>
    <x v="36"/>
  </r>
  <r>
    <x v="5"/>
    <n v="1185732"/>
    <x v="270"/>
    <x v="0"/>
    <x v="49"/>
    <s v="Manchester"/>
    <x v="1"/>
    <n v="60.000000000000007"/>
    <n v="300"/>
    <n v="180000.00000000003"/>
    <n v="72000.000000000015"/>
    <n v="0.4"/>
    <s v="In-store"/>
    <s v="2021"/>
    <x v="4"/>
    <x v="36"/>
  </r>
  <r>
    <x v="5"/>
    <n v="1185732"/>
    <x v="270"/>
    <x v="0"/>
    <x v="49"/>
    <s v="Manchester"/>
    <x v="2"/>
    <n v="55.000000000000007"/>
    <n v="325"/>
    <n v="178750.00000000003"/>
    <n v="53625.000000000007"/>
    <n v="0.3"/>
    <s v="In-store"/>
    <s v="2021"/>
    <x v="4"/>
    <x v="36"/>
  </r>
  <r>
    <x v="5"/>
    <n v="1185732"/>
    <x v="270"/>
    <x v="0"/>
    <x v="49"/>
    <s v="Manchester"/>
    <x v="3"/>
    <n v="55.000000000000007"/>
    <n v="275"/>
    <n v="151250.00000000003"/>
    <n v="45375.000000000007"/>
    <n v="0.3"/>
    <s v="In-store"/>
    <s v="2021"/>
    <x v="4"/>
    <x v="36"/>
  </r>
  <r>
    <x v="5"/>
    <n v="1185732"/>
    <x v="270"/>
    <x v="0"/>
    <x v="49"/>
    <s v="Manchester"/>
    <x v="4"/>
    <n v="65"/>
    <n v="300"/>
    <n v="195000"/>
    <n v="58500"/>
    <n v="0.3"/>
    <s v="In-store"/>
    <s v="2021"/>
    <x v="4"/>
    <x v="36"/>
  </r>
  <r>
    <x v="5"/>
    <n v="1185732"/>
    <x v="270"/>
    <x v="0"/>
    <x v="49"/>
    <s v="Manchester"/>
    <x v="5"/>
    <n v="70"/>
    <n v="425"/>
    <n v="297500"/>
    <n v="104125"/>
    <n v="0.35"/>
    <s v="In-store"/>
    <s v="2021"/>
    <x v="4"/>
    <x v="36"/>
  </r>
  <r>
    <x v="5"/>
    <n v="1185732"/>
    <x v="303"/>
    <x v="0"/>
    <x v="49"/>
    <s v="Manchester"/>
    <x v="0"/>
    <n v="65"/>
    <n v="675"/>
    <n v="438750"/>
    <n v="175500"/>
    <n v="0.4"/>
    <s v="In-store"/>
    <s v="2021"/>
    <x v="11"/>
    <x v="40"/>
  </r>
  <r>
    <x v="5"/>
    <n v="1185732"/>
    <x v="303"/>
    <x v="0"/>
    <x v="49"/>
    <s v="Manchester"/>
    <x v="1"/>
    <n v="60.000000000000007"/>
    <n v="425"/>
    <n v="255000.00000000003"/>
    <n v="102000.00000000001"/>
    <n v="0.4"/>
    <s v="In-store"/>
    <s v="2021"/>
    <x v="11"/>
    <x v="40"/>
  </r>
  <r>
    <x v="5"/>
    <n v="1185732"/>
    <x v="303"/>
    <x v="0"/>
    <x v="49"/>
    <s v="Manchester"/>
    <x v="2"/>
    <n v="55.000000000000007"/>
    <n v="350"/>
    <n v="192500.00000000003"/>
    <n v="57750.000000000007"/>
    <n v="0.3"/>
    <s v="In-store"/>
    <s v="2021"/>
    <x v="11"/>
    <x v="40"/>
  </r>
  <r>
    <x v="5"/>
    <n v="1185732"/>
    <x v="303"/>
    <x v="0"/>
    <x v="49"/>
    <s v="Manchester"/>
    <x v="3"/>
    <n v="55.000000000000007"/>
    <n v="325"/>
    <n v="178750.00000000003"/>
    <n v="53625.000000000007"/>
    <n v="0.3"/>
    <s v="In-store"/>
    <s v="2021"/>
    <x v="11"/>
    <x v="40"/>
  </r>
  <r>
    <x v="5"/>
    <n v="1185732"/>
    <x v="303"/>
    <x v="0"/>
    <x v="49"/>
    <s v="Manchester"/>
    <x v="4"/>
    <n v="65"/>
    <n v="325"/>
    <n v="211250"/>
    <n v="63375"/>
    <n v="0.3"/>
    <s v="In-store"/>
    <s v="2021"/>
    <x v="11"/>
    <x v="40"/>
  </r>
  <r>
    <x v="5"/>
    <n v="1185732"/>
    <x v="303"/>
    <x v="0"/>
    <x v="49"/>
    <s v="Manchester"/>
    <x v="5"/>
    <n v="70"/>
    <n v="475"/>
    <n v="332500"/>
    <n v="116374.99999999999"/>
    <n v="0.35"/>
    <s v="In-store"/>
    <s v="2021"/>
    <x v="11"/>
    <x v="40"/>
  </r>
  <r>
    <x v="5"/>
    <n v="1185732"/>
    <x v="331"/>
    <x v="0"/>
    <x v="49"/>
    <s v="Manchester"/>
    <x v="0"/>
    <n v="65"/>
    <n v="700"/>
    <n v="455000"/>
    <n v="182000"/>
    <n v="0.4"/>
    <s v="In-store"/>
    <s v="2021"/>
    <x v="5"/>
    <x v="14"/>
  </r>
  <r>
    <x v="5"/>
    <n v="1185732"/>
    <x v="331"/>
    <x v="0"/>
    <x v="49"/>
    <s v="Manchester"/>
    <x v="1"/>
    <n v="60.000000000000007"/>
    <n v="450"/>
    <n v="270000.00000000006"/>
    <n v="108000.00000000003"/>
    <n v="0.4"/>
    <s v="Outlet"/>
    <s v="2021"/>
    <x v="5"/>
    <x v="14"/>
  </r>
  <r>
    <x v="5"/>
    <n v="1185732"/>
    <x v="331"/>
    <x v="0"/>
    <x v="49"/>
    <s v="Manchester"/>
    <x v="2"/>
    <n v="55.000000000000007"/>
    <n v="375"/>
    <n v="206250.00000000003"/>
    <n v="61875.000000000007"/>
    <n v="0.3"/>
    <s v="Outlet"/>
    <s v="2021"/>
    <x v="5"/>
    <x v="14"/>
  </r>
  <r>
    <x v="5"/>
    <n v="1185732"/>
    <x v="331"/>
    <x v="0"/>
    <x v="49"/>
    <s v="Manchester"/>
    <x v="3"/>
    <n v="55.000000000000007"/>
    <n v="325"/>
    <n v="178750.00000000003"/>
    <n v="53625.000000000007"/>
    <n v="0.3"/>
    <s v="Outlet"/>
    <s v="2021"/>
    <x v="5"/>
    <x v="14"/>
  </r>
  <r>
    <x v="5"/>
    <n v="1185732"/>
    <x v="331"/>
    <x v="0"/>
    <x v="49"/>
    <s v="Manchester"/>
    <x v="4"/>
    <n v="65"/>
    <n v="350"/>
    <n v="227500"/>
    <n v="68250"/>
    <n v="0.3"/>
    <s v="Outlet"/>
    <s v="2021"/>
    <x v="5"/>
    <x v="14"/>
  </r>
  <r>
    <x v="5"/>
    <n v="1185732"/>
    <x v="331"/>
    <x v="0"/>
    <x v="49"/>
    <s v="Manchester"/>
    <x v="5"/>
    <n v="70"/>
    <n v="525"/>
    <n v="367500"/>
    <n v="128624.99999999999"/>
    <n v="0.35"/>
    <s v="Outlet"/>
    <s v="2021"/>
    <x v="5"/>
    <x v="14"/>
  </r>
  <r>
    <x v="5"/>
    <n v="1185732"/>
    <x v="363"/>
    <x v="0"/>
    <x v="49"/>
    <s v="Manchester"/>
    <x v="0"/>
    <n v="65"/>
    <n v="675"/>
    <n v="438750"/>
    <n v="175500"/>
    <n v="0.4"/>
    <s v="Outlet"/>
    <s v="2021"/>
    <x v="6"/>
    <x v="19"/>
  </r>
  <r>
    <x v="5"/>
    <n v="1185732"/>
    <x v="363"/>
    <x v="0"/>
    <x v="49"/>
    <s v="Manchester"/>
    <x v="1"/>
    <n v="60.000000000000007"/>
    <n v="450"/>
    <n v="270000.00000000006"/>
    <n v="108000.00000000003"/>
    <n v="0.4"/>
    <s v="Outlet"/>
    <s v="2021"/>
    <x v="6"/>
    <x v="19"/>
  </r>
  <r>
    <x v="5"/>
    <n v="1185732"/>
    <x v="363"/>
    <x v="0"/>
    <x v="49"/>
    <s v="Manchester"/>
    <x v="2"/>
    <n v="55.000000000000007"/>
    <n v="375"/>
    <n v="206250.00000000003"/>
    <n v="61875.000000000007"/>
    <n v="0.3"/>
    <s v="Outlet"/>
    <s v="2021"/>
    <x v="6"/>
    <x v="19"/>
  </r>
  <r>
    <x v="5"/>
    <n v="1185732"/>
    <x v="363"/>
    <x v="0"/>
    <x v="49"/>
    <s v="Manchester"/>
    <x v="3"/>
    <n v="55.000000000000007"/>
    <n v="275"/>
    <n v="151250.00000000003"/>
    <n v="45375.000000000007"/>
    <n v="0.3"/>
    <s v="Outlet"/>
    <s v="2021"/>
    <x v="6"/>
    <x v="19"/>
  </r>
  <r>
    <x v="5"/>
    <n v="1185732"/>
    <x v="363"/>
    <x v="0"/>
    <x v="49"/>
    <s v="Manchester"/>
    <x v="4"/>
    <n v="65"/>
    <n v="250"/>
    <n v="162500"/>
    <n v="48750"/>
    <n v="0.3"/>
    <s v="Outlet"/>
    <s v="2021"/>
    <x v="6"/>
    <x v="19"/>
  </r>
  <r>
    <x v="5"/>
    <n v="1185732"/>
    <x v="363"/>
    <x v="0"/>
    <x v="49"/>
    <s v="Manchester"/>
    <x v="5"/>
    <n v="70"/>
    <n v="425"/>
    <n v="297500"/>
    <n v="104125"/>
    <n v="0.35"/>
    <s v="Outlet"/>
    <s v="2021"/>
    <x v="6"/>
    <x v="19"/>
  </r>
  <r>
    <x v="5"/>
    <n v="1185732"/>
    <x v="393"/>
    <x v="0"/>
    <x v="49"/>
    <s v="Manchester"/>
    <x v="0"/>
    <n v="65"/>
    <n v="550"/>
    <n v="357500"/>
    <n v="143000"/>
    <n v="0.4"/>
    <s v="Outlet"/>
    <s v="2021"/>
    <x v="7"/>
    <x v="23"/>
  </r>
  <r>
    <x v="5"/>
    <n v="1185732"/>
    <x v="393"/>
    <x v="0"/>
    <x v="49"/>
    <s v="Manchester"/>
    <x v="1"/>
    <n v="60.000000000000007"/>
    <n v="350"/>
    <n v="210000.00000000003"/>
    <n v="84000.000000000015"/>
    <n v="0.4"/>
    <s v="Outlet"/>
    <s v="2021"/>
    <x v="7"/>
    <x v="23"/>
  </r>
  <r>
    <x v="5"/>
    <n v="1185732"/>
    <x v="393"/>
    <x v="0"/>
    <x v="49"/>
    <s v="Manchester"/>
    <x v="2"/>
    <n v="55.000000000000007"/>
    <n v="250"/>
    <n v="137500.00000000003"/>
    <n v="41250.000000000007"/>
    <n v="0.3"/>
    <s v="Outlet"/>
    <s v="2021"/>
    <x v="7"/>
    <x v="23"/>
  </r>
  <r>
    <x v="5"/>
    <n v="1185732"/>
    <x v="393"/>
    <x v="0"/>
    <x v="49"/>
    <s v="Manchester"/>
    <x v="3"/>
    <n v="55.000000000000007"/>
    <n v="225"/>
    <n v="123750.00000000001"/>
    <n v="37125"/>
    <n v="0.3"/>
    <s v="Outlet"/>
    <s v="2021"/>
    <x v="7"/>
    <x v="23"/>
  </r>
  <r>
    <x v="5"/>
    <n v="1185732"/>
    <x v="393"/>
    <x v="0"/>
    <x v="49"/>
    <s v="Manchester"/>
    <x v="4"/>
    <n v="65"/>
    <n v="225"/>
    <n v="146250"/>
    <n v="43875"/>
    <n v="0.3"/>
    <s v="Outlet"/>
    <s v="2021"/>
    <x v="7"/>
    <x v="23"/>
  </r>
  <r>
    <x v="5"/>
    <n v="1185732"/>
    <x v="393"/>
    <x v="0"/>
    <x v="49"/>
    <s v="Manchester"/>
    <x v="5"/>
    <n v="70"/>
    <n v="325"/>
    <n v="227500"/>
    <n v="79625"/>
    <n v="0.35"/>
    <s v="Outlet"/>
    <s v="2021"/>
    <x v="7"/>
    <x v="23"/>
  </r>
  <r>
    <x v="0"/>
    <n v="1185732"/>
    <x v="425"/>
    <x v="0"/>
    <x v="49"/>
    <s v="Manchester"/>
    <x v="0"/>
    <n v="70"/>
    <n v="475"/>
    <n v="332500"/>
    <n v="133000"/>
    <n v="0.4"/>
    <s v="Outlet"/>
    <s v="2021"/>
    <x v="8"/>
    <x v="24"/>
  </r>
  <r>
    <x v="0"/>
    <n v="1185732"/>
    <x v="425"/>
    <x v="0"/>
    <x v="49"/>
    <s v="Manchester"/>
    <x v="1"/>
    <n v="65.000000000000014"/>
    <n v="300"/>
    <n v="195000.00000000003"/>
    <n v="78000.000000000015"/>
    <n v="0.4"/>
    <s v="Outlet"/>
    <s v="2021"/>
    <x v="8"/>
    <x v="24"/>
  </r>
  <r>
    <x v="0"/>
    <n v="1185732"/>
    <x v="425"/>
    <x v="0"/>
    <x v="49"/>
    <s v="Manchester"/>
    <x v="2"/>
    <n v="65.000000000000014"/>
    <n v="200"/>
    <n v="130000.00000000003"/>
    <n v="39000.000000000007"/>
    <n v="0.3"/>
    <s v="Outlet"/>
    <s v="2021"/>
    <x v="8"/>
    <x v="24"/>
  </r>
  <r>
    <x v="0"/>
    <n v="1185732"/>
    <x v="425"/>
    <x v="0"/>
    <x v="49"/>
    <s v="Manchester"/>
    <x v="3"/>
    <n v="65.000000000000014"/>
    <n v="175"/>
    <n v="113750.00000000003"/>
    <n v="34125.000000000007"/>
    <n v="0.3"/>
    <s v="Outlet"/>
    <s v="2021"/>
    <x v="8"/>
    <x v="24"/>
  </r>
  <r>
    <x v="0"/>
    <n v="1185732"/>
    <x v="425"/>
    <x v="0"/>
    <x v="49"/>
    <s v="Manchester"/>
    <x v="4"/>
    <n v="75.000000000000014"/>
    <n v="175"/>
    <n v="131250.00000000003"/>
    <n v="39375.000000000007"/>
    <n v="0.3"/>
    <s v="Outlet"/>
    <s v="2021"/>
    <x v="8"/>
    <x v="24"/>
  </r>
  <r>
    <x v="0"/>
    <n v="1185732"/>
    <x v="425"/>
    <x v="0"/>
    <x v="49"/>
    <s v="Manchester"/>
    <x v="5"/>
    <n v="80"/>
    <n v="300"/>
    <n v="240000"/>
    <n v="84000"/>
    <n v="0.35"/>
    <s v="Outlet"/>
    <s v="2021"/>
    <x v="8"/>
    <x v="24"/>
  </r>
  <r>
    <x v="0"/>
    <n v="1185732"/>
    <x v="455"/>
    <x v="0"/>
    <x v="49"/>
    <s v="Manchester"/>
    <x v="0"/>
    <n v="75.000000000000014"/>
    <n v="450"/>
    <n v="337500.00000000006"/>
    <n v="135000.00000000003"/>
    <n v="0.4"/>
    <s v="Outlet"/>
    <s v="2021"/>
    <x v="9"/>
    <x v="28"/>
  </r>
  <r>
    <x v="0"/>
    <n v="1185732"/>
    <x v="455"/>
    <x v="0"/>
    <x v="49"/>
    <s v="Manchester"/>
    <x v="1"/>
    <n v="65.000000000000014"/>
    <n v="325"/>
    <n v="211250.00000000006"/>
    <n v="84500.000000000029"/>
    <n v="0.4"/>
    <s v="Outlet"/>
    <s v="2021"/>
    <x v="9"/>
    <x v="28"/>
  </r>
  <r>
    <x v="0"/>
    <n v="1185732"/>
    <x v="455"/>
    <x v="0"/>
    <x v="49"/>
    <s v="Manchester"/>
    <x v="2"/>
    <n v="65.000000000000014"/>
    <n v="345"/>
    <n v="224250.00000000006"/>
    <n v="67275.000000000015"/>
    <n v="0.3"/>
    <s v="Outlet"/>
    <s v="2021"/>
    <x v="9"/>
    <x v="28"/>
  </r>
  <r>
    <x v="0"/>
    <n v="1185732"/>
    <x v="455"/>
    <x v="0"/>
    <x v="49"/>
    <s v="Manchester"/>
    <x v="3"/>
    <n v="65.000000000000014"/>
    <n v="325"/>
    <n v="211250.00000000006"/>
    <n v="63375.000000000015"/>
    <n v="0.3"/>
    <s v="Outlet"/>
    <s v="2021"/>
    <x v="9"/>
    <x v="28"/>
  </r>
  <r>
    <x v="0"/>
    <n v="1185732"/>
    <x v="455"/>
    <x v="0"/>
    <x v="49"/>
    <s v="Manchester"/>
    <x v="4"/>
    <n v="75.000000000000014"/>
    <n v="300"/>
    <n v="225000.00000000003"/>
    <n v="67500"/>
    <n v="0.3"/>
    <s v="Outlet"/>
    <s v="2021"/>
    <x v="9"/>
    <x v="28"/>
  </r>
  <r>
    <x v="0"/>
    <n v="1185732"/>
    <x v="455"/>
    <x v="0"/>
    <x v="49"/>
    <s v="Manchester"/>
    <x v="5"/>
    <n v="80"/>
    <n v="400"/>
    <n v="320000"/>
    <n v="112000"/>
    <n v="0.35"/>
    <s v="Outlet"/>
    <s v="2021"/>
    <x v="9"/>
    <x v="28"/>
  </r>
  <r>
    <x v="0"/>
    <n v="1185732"/>
    <x v="484"/>
    <x v="0"/>
    <x v="49"/>
    <s v="Manchester"/>
    <x v="0"/>
    <n v="75.000000000000014"/>
    <n v="625"/>
    <n v="468750.00000000012"/>
    <n v="187500.00000000006"/>
    <n v="0.4"/>
    <s v="Outlet"/>
    <s v="2021"/>
    <x v="10"/>
    <x v="51"/>
  </r>
  <r>
    <x v="0"/>
    <n v="1185732"/>
    <x v="484"/>
    <x v="0"/>
    <x v="49"/>
    <s v="Manchester"/>
    <x v="1"/>
    <n v="65.000000000000014"/>
    <n v="425"/>
    <n v="276250.00000000006"/>
    <n v="110500.00000000003"/>
    <n v="0.4"/>
    <s v="Outlet"/>
    <s v="2021"/>
    <x v="10"/>
    <x v="51"/>
  </r>
  <r>
    <x v="0"/>
    <n v="1185732"/>
    <x v="484"/>
    <x v="0"/>
    <x v="49"/>
    <s v="Manchester"/>
    <x v="2"/>
    <n v="65.000000000000014"/>
    <n v="400"/>
    <n v="260000.00000000006"/>
    <n v="78000.000000000015"/>
    <n v="0.3"/>
    <s v="Outlet"/>
    <s v="2021"/>
    <x v="10"/>
    <x v="51"/>
  </r>
  <r>
    <x v="0"/>
    <n v="1185732"/>
    <x v="484"/>
    <x v="0"/>
    <x v="49"/>
    <s v="Manchester"/>
    <x v="3"/>
    <n v="65.000000000000014"/>
    <n v="350"/>
    <n v="227500.00000000006"/>
    <n v="68250.000000000015"/>
    <n v="0.3"/>
    <s v="Outlet"/>
    <s v="2021"/>
    <x v="10"/>
    <x v="51"/>
  </r>
  <r>
    <x v="0"/>
    <n v="1185732"/>
    <x v="484"/>
    <x v="0"/>
    <x v="49"/>
    <s v="Manchester"/>
    <x v="4"/>
    <n v="75.000000000000014"/>
    <n v="350"/>
    <n v="262500.00000000006"/>
    <n v="78750.000000000015"/>
    <n v="0.3"/>
    <s v="Outlet"/>
    <s v="2021"/>
    <x v="10"/>
    <x v="51"/>
  </r>
  <r>
    <x v="0"/>
    <n v="1185732"/>
    <x v="484"/>
    <x v="0"/>
    <x v="49"/>
    <s v="Manchester"/>
    <x v="5"/>
    <n v="80"/>
    <n v="450"/>
    <n v="360000"/>
    <n v="125999.99999999999"/>
    <n v="0.35"/>
    <s v="Outlet"/>
    <s v="2021"/>
    <x v="10"/>
    <x v="51"/>
  </r>
  <r>
    <x v="0"/>
    <n v="1185732"/>
    <x v="188"/>
    <x v="0"/>
    <x v="49"/>
    <s v="Manchester"/>
    <x v="0"/>
    <n v="55.000000000000007"/>
    <n v="500"/>
    <n v="275000.00000000006"/>
    <n v="96250.000000000029"/>
    <n v="0.35000000000000003"/>
    <s v="Outlet"/>
    <s v="2021"/>
    <x v="0"/>
    <x v="3"/>
  </r>
  <r>
    <x v="0"/>
    <n v="1185732"/>
    <x v="188"/>
    <x v="0"/>
    <x v="49"/>
    <s v="Manchester"/>
    <x v="1"/>
    <n v="55.000000000000007"/>
    <n v="300"/>
    <n v="165000.00000000003"/>
    <n v="57750.000000000015"/>
    <n v="0.35000000000000003"/>
    <s v="Outlet"/>
    <s v="2021"/>
    <x v="0"/>
    <x v="3"/>
  </r>
  <r>
    <x v="0"/>
    <n v="1185732"/>
    <x v="188"/>
    <x v="0"/>
    <x v="49"/>
    <s v="Manchester"/>
    <x v="2"/>
    <n v="45"/>
    <n v="300"/>
    <n v="135000"/>
    <n v="33750"/>
    <n v="0.25"/>
    <s v="Outlet"/>
    <s v="2021"/>
    <x v="0"/>
    <x v="3"/>
  </r>
  <r>
    <x v="0"/>
    <n v="1185732"/>
    <x v="188"/>
    <x v="0"/>
    <x v="49"/>
    <s v="Manchester"/>
    <x v="3"/>
    <n v="49.999999999999993"/>
    <n v="150"/>
    <n v="74999.999999999985"/>
    <n v="18749.999999999996"/>
    <n v="0.25"/>
    <s v="Outlet"/>
    <s v="2021"/>
    <x v="0"/>
    <x v="3"/>
  </r>
  <r>
    <x v="0"/>
    <n v="1185732"/>
    <x v="188"/>
    <x v="0"/>
    <x v="49"/>
    <s v="Manchester"/>
    <x v="4"/>
    <n v="65.000000000000014"/>
    <n v="200"/>
    <n v="130000.00000000003"/>
    <n v="32500.000000000007"/>
    <n v="0.25"/>
    <s v="Outlet"/>
    <s v="2021"/>
    <x v="0"/>
    <x v="3"/>
  </r>
  <r>
    <x v="0"/>
    <n v="1185732"/>
    <x v="188"/>
    <x v="0"/>
    <x v="49"/>
    <s v="Manchester"/>
    <x v="5"/>
    <n v="55.000000000000007"/>
    <n v="300"/>
    <n v="165000.00000000003"/>
    <n v="49500.000000000007"/>
    <n v="0.3"/>
    <s v="Outlet"/>
    <s v="2021"/>
    <x v="0"/>
    <x v="3"/>
  </r>
  <r>
    <x v="0"/>
    <n v="1185732"/>
    <x v="696"/>
    <x v="0"/>
    <x v="49"/>
    <s v="Manchester"/>
    <x v="0"/>
    <n v="55.000000000000007"/>
    <n v="575"/>
    <n v="316250.00000000006"/>
    <n v="110687.50000000003"/>
    <n v="0.35000000000000003"/>
    <s v="Outlet"/>
    <s v="2021"/>
    <x v="1"/>
    <x v="52"/>
  </r>
  <r>
    <x v="0"/>
    <n v="1185732"/>
    <x v="696"/>
    <x v="0"/>
    <x v="49"/>
    <s v="Manchester"/>
    <x v="1"/>
    <n v="55.000000000000007"/>
    <n v="225"/>
    <n v="123750.00000000001"/>
    <n v="43312.500000000007"/>
    <n v="0.35000000000000003"/>
    <s v="Outlet"/>
    <s v="2021"/>
    <x v="1"/>
    <x v="52"/>
  </r>
  <r>
    <x v="0"/>
    <n v="1185732"/>
    <x v="696"/>
    <x v="0"/>
    <x v="49"/>
    <s v="Manchester"/>
    <x v="2"/>
    <n v="45"/>
    <n v="275"/>
    <n v="123750"/>
    <n v="30937.5"/>
    <n v="0.25"/>
    <s v="Outlet"/>
    <s v="2021"/>
    <x v="1"/>
    <x v="52"/>
  </r>
  <r>
    <x v="0"/>
    <n v="1185732"/>
    <x v="0"/>
    <x v="0"/>
    <x v="0"/>
    <s v="New York"/>
    <x v="0"/>
    <n v="47"/>
    <n v="336"/>
    <n v="15792"/>
    <n v="9633.119999999999"/>
    <n v="0.61"/>
    <s v="Online"/>
    <s v="2020"/>
    <x v="0"/>
    <x v="0"/>
  </r>
  <r>
    <x v="0"/>
    <n v="1185732"/>
    <x v="1"/>
    <x v="0"/>
    <x v="0"/>
    <s v="New York"/>
    <x v="1"/>
    <n v="47"/>
    <n v="260"/>
    <n v="12220"/>
    <n v="5132.3999999999996"/>
    <n v="0.42"/>
    <s v="Online"/>
    <s v="2020"/>
    <x v="0"/>
    <x v="0"/>
  </r>
  <r>
    <x v="0"/>
    <n v="1185732"/>
    <x v="2"/>
    <x v="0"/>
    <x v="0"/>
    <s v="New York"/>
    <x v="2"/>
    <n v="36"/>
    <n v="250"/>
    <n v="9000"/>
    <n v="4140"/>
    <n v="0.45999999999999996"/>
    <s v="Online"/>
    <s v="2020"/>
    <x v="0"/>
    <x v="0"/>
  </r>
  <r>
    <x v="0"/>
    <n v="1185732"/>
    <x v="3"/>
    <x v="0"/>
    <x v="0"/>
    <s v="New York"/>
    <x v="3"/>
    <n v="41"/>
    <n v="247"/>
    <n v="10127"/>
    <n v="4658.42"/>
    <n v="0.45999999999999996"/>
    <s v="Online"/>
    <s v="2020"/>
    <x v="0"/>
    <x v="0"/>
  </r>
  <r>
    <x v="0"/>
    <n v="1185732"/>
    <x v="4"/>
    <x v="0"/>
    <x v="0"/>
    <s v="New York"/>
    <x v="4"/>
    <n v="55"/>
    <n v="234"/>
    <n v="12870"/>
    <n v="5148"/>
    <n v="0.4"/>
    <s v="Online"/>
    <s v="2020"/>
    <x v="0"/>
    <x v="1"/>
  </r>
  <r>
    <x v="0"/>
    <n v="1185732"/>
    <x v="5"/>
    <x v="0"/>
    <x v="0"/>
    <s v="New York"/>
    <x v="5"/>
    <n v="46"/>
    <n v="260"/>
    <n v="11960"/>
    <n v="4425.2"/>
    <n v="0.37"/>
    <s v="Online"/>
    <s v="2020"/>
    <x v="0"/>
    <x v="1"/>
  </r>
  <r>
    <x v="0"/>
    <n v="1185732"/>
    <x v="6"/>
    <x v="0"/>
    <x v="0"/>
    <s v="New York"/>
    <x v="0"/>
    <n v="46"/>
    <n v="313"/>
    <n v="14398"/>
    <n v="8926.76"/>
    <n v="0.62"/>
    <s v="Online"/>
    <s v="2020"/>
    <x v="0"/>
    <x v="1"/>
  </r>
  <r>
    <x v="0"/>
    <n v="1185732"/>
    <x v="7"/>
    <x v="0"/>
    <x v="0"/>
    <s v="New York"/>
    <x v="1"/>
    <n v="46"/>
    <n v="261"/>
    <n v="12006"/>
    <n v="5282.64"/>
    <n v="0.44"/>
    <s v="Online"/>
    <s v="2020"/>
    <x v="0"/>
    <x v="1"/>
  </r>
  <r>
    <x v="0"/>
    <n v="1185732"/>
    <x v="8"/>
    <x v="0"/>
    <x v="0"/>
    <s v="New York"/>
    <x v="2"/>
    <n v="36"/>
    <n v="276"/>
    <n v="9936"/>
    <n v="4669.92"/>
    <n v="0.47"/>
    <s v="Online"/>
    <s v="2020"/>
    <x v="0"/>
    <x v="2"/>
  </r>
  <r>
    <x v="0"/>
    <n v="1185732"/>
    <x v="9"/>
    <x v="0"/>
    <x v="0"/>
    <s v="New York"/>
    <x v="3"/>
    <n v="44"/>
    <n v="206"/>
    <n v="9064"/>
    <n v="4441.3599999999997"/>
    <n v="0.49"/>
    <s v="Online"/>
    <s v="2020"/>
    <x v="0"/>
    <x v="2"/>
  </r>
  <r>
    <x v="0"/>
    <n v="1185732"/>
    <x v="10"/>
    <x v="0"/>
    <x v="0"/>
    <s v="New York"/>
    <x v="4"/>
    <n v="58"/>
    <n v="243"/>
    <n v="14094"/>
    <n v="6060.42"/>
    <n v="0.43"/>
    <s v="Online"/>
    <s v="2020"/>
    <x v="0"/>
    <x v="2"/>
  </r>
  <r>
    <x v="0"/>
    <n v="1185732"/>
    <x v="11"/>
    <x v="0"/>
    <x v="0"/>
    <s v="New York"/>
    <x v="5"/>
    <n v="48"/>
    <n v="290"/>
    <n v="13920"/>
    <n v="5289.6"/>
    <n v="0.38"/>
    <s v="Online"/>
    <s v="2020"/>
    <x v="0"/>
    <x v="2"/>
  </r>
  <r>
    <x v="0"/>
    <n v="1185732"/>
    <x v="12"/>
    <x v="0"/>
    <x v="0"/>
    <s v="New York"/>
    <x v="0"/>
    <n v="46"/>
    <n v="354"/>
    <n v="16284"/>
    <n v="10258.92"/>
    <n v="0.63"/>
    <s v="Online"/>
    <s v="2020"/>
    <x v="0"/>
    <x v="2"/>
  </r>
  <r>
    <x v="0"/>
    <n v="1185732"/>
    <x v="13"/>
    <x v="0"/>
    <x v="0"/>
    <s v="New York"/>
    <x v="1"/>
    <n v="48"/>
    <n v="259"/>
    <n v="12432"/>
    <n v="5345.76"/>
    <n v="0.43"/>
    <s v="Online"/>
    <s v="2020"/>
    <x v="0"/>
    <x v="3"/>
  </r>
  <r>
    <x v="0"/>
    <n v="1185732"/>
    <x v="14"/>
    <x v="0"/>
    <x v="0"/>
    <s v="New York"/>
    <x v="2"/>
    <n v="39"/>
    <n v="247"/>
    <n v="9633"/>
    <n v="4720.17"/>
    <n v="0.49"/>
    <s v="Online"/>
    <s v="2020"/>
    <x v="0"/>
    <x v="3"/>
  </r>
  <r>
    <x v="0"/>
    <n v="1185732"/>
    <x v="15"/>
    <x v="0"/>
    <x v="0"/>
    <s v="New York"/>
    <x v="3"/>
    <n v="43"/>
    <n v="216"/>
    <n v="9288"/>
    <n v="4644"/>
    <n v="0.5"/>
    <s v="Online"/>
    <s v="2020"/>
    <x v="0"/>
    <x v="3"/>
  </r>
  <r>
    <x v="0"/>
    <n v="1185732"/>
    <x v="16"/>
    <x v="0"/>
    <x v="0"/>
    <s v="New York"/>
    <x v="4"/>
    <n v="59"/>
    <n v="230"/>
    <n v="13570"/>
    <n v="5699.4"/>
    <n v="0.42"/>
    <s v="Online"/>
    <s v="2020"/>
    <x v="0"/>
    <x v="3"/>
  </r>
  <r>
    <x v="0"/>
    <n v="1185732"/>
    <x v="17"/>
    <x v="0"/>
    <x v="0"/>
    <s v="New York"/>
    <x v="5"/>
    <n v="45"/>
    <n v="238"/>
    <n v="10710"/>
    <n v="3748.4999999999995"/>
    <n v="0.35"/>
    <s v="Online"/>
    <s v="2020"/>
    <x v="0"/>
    <x v="3"/>
  </r>
  <r>
    <x v="0"/>
    <n v="1185732"/>
    <x v="18"/>
    <x v="0"/>
    <x v="0"/>
    <s v="New York"/>
    <x v="0"/>
    <n v="45"/>
    <n v="300"/>
    <n v="13500"/>
    <n v="8370"/>
    <n v="0.62"/>
    <s v="Online"/>
    <s v="2020"/>
    <x v="0"/>
    <x v="3"/>
  </r>
  <r>
    <x v="0"/>
    <n v="1185732"/>
    <x v="19"/>
    <x v="0"/>
    <x v="0"/>
    <s v="New York"/>
    <x v="1"/>
    <n v="47"/>
    <n v="234"/>
    <n v="10998"/>
    <n v="4509.1799999999994"/>
    <n v="0.41"/>
    <s v="Online"/>
    <s v="2020"/>
    <x v="1"/>
    <x v="3"/>
  </r>
  <r>
    <x v="0"/>
    <n v="1185732"/>
    <x v="20"/>
    <x v="0"/>
    <x v="0"/>
    <s v="New York"/>
    <x v="2"/>
    <n v="39"/>
    <n v="252"/>
    <n v="9828"/>
    <n v="4914"/>
    <n v="0.5"/>
    <s v="Online"/>
    <s v="2020"/>
    <x v="1"/>
    <x v="4"/>
  </r>
  <r>
    <x v="0"/>
    <n v="1185732"/>
    <x v="21"/>
    <x v="0"/>
    <x v="0"/>
    <s v="New York"/>
    <x v="3"/>
    <n v="41"/>
    <n v="239"/>
    <n v="9799"/>
    <n v="4801.51"/>
    <n v="0.49"/>
    <s v="Online"/>
    <s v="2020"/>
    <x v="1"/>
    <x v="4"/>
  </r>
  <r>
    <x v="0"/>
    <n v="1185732"/>
    <x v="22"/>
    <x v="0"/>
    <x v="0"/>
    <s v="New York"/>
    <x v="4"/>
    <n v="56"/>
    <n v="215"/>
    <n v="12040"/>
    <n v="5056.8"/>
    <n v="0.42"/>
    <s v="Online"/>
    <s v="2020"/>
    <x v="1"/>
    <x v="4"/>
  </r>
  <r>
    <x v="0"/>
    <n v="1185732"/>
    <x v="23"/>
    <x v="0"/>
    <x v="0"/>
    <s v="New York"/>
    <x v="5"/>
    <n v="49"/>
    <n v="238"/>
    <n v="11662"/>
    <n v="4314.9399999999996"/>
    <n v="0.37"/>
    <s v="Online"/>
    <s v="2020"/>
    <x v="1"/>
    <x v="4"/>
  </r>
  <r>
    <x v="0"/>
    <n v="1185732"/>
    <x v="24"/>
    <x v="0"/>
    <x v="0"/>
    <s v="New York"/>
    <x v="0"/>
    <n v="54"/>
    <n v="317"/>
    <n v="17118"/>
    <n v="10955.52"/>
    <n v="0.64"/>
    <s v="Online"/>
    <s v="2020"/>
    <x v="1"/>
    <x v="4"/>
  </r>
  <r>
    <x v="0"/>
    <n v="1185732"/>
    <x v="25"/>
    <x v="0"/>
    <x v="0"/>
    <s v="New York"/>
    <x v="1"/>
    <n v="50"/>
    <n v="259"/>
    <n v="12950"/>
    <n v="5180"/>
    <n v="0.4"/>
    <s v="Online"/>
    <s v="2020"/>
    <x v="1"/>
    <x v="4"/>
  </r>
  <r>
    <x v="0"/>
    <n v="1185732"/>
    <x v="26"/>
    <x v="0"/>
    <x v="0"/>
    <s v="New York"/>
    <x v="2"/>
    <n v="46"/>
    <n v="261"/>
    <n v="12006"/>
    <n v="5642.82"/>
    <n v="0.47"/>
    <s v="Online"/>
    <s v="2020"/>
    <x v="1"/>
    <x v="4"/>
  </r>
  <r>
    <x v="0"/>
    <n v="1185732"/>
    <x v="27"/>
    <x v="0"/>
    <x v="0"/>
    <s v="New York"/>
    <x v="3"/>
    <n v="46"/>
    <n v="230"/>
    <n v="10580"/>
    <n v="5078.3999999999996"/>
    <n v="0.48"/>
    <s v="Online"/>
    <s v="2020"/>
    <x v="1"/>
    <x v="5"/>
  </r>
  <r>
    <x v="0"/>
    <n v="1185732"/>
    <x v="28"/>
    <x v="0"/>
    <x v="0"/>
    <s v="New York"/>
    <x v="4"/>
    <n v="59"/>
    <n v="245"/>
    <n v="14455"/>
    <n v="6504.7499999999991"/>
    <n v="0.44999999999999996"/>
    <s v="Online"/>
    <s v="2020"/>
    <x v="1"/>
    <x v="5"/>
  </r>
  <r>
    <x v="0"/>
    <n v="1185732"/>
    <x v="29"/>
    <x v="0"/>
    <x v="0"/>
    <s v="New York"/>
    <x v="5"/>
    <n v="59"/>
    <n v="290"/>
    <n v="17110"/>
    <n v="6159.5999999999995"/>
    <n v="0.36"/>
    <s v="Online"/>
    <s v="2020"/>
    <x v="2"/>
    <x v="6"/>
  </r>
  <r>
    <x v="0"/>
    <n v="1185732"/>
    <x v="30"/>
    <x v="0"/>
    <x v="0"/>
    <s v="New York"/>
    <x v="0"/>
    <n v="55"/>
    <n v="313"/>
    <n v="17215"/>
    <n v="10501.15"/>
    <n v="0.61"/>
    <s v="Online"/>
    <s v="2020"/>
    <x v="2"/>
    <x v="6"/>
  </r>
  <r>
    <x v="0"/>
    <n v="1185732"/>
    <x v="31"/>
    <x v="0"/>
    <x v="0"/>
    <s v="New York"/>
    <x v="1"/>
    <n v="54"/>
    <n v="270"/>
    <n v="14580"/>
    <n v="5977.7999999999993"/>
    <n v="0.41"/>
    <s v="Online"/>
    <s v="2020"/>
    <x v="2"/>
    <x v="6"/>
  </r>
  <r>
    <x v="0"/>
    <n v="1185732"/>
    <x v="32"/>
    <x v="0"/>
    <x v="0"/>
    <s v="New York"/>
    <x v="2"/>
    <n v="46"/>
    <n v="278"/>
    <n v="12788"/>
    <n v="6138.24"/>
    <n v="0.48"/>
    <s v="Online"/>
    <s v="2020"/>
    <x v="2"/>
    <x v="6"/>
  </r>
  <r>
    <x v="0"/>
    <n v="1185732"/>
    <x v="33"/>
    <x v="0"/>
    <x v="0"/>
    <s v="New York"/>
    <x v="3"/>
    <n v="47"/>
    <n v="261"/>
    <n v="12267"/>
    <n v="5520.15"/>
    <n v="0.44999999999999996"/>
    <s v="Online"/>
    <s v="2020"/>
    <x v="2"/>
    <x v="6"/>
  </r>
  <r>
    <x v="0"/>
    <n v="1185732"/>
    <x v="34"/>
    <x v="0"/>
    <x v="0"/>
    <s v="New York"/>
    <x v="4"/>
    <n v="55"/>
    <n v="252"/>
    <n v="13860"/>
    <n v="6236.9999999999991"/>
    <n v="0.44999999999999996"/>
    <s v="Online"/>
    <s v="2020"/>
    <x v="2"/>
    <x v="7"/>
  </r>
  <r>
    <x v="0"/>
    <n v="1185732"/>
    <x v="35"/>
    <x v="0"/>
    <x v="0"/>
    <s v="New York"/>
    <x v="5"/>
    <n v="64"/>
    <n v="305"/>
    <n v="19520"/>
    <n v="7612.8"/>
    <n v="0.39"/>
    <s v="Online"/>
    <s v="2020"/>
    <x v="2"/>
    <x v="7"/>
  </r>
  <r>
    <x v="0"/>
    <n v="1185732"/>
    <x v="36"/>
    <x v="0"/>
    <x v="0"/>
    <s v="New York"/>
    <x v="0"/>
    <n v="59"/>
    <n v="319"/>
    <n v="18821"/>
    <n v="11292.6"/>
    <n v="0.6"/>
    <s v="Online"/>
    <s v="2020"/>
    <x v="2"/>
    <x v="7"/>
  </r>
  <r>
    <x v="0"/>
    <n v="1185732"/>
    <x v="37"/>
    <x v="0"/>
    <x v="0"/>
    <s v="New York"/>
    <x v="1"/>
    <n v="53"/>
    <n v="267"/>
    <n v="14151"/>
    <n v="5943.42"/>
    <n v="0.42"/>
    <s v="Online"/>
    <s v="2020"/>
    <x v="2"/>
    <x v="7"/>
  </r>
  <r>
    <x v="0"/>
    <n v="1185732"/>
    <x v="38"/>
    <x v="0"/>
    <x v="0"/>
    <s v="New York"/>
    <x v="2"/>
    <n v="46"/>
    <n v="247"/>
    <n v="11362"/>
    <n v="5112.8999999999996"/>
    <n v="0.44999999999999996"/>
    <s v="Online"/>
    <s v="2020"/>
    <x v="2"/>
    <x v="7"/>
  </r>
  <r>
    <x v="0"/>
    <n v="1185732"/>
    <x v="39"/>
    <x v="0"/>
    <x v="0"/>
    <s v="New York"/>
    <x v="3"/>
    <n v="46"/>
    <n v="243"/>
    <n v="11178"/>
    <n v="5141.8799999999992"/>
    <n v="0.45999999999999996"/>
    <s v="Online"/>
    <s v="2020"/>
    <x v="2"/>
    <x v="7"/>
  </r>
  <r>
    <x v="0"/>
    <n v="1185732"/>
    <x v="40"/>
    <x v="0"/>
    <x v="0"/>
    <s v="New York"/>
    <x v="4"/>
    <n v="58"/>
    <n v="231"/>
    <n v="13398"/>
    <n v="5761.14"/>
    <n v="0.43"/>
    <s v="Online"/>
    <s v="2020"/>
    <x v="2"/>
    <x v="7"/>
  </r>
  <r>
    <x v="0"/>
    <n v="1185732"/>
    <x v="41"/>
    <x v="0"/>
    <x v="0"/>
    <s v="New York"/>
    <x v="5"/>
    <n v="61"/>
    <n v="286"/>
    <n v="17446"/>
    <n v="6978.4000000000005"/>
    <n v="0.4"/>
    <s v="Online"/>
    <s v="2020"/>
    <x v="2"/>
    <x v="8"/>
  </r>
  <r>
    <x v="0"/>
    <n v="1185732"/>
    <x v="42"/>
    <x v="0"/>
    <x v="0"/>
    <s v="New York"/>
    <x v="0"/>
    <n v="58"/>
    <n v="325"/>
    <n v="18850"/>
    <n v="11498.5"/>
    <n v="0.61"/>
    <s v="Online"/>
    <s v="2020"/>
    <x v="2"/>
    <x v="8"/>
  </r>
  <r>
    <x v="0"/>
    <n v="1185732"/>
    <x v="43"/>
    <x v="0"/>
    <x v="0"/>
    <s v="New York"/>
    <x v="1"/>
    <n v="53"/>
    <n v="308"/>
    <n v="16324"/>
    <n v="6692.8399999999992"/>
    <n v="0.41"/>
    <s v="Online"/>
    <s v="2020"/>
    <x v="2"/>
    <x v="8"/>
  </r>
  <r>
    <x v="0"/>
    <n v="1185732"/>
    <x v="44"/>
    <x v="0"/>
    <x v="0"/>
    <s v="New York"/>
    <x v="2"/>
    <n v="45"/>
    <n v="257"/>
    <n v="11565"/>
    <n v="5319.9"/>
    <n v="0.45999999999999996"/>
    <s v="Online"/>
    <s v="2020"/>
    <x v="2"/>
    <x v="8"/>
  </r>
  <r>
    <x v="0"/>
    <n v="1185732"/>
    <x v="45"/>
    <x v="0"/>
    <x v="0"/>
    <s v="New York"/>
    <x v="3"/>
    <n v="47"/>
    <n v="241"/>
    <n v="11327"/>
    <n v="5323.69"/>
    <n v="0.47"/>
    <s v="Online"/>
    <s v="2020"/>
    <x v="2"/>
    <x v="9"/>
  </r>
  <r>
    <x v="1"/>
    <n v="1185732"/>
    <x v="46"/>
    <x v="0"/>
    <x v="0"/>
    <s v="New York"/>
    <x v="4"/>
    <n v="54"/>
    <n v="270"/>
    <n v="14580"/>
    <n v="6560.9999999999991"/>
    <n v="0.44999999999999996"/>
    <s v="Online"/>
    <s v="2020"/>
    <x v="3"/>
    <x v="10"/>
  </r>
  <r>
    <x v="1"/>
    <n v="1185732"/>
    <x v="47"/>
    <x v="0"/>
    <x v="0"/>
    <s v="New York"/>
    <x v="5"/>
    <n v="62"/>
    <n v="290"/>
    <n v="17980"/>
    <n v="6652.6"/>
    <n v="0.37"/>
    <s v="Online"/>
    <s v="2020"/>
    <x v="3"/>
    <x v="10"/>
  </r>
  <r>
    <x v="1"/>
    <n v="1185732"/>
    <x v="48"/>
    <x v="0"/>
    <x v="0"/>
    <s v="New York"/>
    <x v="0"/>
    <n v="56"/>
    <n v="360"/>
    <n v="20160"/>
    <n v="12499.2"/>
    <n v="0.62"/>
    <s v="Online"/>
    <s v="2020"/>
    <x v="3"/>
    <x v="11"/>
  </r>
  <r>
    <x v="1"/>
    <n v="1185732"/>
    <x v="49"/>
    <x v="0"/>
    <x v="0"/>
    <s v="New York"/>
    <x v="1"/>
    <n v="50"/>
    <n v="270"/>
    <n v="13500"/>
    <n v="5940"/>
    <n v="0.44"/>
    <s v="Online"/>
    <s v="2020"/>
    <x v="3"/>
    <x v="11"/>
  </r>
  <r>
    <x v="1"/>
    <n v="1185732"/>
    <x v="50"/>
    <x v="0"/>
    <x v="0"/>
    <s v="New York"/>
    <x v="2"/>
    <n v="47"/>
    <n v="268"/>
    <n v="12596"/>
    <n v="5920.12"/>
    <n v="0.47"/>
    <s v="Online"/>
    <s v="2020"/>
    <x v="3"/>
    <x v="11"/>
  </r>
  <r>
    <x v="1"/>
    <n v="1185732"/>
    <x v="51"/>
    <x v="0"/>
    <x v="0"/>
    <s v="New York"/>
    <x v="3"/>
    <n v="47"/>
    <n v="252"/>
    <n v="11844"/>
    <n v="5448.24"/>
    <n v="0.45999999999999996"/>
    <s v="Online"/>
    <s v="2020"/>
    <x v="3"/>
    <x v="11"/>
  </r>
  <r>
    <x v="1"/>
    <n v="1185732"/>
    <x v="52"/>
    <x v="0"/>
    <x v="0"/>
    <s v="New York"/>
    <x v="4"/>
    <n v="58"/>
    <n v="252"/>
    <n v="14616"/>
    <n v="5846.4000000000005"/>
    <n v="0.4"/>
    <s v="Online"/>
    <s v="2020"/>
    <x v="3"/>
    <x v="11"/>
  </r>
  <r>
    <x v="1"/>
    <n v="1185732"/>
    <x v="53"/>
    <x v="0"/>
    <x v="0"/>
    <s v="New York"/>
    <x v="5"/>
    <n v="59"/>
    <n v="280"/>
    <n v="16520"/>
    <n v="6608"/>
    <n v="0.4"/>
    <s v="Online"/>
    <s v="2020"/>
    <x v="3"/>
    <x v="11"/>
  </r>
  <r>
    <x v="1"/>
    <n v="1185732"/>
    <x v="54"/>
    <x v="0"/>
    <x v="0"/>
    <s v="New York"/>
    <x v="4"/>
    <n v="64"/>
    <n v="236"/>
    <n v="15104"/>
    <n v="6343.6799999999994"/>
    <n v="0.42"/>
    <s v="Online"/>
    <s v="2020"/>
    <x v="3"/>
    <x v="11"/>
  </r>
  <r>
    <x v="1"/>
    <n v="1185732"/>
    <x v="55"/>
    <x v="0"/>
    <x v="0"/>
    <s v="New York"/>
    <x v="5"/>
    <n v="68"/>
    <n v="290"/>
    <n v="19720"/>
    <n v="7493.6"/>
    <n v="0.38"/>
    <s v="Online"/>
    <s v="2020"/>
    <x v="3"/>
    <x v="12"/>
  </r>
  <r>
    <x v="1"/>
    <n v="1185732"/>
    <x v="56"/>
    <x v="0"/>
    <x v="0"/>
    <s v="New York"/>
    <x v="0"/>
    <n v="60"/>
    <n v="299"/>
    <n v="17940"/>
    <n v="10764"/>
    <n v="0.6"/>
    <s v="Online"/>
    <s v="2020"/>
    <x v="3"/>
    <x v="12"/>
  </r>
  <r>
    <x v="1"/>
    <n v="1185732"/>
    <x v="57"/>
    <x v="0"/>
    <x v="0"/>
    <s v="New York"/>
    <x v="1"/>
    <n v="53"/>
    <n v="273"/>
    <n v="14469"/>
    <n v="6221.67"/>
    <n v="0.43"/>
    <s v="Online"/>
    <s v="2020"/>
    <x v="3"/>
    <x v="12"/>
  </r>
  <r>
    <x v="1"/>
    <n v="1185732"/>
    <x v="58"/>
    <x v="0"/>
    <x v="0"/>
    <s v="New York"/>
    <x v="2"/>
    <n v="52"/>
    <n v="258"/>
    <n v="13416"/>
    <n v="6439.6799999999994"/>
    <n v="0.48"/>
    <s v="Online"/>
    <s v="2020"/>
    <x v="3"/>
    <x v="12"/>
  </r>
  <r>
    <x v="1"/>
    <n v="1185732"/>
    <x v="59"/>
    <x v="0"/>
    <x v="0"/>
    <s v="New York"/>
    <x v="3"/>
    <n v="50"/>
    <n v="252"/>
    <n v="12600"/>
    <n v="6174"/>
    <n v="0.49"/>
    <s v="Online"/>
    <s v="2020"/>
    <x v="3"/>
    <x v="12"/>
  </r>
  <r>
    <x v="1"/>
    <n v="1185732"/>
    <x v="60"/>
    <x v="0"/>
    <x v="0"/>
    <s v="New York"/>
    <x v="4"/>
    <n v="64"/>
    <n v="254"/>
    <n v="16256"/>
    <n v="6827.5199999999995"/>
    <n v="0.42"/>
    <s v="Online"/>
    <s v="2020"/>
    <x v="4"/>
    <x v="12"/>
  </r>
  <r>
    <x v="1"/>
    <n v="1185732"/>
    <x v="61"/>
    <x v="0"/>
    <x v="0"/>
    <s v="New York"/>
    <x v="5"/>
    <n v="66"/>
    <n v="263"/>
    <n v="17358"/>
    <n v="6422.46"/>
    <n v="0.37"/>
    <s v="Online"/>
    <s v="2020"/>
    <x v="4"/>
    <x v="12"/>
  </r>
  <r>
    <x v="1"/>
    <n v="1185732"/>
    <x v="62"/>
    <x v="0"/>
    <x v="0"/>
    <s v="New York"/>
    <x v="0"/>
    <n v="62"/>
    <n v="312"/>
    <n v="19344"/>
    <n v="12380.16"/>
    <n v="0.64"/>
    <s v="Online"/>
    <s v="2020"/>
    <x v="4"/>
    <x v="13"/>
  </r>
  <r>
    <x v="1"/>
    <n v="1185732"/>
    <x v="63"/>
    <x v="0"/>
    <x v="0"/>
    <s v="New York"/>
    <x v="1"/>
    <n v="51"/>
    <n v="300"/>
    <n v="15300"/>
    <n v="6426"/>
    <n v="0.42"/>
    <s v="Online"/>
    <s v="2020"/>
    <x v="4"/>
    <x v="13"/>
  </r>
  <r>
    <x v="1"/>
    <n v="1185732"/>
    <x v="64"/>
    <x v="0"/>
    <x v="0"/>
    <s v="New York"/>
    <x v="2"/>
    <n v="54"/>
    <n v="285"/>
    <n v="15390"/>
    <n v="7233.2999999999993"/>
    <n v="0.47"/>
    <s v="Online"/>
    <s v="2020"/>
    <x v="4"/>
    <x v="13"/>
  </r>
  <r>
    <x v="1"/>
    <n v="1185732"/>
    <x v="65"/>
    <x v="0"/>
    <x v="0"/>
    <s v="New York"/>
    <x v="3"/>
    <n v="54"/>
    <n v="225"/>
    <n v="12150"/>
    <n v="5589"/>
    <n v="0.45999999999999996"/>
    <s v="Online"/>
    <s v="2020"/>
    <x v="4"/>
    <x v="13"/>
  </r>
  <r>
    <x v="1"/>
    <n v="1185732"/>
    <x v="66"/>
    <x v="0"/>
    <x v="0"/>
    <s v="New York"/>
    <x v="4"/>
    <n v="60"/>
    <n v="261"/>
    <n v="15660"/>
    <n v="6733.8"/>
    <n v="0.43"/>
    <s v="Online"/>
    <s v="2020"/>
    <x v="4"/>
    <x v="13"/>
  </r>
  <r>
    <x v="1"/>
    <n v="1185732"/>
    <x v="67"/>
    <x v="0"/>
    <x v="0"/>
    <s v="New York"/>
    <x v="5"/>
    <n v="68"/>
    <n v="290"/>
    <n v="19720"/>
    <n v="6902"/>
    <n v="0.35"/>
    <s v="Online"/>
    <s v="2020"/>
    <x v="5"/>
    <x v="14"/>
  </r>
  <r>
    <x v="2"/>
    <n v="1197831"/>
    <x v="68"/>
    <x v="0"/>
    <x v="0"/>
    <s v="New York"/>
    <x v="0"/>
    <n v="24"/>
    <n v="234"/>
    <n v="5616"/>
    <n v="2639.52"/>
    <n v="0.47"/>
    <s v="Online"/>
    <s v="2020"/>
    <x v="5"/>
    <x v="15"/>
  </r>
  <r>
    <x v="2"/>
    <n v="1197831"/>
    <x v="69"/>
    <x v="0"/>
    <x v="0"/>
    <s v="New York"/>
    <x v="1"/>
    <n v="34"/>
    <n v="225"/>
    <n v="7650"/>
    <n v="3748.5"/>
    <n v="0.49"/>
    <s v="Online"/>
    <s v="2020"/>
    <x v="5"/>
    <x v="15"/>
  </r>
  <r>
    <x v="2"/>
    <n v="1197831"/>
    <x v="70"/>
    <x v="0"/>
    <x v="0"/>
    <s v="New York"/>
    <x v="2"/>
    <n v="33"/>
    <n v="210"/>
    <n v="6930"/>
    <n v="3187.7999999999997"/>
    <n v="0.45999999999999996"/>
    <s v="Online"/>
    <s v="2020"/>
    <x v="5"/>
    <x v="15"/>
  </r>
  <r>
    <x v="2"/>
    <n v="1197831"/>
    <x v="71"/>
    <x v="0"/>
    <x v="0"/>
    <s v="New York"/>
    <x v="3"/>
    <n v="34"/>
    <n v="175"/>
    <n v="5950"/>
    <n v="3272.5000000000005"/>
    <n v="0.55000000000000004"/>
    <s v="Online"/>
    <s v="2020"/>
    <x v="5"/>
    <x v="15"/>
  </r>
  <r>
    <x v="2"/>
    <n v="1197831"/>
    <x v="72"/>
    <x v="1"/>
    <x v="1"/>
    <s v="Houston"/>
    <x v="4"/>
    <n v="36"/>
    <n v="154"/>
    <n v="5544"/>
    <n v="2383.92"/>
    <n v="0.43"/>
    <s v="Online"/>
    <s v="2020"/>
    <x v="5"/>
    <x v="15"/>
  </r>
  <r>
    <x v="2"/>
    <n v="1197831"/>
    <x v="73"/>
    <x v="1"/>
    <x v="1"/>
    <s v="Houston"/>
    <x v="5"/>
    <n v="34"/>
    <n v="203"/>
    <n v="6902"/>
    <n v="4417.28"/>
    <n v="0.64"/>
    <s v="Online"/>
    <s v="2020"/>
    <x v="5"/>
    <x v="15"/>
  </r>
  <r>
    <x v="2"/>
    <n v="1197831"/>
    <x v="74"/>
    <x v="1"/>
    <x v="1"/>
    <s v="Houston"/>
    <x v="0"/>
    <n v="23"/>
    <n v="213"/>
    <n v="4899"/>
    <n v="2449.5"/>
    <n v="0.5"/>
    <s v="Online"/>
    <s v="2020"/>
    <x v="5"/>
    <x v="15"/>
  </r>
  <r>
    <x v="2"/>
    <n v="1197831"/>
    <x v="75"/>
    <x v="1"/>
    <x v="1"/>
    <s v="Houston"/>
    <x v="1"/>
    <n v="33"/>
    <n v="255"/>
    <n v="8415"/>
    <n v="3786.7499999999995"/>
    <n v="0.44999999999999996"/>
    <s v="Online"/>
    <s v="2020"/>
    <x v="5"/>
    <x v="16"/>
  </r>
  <r>
    <x v="2"/>
    <n v="1197831"/>
    <x v="76"/>
    <x v="1"/>
    <x v="1"/>
    <s v="Houston"/>
    <x v="2"/>
    <n v="32"/>
    <n v="176"/>
    <n v="5632"/>
    <n v="2534.3999999999996"/>
    <n v="0.44999999999999996"/>
    <s v="Online"/>
    <s v="2020"/>
    <x v="5"/>
    <x v="16"/>
  </r>
  <r>
    <x v="2"/>
    <n v="1197831"/>
    <x v="77"/>
    <x v="1"/>
    <x v="1"/>
    <s v="Houston"/>
    <x v="3"/>
    <n v="34"/>
    <n v="175"/>
    <n v="5950"/>
    <n v="3570"/>
    <n v="0.6"/>
    <s v="Online"/>
    <s v="2020"/>
    <x v="5"/>
    <x v="16"/>
  </r>
  <r>
    <x v="2"/>
    <n v="1197831"/>
    <x v="78"/>
    <x v="1"/>
    <x v="1"/>
    <s v="Houston"/>
    <x v="4"/>
    <n v="38"/>
    <n v="125"/>
    <n v="4750"/>
    <n v="2137.5"/>
    <n v="0.44999999999999996"/>
    <s v="Online"/>
    <s v="2020"/>
    <x v="5"/>
    <x v="16"/>
  </r>
  <r>
    <x v="2"/>
    <n v="1197831"/>
    <x v="79"/>
    <x v="1"/>
    <x v="1"/>
    <s v="Houston"/>
    <x v="5"/>
    <n v="34"/>
    <n v="196"/>
    <n v="6664"/>
    <n v="4198.32"/>
    <n v="0.63"/>
    <s v="Online"/>
    <s v="2020"/>
    <x v="5"/>
    <x v="16"/>
  </r>
  <r>
    <x v="2"/>
    <n v="1197831"/>
    <x v="80"/>
    <x v="1"/>
    <x v="1"/>
    <s v="Houston"/>
    <x v="0"/>
    <n v="29"/>
    <n v="254"/>
    <n v="7366"/>
    <n v="3314.7"/>
    <n v="0.44999999999999996"/>
    <s v="Online"/>
    <s v="2020"/>
    <x v="5"/>
    <x v="16"/>
  </r>
  <r>
    <x v="2"/>
    <n v="1197831"/>
    <x v="81"/>
    <x v="1"/>
    <x v="1"/>
    <s v="Houston"/>
    <x v="1"/>
    <n v="39"/>
    <n v="236"/>
    <n v="9204"/>
    <n v="4141.7999999999993"/>
    <n v="0.44999999999999996"/>
    <s v="Online"/>
    <s v="2020"/>
    <x v="6"/>
    <x v="16"/>
  </r>
  <r>
    <x v="2"/>
    <n v="1197831"/>
    <x v="82"/>
    <x v="1"/>
    <x v="1"/>
    <s v="Houston"/>
    <x v="2"/>
    <n v="32"/>
    <n v="182"/>
    <n v="5824"/>
    <n v="2853.7599999999998"/>
    <n v="0.49"/>
    <s v="Online"/>
    <s v="2020"/>
    <x v="6"/>
    <x v="17"/>
  </r>
  <r>
    <x v="2"/>
    <n v="1197831"/>
    <x v="83"/>
    <x v="1"/>
    <x v="1"/>
    <s v="Houston"/>
    <x v="3"/>
    <n v="37"/>
    <n v="174"/>
    <n v="6438"/>
    <n v="3734.0400000000004"/>
    <n v="0.58000000000000007"/>
    <s v="Online"/>
    <s v="2020"/>
    <x v="6"/>
    <x v="17"/>
  </r>
  <r>
    <x v="2"/>
    <n v="1197831"/>
    <x v="84"/>
    <x v="1"/>
    <x v="1"/>
    <s v="Houston"/>
    <x v="4"/>
    <n v="41"/>
    <n v="125"/>
    <n v="5125"/>
    <n v="2050"/>
    <n v="0.4"/>
    <s v="Online"/>
    <s v="2020"/>
    <x v="6"/>
    <x v="17"/>
  </r>
  <r>
    <x v="2"/>
    <n v="1197831"/>
    <x v="85"/>
    <x v="1"/>
    <x v="1"/>
    <s v="Houston"/>
    <x v="5"/>
    <n v="39"/>
    <n v="189"/>
    <n v="7371"/>
    <n v="4422.5999999999995"/>
    <n v="0.6"/>
    <s v="Online"/>
    <s v="2020"/>
    <x v="6"/>
    <x v="17"/>
  </r>
  <r>
    <x v="2"/>
    <n v="1197831"/>
    <x v="86"/>
    <x v="1"/>
    <x v="1"/>
    <s v="Houston"/>
    <x v="0"/>
    <n v="27"/>
    <n v="234"/>
    <n v="6318"/>
    <n v="3032.64"/>
    <n v="0.48"/>
    <s v="Online"/>
    <s v="2020"/>
    <x v="6"/>
    <x v="17"/>
  </r>
  <r>
    <x v="2"/>
    <n v="1197831"/>
    <x v="87"/>
    <x v="1"/>
    <x v="1"/>
    <s v="Houston"/>
    <x v="1"/>
    <n v="38"/>
    <n v="225"/>
    <n v="8550"/>
    <n v="3847.4999999999995"/>
    <n v="0.44999999999999996"/>
    <s v="Online"/>
    <s v="2020"/>
    <x v="6"/>
    <x v="17"/>
  </r>
  <r>
    <x v="2"/>
    <n v="1197831"/>
    <x v="88"/>
    <x v="1"/>
    <x v="1"/>
    <s v="Houston"/>
    <x v="2"/>
    <n v="34"/>
    <n v="203"/>
    <n v="6902"/>
    <n v="3174.9199999999996"/>
    <n v="0.45999999999999996"/>
    <s v="Online"/>
    <s v="2020"/>
    <x v="6"/>
    <x v="17"/>
  </r>
  <r>
    <x v="2"/>
    <n v="1197831"/>
    <x v="89"/>
    <x v="1"/>
    <x v="1"/>
    <s v="Houston"/>
    <x v="3"/>
    <n v="36"/>
    <n v="163"/>
    <n v="5868"/>
    <n v="3462.1200000000003"/>
    <n v="0.59000000000000008"/>
    <s v="Online"/>
    <s v="2020"/>
    <x v="6"/>
    <x v="18"/>
  </r>
  <r>
    <x v="1"/>
    <n v="1197831"/>
    <x v="90"/>
    <x v="1"/>
    <x v="1"/>
    <s v="Houston"/>
    <x v="4"/>
    <n v="42"/>
    <n v="147"/>
    <n v="6174"/>
    <n v="2593.08"/>
    <n v="0.42"/>
    <s v="Online"/>
    <s v="2020"/>
    <x v="6"/>
    <x v="18"/>
  </r>
  <r>
    <x v="1"/>
    <n v="1197831"/>
    <x v="91"/>
    <x v="1"/>
    <x v="1"/>
    <s v="Houston"/>
    <x v="5"/>
    <n v="39"/>
    <n v="232"/>
    <n v="9048"/>
    <n v="5519.28"/>
    <n v="0.61"/>
    <s v="Online"/>
    <s v="2020"/>
    <x v="6"/>
    <x v="18"/>
  </r>
  <r>
    <x v="1"/>
    <n v="1197831"/>
    <x v="92"/>
    <x v="1"/>
    <x v="1"/>
    <s v="Houston"/>
    <x v="0"/>
    <n v="29"/>
    <n v="268"/>
    <n v="7772"/>
    <n v="3730.56"/>
    <n v="0.48"/>
    <s v="Online"/>
    <s v="2020"/>
    <x v="6"/>
    <x v="18"/>
  </r>
  <r>
    <x v="1"/>
    <n v="1197831"/>
    <x v="93"/>
    <x v="1"/>
    <x v="1"/>
    <s v="Houston"/>
    <x v="1"/>
    <n v="38"/>
    <n v="259"/>
    <n v="9842"/>
    <n v="4527.32"/>
    <n v="0.45999999999999996"/>
    <s v="Online"/>
    <s v="2020"/>
    <x v="6"/>
    <x v="18"/>
  </r>
  <r>
    <x v="1"/>
    <n v="1197831"/>
    <x v="94"/>
    <x v="1"/>
    <x v="1"/>
    <s v="Houston"/>
    <x v="2"/>
    <n v="33"/>
    <n v="225"/>
    <n v="7425"/>
    <n v="3564"/>
    <n v="0.48"/>
    <s v="Online"/>
    <s v="2020"/>
    <x v="6"/>
    <x v="18"/>
  </r>
  <r>
    <x v="1"/>
    <n v="1197831"/>
    <x v="95"/>
    <x v="1"/>
    <x v="1"/>
    <s v="Houston"/>
    <x v="3"/>
    <n v="39"/>
    <n v="189"/>
    <n v="7371"/>
    <n v="4275.18"/>
    <n v="0.58000000000000007"/>
    <s v="Online"/>
    <s v="2020"/>
    <x v="6"/>
    <x v="18"/>
  </r>
  <r>
    <x v="1"/>
    <n v="1197831"/>
    <x v="96"/>
    <x v="1"/>
    <x v="1"/>
    <s v="Houston"/>
    <x v="4"/>
    <n v="42"/>
    <n v="168"/>
    <n v="7056"/>
    <n v="2822.4"/>
    <n v="0.4"/>
    <s v="Online"/>
    <s v="2020"/>
    <x v="6"/>
    <x v="19"/>
  </r>
  <r>
    <x v="1"/>
    <n v="1197831"/>
    <x v="97"/>
    <x v="1"/>
    <x v="1"/>
    <s v="Houston"/>
    <x v="5"/>
    <n v="37"/>
    <n v="276"/>
    <n v="10212"/>
    <n v="6433.56"/>
    <n v="0.63"/>
    <s v="Online"/>
    <s v="2020"/>
    <x v="6"/>
    <x v="19"/>
  </r>
  <r>
    <x v="1"/>
    <n v="1197831"/>
    <x v="98"/>
    <x v="1"/>
    <x v="1"/>
    <s v="Houston"/>
    <x v="0"/>
    <n v="39"/>
    <n v="238"/>
    <n v="9282"/>
    <n v="4362.54"/>
    <n v="0.47"/>
    <s v="Online"/>
    <s v="2020"/>
    <x v="6"/>
    <x v="19"/>
  </r>
  <r>
    <x v="1"/>
    <n v="1197831"/>
    <x v="99"/>
    <x v="1"/>
    <x v="1"/>
    <s v="Houston"/>
    <x v="1"/>
    <n v="42"/>
    <n v="238"/>
    <n v="9996"/>
    <n v="4498.2"/>
    <n v="0.44999999999999996"/>
    <s v="Online"/>
    <s v="2020"/>
    <x v="6"/>
    <x v="19"/>
  </r>
  <r>
    <x v="1"/>
    <n v="1197831"/>
    <x v="100"/>
    <x v="1"/>
    <x v="1"/>
    <s v="Houston"/>
    <x v="2"/>
    <n v="37"/>
    <n v="232"/>
    <n v="8584"/>
    <n v="4206.16"/>
    <n v="0.49"/>
    <s v="Online"/>
    <s v="2020"/>
    <x v="6"/>
    <x v="19"/>
  </r>
  <r>
    <x v="1"/>
    <n v="1197831"/>
    <x v="101"/>
    <x v="1"/>
    <x v="1"/>
    <s v="Houston"/>
    <x v="3"/>
    <n v="38"/>
    <n v="203"/>
    <n v="7714"/>
    <n v="4396.9800000000005"/>
    <n v="0.57000000000000006"/>
    <s v="Online"/>
    <s v="2020"/>
    <x v="6"/>
    <x v="19"/>
  </r>
  <r>
    <x v="1"/>
    <n v="1197831"/>
    <x v="102"/>
    <x v="1"/>
    <x v="1"/>
    <s v="Houston"/>
    <x v="4"/>
    <n v="41"/>
    <n v="169"/>
    <n v="6929"/>
    <n v="3118.0499999999997"/>
    <n v="0.44999999999999996"/>
    <s v="Online"/>
    <s v="2020"/>
    <x v="6"/>
    <x v="19"/>
  </r>
  <r>
    <x v="1"/>
    <n v="1197831"/>
    <x v="103"/>
    <x v="1"/>
    <x v="1"/>
    <s v="Houston"/>
    <x v="5"/>
    <n v="47"/>
    <n v="250"/>
    <n v="11750"/>
    <n v="7520"/>
    <n v="0.64"/>
    <s v="Online"/>
    <s v="2020"/>
    <x v="6"/>
    <x v="20"/>
  </r>
  <r>
    <x v="1"/>
    <n v="1197831"/>
    <x v="104"/>
    <x v="1"/>
    <x v="1"/>
    <s v="Houston"/>
    <x v="0"/>
    <n v="37"/>
    <n v="238"/>
    <n v="8806"/>
    <n v="3962.7"/>
    <n v="0.44999999999999996"/>
    <s v="Online"/>
    <s v="2020"/>
    <x v="6"/>
    <x v="20"/>
  </r>
  <r>
    <x v="1"/>
    <n v="1197831"/>
    <x v="105"/>
    <x v="1"/>
    <x v="1"/>
    <s v="Houston"/>
    <x v="1"/>
    <n v="42"/>
    <n v="238"/>
    <n v="9996"/>
    <n v="4598.16"/>
    <n v="0.45999999999999996"/>
    <s v="Online"/>
    <s v="2020"/>
    <x v="6"/>
    <x v="20"/>
  </r>
  <r>
    <x v="1"/>
    <n v="1197831"/>
    <x v="106"/>
    <x v="1"/>
    <x v="1"/>
    <s v="Houston"/>
    <x v="2"/>
    <n v="37"/>
    <n v="319"/>
    <n v="11803"/>
    <n v="5311.3499999999995"/>
    <n v="0.44999999999999996"/>
    <s v="Online"/>
    <s v="2020"/>
    <x v="6"/>
    <x v="20"/>
  </r>
  <r>
    <x v="1"/>
    <n v="1197831"/>
    <x v="107"/>
    <x v="1"/>
    <x v="1"/>
    <s v="Houston"/>
    <x v="3"/>
    <n v="36"/>
    <n v="210"/>
    <n v="7560"/>
    <n v="4536"/>
    <n v="0.6"/>
    <s v="Online"/>
    <s v="2020"/>
    <x v="6"/>
    <x v="20"/>
  </r>
  <r>
    <x v="1"/>
    <n v="1197831"/>
    <x v="108"/>
    <x v="1"/>
    <x v="1"/>
    <s v="Houston"/>
    <x v="4"/>
    <n v="41"/>
    <n v="196"/>
    <n v="8036"/>
    <n v="3214.4"/>
    <n v="0.4"/>
    <s v="Online"/>
    <s v="2020"/>
    <x v="6"/>
    <x v="20"/>
  </r>
  <r>
    <x v="1"/>
    <n v="1197831"/>
    <x v="109"/>
    <x v="1"/>
    <x v="1"/>
    <s v="Houston"/>
    <x v="5"/>
    <n v="47"/>
    <n v="293"/>
    <n v="13771"/>
    <n v="8675.73"/>
    <n v="0.63"/>
    <s v="Online"/>
    <s v="2020"/>
    <x v="6"/>
    <x v="20"/>
  </r>
  <r>
    <x v="1"/>
    <n v="1197831"/>
    <x v="110"/>
    <x v="1"/>
    <x v="1"/>
    <s v="Houston"/>
    <x v="0"/>
    <n v="37"/>
    <n v="268"/>
    <n v="9916"/>
    <n v="4858.84"/>
    <n v="0.49"/>
    <s v="Online"/>
    <s v="2020"/>
    <x v="6"/>
    <x v="21"/>
  </r>
  <r>
    <x v="1"/>
    <n v="1197831"/>
    <x v="111"/>
    <x v="1"/>
    <x v="1"/>
    <s v="Houston"/>
    <x v="1"/>
    <n v="41"/>
    <n v="259"/>
    <n v="10619"/>
    <n v="4778.5499999999993"/>
    <n v="0.44999999999999996"/>
    <s v="Online"/>
    <s v="2020"/>
    <x v="6"/>
    <x v="21"/>
  </r>
  <r>
    <x v="1"/>
    <n v="1197831"/>
    <x v="112"/>
    <x v="1"/>
    <x v="1"/>
    <s v="Houston"/>
    <x v="2"/>
    <n v="39"/>
    <n v="297"/>
    <n v="11583"/>
    <n v="5328.1799999999994"/>
    <n v="0.45999999999999996"/>
    <s v="Online"/>
    <s v="2020"/>
    <x v="7"/>
    <x v="21"/>
  </r>
  <r>
    <x v="1"/>
    <n v="1197831"/>
    <x v="113"/>
    <x v="1"/>
    <x v="1"/>
    <s v="Houston"/>
    <x v="3"/>
    <n v="38"/>
    <n v="189"/>
    <n v="7182"/>
    <n v="4237.380000000001"/>
    <n v="0.59000000000000008"/>
    <s v="Online"/>
    <s v="2020"/>
    <x v="7"/>
    <x v="21"/>
  </r>
  <r>
    <x v="1"/>
    <n v="1197831"/>
    <x v="114"/>
    <x v="1"/>
    <x v="1"/>
    <s v="Houston"/>
    <x v="4"/>
    <n v="41"/>
    <n v="169"/>
    <n v="6929"/>
    <n v="2771.6000000000004"/>
    <n v="0.4"/>
    <s v="Online"/>
    <s v="2020"/>
    <x v="7"/>
    <x v="21"/>
  </r>
  <r>
    <x v="1"/>
    <n v="1197831"/>
    <x v="115"/>
    <x v="1"/>
    <x v="1"/>
    <s v="Houston"/>
    <x v="5"/>
    <n v="46"/>
    <n v="225"/>
    <n v="10350"/>
    <n v="6727.5"/>
    <n v="0.65"/>
    <s v="Online"/>
    <s v="2020"/>
    <x v="7"/>
    <x v="21"/>
  </r>
  <r>
    <x v="1"/>
    <n v="1197831"/>
    <x v="116"/>
    <x v="1"/>
    <x v="1"/>
    <s v="Houston"/>
    <x v="0"/>
    <n v="44"/>
    <n v="255"/>
    <n v="11220"/>
    <n v="5385.5999999999995"/>
    <n v="0.48"/>
    <s v="Online"/>
    <s v="2020"/>
    <x v="7"/>
    <x v="21"/>
  </r>
  <r>
    <x v="1"/>
    <n v="1197831"/>
    <x v="117"/>
    <x v="1"/>
    <x v="1"/>
    <s v="Houston"/>
    <x v="1"/>
    <n v="41"/>
    <n v="213"/>
    <n v="8733"/>
    <n v="4017.18"/>
    <n v="0.45999999999999996"/>
    <s v="Online"/>
    <s v="2020"/>
    <x v="7"/>
    <x v="22"/>
  </r>
  <r>
    <x v="1"/>
    <n v="1197831"/>
    <x v="118"/>
    <x v="1"/>
    <x v="1"/>
    <s v="Houston"/>
    <x v="2"/>
    <n v="46"/>
    <n v="234"/>
    <n v="10764"/>
    <n v="5274.36"/>
    <n v="0.49"/>
    <s v="Online"/>
    <s v="2020"/>
    <x v="7"/>
    <x v="22"/>
  </r>
  <r>
    <x v="1"/>
    <n v="1197831"/>
    <x v="119"/>
    <x v="1"/>
    <x v="1"/>
    <s v="Houston"/>
    <x v="3"/>
    <n v="47"/>
    <n v="181"/>
    <n v="8507"/>
    <n v="4678.8500000000004"/>
    <n v="0.55000000000000004"/>
    <s v="Online"/>
    <s v="2020"/>
    <x v="7"/>
    <x v="22"/>
  </r>
  <r>
    <x v="1"/>
    <n v="1197831"/>
    <x v="120"/>
    <x v="1"/>
    <x v="1"/>
    <s v="Houston"/>
    <x v="4"/>
    <n v="44"/>
    <n v="175"/>
    <n v="7700"/>
    <n v="3311"/>
    <n v="0.43"/>
    <s v="Online"/>
    <s v="2020"/>
    <x v="7"/>
    <x v="22"/>
  </r>
  <r>
    <x v="1"/>
    <n v="1197831"/>
    <x v="121"/>
    <x v="1"/>
    <x v="1"/>
    <s v="Houston"/>
    <x v="5"/>
    <n v="50"/>
    <n v="213"/>
    <n v="10650"/>
    <n v="6816"/>
    <n v="0.64"/>
    <s v="Online"/>
    <s v="2020"/>
    <x v="7"/>
    <x v="22"/>
  </r>
  <r>
    <x v="1"/>
    <n v="1197831"/>
    <x v="122"/>
    <x v="1"/>
    <x v="1"/>
    <s v="Houston"/>
    <x v="0"/>
    <n v="44"/>
    <n v="240"/>
    <n v="10560"/>
    <n v="5280"/>
    <n v="0.5"/>
    <s v="Online"/>
    <s v="2020"/>
    <x v="7"/>
    <x v="22"/>
  </r>
  <r>
    <x v="1"/>
    <n v="1197831"/>
    <x v="123"/>
    <x v="1"/>
    <x v="1"/>
    <s v="Houston"/>
    <x v="1"/>
    <n v="43"/>
    <n v="216"/>
    <n v="9288"/>
    <n v="4365.3599999999997"/>
    <n v="0.47"/>
    <s v="Online"/>
    <s v="2020"/>
    <x v="7"/>
    <x v="22"/>
  </r>
  <r>
    <x v="1"/>
    <n v="1197831"/>
    <x v="124"/>
    <x v="1"/>
    <x v="1"/>
    <s v="Houston"/>
    <x v="2"/>
    <n v="48"/>
    <n v="188"/>
    <n v="9024"/>
    <n v="4241.28"/>
    <n v="0.47"/>
    <s v="Online"/>
    <s v="2020"/>
    <x v="7"/>
    <x v="23"/>
  </r>
  <r>
    <x v="1"/>
    <n v="1197831"/>
    <x v="125"/>
    <x v="1"/>
    <x v="1"/>
    <s v="Houston"/>
    <x v="3"/>
    <n v="45"/>
    <n v="168"/>
    <n v="7560"/>
    <n v="4384.8"/>
    <n v="0.58000000000000007"/>
    <s v="Online"/>
    <s v="2020"/>
    <x v="7"/>
    <x v="23"/>
  </r>
  <r>
    <x v="1"/>
    <n v="1197831"/>
    <x v="126"/>
    <x v="1"/>
    <x v="1"/>
    <s v="Houston"/>
    <x v="4"/>
    <n v="42"/>
    <n v="150"/>
    <n v="6300"/>
    <n v="2583"/>
    <n v="0.41"/>
    <s v="Online"/>
    <s v="2020"/>
    <x v="7"/>
    <x v="23"/>
  </r>
  <r>
    <x v="1"/>
    <n v="1197831"/>
    <x v="127"/>
    <x v="1"/>
    <x v="1"/>
    <s v="Houston"/>
    <x v="5"/>
    <n v="53"/>
    <n v="210"/>
    <n v="11130"/>
    <n v="6900.6"/>
    <n v="0.62"/>
    <s v="Online"/>
    <s v="2020"/>
    <x v="7"/>
    <x v="23"/>
  </r>
  <r>
    <x v="1"/>
    <n v="1197831"/>
    <x v="128"/>
    <x v="1"/>
    <x v="1"/>
    <s v="Houston"/>
    <x v="0"/>
    <n v="43"/>
    <n v="234"/>
    <n v="10062"/>
    <n v="4930.38"/>
    <n v="0.49"/>
    <s v="Online"/>
    <s v="2020"/>
    <x v="8"/>
    <x v="24"/>
  </r>
  <r>
    <x v="1"/>
    <n v="1197831"/>
    <x v="129"/>
    <x v="1"/>
    <x v="1"/>
    <s v="Houston"/>
    <x v="1"/>
    <n v="43"/>
    <n v="243"/>
    <n v="10449"/>
    <n v="5120.01"/>
    <n v="0.49"/>
    <s v="Online"/>
    <s v="2020"/>
    <x v="8"/>
    <x v="24"/>
  </r>
  <r>
    <x v="1"/>
    <n v="1197831"/>
    <x v="130"/>
    <x v="1"/>
    <x v="1"/>
    <s v="Houston"/>
    <x v="2"/>
    <n v="47"/>
    <n v="206"/>
    <n v="9682"/>
    <n v="4647.3599999999997"/>
    <n v="0.48"/>
    <s v="Online"/>
    <s v="2020"/>
    <x v="8"/>
    <x v="24"/>
  </r>
  <r>
    <x v="1"/>
    <n v="1197831"/>
    <x v="131"/>
    <x v="1"/>
    <x v="1"/>
    <s v="Houston"/>
    <x v="3"/>
    <n v="48"/>
    <n v="203"/>
    <n v="9744"/>
    <n v="5359.2000000000007"/>
    <n v="0.55000000000000004"/>
    <s v="Online"/>
    <s v="2020"/>
    <x v="8"/>
    <x v="24"/>
  </r>
  <r>
    <x v="1"/>
    <n v="1197831"/>
    <x v="132"/>
    <x v="1"/>
    <x v="1"/>
    <s v="Houston"/>
    <x v="4"/>
    <n v="42"/>
    <n v="195"/>
    <n v="8190"/>
    <n v="3685.4999999999995"/>
    <n v="0.44999999999999996"/>
    <s v="Online"/>
    <s v="2020"/>
    <x v="8"/>
    <x v="24"/>
  </r>
  <r>
    <x v="1"/>
    <n v="1197831"/>
    <x v="133"/>
    <x v="1"/>
    <x v="1"/>
    <s v="Houston"/>
    <x v="5"/>
    <n v="51"/>
    <n v="247"/>
    <n v="12597"/>
    <n v="7810.14"/>
    <n v="0.62"/>
    <s v="Online"/>
    <s v="2020"/>
    <x v="8"/>
    <x v="25"/>
  </r>
  <r>
    <x v="1"/>
    <n v="1197831"/>
    <x v="134"/>
    <x v="1"/>
    <x v="1"/>
    <s v="Houston"/>
    <x v="0"/>
    <n v="41"/>
    <n v="238"/>
    <n v="9758"/>
    <n v="4683.84"/>
    <n v="0.48"/>
    <s v="Online"/>
    <s v="2020"/>
    <x v="8"/>
    <x v="25"/>
  </r>
  <r>
    <x v="1"/>
    <n v="1197831"/>
    <x v="135"/>
    <x v="1"/>
    <x v="1"/>
    <s v="Houston"/>
    <x v="1"/>
    <n v="44"/>
    <n v="285"/>
    <n v="12540"/>
    <n v="6019.2"/>
    <n v="0.48"/>
    <s v="Online"/>
    <s v="2020"/>
    <x v="8"/>
    <x v="25"/>
  </r>
  <r>
    <x v="1"/>
    <n v="1197831"/>
    <x v="136"/>
    <x v="1"/>
    <x v="1"/>
    <s v="Houston"/>
    <x v="2"/>
    <n v="47"/>
    <n v="255"/>
    <n v="11985"/>
    <n v="5872.65"/>
    <n v="0.49"/>
    <s v="Online"/>
    <s v="2020"/>
    <x v="8"/>
    <x v="25"/>
  </r>
  <r>
    <x v="1"/>
    <n v="1197831"/>
    <x v="137"/>
    <x v="1"/>
    <x v="1"/>
    <s v="Houston"/>
    <x v="3"/>
    <n v="47"/>
    <n v="182"/>
    <n v="8554"/>
    <n v="4961.3200000000006"/>
    <n v="0.58000000000000007"/>
    <s v="Online"/>
    <s v="2020"/>
    <x v="8"/>
    <x v="25"/>
  </r>
  <r>
    <x v="1"/>
    <n v="1197831"/>
    <x v="138"/>
    <x v="1"/>
    <x v="1"/>
    <s v="Houston"/>
    <x v="4"/>
    <n v="42"/>
    <n v="169"/>
    <n v="7098"/>
    <n v="3194.1"/>
    <n v="0.44999999999999996"/>
    <s v="Online"/>
    <s v="2020"/>
    <x v="8"/>
    <x v="25"/>
  </r>
  <r>
    <x v="1"/>
    <n v="1197831"/>
    <x v="139"/>
    <x v="1"/>
    <x v="1"/>
    <s v="Houston"/>
    <x v="5"/>
    <n v="53"/>
    <n v="261"/>
    <n v="13833"/>
    <n v="8576.4599999999991"/>
    <n v="0.62"/>
    <s v="Online"/>
    <s v="2020"/>
    <x v="8"/>
    <x v="25"/>
  </r>
  <r>
    <x v="3"/>
    <n v="1128299"/>
    <x v="140"/>
    <x v="1"/>
    <x v="1"/>
    <s v="Houston"/>
    <x v="0"/>
    <n v="37"/>
    <n v="209"/>
    <n v="7733"/>
    <n v="3479.8500000000004"/>
    <n v="0.45000000000000007"/>
    <s v="Online"/>
    <s v="2020"/>
    <x v="9"/>
    <x v="26"/>
  </r>
  <r>
    <x v="3"/>
    <n v="1128299"/>
    <x v="141"/>
    <x v="1"/>
    <x v="1"/>
    <s v="Houston"/>
    <x v="1"/>
    <n v="49"/>
    <n v="194"/>
    <n v="9506"/>
    <n v="2946.86"/>
    <n v="0.31"/>
    <s v="Online"/>
    <s v="2020"/>
    <x v="9"/>
    <x v="26"/>
  </r>
  <r>
    <x v="3"/>
    <n v="1128299"/>
    <x v="142"/>
    <x v="1"/>
    <x v="1"/>
    <s v="Houston"/>
    <x v="2"/>
    <n v="46"/>
    <n v="217"/>
    <n v="9982"/>
    <n v="4491.9000000000005"/>
    <n v="0.45000000000000007"/>
    <s v="Online"/>
    <s v="2020"/>
    <x v="9"/>
    <x v="26"/>
  </r>
  <r>
    <x v="3"/>
    <n v="1128299"/>
    <x v="143"/>
    <x v="1"/>
    <x v="1"/>
    <s v="Houston"/>
    <x v="3"/>
    <n v="48"/>
    <n v="175"/>
    <n v="8400"/>
    <n v="3360"/>
    <n v="0.4"/>
    <s v="Online"/>
    <s v="2020"/>
    <x v="9"/>
    <x v="26"/>
  </r>
  <r>
    <x v="3"/>
    <n v="1128299"/>
    <x v="144"/>
    <x v="2"/>
    <x v="2"/>
    <s v="San Francisco"/>
    <x v="4"/>
    <n v="51"/>
    <n v="161"/>
    <n v="8211"/>
    <n v="5172.93"/>
    <n v="0.63"/>
    <s v="Online"/>
    <s v="2020"/>
    <x v="9"/>
    <x v="26"/>
  </r>
  <r>
    <x v="3"/>
    <n v="1128299"/>
    <x v="145"/>
    <x v="2"/>
    <x v="2"/>
    <s v="San Francisco"/>
    <x v="5"/>
    <n v="49"/>
    <n v="233"/>
    <n v="11417"/>
    <n v="2854.25"/>
    <n v="0.25"/>
    <s v="Online"/>
    <s v="2020"/>
    <x v="9"/>
    <x v="26"/>
  </r>
  <r>
    <x v="3"/>
    <n v="1128299"/>
    <x v="146"/>
    <x v="2"/>
    <x v="2"/>
    <s v="San Francisco"/>
    <x v="0"/>
    <n v="37"/>
    <n v="223"/>
    <n v="8251"/>
    <n v="4125.5"/>
    <n v="0.5"/>
    <s v="Online"/>
    <s v="2020"/>
    <x v="9"/>
    <x v="26"/>
  </r>
  <r>
    <x v="3"/>
    <n v="1128299"/>
    <x v="147"/>
    <x v="2"/>
    <x v="2"/>
    <s v="San Francisco"/>
    <x v="1"/>
    <n v="49"/>
    <n v="210"/>
    <n v="10290"/>
    <n v="3189.9"/>
    <n v="0.31"/>
    <s v="Online"/>
    <s v="2020"/>
    <x v="9"/>
    <x v="27"/>
  </r>
  <r>
    <x v="3"/>
    <n v="1128299"/>
    <x v="148"/>
    <x v="2"/>
    <x v="2"/>
    <s v="San Francisco"/>
    <x v="2"/>
    <n v="49"/>
    <n v="196"/>
    <n v="9604"/>
    <n v="4705.96"/>
    <n v="0.49000000000000005"/>
    <s v="Online"/>
    <s v="2020"/>
    <x v="9"/>
    <x v="27"/>
  </r>
  <r>
    <x v="3"/>
    <n v="1128299"/>
    <x v="149"/>
    <x v="2"/>
    <x v="2"/>
    <s v="San Francisco"/>
    <x v="3"/>
    <n v="47"/>
    <n v="150"/>
    <n v="7050"/>
    <n v="2961"/>
    <n v="0.42"/>
    <s v="Online"/>
    <s v="2020"/>
    <x v="9"/>
    <x v="27"/>
  </r>
  <r>
    <x v="3"/>
    <n v="1128299"/>
    <x v="150"/>
    <x v="2"/>
    <x v="2"/>
    <s v="San Francisco"/>
    <x v="4"/>
    <n v="50"/>
    <n v="140"/>
    <n v="7000"/>
    <n v="4270"/>
    <n v="0.61"/>
    <s v="Online"/>
    <s v="2020"/>
    <x v="9"/>
    <x v="27"/>
  </r>
  <r>
    <x v="3"/>
    <n v="1128299"/>
    <x v="151"/>
    <x v="2"/>
    <x v="2"/>
    <s v="San Francisco"/>
    <x v="5"/>
    <n v="46"/>
    <n v="182"/>
    <n v="8372"/>
    <n v="2344.1600000000003"/>
    <n v="0.28000000000000003"/>
    <s v="Online"/>
    <s v="2020"/>
    <x v="9"/>
    <x v="27"/>
  </r>
  <r>
    <x v="3"/>
    <n v="1128299"/>
    <x v="152"/>
    <x v="2"/>
    <x v="2"/>
    <s v="San Francisco"/>
    <x v="0"/>
    <n v="49"/>
    <n v="230"/>
    <n v="11270"/>
    <n v="5071.5000000000009"/>
    <n v="0.45000000000000007"/>
    <s v="Online"/>
    <s v="2020"/>
    <x v="9"/>
    <x v="27"/>
  </r>
  <r>
    <x v="3"/>
    <n v="1128299"/>
    <x v="153"/>
    <x v="2"/>
    <x v="2"/>
    <s v="San Francisco"/>
    <x v="1"/>
    <n v="58"/>
    <n v="175"/>
    <n v="10150"/>
    <n v="3045.0000000000005"/>
    <n v="0.30000000000000004"/>
    <s v="Online"/>
    <s v="2020"/>
    <x v="9"/>
    <x v="27"/>
  </r>
  <r>
    <x v="3"/>
    <n v="1128299"/>
    <x v="154"/>
    <x v="2"/>
    <x v="2"/>
    <s v="San Francisco"/>
    <x v="2"/>
    <n v="55"/>
    <n v="203"/>
    <n v="11165"/>
    <n v="5247.55"/>
    <n v="0.47000000000000003"/>
    <s v="Online"/>
    <s v="2020"/>
    <x v="9"/>
    <x v="28"/>
  </r>
  <r>
    <x v="3"/>
    <n v="1128299"/>
    <x v="155"/>
    <x v="2"/>
    <x v="2"/>
    <s v="San Francisco"/>
    <x v="3"/>
    <n v="58"/>
    <n v="174"/>
    <n v="10092"/>
    <n v="4339.5599999999995"/>
    <n v="0.43"/>
    <s v="Online"/>
    <s v="2020"/>
    <x v="10"/>
    <x v="29"/>
  </r>
  <r>
    <x v="3"/>
    <n v="1128299"/>
    <x v="156"/>
    <x v="2"/>
    <x v="2"/>
    <s v="San Francisco"/>
    <x v="4"/>
    <n v="62"/>
    <n v="145"/>
    <n v="8990"/>
    <n v="5663.7"/>
    <n v="0.63"/>
    <s v="Online"/>
    <s v="2020"/>
    <x v="10"/>
    <x v="29"/>
  </r>
  <r>
    <x v="3"/>
    <n v="1128299"/>
    <x v="157"/>
    <x v="2"/>
    <x v="2"/>
    <s v="San Francisco"/>
    <x v="5"/>
    <n v="54"/>
    <n v="210"/>
    <n v="11340"/>
    <n v="3061.8"/>
    <n v="0.27"/>
    <s v="Online"/>
    <s v="2020"/>
    <x v="10"/>
    <x v="29"/>
  </r>
  <r>
    <x v="3"/>
    <n v="1128299"/>
    <x v="158"/>
    <x v="2"/>
    <x v="2"/>
    <s v="San Francisco"/>
    <x v="0"/>
    <n v="56"/>
    <n v="228"/>
    <n v="12768"/>
    <n v="6000.96"/>
    <n v="0.47000000000000003"/>
    <s v="Online"/>
    <s v="2020"/>
    <x v="10"/>
    <x v="29"/>
  </r>
  <r>
    <x v="3"/>
    <n v="1128299"/>
    <x v="159"/>
    <x v="2"/>
    <x v="2"/>
    <s v="San Francisco"/>
    <x v="1"/>
    <n v="62"/>
    <n v="203"/>
    <n v="12586"/>
    <n v="3775.8000000000006"/>
    <n v="0.30000000000000004"/>
    <s v="Online"/>
    <s v="2020"/>
    <x v="10"/>
    <x v="29"/>
  </r>
  <r>
    <x v="3"/>
    <n v="1128299"/>
    <x v="160"/>
    <x v="2"/>
    <x v="2"/>
    <s v="San Francisco"/>
    <x v="2"/>
    <n v="64"/>
    <n v="210"/>
    <n v="13440"/>
    <n v="6720"/>
    <n v="0.5"/>
    <s v="Online"/>
    <s v="2020"/>
    <x v="10"/>
    <x v="30"/>
  </r>
  <r>
    <x v="3"/>
    <n v="1128299"/>
    <x v="161"/>
    <x v="2"/>
    <x v="2"/>
    <s v="San Francisco"/>
    <x v="3"/>
    <n v="54"/>
    <n v="188"/>
    <n v="10152"/>
    <n v="4162.32"/>
    <n v="0.41"/>
    <s v="Online"/>
    <s v="2020"/>
    <x v="10"/>
    <x v="30"/>
  </r>
  <r>
    <x v="3"/>
    <n v="1128299"/>
    <x v="162"/>
    <x v="2"/>
    <x v="2"/>
    <s v="San Francisco"/>
    <x v="4"/>
    <n v="59"/>
    <n v="152"/>
    <n v="8968"/>
    <n v="5829.2"/>
    <n v="0.65"/>
    <s v="Online"/>
    <s v="2020"/>
    <x v="10"/>
    <x v="30"/>
  </r>
  <r>
    <x v="3"/>
    <n v="1128299"/>
    <x v="163"/>
    <x v="2"/>
    <x v="2"/>
    <s v="San Francisco"/>
    <x v="5"/>
    <n v="72"/>
    <n v="203"/>
    <n v="14616"/>
    <n v="3946.32"/>
    <n v="0.27"/>
    <s v="Online"/>
    <s v="2020"/>
    <x v="10"/>
    <x v="30"/>
  </r>
  <r>
    <x v="3"/>
    <n v="1128299"/>
    <x v="164"/>
    <x v="2"/>
    <x v="2"/>
    <s v="San Francisco"/>
    <x v="0"/>
    <n v="56"/>
    <n v="252"/>
    <n v="14112"/>
    <n v="7056"/>
    <n v="0.5"/>
    <s v="Online"/>
    <s v="2020"/>
    <x v="10"/>
    <x v="30"/>
  </r>
  <r>
    <x v="3"/>
    <n v="1128299"/>
    <x v="165"/>
    <x v="2"/>
    <x v="2"/>
    <s v="San Francisco"/>
    <x v="1"/>
    <n v="64"/>
    <n v="225"/>
    <n v="14400"/>
    <n v="5184"/>
    <n v="0.36"/>
    <s v="Online"/>
    <s v="2021"/>
    <x v="0"/>
    <x v="0"/>
  </r>
  <r>
    <x v="3"/>
    <n v="1128299"/>
    <x v="166"/>
    <x v="2"/>
    <x v="2"/>
    <s v="San Francisco"/>
    <x v="2"/>
    <n v="60"/>
    <n v="218"/>
    <n v="13080"/>
    <n v="6670.8"/>
    <n v="0.51"/>
    <s v="Online"/>
    <s v="2021"/>
    <x v="0"/>
    <x v="0"/>
  </r>
  <r>
    <x v="3"/>
    <n v="1128299"/>
    <x v="167"/>
    <x v="2"/>
    <x v="2"/>
    <s v="San Francisco"/>
    <x v="3"/>
    <n v="56"/>
    <n v="182"/>
    <n v="10192"/>
    <n v="4586.3999999999996"/>
    <n v="0.44999999999999996"/>
    <s v="Online"/>
    <s v="2021"/>
    <x v="0"/>
    <x v="1"/>
  </r>
  <r>
    <x v="3"/>
    <n v="1128299"/>
    <x v="168"/>
    <x v="2"/>
    <x v="2"/>
    <s v="San Francisco"/>
    <x v="4"/>
    <n v="60"/>
    <n v="154"/>
    <n v="9240"/>
    <n v="6098.4000000000005"/>
    <n v="0.66"/>
    <s v="Online"/>
    <s v="2021"/>
    <x v="0"/>
    <x v="1"/>
  </r>
  <r>
    <x v="3"/>
    <n v="1128299"/>
    <x v="169"/>
    <x v="2"/>
    <x v="2"/>
    <s v="San Francisco"/>
    <x v="5"/>
    <n v="72"/>
    <n v="189"/>
    <n v="13608"/>
    <n v="4490.6400000000003"/>
    <n v="0.33"/>
    <s v="Online"/>
    <s v="2021"/>
    <x v="0"/>
    <x v="1"/>
  </r>
  <r>
    <x v="3"/>
    <n v="1128299"/>
    <x v="170"/>
    <x v="2"/>
    <x v="2"/>
    <s v="San Francisco"/>
    <x v="0"/>
    <n v="56"/>
    <n v="273"/>
    <n v="15288"/>
    <n v="7644"/>
    <n v="0.5"/>
    <s v="Online"/>
    <s v="2021"/>
    <x v="0"/>
    <x v="1"/>
  </r>
  <r>
    <x v="3"/>
    <n v="1128299"/>
    <x v="171"/>
    <x v="2"/>
    <x v="2"/>
    <s v="San Francisco"/>
    <x v="1"/>
    <n v="63"/>
    <n v="248"/>
    <n v="15624"/>
    <n v="5780.88"/>
    <n v="0.37"/>
    <s v="Online"/>
    <s v="2021"/>
    <x v="0"/>
    <x v="1"/>
  </r>
  <r>
    <x v="3"/>
    <n v="1128299"/>
    <x v="172"/>
    <x v="2"/>
    <x v="2"/>
    <s v="San Francisco"/>
    <x v="2"/>
    <n v="64"/>
    <n v="206"/>
    <n v="13184"/>
    <n v="7251.2000000000007"/>
    <n v="0.55000000000000004"/>
    <s v="Online"/>
    <s v="2021"/>
    <x v="0"/>
    <x v="1"/>
  </r>
  <r>
    <x v="3"/>
    <n v="1128299"/>
    <x v="173"/>
    <x v="2"/>
    <x v="2"/>
    <s v="San Francisco"/>
    <x v="3"/>
    <n v="59"/>
    <n v="210"/>
    <n v="12390"/>
    <n v="6071.0999999999995"/>
    <n v="0.49"/>
    <s v="Online"/>
    <s v="2021"/>
    <x v="0"/>
    <x v="1"/>
  </r>
  <r>
    <x v="3"/>
    <n v="1128299"/>
    <x v="174"/>
    <x v="2"/>
    <x v="2"/>
    <s v="San Francisco"/>
    <x v="4"/>
    <n v="62"/>
    <n v="155"/>
    <n v="9610"/>
    <n v="6342.6"/>
    <n v="0.66"/>
    <s v="Online"/>
    <s v="2021"/>
    <x v="0"/>
    <x v="31"/>
  </r>
  <r>
    <x v="3"/>
    <n v="1128299"/>
    <x v="175"/>
    <x v="2"/>
    <x v="2"/>
    <s v="San Francisco"/>
    <x v="5"/>
    <n v="72"/>
    <n v="219"/>
    <n v="15768"/>
    <n v="5518.7999999999993"/>
    <n v="0.35"/>
    <s v="Online"/>
    <s v="2021"/>
    <x v="0"/>
    <x v="31"/>
  </r>
  <r>
    <x v="3"/>
    <n v="1128299"/>
    <x v="176"/>
    <x v="2"/>
    <x v="2"/>
    <s v="San Francisco"/>
    <x v="0"/>
    <n v="56"/>
    <n v="277"/>
    <n v="15512"/>
    <n v="6980.4000000000015"/>
    <n v="0.45000000000000007"/>
    <s v="Online"/>
    <s v="2021"/>
    <x v="0"/>
    <x v="31"/>
  </r>
  <r>
    <x v="3"/>
    <n v="1128299"/>
    <x v="177"/>
    <x v="2"/>
    <x v="2"/>
    <s v="San Francisco"/>
    <x v="1"/>
    <n v="59"/>
    <n v="245"/>
    <n v="14455"/>
    <n v="4914.7000000000007"/>
    <n v="0.34"/>
    <s v="Online"/>
    <s v="2021"/>
    <x v="0"/>
    <x v="31"/>
  </r>
  <r>
    <x v="3"/>
    <n v="1128299"/>
    <x v="178"/>
    <x v="2"/>
    <x v="2"/>
    <s v="San Francisco"/>
    <x v="2"/>
    <n v="62"/>
    <n v="248"/>
    <n v="15376"/>
    <n v="7072.96"/>
    <n v="0.46"/>
    <s v="Online"/>
    <s v="2021"/>
    <x v="0"/>
    <x v="31"/>
  </r>
  <r>
    <x v="3"/>
    <n v="1128299"/>
    <x v="179"/>
    <x v="2"/>
    <x v="2"/>
    <s v="San Francisco"/>
    <x v="3"/>
    <n v="55"/>
    <n v="218"/>
    <n v="11990"/>
    <n v="4796"/>
    <n v="0.4"/>
    <s v="Online"/>
    <s v="2021"/>
    <x v="0"/>
    <x v="31"/>
  </r>
  <r>
    <x v="3"/>
    <n v="1128299"/>
    <x v="180"/>
    <x v="2"/>
    <x v="2"/>
    <s v="San Francisco"/>
    <x v="4"/>
    <n v="64"/>
    <n v="233"/>
    <n v="14912"/>
    <n v="9543.68"/>
    <n v="0.64"/>
    <s v="Online"/>
    <s v="2021"/>
    <x v="0"/>
    <x v="31"/>
  </r>
  <r>
    <x v="3"/>
    <n v="1128299"/>
    <x v="181"/>
    <x v="2"/>
    <x v="2"/>
    <s v="San Francisco"/>
    <x v="5"/>
    <n v="72"/>
    <n v="233"/>
    <n v="16776"/>
    <n v="4865.0400000000009"/>
    <n v="0.29000000000000004"/>
    <s v="Online"/>
    <s v="2021"/>
    <x v="0"/>
    <x v="2"/>
  </r>
  <r>
    <x v="3"/>
    <n v="1128299"/>
    <x v="182"/>
    <x v="2"/>
    <x v="2"/>
    <s v="San Francisco"/>
    <x v="0"/>
    <n v="62"/>
    <n v="273"/>
    <n v="16926"/>
    <n v="7785.96"/>
    <n v="0.46"/>
    <s v="Online"/>
    <s v="2021"/>
    <x v="0"/>
    <x v="2"/>
  </r>
  <r>
    <x v="3"/>
    <n v="1128299"/>
    <x v="183"/>
    <x v="2"/>
    <x v="2"/>
    <s v="San Francisco"/>
    <x v="1"/>
    <n v="66"/>
    <n v="259"/>
    <n v="17094"/>
    <n v="5128.2000000000007"/>
    <n v="0.30000000000000004"/>
    <s v="Online"/>
    <s v="2021"/>
    <x v="0"/>
    <x v="2"/>
  </r>
  <r>
    <x v="3"/>
    <n v="1128299"/>
    <x v="184"/>
    <x v="2"/>
    <x v="2"/>
    <s v="San Francisco"/>
    <x v="2"/>
    <n v="60"/>
    <n v="200"/>
    <n v="12000"/>
    <n v="5640"/>
    <n v="0.47000000000000003"/>
    <s v="Online"/>
    <s v="2021"/>
    <x v="0"/>
    <x v="2"/>
  </r>
  <r>
    <x v="3"/>
    <n v="1128299"/>
    <x v="185"/>
    <x v="2"/>
    <x v="2"/>
    <s v="San Francisco"/>
    <x v="3"/>
    <n v="59"/>
    <n v="188"/>
    <n v="11092"/>
    <n v="4547.7199999999993"/>
    <n v="0.41"/>
    <s v="Online"/>
    <s v="2021"/>
    <x v="0"/>
    <x v="2"/>
  </r>
  <r>
    <x v="3"/>
    <n v="1128299"/>
    <x v="186"/>
    <x v="2"/>
    <x v="2"/>
    <s v="San Francisco"/>
    <x v="4"/>
    <n v="69"/>
    <n v="188"/>
    <n v="12972"/>
    <n v="7912.92"/>
    <n v="0.61"/>
    <s v="Online"/>
    <s v="2021"/>
    <x v="0"/>
    <x v="2"/>
  </r>
  <r>
    <x v="3"/>
    <n v="1128299"/>
    <x v="187"/>
    <x v="2"/>
    <x v="2"/>
    <s v="San Francisco"/>
    <x v="5"/>
    <n v="76"/>
    <n v="181"/>
    <n v="13756"/>
    <n v="3439"/>
    <n v="0.25"/>
    <s v="Online"/>
    <s v="2021"/>
    <x v="0"/>
    <x v="2"/>
  </r>
  <r>
    <x v="3"/>
    <n v="1128299"/>
    <x v="188"/>
    <x v="2"/>
    <x v="2"/>
    <s v="San Francisco"/>
    <x v="0"/>
    <n v="51"/>
    <n v="241"/>
    <n v="12291"/>
    <n v="5162.22"/>
    <n v="0.42000000000000004"/>
    <s v="Online"/>
    <s v="2021"/>
    <x v="0"/>
    <x v="3"/>
  </r>
  <r>
    <x v="3"/>
    <n v="1128299"/>
    <x v="189"/>
    <x v="2"/>
    <x v="2"/>
    <s v="San Francisco"/>
    <x v="1"/>
    <n v="56"/>
    <n v="268"/>
    <n v="15008"/>
    <n v="4202.2400000000007"/>
    <n v="0.28000000000000003"/>
    <s v="Online"/>
    <s v="2021"/>
    <x v="0"/>
    <x v="3"/>
  </r>
  <r>
    <x v="3"/>
    <n v="1128299"/>
    <x v="190"/>
    <x v="2"/>
    <x v="2"/>
    <s v="San Francisco"/>
    <x v="2"/>
    <n v="52"/>
    <n v="225"/>
    <n v="11700"/>
    <n v="4680"/>
    <n v="0.4"/>
    <s v="Online"/>
    <s v="2021"/>
    <x v="0"/>
    <x v="3"/>
  </r>
  <r>
    <x v="3"/>
    <n v="1128299"/>
    <x v="191"/>
    <x v="2"/>
    <x v="2"/>
    <s v="San Francisco"/>
    <x v="3"/>
    <n v="53"/>
    <n v="203"/>
    <n v="10759"/>
    <n v="3765.6499999999996"/>
    <n v="0.35"/>
    <s v="Online"/>
    <s v="2021"/>
    <x v="0"/>
    <x v="3"/>
  </r>
  <r>
    <x v="3"/>
    <n v="1128299"/>
    <x v="192"/>
    <x v="2"/>
    <x v="2"/>
    <s v="San Francisco"/>
    <x v="4"/>
    <n v="63"/>
    <n v="218"/>
    <n v="13734"/>
    <n v="7965.7200000000012"/>
    <n v="0.58000000000000007"/>
    <s v="Online"/>
    <s v="2021"/>
    <x v="0"/>
    <x v="3"/>
  </r>
  <r>
    <x v="3"/>
    <n v="1128299"/>
    <x v="193"/>
    <x v="2"/>
    <x v="2"/>
    <s v="San Francisco"/>
    <x v="5"/>
    <n v="65"/>
    <n v="217"/>
    <n v="14105"/>
    <n v="3385.2000000000003"/>
    <n v="0.24000000000000002"/>
    <s v="Online"/>
    <s v="2021"/>
    <x v="0"/>
    <x v="3"/>
  </r>
  <r>
    <x v="3"/>
    <n v="1128299"/>
    <x v="194"/>
    <x v="2"/>
    <x v="2"/>
    <s v="San Francisco"/>
    <x v="0"/>
    <n v="51"/>
    <n v="236"/>
    <n v="12036"/>
    <n v="5416.2000000000007"/>
    <n v="0.45000000000000007"/>
    <s v="Online"/>
    <s v="2021"/>
    <x v="0"/>
    <x v="3"/>
  </r>
  <r>
    <x v="3"/>
    <n v="1128299"/>
    <x v="195"/>
    <x v="2"/>
    <x v="2"/>
    <s v="San Francisco"/>
    <x v="1"/>
    <n v="59"/>
    <n v="219"/>
    <n v="12921"/>
    <n v="3747.0900000000006"/>
    <n v="0.29000000000000004"/>
    <s v="Online"/>
    <s v="2021"/>
    <x v="0"/>
    <x v="4"/>
  </r>
  <r>
    <x v="3"/>
    <n v="1128299"/>
    <x v="196"/>
    <x v="2"/>
    <x v="2"/>
    <s v="San Francisco"/>
    <x v="2"/>
    <n v="50"/>
    <n v="182"/>
    <n v="9100"/>
    <n v="3822.0000000000005"/>
    <n v="0.42000000000000004"/>
    <s v="Online"/>
    <s v="2021"/>
    <x v="1"/>
    <x v="4"/>
  </r>
  <r>
    <x v="3"/>
    <n v="1128299"/>
    <x v="197"/>
    <x v="2"/>
    <x v="2"/>
    <s v="San Francisco"/>
    <x v="3"/>
    <n v="51"/>
    <n v="203"/>
    <n v="10353"/>
    <n v="3727.08"/>
    <n v="0.36"/>
    <s v="Online"/>
    <s v="2021"/>
    <x v="1"/>
    <x v="4"/>
  </r>
  <r>
    <x v="3"/>
    <n v="1128299"/>
    <x v="198"/>
    <x v="2"/>
    <x v="2"/>
    <s v="San Francisco"/>
    <x v="4"/>
    <n v="59"/>
    <n v="182"/>
    <n v="10738"/>
    <n v="6228.0400000000009"/>
    <n v="0.58000000000000007"/>
    <s v="Online"/>
    <s v="2021"/>
    <x v="1"/>
    <x v="4"/>
  </r>
  <r>
    <x v="3"/>
    <n v="1128299"/>
    <x v="199"/>
    <x v="2"/>
    <x v="2"/>
    <s v="San Francisco"/>
    <x v="5"/>
    <n v="63"/>
    <n v="196"/>
    <n v="12348"/>
    <n v="2840.04"/>
    <n v="0.23"/>
    <s v="Online"/>
    <s v="2021"/>
    <x v="1"/>
    <x v="4"/>
  </r>
  <r>
    <x v="3"/>
    <n v="1128299"/>
    <x v="200"/>
    <x v="2"/>
    <x v="2"/>
    <s v="San Francisco"/>
    <x v="0"/>
    <n v="52"/>
    <n v="263"/>
    <n v="13676"/>
    <n v="6017.4400000000005"/>
    <n v="0.44000000000000006"/>
    <s v="Online"/>
    <s v="2021"/>
    <x v="1"/>
    <x v="4"/>
  </r>
  <r>
    <x v="3"/>
    <n v="1128299"/>
    <x v="201"/>
    <x v="2"/>
    <x v="2"/>
    <s v="San Francisco"/>
    <x v="1"/>
    <n v="58"/>
    <n v="236"/>
    <n v="13688"/>
    <n v="3422"/>
    <n v="0.25"/>
    <s v="Online"/>
    <s v="2021"/>
    <x v="1"/>
    <x v="4"/>
  </r>
  <r>
    <x v="3"/>
    <n v="1128299"/>
    <x v="202"/>
    <x v="2"/>
    <x v="2"/>
    <s v="San Francisco"/>
    <x v="2"/>
    <n v="50"/>
    <n v="210"/>
    <n v="10500"/>
    <n v="4200"/>
    <n v="0.4"/>
    <s v="Online"/>
    <s v="2021"/>
    <x v="1"/>
    <x v="5"/>
  </r>
  <r>
    <x v="3"/>
    <n v="1128299"/>
    <x v="203"/>
    <x v="2"/>
    <x v="2"/>
    <s v="San Francisco"/>
    <x v="3"/>
    <n v="53"/>
    <n v="210"/>
    <n v="11130"/>
    <n v="4452"/>
    <n v="0.39999999999999997"/>
    <s v="Online"/>
    <s v="2021"/>
    <x v="1"/>
    <x v="5"/>
  </r>
  <r>
    <x v="3"/>
    <n v="1128299"/>
    <x v="204"/>
    <x v="2"/>
    <x v="2"/>
    <s v="San Francisco"/>
    <x v="4"/>
    <n v="63"/>
    <n v="163"/>
    <n v="10269"/>
    <n v="5853.3300000000008"/>
    <n v="0.57000000000000006"/>
    <s v="Online"/>
    <s v="2021"/>
    <x v="1"/>
    <x v="5"/>
  </r>
  <r>
    <x v="3"/>
    <n v="1128299"/>
    <x v="205"/>
    <x v="2"/>
    <x v="2"/>
    <s v="San Francisco"/>
    <x v="5"/>
    <n v="67"/>
    <n v="202"/>
    <n v="13534"/>
    <n v="2842.1400000000003"/>
    <n v="0.21000000000000002"/>
    <s v="Online"/>
    <s v="2021"/>
    <x v="1"/>
    <x v="5"/>
  </r>
  <r>
    <x v="3"/>
    <n v="1128299"/>
    <x v="206"/>
    <x v="2"/>
    <x v="2"/>
    <s v="San Francisco"/>
    <x v="0"/>
    <n v="51"/>
    <n v="293"/>
    <n v="14943"/>
    <n v="5977.2000000000007"/>
    <n v="0.4"/>
    <s v="Online"/>
    <s v="2021"/>
    <x v="1"/>
    <x v="5"/>
  </r>
  <r>
    <x v="3"/>
    <n v="1128299"/>
    <x v="207"/>
    <x v="2"/>
    <x v="2"/>
    <s v="San Francisco"/>
    <x v="1"/>
    <n v="58"/>
    <n v="273"/>
    <n v="15834"/>
    <n v="4275.18"/>
    <n v="0.27"/>
    <s v="Online"/>
    <s v="2021"/>
    <x v="1"/>
    <x v="5"/>
  </r>
  <r>
    <x v="3"/>
    <n v="1128299"/>
    <x v="208"/>
    <x v="2"/>
    <x v="2"/>
    <s v="San Francisco"/>
    <x v="2"/>
    <n v="52"/>
    <n v="233"/>
    <n v="12116"/>
    <n v="4846.4000000000005"/>
    <n v="0.4"/>
    <s v="Online"/>
    <s v="2021"/>
    <x v="1"/>
    <x v="5"/>
  </r>
  <r>
    <x v="3"/>
    <n v="1128299"/>
    <x v="209"/>
    <x v="2"/>
    <x v="2"/>
    <s v="San Francisco"/>
    <x v="3"/>
    <n v="51"/>
    <n v="194"/>
    <n v="9894"/>
    <n v="3957.5999999999995"/>
    <n v="0.39999999999999997"/>
    <s v="Online"/>
    <s v="2021"/>
    <x v="1"/>
    <x v="32"/>
  </r>
  <r>
    <x v="3"/>
    <n v="1128299"/>
    <x v="210"/>
    <x v="2"/>
    <x v="2"/>
    <s v="San Francisco"/>
    <x v="4"/>
    <n v="59"/>
    <n v="175"/>
    <n v="10325"/>
    <n v="6195.0000000000009"/>
    <n v="0.60000000000000009"/>
    <s v="Online"/>
    <s v="2021"/>
    <x v="1"/>
    <x v="32"/>
  </r>
  <r>
    <x v="3"/>
    <n v="1128299"/>
    <x v="211"/>
    <x v="2"/>
    <x v="2"/>
    <s v="San Francisco"/>
    <x v="5"/>
    <n v="67"/>
    <n v="208"/>
    <n v="13936"/>
    <n v="3205.28"/>
    <n v="0.23"/>
    <s v="Online"/>
    <s v="2021"/>
    <x v="1"/>
    <x v="32"/>
  </r>
  <r>
    <x v="4"/>
    <n v="1189833"/>
    <x v="212"/>
    <x v="2"/>
    <x v="2"/>
    <s v="San Francisco"/>
    <x v="0"/>
    <n v="32"/>
    <n v="203"/>
    <n v="6496"/>
    <n v="3312.96"/>
    <n v="0.51"/>
    <s v="Online"/>
    <s v="2021"/>
    <x v="1"/>
    <x v="32"/>
  </r>
  <r>
    <x v="4"/>
    <n v="1189833"/>
    <x v="213"/>
    <x v="2"/>
    <x v="2"/>
    <s v="San Francisco"/>
    <x v="1"/>
    <n v="41"/>
    <n v="196"/>
    <n v="8036"/>
    <n v="2892.96"/>
    <n v="0.36"/>
    <s v="Online"/>
    <s v="2021"/>
    <x v="1"/>
    <x v="32"/>
  </r>
  <r>
    <x v="4"/>
    <n v="1189833"/>
    <x v="214"/>
    <x v="2"/>
    <x v="2"/>
    <s v="San Francisco"/>
    <x v="2"/>
    <n v="41"/>
    <n v="189"/>
    <n v="7749"/>
    <n v="4029.48"/>
    <n v="0.52"/>
    <s v="Online"/>
    <s v="2021"/>
    <x v="2"/>
    <x v="7"/>
  </r>
  <r>
    <x v="4"/>
    <n v="1189833"/>
    <x v="215"/>
    <x v="2"/>
    <x v="2"/>
    <s v="San Francisco"/>
    <x v="3"/>
    <n v="41"/>
    <n v="160"/>
    <n v="6560"/>
    <n v="3214.4"/>
    <n v="0.49"/>
    <s v="Online"/>
    <s v="2021"/>
    <x v="2"/>
    <x v="7"/>
  </r>
  <r>
    <x v="4"/>
    <n v="1189833"/>
    <x v="216"/>
    <x v="2"/>
    <x v="2"/>
    <s v="Los Angeles"/>
    <x v="4"/>
    <n v="49"/>
    <n v="145"/>
    <n v="7105"/>
    <n v="4689.3"/>
    <n v="0.66"/>
    <s v="Online"/>
    <s v="2021"/>
    <x v="2"/>
    <x v="7"/>
  </r>
  <r>
    <x v="4"/>
    <n v="1189833"/>
    <x v="217"/>
    <x v="2"/>
    <x v="2"/>
    <s v="Los Angeles"/>
    <x v="5"/>
    <n v="41"/>
    <n v="182"/>
    <n v="7462"/>
    <n v="2313.2199999999998"/>
    <n v="0.31"/>
    <s v="Online"/>
    <s v="2021"/>
    <x v="2"/>
    <x v="7"/>
  </r>
  <r>
    <x v="4"/>
    <n v="1189833"/>
    <x v="218"/>
    <x v="2"/>
    <x v="2"/>
    <s v="Los Angeles"/>
    <x v="0"/>
    <n v="34"/>
    <n v="225"/>
    <n v="7650"/>
    <n v="4054.5"/>
    <n v="0.53"/>
    <s v="Online"/>
    <s v="2021"/>
    <x v="2"/>
    <x v="7"/>
  </r>
  <r>
    <x v="4"/>
    <n v="1189833"/>
    <x v="219"/>
    <x v="2"/>
    <x v="2"/>
    <s v="Los Angeles"/>
    <x v="1"/>
    <n v="43"/>
    <n v="195"/>
    <n v="8385"/>
    <n v="3354"/>
    <n v="0.4"/>
    <s v="Online"/>
    <s v="2021"/>
    <x v="2"/>
    <x v="8"/>
  </r>
  <r>
    <x v="4"/>
    <n v="1189833"/>
    <x v="220"/>
    <x v="2"/>
    <x v="2"/>
    <s v="Los Angeles"/>
    <x v="2"/>
    <n v="44"/>
    <n v="169"/>
    <n v="7436"/>
    <n v="3718"/>
    <n v="0.5"/>
    <s v="Online"/>
    <s v="2021"/>
    <x v="2"/>
    <x v="8"/>
  </r>
  <r>
    <x v="4"/>
    <n v="1189833"/>
    <x v="221"/>
    <x v="2"/>
    <x v="2"/>
    <s v="Los Angeles"/>
    <x v="3"/>
    <n v="41"/>
    <n v="152"/>
    <n v="6232"/>
    <n v="3053.68"/>
    <n v="0.49"/>
    <s v="Online"/>
    <s v="2021"/>
    <x v="2"/>
    <x v="8"/>
  </r>
  <r>
    <x v="4"/>
    <n v="1189833"/>
    <x v="222"/>
    <x v="2"/>
    <x v="2"/>
    <s v="Los Angeles"/>
    <x v="4"/>
    <n v="46"/>
    <n v="113"/>
    <n v="5198"/>
    <n v="3534.6400000000003"/>
    <n v="0.68"/>
    <s v="Online"/>
    <s v="2021"/>
    <x v="2"/>
    <x v="8"/>
  </r>
  <r>
    <x v="4"/>
    <n v="1189833"/>
    <x v="223"/>
    <x v="2"/>
    <x v="2"/>
    <s v="Los Angeles"/>
    <x v="5"/>
    <n v="41"/>
    <n v="176"/>
    <n v="7216"/>
    <n v="2164.8000000000002"/>
    <n v="0.30000000000000004"/>
    <s v="Online"/>
    <s v="2021"/>
    <x v="2"/>
    <x v="8"/>
  </r>
  <r>
    <x v="4"/>
    <n v="1189833"/>
    <x v="224"/>
    <x v="2"/>
    <x v="2"/>
    <s v="Los Angeles"/>
    <x v="0"/>
    <n v="32"/>
    <n v="216"/>
    <n v="6912"/>
    <n v="3456"/>
    <n v="0.5"/>
    <s v="Online"/>
    <s v="2021"/>
    <x v="2"/>
    <x v="8"/>
  </r>
  <r>
    <x v="4"/>
    <n v="1189833"/>
    <x v="225"/>
    <x v="2"/>
    <x v="2"/>
    <s v="Los Angeles"/>
    <x v="1"/>
    <n v="41"/>
    <n v="195"/>
    <n v="7995"/>
    <n v="2798.25"/>
    <n v="0.35"/>
    <s v="Online"/>
    <s v="2021"/>
    <x v="2"/>
    <x v="8"/>
  </r>
  <r>
    <x v="4"/>
    <n v="1189833"/>
    <x v="226"/>
    <x v="2"/>
    <x v="2"/>
    <s v="Los Angeles"/>
    <x v="2"/>
    <n v="42"/>
    <n v="169"/>
    <n v="7098"/>
    <n v="3903.9"/>
    <n v="0.55000000000000004"/>
    <s v="Online"/>
    <s v="2021"/>
    <x v="2"/>
    <x v="33"/>
  </r>
  <r>
    <x v="4"/>
    <n v="1189833"/>
    <x v="227"/>
    <x v="2"/>
    <x v="2"/>
    <s v="Los Angeles"/>
    <x v="3"/>
    <n v="41"/>
    <n v="154"/>
    <n v="6314"/>
    <n v="2841.2999999999997"/>
    <n v="0.44999999999999996"/>
    <s v="Online"/>
    <s v="2021"/>
    <x v="2"/>
    <x v="33"/>
  </r>
  <r>
    <x v="4"/>
    <n v="1189833"/>
    <x v="228"/>
    <x v="2"/>
    <x v="2"/>
    <s v="Los Angeles"/>
    <x v="4"/>
    <n v="46"/>
    <n v="106"/>
    <n v="4876"/>
    <n v="3315.6800000000003"/>
    <n v="0.68"/>
    <s v="Online"/>
    <s v="2021"/>
    <x v="2"/>
    <x v="33"/>
  </r>
  <r>
    <x v="4"/>
    <n v="1189833"/>
    <x v="229"/>
    <x v="2"/>
    <x v="2"/>
    <s v="Los Angeles"/>
    <x v="5"/>
    <n v="41"/>
    <n v="188"/>
    <n v="7708"/>
    <n v="2697.7999999999997"/>
    <n v="0.35"/>
    <s v="Online"/>
    <s v="2021"/>
    <x v="3"/>
    <x v="34"/>
  </r>
  <r>
    <x v="4"/>
    <n v="1189833"/>
    <x v="230"/>
    <x v="2"/>
    <x v="2"/>
    <s v="Los Angeles"/>
    <x v="0"/>
    <n v="43"/>
    <n v="240"/>
    <n v="10320"/>
    <n v="5160"/>
    <n v="0.5"/>
    <s v="Online"/>
    <s v="2021"/>
    <x v="3"/>
    <x v="34"/>
  </r>
  <r>
    <x v="4"/>
    <n v="1189833"/>
    <x v="231"/>
    <x v="2"/>
    <x v="2"/>
    <s v="Los Angeles"/>
    <x v="1"/>
    <n v="49"/>
    <n v="156"/>
    <n v="7644"/>
    <n v="2751.8399999999997"/>
    <n v="0.36"/>
    <s v="Online"/>
    <s v="2021"/>
    <x v="3"/>
    <x v="34"/>
  </r>
  <r>
    <x v="4"/>
    <n v="1189833"/>
    <x v="232"/>
    <x v="2"/>
    <x v="2"/>
    <s v="Los Angeles"/>
    <x v="2"/>
    <n v="49"/>
    <n v="175"/>
    <n v="8575"/>
    <n v="4716.25"/>
    <n v="0.55000000000000004"/>
    <s v="Online"/>
    <s v="2021"/>
    <x v="3"/>
    <x v="34"/>
  </r>
  <r>
    <x v="4"/>
    <n v="1189833"/>
    <x v="233"/>
    <x v="2"/>
    <x v="2"/>
    <s v="Los Angeles"/>
    <x v="3"/>
    <n v="43"/>
    <n v="152"/>
    <n v="6536"/>
    <n v="3202.64"/>
    <n v="0.49"/>
    <s v="Online"/>
    <s v="2021"/>
    <x v="3"/>
    <x v="34"/>
  </r>
  <r>
    <x v="4"/>
    <n v="1189833"/>
    <x v="234"/>
    <x v="2"/>
    <x v="2"/>
    <s v="Los Angeles"/>
    <x v="4"/>
    <n v="49"/>
    <n v="119"/>
    <n v="5831"/>
    <n v="3848.46"/>
    <n v="0.66"/>
    <s v="Online"/>
    <s v="2021"/>
    <x v="3"/>
    <x v="10"/>
  </r>
  <r>
    <x v="4"/>
    <n v="1189833"/>
    <x v="235"/>
    <x v="2"/>
    <x v="2"/>
    <s v="Los Angeles"/>
    <x v="5"/>
    <n v="62"/>
    <n v="174"/>
    <n v="10788"/>
    <n v="3560.04"/>
    <n v="0.33"/>
    <s v="Online"/>
    <s v="2021"/>
    <x v="3"/>
    <x v="10"/>
  </r>
  <r>
    <x v="4"/>
    <n v="1189833"/>
    <x v="236"/>
    <x v="2"/>
    <x v="2"/>
    <s v="Los Angeles"/>
    <x v="0"/>
    <n v="41"/>
    <n v="208"/>
    <n v="8528"/>
    <n v="4434.5600000000004"/>
    <n v="0.52"/>
    <s v="Online"/>
    <s v="2021"/>
    <x v="3"/>
    <x v="10"/>
  </r>
  <r>
    <x v="4"/>
    <n v="1189833"/>
    <x v="237"/>
    <x v="2"/>
    <x v="2"/>
    <s v="Los Angeles"/>
    <x v="1"/>
    <n v="47"/>
    <n v="169"/>
    <n v="7943"/>
    <n v="2780.0499999999997"/>
    <n v="0.35"/>
    <s v="Online"/>
    <s v="2021"/>
    <x v="3"/>
    <x v="10"/>
  </r>
  <r>
    <x v="4"/>
    <n v="1189833"/>
    <x v="238"/>
    <x v="2"/>
    <x v="2"/>
    <s v="Los Angeles"/>
    <x v="2"/>
    <n v="45"/>
    <n v="163"/>
    <n v="7335"/>
    <n v="3814.2000000000003"/>
    <n v="0.52"/>
    <s v="Online"/>
    <s v="2021"/>
    <x v="3"/>
    <x v="10"/>
  </r>
  <r>
    <x v="4"/>
    <n v="1189833"/>
    <x v="239"/>
    <x v="2"/>
    <x v="2"/>
    <s v="Los Angeles"/>
    <x v="3"/>
    <n v="41"/>
    <n v="154"/>
    <n v="6314"/>
    <n v="3030.72"/>
    <n v="0.48"/>
    <s v="Online"/>
    <s v="2021"/>
    <x v="3"/>
    <x v="10"/>
  </r>
  <r>
    <x v="4"/>
    <n v="1189833"/>
    <x v="240"/>
    <x v="2"/>
    <x v="2"/>
    <s v="Los Angeles"/>
    <x v="4"/>
    <n v="45"/>
    <n v="131"/>
    <n v="5895"/>
    <n v="3831.75"/>
    <n v="0.65"/>
    <s v="Online"/>
    <s v="2021"/>
    <x v="3"/>
    <x v="10"/>
  </r>
  <r>
    <x v="4"/>
    <n v="1189833"/>
    <x v="241"/>
    <x v="2"/>
    <x v="2"/>
    <s v="Los Angeles"/>
    <x v="5"/>
    <n v="64"/>
    <n v="181"/>
    <n v="11584"/>
    <n v="3591.04"/>
    <n v="0.31"/>
    <s v="Online"/>
    <s v="2021"/>
    <x v="3"/>
    <x v="11"/>
  </r>
  <r>
    <x v="4"/>
    <n v="1189833"/>
    <x v="242"/>
    <x v="2"/>
    <x v="2"/>
    <s v="Los Angeles"/>
    <x v="0"/>
    <n v="44"/>
    <n v="270"/>
    <n v="11880"/>
    <n v="6534.0000000000009"/>
    <n v="0.55000000000000004"/>
    <s v="Online"/>
    <s v="2021"/>
    <x v="3"/>
    <x v="11"/>
  </r>
  <r>
    <x v="4"/>
    <n v="1189833"/>
    <x v="243"/>
    <x v="2"/>
    <x v="2"/>
    <s v="Los Angeles"/>
    <x v="1"/>
    <n v="47"/>
    <n v="225"/>
    <n v="10575"/>
    <n v="3701.2499999999995"/>
    <n v="0.35"/>
    <s v="Online"/>
    <s v="2021"/>
    <x v="3"/>
    <x v="11"/>
  </r>
  <r>
    <x v="4"/>
    <n v="1189833"/>
    <x v="244"/>
    <x v="2"/>
    <x v="2"/>
    <s v="Los Angeles"/>
    <x v="2"/>
    <n v="48"/>
    <n v="203"/>
    <n v="9744"/>
    <n v="5359.2000000000007"/>
    <n v="0.55000000000000004"/>
    <s v="Online"/>
    <s v="2021"/>
    <x v="3"/>
    <x v="11"/>
  </r>
  <r>
    <x v="4"/>
    <n v="1189833"/>
    <x v="245"/>
    <x v="2"/>
    <x v="2"/>
    <s v="Los Angeles"/>
    <x v="3"/>
    <n v="44"/>
    <n v="175"/>
    <n v="7700"/>
    <n v="3696"/>
    <n v="0.48"/>
    <s v="Online"/>
    <s v="2021"/>
    <x v="3"/>
    <x v="11"/>
  </r>
  <r>
    <x v="4"/>
    <n v="1189833"/>
    <x v="246"/>
    <x v="2"/>
    <x v="2"/>
    <s v="Los Angeles"/>
    <x v="4"/>
    <n v="45"/>
    <n v="125"/>
    <n v="5625"/>
    <n v="3881.2500000000005"/>
    <n v="0.69000000000000006"/>
    <s v="Online"/>
    <s v="2021"/>
    <x v="3"/>
    <x v="11"/>
  </r>
  <r>
    <x v="4"/>
    <n v="1189833"/>
    <x v="247"/>
    <x v="2"/>
    <x v="2"/>
    <s v="Los Angeles"/>
    <x v="5"/>
    <n v="60"/>
    <n v="200"/>
    <n v="12000"/>
    <n v="3720"/>
    <n v="0.31"/>
    <s v="Online"/>
    <s v="2021"/>
    <x v="3"/>
    <x v="11"/>
  </r>
  <r>
    <x v="4"/>
    <n v="1189833"/>
    <x v="248"/>
    <x v="2"/>
    <x v="2"/>
    <s v="Los Angeles"/>
    <x v="0"/>
    <n v="41"/>
    <n v="238"/>
    <n v="9758"/>
    <n v="4976.58"/>
    <n v="0.51"/>
    <s v="Online"/>
    <s v="2021"/>
    <x v="3"/>
    <x v="12"/>
  </r>
  <r>
    <x v="4"/>
    <n v="1189833"/>
    <x v="249"/>
    <x v="2"/>
    <x v="2"/>
    <s v="Los Angeles"/>
    <x v="1"/>
    <n v="46"/>
    <n v="216"/>
    <n v="9936"/>
    <n v="3775.68"/>
    <n v="0.38"/>
    <s v="Online"/>
    <s v="2021"/>
    <x v="3"/>
    <x v="12"/>
  </r>
  <r>
    <x v="4"/>
    <n v="1189833"/>
    <x v="250"/>
    <x v="2"/>
    <x v="2"/>
    <s v="Los Angeles"/>
    <x v="2"/>
    <n v="47"/>
    <n v="218"/>
    <n v="10246"/>
    <n v="5327.92"/>
    <n v="0.52"/>
    <s v="Online"/>
    <s v="2021"/>
    <x v="3"/>
    <x v="12"/>
  </r>
  <r>
    <x v="4"/>
    <n v="1189833"/>
    <x v="251"/>
    <x v="2"/>
    <x v="2"/>
    <s v="Los Angeles"/>
    <x v="3"/>
    <n v="44"/>
    <n v="189"/>
    <n v="8316"/>
    <n v="3991.68"/>
    <n v="0.48"/>
    <s v="Online"/>
    <s v="2021"/>
    <x v="3"/>
    <x v="12"/>
  </r>
  <r>
    <x v="4"/>
    <n v="1189833"/>
    <x v="252"/>
    <x v="2"/>
    <x v="2"/>
    <s v="Los Angeles"/>
    <x v="4"/>
    <n v="46"/>
    <n v="189"/>
    <n v="8694"/>
    <n v="5738.04"/>
    <n v="0.66"/>
    <s v="Online"/>
    <s v="2021"/>
    <x v="3"/>
    <x v="12"/>
  </r>
  <r>
    <x v="4"/>
    <n v="1189833"/>
    <x v="253"/>
    <x v="2"/>
    <x v="2"/>
    <s v="Los Angeles"/>
    <x v="5"/>
    <n v="59"/>
    <n v="203"/>
    <n v="11977"/>
    <n v="3593.1000000000004"/>
    <n v="0.30000000000000004"/>
    <s v="Online"/>
    <s v="2021"/>
    <x v="3"/>
    <x v="12"/>
  </r>
  <r>
    <x v="4"/>
    <n v="1189833"/>
    <x v="254"/>
    <x v="2"/>
    <x v="2"/>
    <s v="Los Angeles"/>
    <x v="0"/>
    <n v="47"/>
    <n v="252"/>
    <n v="11844"/>
    <n v="6158.88"/>
    <n v="0.52"/>
    <s v="Online"/>
    <s v="2021"/>
    <x v="4"/>
    <x v="12"/>
  </r>
  <r>
    <x v="4"/>
    <n v="1189833"/>
    <x v="255"/>
    <x v="2"/>
    <x v="2"/>
    <s v="Los Angeles"/>
    <x v="1"/>
    <n v="51"/>
    <n v="221"/>
    <n v="11271"/>
    <n v="4508.4000000000005"/>
    <n v="0.4"/>
    <s v="Online"/>
    <s v="2021"/>
    <x v="4"/>
    <x v="13"/>
  </r>
  <r>
    <x v="4"/>
    <n v="1189833"/>
    <x v="256"/>
    <x v="2"/>
    <x v="2"/>
    <s v="Los Angeles"/>
    <x v="2"/>
    <n v="48"/>
    <n v="218"/>
    <n v="10464"/>
    <n v="5336.64"/>
    <n v="0.51"/>
    <s v="Online"/>
    <s v="2021"/>
    <x v="4"/>
    <x v="13"/>
  </r>
  <r>
    <x v="4"/>
    <n v="1189833"/>
    <x v="257"/>
    <x v="2"/>
    <x v="2"/>
    <s v="Los Angeles"/>
    <x v="3"/>
    <n v="47"/>
    <n v="169"/>
    <n v="7943"/>
    <n v="3812.64"/>
    <n v="0.48"/>
    <s v="Online"/>
    <s v="2021"/>
    <x v="4"/>
    <x v="13"/>
  </r>
  <r>
    <x v="4"/>
    <n v="1189833"/>
    <x v="258"/>
    <x v="2"/>
    <x v="2"/>
    <s v="Los Angeles"/>
    <x v="4"/>
    <n v="58"/>
    <n v="182"/>
    <n v="10556"/>
    <n v="7072.52"/>
    <n v="0.67"/>
    <s v="Online"/>
    <s v="2021"/>
    <x v="4"/>
    <x v="13"/>
  </r>
  <r>
    <x v="4"/>
    <n v="1189833"/>
    <x v="259"/>
    <x v="2"/>
    <x v="2"/>
    <s v="Los Angeles"/>
    <x v="5"/>
    <n v="61"/>
    <n v="189"/>
    <n v="11529"/>
    <n v="4035.1499999999996"/>
    <n v="0.35"/>
    <s v="Online"/>
    <s v="2021"/>
    <x v="4"/>
    <x v="13"/>
  </r>
  <r>
    <x v="4"/>
    <n v="1189833"/>
    <x v="260"/>
    <x v="2"/>
    <x v="2"/>
    <s v="Los Angeles"/>
    <x v="0"/>
    <n v="47"/>
    <n v="213"/>
    <n v="10011"/>
    <n v="5405.9400000000005"/>
    <n v="0.54"/>
    <s v="Online"/>
    <s v="2021"/>
    <x v="4"/>
    <x v="13"/>
  </r>
  <r>
    <x v="4"/>
    <n v="1189833"/>
    <x v="261"/>
    <x v="2"/>
    <x v="2"/>
    <s v="Los Angeles"/>
    <x v="1"/>
    <n v="50"/>
    <n v="247"/>
    <n v="12350"/>
    <n v="4569.5"/>
    <n v="0.37"/>
    <s v="Online"/>
    <s v="2021"/>
    <x v="4"/>
    <x v="13"/>
  </r>
  <r>
    <x v="4"/>
    <n v="1189833"/>
    <x v="262"/>
    <x v="2"/>
    <x v="2"/>
    <s v="Los Angeles"/>
    <x v="2"/>
    <n v="46"/>
    <n v="196"/>
    <n v="9016"/>
    <n v="4508"/>
    <n v="0.5"/>
    <s v="Online"/>
    <s v="2021"/>
    <x v="4"/>
    <x v="35"/>
  </r>
  <r>
    <x v="4"/>
    <n v="1189833"/>
    <x v="263"/>
    <x v="2"/>
    <x v="2"/>
    <s v="Los Angeles"/>
    <x v="3"/>
    <n v="46"/>
    <n v="176"/>
    <n v="8096"/>
    <n v="4048"/>
    <n v="0.5"/>
    <s v="Online"/>
    <s v="2021"/>
    <x v="4"/>
    <x v="35"/>
  </r>
  <r>
    <x v="4"/>
    <n v="1189833"/>
    <x v="264"/>
    <x v="2"/>
    <x v="2"/>
    <s v="Los Angeles"/>
    <x v="4"/>
    <n v="58"/>
    <n v="163"/>
    <n v="9454"/>
    <n v="6334.18"/>
    <n v="0.67"/>
    <s v="Online"/>
    <s v="2021"/>
    <x v="4"/>
    <x v="35"/>
  </r>
  <r>
    <x v="4"/>
    <n v="1189833"/>
    <x v="265"/>
    <x v="2"/>
    <x v="2"/>
    <s v="Los Angeles"/>
    <x v="5"/>
    <n v="59"/>
    <n v="189"/>
    <n v="11151"/>
    <n v="3456.81"/>
    <n v="0.31"/>
    <s v="Online"/>
    <s v="2021"/>
    <x v="4"/>
    <x v="35"/>
  </r>
  <r>
    <x v="4"/>
    <n v="1189833"/>
    <x v="266"/>
    <x v="2"/>
    <x v="2"/>
    <s v="Los Angeles"/>
    <x v="0"/>
    <n v="49"/>
    <n v="224"/>
    <n v="10976"/>
    <n v="5488"/>
    <n v="0.5"/>
    <s v="Online"/>
    <s v="2021"/>
    <x v="4"/>
    <x v="35"/>
  </r>
  <r>
    <x v="4"/>
    <n v="1189833"/>
    <x v="267"/>
    <x v="2"/>
    <x v="2"/>
    <s v="Los Angeles"/>
    <x v="1"/>
    <n v="51"/>
    <n v="232"/>
    <n v="11832"/>
    <n v="4259.5199999999995"/>
    <n v="0.36"/>
    <s v="Online"/>
    <s v="2021"/>
    <x v="4"/>
    <x v="35"/>
  </r>
  <r>
    <x v="4"/>
    <n v="1189833"/>
    <x v="268"/>
    <x v="2"/>
    <x v="2"/>
    <s v="Los Angeles"/>
    <x v="2"/>
    <n v="49"/>
    <n v="176"/>
    <n v="8624"/>
    <n v="4398.24"/>
    <n v="0.51"/>
    <s v="Online"/>
    <s v="2021"/>
    <x v="4"/>
    <x v="35"/>
  </r>
  <r>
    <x v="4"/>
    <n v="1189833"/>
    <x v="269"/>
    <x v="2"/>
    <x v="2"/>
    <s v="Los Angeles"/>
    <x v="3"/>
    <n v="48"/>
    <n v="175"/>
    <n v="8400"/>
    <n v="3779.9999999999995"/>
    <n v="0.44999999999999996"/>
    <s v="Online"/>
    <s v="2021"/>
    <x v="4"/>
    <x v="36"/>
  </r>
  <r>
    <x v="4"/>
    <n v="1189833"/>
    <x v="270"/>
    <x v="2"/>
    <x v="2"/>
    <s v="Los Angeles"/>
    <x v="4"/>
    <n v="56"/>
    <n v="174"/>
    <n v="9744"/>
    <n v="6625.92"/>
    <n v="0.68"/>
    <s v="Online"/>
    <s v="2021"/>
    <x v="4"/>
    <x v="36"/>
  </r>
  <r>
    <x v="4"/>
    <n v="1189833"/>
    <x v="271"/>
    <x v="2"/>
    <x v="2"/>
    <s v="Los Angeles"/>
    <x v="5"/>
    <n v="62"/>
    <n v="176"/>
    <n v="10912"/>
    <n v="3819.2"/>
    <n v="0.35"/>
    <s v="Online"/>
    <s v="2021"/>
    <x v="4"/>
    <x v="36"/>
  </r>
  <r>
    <x v="4"/>
    <n v="1189833"/>
    <x v="272"/>
    <x v="2"/>
    <x v="2"/>
    <s v="Los Angeles"/>
    <x v="0"/>
    <n v="49"/>
    <n v="231"/>
    <n v="11319"/>
    <n v="5659.5"/>
    <n v="0.5"/>
    <s v="Online"/>
    <s v="2021"/>
    <x v="4"/>
    <x v="36"/>
  </r>
  <r>
    <x v="4"/>
    <n v="1189833"/>
    <x v="273"/>
    <x v="2"/>
    <x v="2"/>
    <s v="Los Angeles"/>
    <x v="1"/>
    <n v="54"/>
    <n v="215"/>
    <n v="11610"/>
    <n v="4411.8"/>
    <n v="0.38"/>
    <s v="Online"/>
    <s v="2021"/>
    <x v="4"/>
    <x v="36"/>
  </r>
  <r>
    <x v="4"/>
    <n v="1189833"/>
    <x v="274"/>
    <x v="2"/>
    <x v="2"/>
    <s v="Los Angeles"/>
    <x v="2"/>
    <n v="47"/>
    <n v="169"/>
    <n v="7943"/>
    <n v="3971.5"/>
    <n v="0.5"/>
    <s v="Online"/>
    <s v="2021"/>
    <x v="4"/>
    <x v="36"/>
  </r>
  <r>
    <x v="4"/>
    <n v="1189833"/>
    <x v="275"/>
    <x v="2"/>
    <x v="2"/>
    <s v="Los Angeles"/>
    <x v="3"/>
    <n v="47"/>
    <n v="176"/>
    <n v="8272"/>
    <n v="3722.3999999999996"/>
    <n v="0.44999999999999996"/>
    <s v="Online"/>
    <s v="2021"/>
    <x v="4"/>
    <x v="36"/>
  </r>
  <r>
    <x v="4"/>
    <n v="1189833"/>
    <x v="276"/>
    <x v="2"/>
    <x v="2"/>
    <s v="Los Angeles"/>
    <x v="4"/>
    <n v="55"/>
    <n v="174"/>
    <n v="9570"/>
    <n v="6603.3"/>
    <n v="0.69000000000000006"/>
    <s v="Online"/>
    <s v="2021"/>
    <x v="4"/>
    <x v="37"/>
  </r>
  <r>
    <x v="4"/>
    <n v="1189833"/>
    <x v="277"/>
    <x v="2"/>
    <x v="2"/>
    <s v="Los Angeles"/>
    <x v="5"/>
    <n v="59"/>
    <n v="189"/>
    <n v="11151"/>
    <n v="3791.34"/>
    <n v="0.34"/>
    <s v="Online"/>
    <s v="2021"/>
    <x v="4"/>
    <x v="37"/>
  </r>
  <r>
    <x v="4"/>
    <n v="1189833"/>
    <x v="278"/>
    <x v="2"/>
    <x v="2"/>
    <s v="Los Angeles"/>
    <x v="0"/>
    <n v="49"/>
    <n v="225"/>
    <n v="11025"/>
    <n v="5622.75"/>
    <n v="0.51"/>
    <s v="Online"/>
    <s v="2021"/>
    <x v="4"/>
    <x v="37"/>
  </r>
  <r>
    <x v="4"/>
    <n v="1189833"/>
    <x v="279"/>
    <x v="2"/>
    <x v="2"/>
    <s v="Los Angeles"/>
    <x v="1"/>
    <n v="50"/>
    <n v="243"/>
    <n v="12150"/>
    <n v="4617"/>
    <n v="0.38"/>
    <s v="Online"/>
    <s v="2021"/>
    <x v="4"/>
    <x v="37"/>
  </r>
  <r>
    <x v="4"/>
    <n v="1189833"/>
    <x v="280"/>
    <x v="2"/>
    <x v="2"/>
    <s v="Los Angeles"/>
    <x v="2"/>
    <n v="46"/>
    <n v="182"/>
    <n v="8372"/>
    <n v="4520.88"/>
    <n v="0.54"/>
    <s v="Online"/>
    <s v="2021"/>
    <x v="4"/>
    <x v="37"/>
  </r>
  <r>
    <x v="4"/>
    <n v="1189833"/>
    <x v="281"/>
    <x v="2"/>
    <x v="2"/>
    <s v="Los Angeles"/>
    <x v="3"/>
    <n v="49"/>
    <n v="210"/>
    <n v="10290"/>
    <n v="5145"/>
    <n v="0.5"/>
    <s v="Online"/>
    <s v="2021"/>
    <x v="4"/>
    <x v="37"/>
  </r>
  <r>
    <x v="4"/>
    <n v="1189833"/>
    <x v="282"/>
    <x v="2"/>
    <x v="2"/>
    <s v="Los Angeles"/>
    <x v="4"/>
    <n v="55"/>
    <n v="156"/>
    <n v="8580"/>
    <n v="5577"/>
    <n v="0.65"/>
    <s v="Online"/>
    <s v="2021"/>
    <x v="4"/>
    <x v="37"/>
  </r>
  <r>
    <x v="4"/>
    <n v="1189833"/>
    <x v="283"/>
    <x v="2"/>
    <x v="2"/>
    <s v="Los Angeles"/>
    <x v="5"/>
    <n v="59"/>
    <n v="196"/>
    <n v="11564"/>
    <n v="4047.3999999999996"/>
    <n v="0.35"/>
    <s v="Online"/>
    <s v="2021"/>
    <x v="4"/>
    <x v="38"/>
  </r>
  <r>
    <x v="0"/>
    <n v="1185732"/>
    <x v="284"/>
    <x v="2"/>
    <x v="2"/>
    <s v="Los Angeles"/>
    <x v="0"/>
    <n v="44"/>
    <n v="124"/>
    <n v="5456"/>
    <n v="2837.12"/>
    <n v="0.52"/>
    <s v="Online"/>
    <s v="2021"/>
    <x v="4"/>
    <x v="38"/>
  </r>
  <r>
    <x v="0"/>
    <n v="1185732"/>
    <x v="285"/>
    <x v="2"/>
    <x v="2"/>
    <s v="Los Angeles"/>
    <x v="1"/>
    <n v="41"/>
    <n v="77"/>
    <n v="3157"/>
    <n v="1452.2199999999998"/>
    <n v="0.45999999999999996"/>
    <s v="Online"/>
    <s v="2021"/>
    <x v="11"/>
    <x v="38"/>
  </r>
  <r>
    <x v="0"/>
    <n v="1185732"/>
    <x v="286"/>
    <x v="2"/>
    <x v="2"/>
    <s v="Los Angeles"/>
    <x v="2"/>
    <n v="32"/>
    <n v="83"/>
    <n v="2656"/>
    <n v="1248.32"/>
    <n v="0.47"/>
    <s v="Online"/>
    <s v="2021"/>
    <x v="11"/>
    <x v="38"/>
  </r>
  <r>
    <x v="0"/>
    <n v="1185732"/>
    <x v="287"/>
    <x v="2"/>
    <x v="2"/>
    <s v="Los Angeles"/>
    <x v="3"/>
    <n v="37"/>
    <n v="34"/>
    <n v="1258"/>
    <n v="654.16"/>
    <n v="0.52"/>
    <s v="Online"/>
    <s v="2021"/>
    <x v="11"/>
    <x v="38"/>
  </r>
  <r>
    <x v="0"/>
    <n v="1185732"/>
    <x v="288"/>
    <x v="3"/>
    <x v="3"/>
    <s v="Chicago"/>
    <x v="4"/>
    <n v="53"/>
    <n v="47"/>
    <n v="2491"/>
    <n v="1220.5899999999999"/>
    <n v="0.49"/>
    <s v="Online"/>
    <s v="2021"/>
    <x v="11"/>
    <x v="38"/>
  </r>
  <r>
    <x v="0"/>
    <n v="1185732"/>
    <x v="289"/>
    <x v="3"/>
    <x v="3"/>
    <s v="Chicago"/>
    <x v="5"/>
    <n v="41"/>
    <n v="69"/>
    <n v="2829"/>
    <n v="1697.3999999999999"/>
    <n v="0.6"/>
    <s v="Online"/>
    <s v="2021"/>
    <x v="11"/>
    <x v="38"/>
  </r>
  <r>
    <x v="0"/>
    <n v="1185732"/>
    <x v="290"/>
    <x v="3"/>
    <x v="3"/>
    <s v="Chicago"/>
    <x v="0"/>
    <n v="44"/>
    <n v="158"/>
    <n v="6952"/>
    <n v="3545.52"/>
    <n v="0.51"/>
    <s v="Online"/>
    <s v="2021"/>
    <x v="11"/>
    <x v="39"/>
  </r>
  <r>
    <x v="0"/>
    <n v="1185732"/>
    <x v="291"/>
    <x v="3"/>
    <x v="3"/>
    <s v="Chicago"/>
    <x v="1"/>
    <n v="43"/>
    <n v="51"/>
    <n v="2193"/>
    <n v="1030.71"/>
    <n v="0.47"/>
    <s v="Online"/>
    <s v="2021"/>
    <x v="11"/>
    <x v="39"/>
  </r>
  <r>
    <x v="0"/>
    <n v="1185732"/>
    <x v="292"/>
    <x v="3"/>
    <x v="3"/>
    <s v="Chicago"/>
    <x v="2"/>
    <n v="32"/>
    <n v="61"/>
    <n v="1952"/>
    <n v="897.92"/>
    <n v="0.45999999999999996"/>
    <s v="Online"/>
    <s v="2021"/>
    <x v="11"/>
    <x v="39"/>
  </r>
  <r>
    <x v="0"/>
    <n v="1185732"/>
    <x v="293"/>
    <x v="3"/>
    <x v="3"/>
    <s v="Chicago"/>
    <x v="3"/>
    <n v="39"/>
    <n v="28"/>
    <n v="1092"/>
    <n v="578.76"/>
    <n v="0.53"/>
    <s v="Online"/>
    <s v="2021"/>
    <x v="11"/>
    <x v="39"/>
  </r>
  <r>
    <x v="0"/>
    <n v="1185732"/>
    <x v="294"/>
    <x v="3"/>
    <x v="3"/>
    <s v="Chicago"/>
    <x v="4"/>
    <n v="50"/>
    <n v="44"/>
    <n v="2200"/>
    <n v="1034"/>
    <n v="0.47"/>
    <s v="Online"/>
    <s v="2021"/>
    <x v="11"/>
    <x v="39"/>
  </r>
  <r>
    <x v="0"/>
    <n v="1185732"/>
    <x v="295"/>
    <x v="3"/>
    <x v="3"/>
    <s v="Chicago"/>
    <x v="5"/>
    <n v="43"/>
    <n v="77"/>
    <n v="3311"/>
    <n v="2152.15"/>
    <n v="0.65"/>
    <s v="Online"/>
    <s v="2021"/>
    <x v="11"/>
    <x v="39"/>
  </r>
  <r>
    <x v="0"/>
    <n v="1185732"/>
    <x v="296"/>
    <x v="3"/>
    <x v="3"/>
    <s v="Chicago"/>
    <x v="0"/>
    <n v="47"/>
    <n v="144"/>
    <n v="6768"/>
    <n v="3722.4"/>
    <n v="0.55000000000000004"/>
    <s v="Online"/>
    <s v="2021"/>
    <x v="11"/>
    <x v="39"/>
  </r>
  <r>
    <x v="0"/>
    <n v="1185732"/>
    <x v="297"/>
    <x v="3"/>
    <x v="3"/>
    <s v="Chicago"/>
    <x v="1"/>
    <n v="46"/>
    <n v="60"/>
    <n v="2760"/>
    <n v="1324.8"/>
    <n v="0.48"/>
    <s v="Online"/>
    <s v="2021"/>
    <x v="11"/>
    <x v="40"/>
  </r>
  <r>
    <x v="0"/>
    <n v="1185732"/>
    <x v="298"/>
    <x v="3"/>
    <x v="3"/>
    <s v="Chicago"/>
    <x v="2"/>
    <n v="37"/>
    <n v="68"/>
    <n v="2516"/>
    <n v="1132.1999999999998"/>
    <n v="0.44999999999999996"/>
    <s v="Online"/>
    <s v="2021"/>
    <x v="11"/>
    <x v="40"/>
  </r>
  <r>
    <x v="0"/>
    <n v="1185732"/>
    <x v="299"/>
    <x v="3"/>
    <x v="3"/>
    <s v="Chicago"/>
    <x v="3"/>
    <n v="41"/>
    <n v="19"/>
    <n v="779"/>
    <n v="412.87"/>
    <n v="0.53"/>
    <s v="Online"/>
    <s v="2021"/>
    <x v="11"/>
    <x v="40"/>
  </r>
  <r>
    <x v="0"/>
    <n v="1185732"/>
    <x v="300"/>
    <x v="3"/>
    <x v="3"/>
    <s v="Chicago"/>
    <x v="4"/>
    <n v="56"/>
    <n v="38"/>
    <n v="2128"/>
    <n v="1000.16"/>
    <n v="0.47"/>
    <s v="Online"/>
    <s v="2021"/>
    <x v="11"/>
    <x v="40"/>
  </r>
  <r>
    <x v="0"/>
    <n v="1185732"/>
    <x v="301"/>
    <x v="3"/>
    <x v="3"/>
    <s v="Chicago"/>
    <x v="5"/>
    <n v="45"/>
    <n v="63"/>
    <n v="2835"/>
    <n v="1786.05"/>
    <n v="0.63"/>
    <s v="Online"/>
    <s v="2021"/>
    <x v="11"/>
    <x v="40"/>
  </r>
  <r>
    <x v="0"/>
    <n v="1185732"/>
    <x v="302"/>
    <x v="3"/>
    <x v="3"/>
    <s v="Chicago"/>
    <x v="0"/>
    <n v="48"/>
    <n v="122"/>
    <n v="5856"/>
    <n v="3045.12"/>
    <n v="0.52"/>
    <s v="Online"/>
    <s v="2021"/>
    <x v="11"/>
    <x v="40"/>
  </r>
  <r>
    <x v="0"/>
    <n v="1185732"/>
    <x v="303"/>
    <x v="3"/>
    <x v="3"/>
    <s v="Chicago"/>
    <x v="1"/>
    <n v="48"/>
    <n v="44"/>
    <n v="2112"/>
    <n v="971.52"/>
    <n v="0.45999999999999996"/>
    <s v="Online"/>
    <s v="2021"/>
    <x v="11"/>
    <x v="40"/>
  </r>
  <r>
    <x v="0"/>
    <n v="1185732"/>
    <x v="304"/>
    <x v="3"/>
    <x v="3"/>
    <s v="Chicago"/>
    <x v="2"/>
    <n v="36"/>
    <n v="42"/>
    <n v="1512"/>
    <n v="725.76"/>
    <n v="0.48"/>
    <s v="Online"/>
    <s v="2021"/>
    <x v="11"/>
    <x v="41"/>
  </r>
  <r>
    <x v="0"/>
    <n v="1185732"/>
    <x v="305"/>
    <x v="3"/>
    <x v="3"/>
    <s v="Chicago"/>
    <x v="3"/>
    <n v="44"/>
    <n v="20"/>
    <n v="880"/>
    <n v="440"/>
    <n v="0.5"/>
    <s v="Online"/>
    <s v="2021"/>
    <x v="11"/>
    <x v="41"/>
  </r>
  <r>
    <x v="0"/>
    <n v="1185732"/>
    <x v="306"/>
    <x v="3"/>
    <x v="3"/>
    <s v="Chicago"/>
    <x v="4"/>
    <n v="54"/>
    <n v="28"/>
    <n v="1512"/>
    <n v="710.64"/>
    <n v="0.47"/>
    <s v="Online"/>
    <s v="2021"/>
    <x v="11"/>
    <x v="41"/>
  </r>
  <r>
    <x v="0"/>
    <n v="1185732"/>
    <x v="307"/>
    <x v="3"/>
    <x v="3"/>
    <s v="Chicago"/>
    <x v="5"/>
    <n v="49"/>
    <n v="65"/>
    <n v="3185"/>
    <n v="1911"/>
    <n v="0.6"/>
    <s v="Online"/>
    <s v="2021"/>
    <x v="11"/>
    <x v="41"/>
  </r>
  <r>
    <x v="0"/>
    <n v="1185732"/>
    <x v="308"/>
    <x v="3"/>
    <x v="3"/>
    <s v="Chicago"/>
    <x v="0"/>
    <n v="58"/>
    <n v="134"/>
    <n v="7772"/>
    <n v="4196.88"/>
    <n v="0.54"/>
    <s v="Online"/>
    <s v="2021"/>
    <x v="11"/>
    <x v="41"/>
  </r>
  <r>
    <x v="0"/>
    <n v="1185732"/>
    <x v="309"/>
    <x v="3"/>
    <x v="3"/>
    <s v="Chicago"/>
    <x v="1"/>
    <n v="53"/>
    <n v="54"/>
    <n v="2862"/>
    <n v="1287.8999999999999"/>
    <n v="0.44999999999999996"/>
    <s v="Online"/>
    <s v="2021"/>
    <x v="11"/>
    <x v="41"/>
  </r>
  <r>
    <x v="0"/>
    <n v="1185732"/>
    <x v="310"/>
    <x v="3"/>
    <x v="3"/>
    <s v="Chicago"/>
    <x v="2"/>
    <n v="49"/>
    <n v="44"/>
    <n v="2156"/>
    <n v="991.75999999999988"/>
    <n v="0.45999999999999996"/>
    <s v="Online"/>
    <s v="2021"/>
    <x v="11"/>
    <x v="41"/>
  </r>
  <r>
    <x v="0"/>
    <n v="1185732"/>
    <x v="311"/>
    <x v="3"/>
    <x v="3"/>
    <s v="Chicago"/>
    <x v="3"/>
    <n v="48"/>
    <n v="28"/>
    <n v="1344"/>
    <n v="712.32"/>
    <n v="0.53"/>
    <s v="Online"/>
    <s v="2021"/>
    <x v="11"/>
    <x v="42"/>
  </r>
  <r>
    <x v="0"/>
    <n v="1185732"/>
    <x v="312"/>
    <x v="3"/>
    <x v="3"/>
    <s v="Chicago"/>
    <x v="4"/>
    <n v="59"/>
    <n v="35"/>
    <n v="2065"/>
    <n v="949.9"/>
    <n v="0.45999999999999996"/>
    <s v="Online"/>
    <s v="2021"/>
    <x v="11"/>
    <x v="42"/>
  </r>
  <r>
    <x v="0"/>
    <n v="1185732"/>
    <x v="313"/>
    <x v="3"/>
    <x v="3"/>
    <s v="Chicago"/>
    <x v="5"/>
    <n v="64"/>
    <n v="63"/>
    <n v="4032"/>
    <n v="2419.1999999999998"/>
    <n v="0.6"/>
    <s v="Online"/>
    <s v="2021"/>
    <x v="11"/>
    <x v="42"/>
  </r>
  <r>
    <x v="0"/>
    <n v="1185732"/>
    <x v="314"/>
    <x v="3"/>
    <x v="3"/>
    <s v="Chicago"/>
    <x v="0"/>
    <n v="46"/>
    <n v="135"/>
    <n v="6210"/>
    <n v="3415.5000000000005"/>
    <n v="0.55000000000000004"/>
    <s v="Online"/>
    <s v="2021"/>
    <x v="11"/>
    <x v="42"/>
  </r>
  <r>
    <x v="0"/>
    <n v="1185732"/>
    <x v="315"/>
    <x v="3"/>
    <x v="3"/>
    <s v="Chicago"/>
    <x v="1"/>
    <n v="43"/>
    <n v="63"/>
    <n v="2709"/>
    <n v="1219.05"/>
    <n v="0.44999999999999996"/>
    <s v="Online"/>
    <s v="2021"/>
    <x v="5"/>
    <x v="42"/>
  </r>
  <r>
    <x v="0"/>
    <n v="1185732"/>
    <x v="316"/>
    <x v="3"/>
    <x v="3"/>
    <s v="Chicago"/>
    <x v="2"/>
    <n v="39"/>
    <n v="54"/>
    <n v="2106"/>
    <n v="947.69999999999993"/>
    <n v="0.44999999999999996"/>
    <s v="Online"/>
    <s v="2021"/>
    <x v="5"/>
    <x v="42"/>
  </r>
  <r>
    <x v="0"/>
    <n v="1185732"/>
    <x v="317"/>
    <x v="3"/>
    <x v="3"/>
    <s v="Chicago"/>
    <x v="3"/>
    <n v="38"/>
    <n v="47"/>
    <n v="1786"/>
    <n v="946.58"/>
    <n v="0.53"/>
    <s v="Online"/>
    <s v="2021"/>
    <x v="5"/>
    <x v="42"/>
  </r>
  <r>
    <x v="0"/>
    <n v="1185732"/>
    <x v="318"/>
    <x v="3"/>
    <x v="3"/>
    <s v="Chicago"/>
    <x v="4"/>
    <n v="46"/>
    <n v="51"/>
    <n v="2346"/>
    <n v="1173"/>
    <n v="0.5"/>
    <s v="Online"/>
    <s v="2021"/>
    <x v="5"/>
    <x v="43"/>
  </r>
  <r>
    <x v="0"/>
    <n v="1185732"/>
    <x v="319"/>
    <x v="3"/>
    <x v="3"/>
    <s v="Chicago"/>
    <x v="5"/>
    <n v="51"/>
    <n v="105"/>
    <n v="5355"/>
    <n v="3373.65"/>
    <n v="0.63"/>
    <s v="Online"/>
    <s v="2021"/>
    <x v="5"/>
    <x v="43"/>
  </r>
  <r>
    <x v="0"/>
    <n v="1185732"/>
    <x v="320"/>
    <x v="3"/>
    <x v="3"/>
    <s v="Chicago"/>
    <x v="0"/>
    <n v="47"/>
    <n v="161"/>
    <n v="7567"/>
    <n v="3934.84"/>
    <n v="0.52"/>
    <s v="Online"/>
    <s v="2021"/>
    <x v="5"/>
    <x v="43"/>
  </r>
  <r>
    <x v="0"/>
    <n v="1185732"/>
    <x v="321"/>
    <x v="3"/>
    <x v="3"/>
    <s v="Chicago"/>
    <x v="1"/>
    <n v="43"/>
    <n v="81"/>
    <n v="3483"/>
    <n v="1567.35"/>
    <n v="0.44999999999999996"/>
    <s v="Online"/>
    <s v="2021"/>
    <x v="5"/>
    <x v="43"/>
  </r>
  <r>
    <x v="0"/>
    <n v="1185732"/>
    <x v="322"/>
    <x v="3"/>
    <x v="3"/>
    <s v="Chicago"/>
    <x v="2"/>
    <n v="36"/>
    <n v="65"/>
    <n v="2340"/>
    <n v="1053"/>
    <n v="0.44999999999999996"/>
    <s v="Online"/>
    <s v="2021"/>
    <x v="5"/>
    <x v="43"/>
  </r>
  <r>
    <x v="0"/>
    <n v="1185732"/>
    <x v="323"/>
    <x v="3"/>
    <x v="3"/>
    <s v="Chicago"/>
    <x v="3"/>
    <n v="39"/>
    <n v="50"/>
    <n v="1950"/>
    <n v="1053"/>
    <n v="0.54"/>
    <s v="Online"/>
    <s v="2021"/>
    <x v="5"/>
    <x v="43"/>
  </r>
  <r>
    <x v="0"/>
    <n v="1185732"/>
    <x v="324"/>
    <x v="3"/>
    <x v="3"/>
    <s v="Chicago"/>
    <x v="4"/>
    <n v="47"/>
    <n v="56"/>
    <n v="2632"/>
    <n v="1210.7199999999998"/>
    <n v="0.45999999999999996"/>
    <s v="Online"/>
    <s v="2021"/>
    <x v="5"/>
    <x v="43"/>
  </r>
  <r>
    <x v="0"/>
    <n v="1185732"/>
    <x v="325"/>
    <x v="3"/>
    <x v="3"/>
    <s v="Chicago"/>
    <x v="5"/>
    <n v="54"/>
    <n v="120"/>
    <n v="6480"/>
    <n v="3952.7999999999997"/>
    <n v="0.61"/>
    <s v="Online"/>
    <s v="2021"/>
    <x v="5"/>
    <x v="14"/>
  </r>
  <r>
    <x v="0"/>
    <n v="1185732"/>
    <x v="326"/>
    <x v="3"/>
    <x v="3"/>
    <s v="Chicago"/>
    <x v="0"/>
    <n v="49"/>
    <n v="149"/>
    <n v="7301"/>
    <n v="3723.51"/>
    <n v="0.51"/>
    <s v="Online"/>
    <s v="2021"/>
    <x v="5"/>
    <x v="14"/>
  </r>
  <r>
    <x v="0"/>
    <n v="1185732"/>
    <x v="327"/>
    <x v="3"/>
    <x v="3"/>
    <s v="Chicago"/>
    <x v="1"/>
    <n v="41"/>
    <n v="94"/>
    <n v="3854"/>
    <n v="1772.84"/>
    <n v="0.45999999999999996"/>
    <s v="Online"/>
    <s v="2021"/>
    <x v="5"/>
    <x v="14"/>
  </r>
  <r>
    <x v="0"/>
    <n v="1185732"/>
    <x v="328"/>
    <x v="3"/>
    <x v="3"/>
    <s v="Chicago"/>
    <x v="2"/>
    <n v="38"/>
    <n v="75"/>
    <n v="2850"/>
    <n v="1396.5"/>
    <n v="0.49"/>
    <s v="Online"/>
    <s v="2021"/>
    <x v="5"/>
    <x v="14"/>
  </r>
  <r>
    <x v="0"/>
    <n v="1185732"/>
    <x v="329"/>
    <x v="3"/>
    <x v="3"/>
    <s v="Chicago"/>
    <x v="3"/>
    <n v="37"/>
    <n v="63"/>
    <n v="2331"/>
    <n v="1165.5"/>
    <n v="0.5"/>
    <s v="Online"/>
    <s v="2021"/>
    <x v="5"/>
    <x v="14"/>
  </r>
  <r>
    <x v="0"/>
    <n v="1185732"/>
    <x v="330"/>
    <x v="3"/>
    <x v="3"/>
    <s v="Chicago"/>
    <x v="4"/>
    <n v="49"/>
    <n v="50"/>
    <n v="2450"/>
    <n v="1225"/>
    <n v="0.5"/>
    <s v="Online"/>
    <s v="2021"/>
    <x v="5"/>
    <x v="14"/>
  </r>
  <r>
    <x v="0"/>
    <n v="1185732"/>
    <x v="331"/>
    <x v="3"/>
    <x v="3"/>
    <s v="Chicago"/>
    <x v="5"/>
    <n v="50"/>
    <n v="94"/>
    <n v="4700"/>
    <n v="3055"/>
    <n v="0.65"/>
    <s v="Online"/>
    <s v="2021"/>
    <x v="5"/>
    <x v="14"/>
  </r>
  <r>
    <x v="0"/>
    <n v="1185732"/>
    <x v="332"/>
    <x v="3"/>
    <x v="3"/>
    <s v="Chicago"/>
    <x v="0"/>
    <n v="47"/>
    <n v="135"/>
    <n v="6345"/>
    <n v="3172.5"/>
    <n v="0.5"/>
    <s v="Online"/>
    <s v="2021"/>
    <x v="5"/>
    <x v="15"/>
  </r>
  <r>
    <x v="0"/>
    <n v="1185732"/>
    <x v="333"/>
    <x v="3"/>
    <x v="3"/>
    <s v="Chicago"/>
    <x v="1"/>
    <n v="41"/>
    <n v="84"/>
    <n v="3444"/>
    <n v="1687.56"/>
    <n v="0.49"/>
    <s v="Online"/>
    <s v="2021"/>
    <x v="5"/>
    <x v="15"/>
  </r>
  <r>
    <x v="0"/>
    <n v="1185732"/>
    <x v="334"/>
    <x v="3"/>
    <x v="3"/>
    <s v="Chicago"/>
    <x v="2"/>
    <n v="36"/>
    <n v="60"/>
    <n v="2160"/>
    <n v="1015.1999999999999"/>
    <n v="0.47"/>
    <s v="Online"/>
    <s v="2021"/>
    <x v="5"/>
    <x v="15"/>
  </r>
  <r>
    <x v="0"/>
    <n v="1185732"/>
    <x v="335"/>
    <x v="3"/>
    <x v="3"/>
    <s v="Chicago"/>
    <x v="3"/>
    <n v="36"/>
    <n v="44"/>
    <n v="1584"/>
    <n v="839.5200000000001"/>
    <n v="0.53"/>
    <s v="Online"/>
    <s v="2021"/>
    <x v="5"/>
    <x v="15"/>
  </r>
  <r>
    <x v="0"/>
    <n v="1185732"/>
    <x v="336"/>
    <x v="3"/>
    <x v="3"/>
    <s v="Chicago"/>
    <x v="4"/>
    <n v="49"/>
    <n v="49"/>
    <n v="2401"/>
    <n v="1104.4599999999998"/>
    <n v="0.45999999999999996"/>
    <s v="Online"/>
    <s v="2021"/>
    <x v="5"/>
    <x v="15"/>
  </r>
  <r>
    <x v="0"/>
    <n v="1185732"/>
    <x v="337"/>
    <x v="3"/>
    <x v="3"/>
    <s v="Chicago"/>
    <x v="5"/>
    <n v="53"/>
    <n v="73"/>
    <n v="3869"/>
    <n v="2476.16"/>
    <n v="0.64"/>
    <s v="Online"/>
    <s v="2021"/>
    <x v="5"/>
    <x v="15"/>
  </r>
  <r>
    <x v="0"/>
    <n v="1185732"/>
    <x v="338"/>
    <x v="3"/>
    <x v="3"/>
    <s v="Chicago"/>
    <x v="0"/>
    <n v="56"/>
    <n v="115"/>
    <n v="6440"/>
    <n v="3542.0000000000005"/>
    <n v="0.55000000000000004"/>
    <s v="Online"/>
    <s v="2021"/>
    <x v="5"/>
    <x v="15"/>
  </r>
  <r>
    <x v="0"/>
    <n v="1185732"/>
    <x v="339"/>
    <x v="3"/>
    <x v="3"/>
    <s v="Chicago"/>
    <x v="1"/>
    <n v="49"/>
    <n v="75"/>
    <n v="3675"/>
    <n v="1800.75"/>
    <n v="0.49"/>
    <s v="Online"/>
    <s v="2021"/>
    <x v="5"/>
    <x v="16"/>
  </r>
  <r>
    <x v="0"/>
    <n v="1185732"/>
    <x v="340"/>
    <x v="3"/>
    <x v="3"/>
    <s v="Chicago"/>
    <x v="2"/>
    <n v="48"/>
    <n v="39"/>
    <n v="1872"/>
    <n v="842.39999999999986"/>
    <n v="0.44999999999999996"/>
    <s v="Online"/>
    <s v="2021"/>
    <x v="5"/>
    <x v="16"/>
  </r>
  <r>
    <x v="0"/>
    <n v="1185732"/>
    <x v="341"/>
    <x v="3"/>
    <x v="3"/>
    <s v="Chicago"/>
    <x v="3"/>
    <n v="47"/>
    <n v="33"/>
    <n v="1551"/>
    <n v="791.01"/>
    <n v="0.51"/>
    <s v="Online"/>
    <s v="2021"/>
    <x v="5"/>
    <x v="16"/>
  </r>
  <r>
    <x v="0"/>
    <n v="1185732"/>
    <x v="342"/>
    <x v="3"/>
    <x v="3"/>
    <s v="Chicago"/>
    <x v="4"/>
    <n v="56"/>
    <n v="33"/>
    <n v="1848"/>
    <n v="868.56"/>
    <n v="0.47"/>
    <s v="Online"/>
    <s v="2021"/>
    <x v="5"/>
    <x v="16"/>
  </r>
  <r>
    <x v="0"/>
    <n v="1185732"/>
    <x v="343"/>
    <x v="3"/>
    <x v="3"/>
    <s v="Chicago"/>
    <x v="5"/>
    <n v="60"/>
    <n v="65"/>
    <n v="3900"/>
    <n v="2340"/>
    <n v="0.6"/>
    <s v="Online"/>
    <s v="2021"/>
    <x v="5"/>
    <x v="16"/>
  </r>
  <r>
    <x v="0"/>
    <n v="1185732"/>
    <x v="344"/>
    <x v="3"/>
    <x v="3"/>
    <s v="Chicago"/>
    <x v="0"/>
    <n v="55"/>
    <n v="112"/>
    <n v="6160"/>
    <n v="3326.4"/>
    <n v="0.54"/>
    <s v="Online"/>
    <s v="2021"/>
    <x v="5"/>
    <x v="16"/>
  </r>
  <r>
    <x v="0"/>
    <n v="1185732"/>
    <x v="345"/>
    <x v="3"/>
    <x v="3"/>
    <s v="Chicago"/>
    <x v="1"/>
    <n v="46"/>
    <n v="65"/>
    <n v="2990"/>
    <n v="1405.3"/>
    <n v="0.47"/>
    <s v="Online"/>
    <s v="2021"/>
    <x v="5"/>
    <x v="16"/>
  </r>
  <r>
    <x v="0"/>
    <n v="1185732"/>
    <x v="346"/>
    <x v="3"/>
    <x v="3"/>
    <s v="Chicago"/>
    <x v="2"/>
    <n v="48"/>
    <n v="49"/>
    <n v="2352"/>
    <n v="1105.4399999999998"/>
    <n v="0.47"/>
    <s v="Online"/>
    <s v="2021"/>
    <x v="6"/>
    <x v="17"/>
  </r>
  <r>
    <x v="0"/>
    <n v="1185732"/>
    <x v="347"/>
    <x v="3"/>
    <x v="3"/>
    <s v="Chicago"/>
    <x v="3"/>
    <n v="46"/>
    <n v="53"/>
    <n v="2438"/>
    <n v="1292.1400000000001"/>
    <n v="0.53"/>
    <s v="Online"/>
    <s v="2021"/>
    <x v="6"/>
    <x v="17"/>
  </r>
  <r>
    <x v="0"/>
    <n v="1185732"/>
    <x v="348"/>
    <x v="3"/>
    <x v="3"/>
    <s v="Chicago"/>
    <x v="4"/>
    <n v="56"/>
    <n v="41"/>
    <n v="2296"/>
    <n v="1148"/>
    <n v="0.5"/>
    <s v="Online"/>
    <s v="2021"/>
    <x v="6"/>
    <x v="17"/>
  </r>
  <r>
    <x v="0"/>
    <n v="1185732"/>
    <x v="349"/>
    <x v="3"/>
    <x v="3"/>
    <s v="Chicago"/>
    <x v="5"/>
    <n v="61"/>
    <n v="65"/>
    <n v="3965"/>
    <n v="2379"/>
    <n v="0.6"/>
    <s v="Online"/>
    <s v="2021"/>
    <x v="6"/>
    <x v="17"/>
  </r>
  <r>
    <x v="0"/>
    <n v="1185732"/>
    <x v="350"/>
    <x v="3"/>
    <x v="3"/>
    <s v="Chicago"/>
    <x v="0"/>
    <n v="57"/>
    <n v="150"/>
    <n v="8550"/>
    <n v="4702.5"/>
    <n v="0.55000000000000004"/>
    <s v="Online"/>
    <s v="2021"/>
    <x v="6"/>
    <x v="17"/>
  </r>
  <r>
    <x v="0"/>
    <n v="1185732"/>
    <x v="351"/>
    <x v="3"/>
    <x v="3"/>
    <s v="Chicago"/>
    <x v="1"/>
    <n v="46"/>
    <n v="75"/>
    <n v="3450"/>
    <n v="1656"/>
    <n v="0.48"/>
    <s v="Online"/>
    <s v="2021"/>
    <x v="6"/>
    <x v="17"/>
  </r>
  <r>
    <x v="0"/>
    <n v="1185732"/>
    <x v="352"/>
    <x v="3"/>
    <x v="3"/>
    <s v="Chicago"/>
    <x v="2"/>
    <n v="46"/>
    <n v="75"/>
    <n v="3450"/>
    <n v="1690.5"/>
    <n v="0.49"/>
    <s v="Online"/>
    <s v="2021"/>
    <x v="6"/>
    <x v="17"/>
  </r>
  <r>
    <x v="0"/>
    <n v="1185732"/>
    <x v="353"/>
    <x v="3"/>
    <x v="3"/>
    <s v="Chicago"/>
    <x v="3"/>
    <n v="49"/>
    <n v="54"/>
    <n v="2646"/>
    <n v="1402.38"/>
    <n v="0.53"/>
    <s v="Online"/>
    <s v="2021"/>
    <x v="6"/>
    <x v="18"/>
  </r>
  <r>
    <x v="0"/>
    <n v="1185732"/>
    <x v="354"/>
    <x v="3"/>
    <x v="3"/>
    <s v="Chicago"/>
    <x v="4"/>
    <n v="59"/>
    <n v="58"/>
    <n v="3422"/>
    <n v="1539.8999999999999"/>
    <n v="0.44999999999999996"/>
    <s v="Online"/>
    <s v="2021"/>
    <x v="6"/>
    <x v="18"/>
  </r>
  <r>
    <x v="0"/>
    <n v="1185732"/>
    <x v="355"/>
    <x v="3"/>
    <x v="3"/>
    <s v="Chicago"/>
    <x v="5"/>
    <n v="64"/>
    <n v="81"/>
    <n v="5184"/>
    <n v="3265.92"/>
    <n v="0.63"/>
    <s v="Online"/>
    <s v="2021"/>
    <x v="6"/>
    <x v="18"/>
  </r>
  <r>
    <x v="2"/>
    <n v="1197831"/>
    <x v="356"/>
    <x v="3"/>
    <x v="3"/>
    <s v="Chicago"/>
    <x v="0"/>
    <n v="20"/>
    <n v="189"/>
    <n v="3780"/>
    <n v="1512"/>
    <n v="0.4"/>
    <s v="Online"/>
    <s v="2021"/>
    <x v="6"/>
    <x v="18"/>
  </r>
  <r>
    <x v="2"/>
    <n v="1197831"/>
    <x v="357"/>
    <x v="3"/>
    <x v="3"/>
    <s v="Chicago"/>
    <x v="1"/>
    <n v="28"/>
    <n v="196"/>
    <n v="5488"/>
    <n v="2195.2000000000003"/>
    <n v="0.4"/>
    <s v="Online"/>
    <s v="2021"/>
    <x v="6"/>
    <x v="18"/>
  </r>
  <r>
    <x v="2"/>
    <n v="1197831"/>
    <x v="358"/>
    <x v="3"/>
    <x v="3"/>
    <s v="Chicago"/>
    <x v="2"/>
    <n v="27"/>
    <n v="158"/>
    <n v="4266"/>
    <n v="1749.06"/>
    <n v="0.41"/>
    <s v="Online"/>
    <s v="2021"/>
    <x v="6"/>
    <x v="18"/>
  </r>
  <r>
    <x v="2"/>
    <n v="1197831"/>
    <x v="359"/>
    <x v="3"/>
    <x v="3"/>
    <s v="Chicago"/>
    <x v="3"/>
    <n v="34"/>
    <n v="152"/>
    <n v="5168"/>
    <n v="2635.68"/>
    <n v="0.51"/>
    <s v="Online"/>
    <s v="2021"/>
    <x v="6"/>
    <x v="18"/>
  </r>
  <r>
    <x v="2"/>
    <n v="1197831"/>
    <x v="360"/>
    <x v="1"/>
    <x v="1"/>
    <s v="Dallas"/>
    <x v="4"/>
    <n v="37"/>
    <n v="94"/>
    <n v="3478"/>
    <n v="1217.3"/>
    <n v="0.35"/>
    <s v="Online"/>
    <s v="2021"/>
    <x v="6"/>
    <x v="19"/>
  </r>
  <r>
    <x v="2"/>
    <n v="1197831"/>
    <x v="361"/>
    <x v="1"/>
    <x v="1"/>
    <s v="Dallas"/>
    <x v="5"/>
    <n v="33"/>
    <n v="147"/>
    <n v="4851"/>
    <n v="2668.05"/>
    <n v="0.55000000000000004"/>
    <s v="Online"/>
    <s v="2021"/>
    <x v="6"/>
    <x v="19"/>
  </r>
  <r>
    <x v="2"/>
    <n v="1197831"/>
    <x v="362"/>
    <x v="1"/>
    <x v="1"/>
    <s v="Dallas"/>
    <x v="0"/>
    <n v="23"/>
    <n v="176"/>
    <n v="4048"/>
    <n v="1740.6399999999999"/>
    <n v="0.43"/>
    <s v="Online"/>
    <s v="2021"/>
    <x v="6"/>
    <x v="19"/>
  </r>
  <r>
    <x v="2"/>
    <n v="1197831"/>
    <x v="363"/>
    <x v="1"/>
    <x v="1"/>
    <s v="Dallas"/>
    <x v="1"/>
    <n v="32"/>
    <n v="163"/>
    <n v="5216"/>
    <n v="2086.4"/>
    <n v="0.4"/>
    <s v="Online"/>
    <s v="2021"/>
    <x v="6"/>
    <x v="19"/>
  </r>
  <r>
    <x v="2"/>
    <n v="1197831"/>
    <x v="364"/>
    <x v="1"/>
    <x v="1"/>
    <s v="Dallas"/>
    <x v="2"/>
    <n v="34"/>
    <n v="119"/>
    <n v="4046"/>
    <n v="1739.78"/>
    <n v="0.43"/>
    <s v="Online"/>
    <s v="2021"/>
    <x v="6"/>
    <x v="19"/>
  </r>
  <r>
    <x v="2"/>
    <n v="1197831"/>
    <x v="365"/>
    <x v="1"/>
    <x v="1"/>
    <s v="Dallas"/>
    <x v="3"/>
    <n v="32"/>
    <n v="128"/>
    <n v="4096"/>
    <n v="2170.88"/>
    <n v="0.53"/>
    <s v="Online"/>
    <s v="2021"/>
    <x v="6"/>
    <x v="19"/>
  </r>
  <r>
    <x v="2"/>
    <n v="1197831"/>
    <x v="366"/>
    <x v="1"/>
    <x v="1"/>
    <s v="Dallas"/>
    <x v="4"/>
    <n v="38"/>
    <n v="75"/>
    <n v="2850"/>
    <n v="997.49999999999989"/>
    <n v="0.35"/>
    <s v="Online"/>
    <s v="2021"/>
    <x v="6"/>
    <x v="19"/>
  </r>
  <r>
    <x v="2"/>
    <n v="1197831"/>
    <x v="367"/>
    <x v="1"/>
    <x v="1"/>
    <s v="Dallas"/>
    <x v="5"/>
    <n v="32"/>
    <n v="140"/>
    <n v="4480"/>
    <n v="2508.8000000000002"/>
    <n v="0.56000000000000005"/>
    <s v="Online"/>
    <s v="2021"/>
    <x v="6"/>
    <x v="20"/>
  </r>
  <r>
    <x v="2"/>
    <n v="1197831"/>
    <x v="368"/>
    <x v="1"/>
    <x v="1"/>
    <s v="Dallas"/>
    <x v="0"/>
    <n v="29"/>
    <n v="182"/>
    <n v="5278"/>
    <n v="2639"/>
    <n v="0.5"/>
    <s v="Online"/>
    <s v="2021"/>
    <x v="6"/>
    <x v="20"/>
  </r>
  <r>
    <x v="2"/>
    <n v="1197831"/>
    <x v="369"/>
    <x v="1"/>
    <x v="1"/>
    <s v="Dallas"/>
    <x v="1"/>
    <n v="39"/>
    <n v="169"/>
    <n v="6591"/>
    <n v="3295.5"/>
    <n v="0.5"/>
    <s v="Online"/>
    <s v="2021"/>
    <x v="6"/>
    <x v="20"/>
  </r>
  <r>
    <x v="2"/>
    <n v="1197831"/>
    <x v="370"/>
    <x v="1"/>
    <x v="1"/>
    <s v="Dallas"/>
    <x v="2"/>
    <n v="28"/>
    <n v="145"/>
    <n v="4060"/>
    <n v="1908.1999999999998"/>
    <n v="0.47"/>
    <s v="Online"/>
    <s v="2021"/>
    <x v="6"/>
    <x v="20"/>
  </r>
  <r>
    <x v="2"/>
    <n v="1197831"/>
    <x v="371"/>
    <x v="1"/>
    <x v="1"/>
    <s v="Dallas"/>
    <x v="3"/>
    <n v="32"/>
    <n v="116"/>
    <n v="3712"/>
    <n v="2115.84"/>
    <n v="0.57000000000000006"/>
    <s v="Online"/>
    <s v="2021"/>
    <x v="6"/>
    <x v="20"/>
  </r>
  <r>
    <x v="2"/>
    <n v="1197831"/>
    <x v="372"/>
    <x v="1"/>
    <x v="1"/>
    <s v="Dallas"/>
    <x v="4"/>
    <n v="38"/>
    <n v="81"/>
    <n v="3078"/>
    <n v="1385.1"/>
    <n v="0.44999999999999996"/>
    <s v="Online"/>
    <s v="2021"/>
    <x v="6"/>
    <x v="20"/>
  </r>
  <r>
    <x v="2"/>
    <n v="1197831"/>
    <x v="373"/>
    <x v="1"/>
    <x v="1"/>
    <s v="Dallas"/>
    <x v="5"/>
    <n v="32"/>
    <n v="135"/>
    <n v="4320"/>
    <n v="2721.6"/>
    <n v="0.63"/>
    <s v="Online"/>
    <s v="2021"/>
    <x v="6"/>
    <x v="20"/>
  </r>
  <r>
    <x v="2"/>
    <n v="1197831"/>
    <x v="374"/>
    <x v="1"/>
    <x v="1"/>
    <s v="Dallas"/>
    <x v="0"/>
    <n v="18"/>
    <n v="182"/>
    <n v="3276"/>
    <n v="1474.1999999999998"/>
    <n v="0.44999999999999996"/>
    <s v="Online"/>
    <s v="2021"/>
    <x v="6"/>
    <x v="21"/>
  </r>
  <r>
    <x v="2"/>
    <n v="1197831"/>
    <x v="375"/>
    <x v="1"/>
    <x v="1"/>
    <s v="Dallas"/>
    <x v="1"/>
    <n v="28"/>
    <n v="175"/>
    <n v="4900"/>
    <n v="2352"/>
    <n v="0.48"/>
    <s v="Online"/>
    <s v="2021"/>
    <x v="6"/>
    <x v="21"/>
  </r>
  <r>
    <x v="2"/>
    <n v="1197831"/>
    <x v="376"/>
    <x v="1"/>
    <x v="1"/>
    <s v="Dallas"/>
    <x v="2"/>
    <n v="25"/>
    <n v="152"/>
    <n v="3800"/>
    <n v="1862"/>
    <n v="0.49"/>
    <s v="Online"/>
    <s v="2021"/>
    <x v="6"/>
    <x v="21"/>
  </r>
  <r>
    <x v="2"/>
    <n v="1197831"/>
    <x v="377"/>
    <x v="1"/>
    <x v="1"/>
    <s v="Dallas"/>
    <x v="3"/>
    <n v="29"/>
    <n v="128"/>
    <n v="3712"/>
    <n v="2190.0800000000004"/>
    <n v="0.59000000000000008"/>
    <s v="Online"/>
    <s v="2021"/>
    <x v="7"/>
    <x v="21"/>
  </r>
  <r>
    <x v="2"/>
    <n v="1197831"/>
    <x v="378"/>
    <x v="1"/>
    <x v="1"/>
    <s v="Dallas"/>
    <x v="4"/>
    <n v="34"/>
    <n v="85"/>
    <n v="2890"/>
    <n v="1156"/>
    <n v="0.4"/>
    <s v="Online"/>
    <s v="2021"/>
    <x v="7"/>
    <x v="21"/>
  </r>
  <r>
    <x v="2"/>
    <n v="1197831"/>
    <x v="379"/>
    <x v="1"/>
    <x v="1"/>
    <s v="Dallas"/>
    <x v="5"/>
    <n v="29"/>
    <n v="156"/>
    <n v="4524"/>
    <n v="2804.88"/>
    <n v="0.62"/>
    <s v="Online"/>
    <s v="2021"/>
    <x v="7"/>
    <x v="21"/>
  </r>
  <r>
    <x v="2"/>
    <n v="1197831"/>
    <x v="380"/>
    <x v="1"/>
    <x v="1"/>
    <s v="Dallas"/>
    <x v="0"/>
    <n v="19"/>
    <n v="195"/>
    <n v="3705"/>
    <n v="1852.5"/>
    <n v="0.5"/>
    <s v="Online"/>
    <s v="2021"/>
    <x v="7"/>
    <x v="21"/>
  </r>
  <r>
    <x v="2"/>
    <n v="1197831"/>
    <x v="381"/>
    <x v="1"/>
    <x v="1"/>
    <s v="Dallas"/>
    <x v="1"/>
    <n v="29"/>
    <n v="194"/>
    <n v="5626"/>
    <n v="2756.74"/>
    <n v="0.49"/>
    <s v="Online"/>
    <s v="2021"/>
    <x v="7"/>
    <x v="22"/>
  </r>
  <r>
    <x v="2"/>
    <n v="1197831"/>
    <x v="382"/>
    <x v="1"/>
    <x v="1"/>
    <s v="Dallas"/>
    <x v="2"/>
    <n v="24"/>
    <n v="175"/>
    <n v="4200"/>
    <n v="1974"/>
    <n v="0.47"/>
    <s v="Online"/>
    <s v="2021"/>
    <x v="7"/>
    <x v="22"/>
  </r>
  <r>
    <x v="2"/>
    <n v="1197831"/>
    <x v="383"/>
    <x v="1"/>
    <x v="1"/>
    <s v="Dallas"/>
    <x v="3"/>
    <n v="34"/>
    <n v="154"/>
    <n v="5236"/>
    <n v="3141.6"/>
    <n v="0.6"/>
    <s v="Online"/>
    <s v="2021"/>
    <x v="7"/>
    <x v="22"/>
  </r>
  <r>
    <x v="2"/>
    <n v="1197831"/>
    <x v="384"/>
    <x v="1"/>
    <x v="1"/>
    <s v="Dallas"/>
    <x v="4"/>
    <n v="49"/>
    <n v="131"/>
    <n v="6419"/>
    <n v="2888.5499999999997"/>
    <n v="0.44999999999999996"/>
    <s v="Online"/>
    <s v="2021"/>
    <x v="7"/>
    <x v="22"/>
  </r>
  <r>
    <x v="2"/>
    <n v="1197831"/>
    <x v="385"/>
    <x v="1"/>
    <x v="1"/>
    <s v="Dallas"/>
    <x v="5"/>
    <n v="43"/>
    <n v="224"/>
    <n v="9632"/>
    <n v="6260.8"/>
    <n v="0.65"/>
    <s v="Online"/>
    <s v="2021"/>
    <x v="7"/>
    <x v="22"/>
  </r>
  <r>
    <x v="2"/>
    <n v="1197831"/>
    <x v="386"/>
    <x v="1"/>
    <x v="1"/>
    <s v="Dallas"/>
    <x v="0"/>
    <n v="41"/>
    <n v="224"/>
    <n v="9184"/>
    <n v="4132.7999999999993"/>
    <n v="0.44999999999999996"/>
    <s v="Online"/>
    <s v="2021"/>
    <x v="7"/>
    <x v="22"/>
  </r>
  <r>
    <x v="2"/>
    <n v="1197831"/>
    <x v="387"/>
    <x v="1"/>
    <x v="1"/>
    <s v="Dallas"/>
    <x v="1"/>
    <n v="49"/>
    <n v="200"/>
    <n v="9800"/>
    <n v="4704"/>
    <n v="0.48"/>
    <s v="Online"/>
    <s v="2021"/>
    <x v="7"/>
    <x v="22"/>
  </r>
  <r>
    <x v="2"/>
    <n v="1197831"/>
    <x v="388"/>
    <x v="1"/>
    <x v="1"/>
    <s v="Dallas"/>
    <x v="2"/>
    <n v="44"/>
    <n v="176"/>
    <n v="7744"/>
    <n v="3639.68"/>
    <n v="0.47"/>
    <s v="Online"/>
    <s v="2021"/>
    <x v="7"/>
    <x v="23"/>
  </r>
  <r>
    <x v="2"/>
    <n v="1197831"/>
    <x v="389"/>
    <x v="1"/>
    <x v="1"/>
    <s v="Dallas"/>
    <x v="3"/>
    <n v="43"/>
    <n v="174"/>
    <n v="7482"/>
    <n v="4115.1000000000004"/>
    <n v="0.55000000000000004"/>
    <s v="Online"/>
    <s v="2021"/>
    <x v="7"/>
    <x v="23"/>
  </r>
  <r>
    <x v="2"/>
    <n v="1197831"/>
    <x v="390"/>
    <x v="1"/>
    <x v="1"/>
    <s v="Dallas"/>
    <x v="4"/>
    <n v="45"/>
    <n v="145"/>
    <n v="6525"/>
    <n v="2805.75"/>
    <n v="0.43"/>
    <s v="Online"/>
    <s v="2021"/>
    <x v="7"/>
    <x v="23"/>
  </r>
  <r>
    <x v="2"/>
    <n v="1197831"/>
    <x v="391"/>
    <x v="1"/>
    <x v="1"/>
    <s v="Dallas"/>
    <x v="5"/>
    <n v="53"/>
    <n v="263"/>
    <n v="13939"/>
    <n v="8781.57"/>
    <n v="0.63"/>
    <s v="Online"/>
    <s v="2021"/>
    <x v="7"/>
    <x v="23"/>
  </r>
  <r>
    <x v="2"/>
    <n v="1197831"/>
    <x v="392"/>
    <x v="1"/>
    <x v="1"/>
    <s v="Dallas"/>
    <x v="0"/>
    <n v="41"/>
    <n v="231"/>
    <n v="9471"/>
    <n v="4924.92"/>
    <n v="0.52"/>
    <s v="Online"/>
    <s v="2021"/>
    <x v="7"/>
    <x v="23"/>
  </r>
  <r>
    <x v="2"/>
    <n v="1197831"/>
    <x v="393"/>
    <x v="1"/>
    <x v="1"/>
    <s v="Dallas"/>
    <x v="1"/>
    <n v="48"/>
    <n v="215"/>
    <n v="10320"/>
    <n v="5572.8"/>
    <n v="0.54"/>
    <s v="Online"/>
    <s v="2021"/>
    <x v="7"/>
    <x v="23"/>
  </r>
  <r>
    <x v="2"/>
    <n v="1197831"/>
    <x v="394"/>
    <x v="1"/>
    <x v="1"/>
    <s v="Dallas"/>
    <x v="2"/>
    <n v="44"/>
    <n v="254"/>
    <n v="11176"/>
    <n v="6146.7999999999993"/>
    <n v="0.54999999999999993"/>
    <s v="Online"/>
    <s v="2021"/>
    <x v="7"/>
    <x v="23"/>
  </r>
  <r>
    <x v="2"/>
    <n v="1197831"/>
    <x v="395"/>
    <x v="1"/>
    <x v="1"/>
    <s v="Dallas"/>
    <x v="3"/>
    <n v="43"/>
    <n v="150"/>
    <n v="6450"/>
    <n v="3934.5"/>
    <n v="0.61"/>
    <s v="Online"/>
    <s v="2021"/>
    <x v="7"/>
    <x v="44"/>
  </r>
  <r>
    <x v="2"/>
    <n v="1197831"/>
    <x v="396"/>
    <x v="1"/>
    <x v="1"/>
    <s v="Dallas"/>
    <x v="4"/>
    <n v="47"/>
    <n v="167"/>
    <n v="7849"/>
    <n v="3610.5399999999995"/>
    <n v="0.45999999999999996"/>
    <s v="Online"/>
    <s v="2021"/>
    <x v="7"/>
    <x v="44"/>
  </r>
  <r>
    <x v="2"/>
    <n v="1197831"/>
    <x v="397"/>
    <x v="1"/>
    <x v="1"/>
    <s v="Dallas"/>
    <x v="5"/>
    <n v="54"/>
    <n v="255"/>
    <n v="13770"/>
    <n v="9225.9000000000015"/>
    <n v="0.67"/>
    <s v="Online"/>
    <s v="2021"/>
    <x v="7"/>
    <x v="44"/>
  </r>
  <r>
    <x v="2"/>
    <n v="1197831"/>
    <x v="398"/>
    <x v="1"/>
    <x v="1"/>
    <s v="Dallas"/>
    <x v="0"/>
    <n v="49"/>
    <n v="208"/>
    <n v="10192"/>
    <n v="5197.92"/>
    <n v="0.51"/>
    <s v="Online"/>
    <s v="2021"/>
    <x v="7"/>
    <x v="44"/>
  </r>
  <r>
    <x v="2"/>
    <n v="1197831"/>
    <x v="399"/>
    <x v="1"/>
    <x v="1"/>
    <s v="Dallas"/>
    <x v="1"/>
    <n v="53"/>
    <n v="208"/>
    <n v="11024"/>
    <n v="5512"/>
    <n v="0.5"/>
    <s v="Online"/>
    <s v="2021"/>
    <x v="7"/>
    <x v="44"/>
  </r>
  <r>
    <x v="2"/>
    <n v="1197831"/>
    <x v="400"/>
    <x v="1"/>
    <x v="1"/>
    <s v="Dallas"/>
    <x v="2"/>
    <n v="46"/>
    <n v="273"/>
    <n v="12558"/>
    <n v="6906.8999999999987"/>
    <n v="0.54999999999999993"/>
    <s v="Online"/>
    <s v="2021"/>
    <x v="7"/>
    <x v="44"/>
  </r>
  <r>
    <x v="2"/>
    <n v="1197831"/>
    <x v="401"/>
    <x v="1"/>
    <x v="1"/>
    <s v="Dallas"/>
    <x v="3"/>
    <n v="47"/>
    <n v="147"/>
    <n v="6909"/>
    <n v="4490.8500000000004"/>
    <n v="0.65"/>
    <s v="Online"/>
    <s v="2021"/>
    <x v="7"/>
    <x v="44"/>
  </r>
  <r>
    <x v="2"/>
    <n v="1197831"/>
    <x v="402"/>
    <x v="1"/>
    <x v="1"/>
    <s v="Dallas"/>
    <x v="4"/>
    <n v="53"/>
    <n v="142"/>
    <n v="7526"/>
    <n v="3612.48"/>
    <n v="0.48"/>
    <s v="Online"/>
    <s v="2021"/>
    <x v="7"/>
    <x v="45"/>
  </r>
  <r>
    <x v="2"/>
    <n v="1197831"/>
    <x v="403"/>
    <x v="1"/>
    <x v="1"/>
    <s v="Dallas"/>
    <x v="5"/>
    <n v="56"/>
    <n v="233"/>
    <n v="13048"/>
    <n v="9133.6"/>
    <n v="0.70000000000000007"/>
    <s v="Online"/>
    <s v="2021"/>
    <x v="7"/>
    <x v="45"/>
  </r>
  <r>
    <x v="2"/>
    <n v="1197831"/>
    <x v="404"/>
    <x v="1"/>
    <x v="1"/>
    <s v="Dallas"/>
    <x v="0"/>
    <n v="53"/>
    <n v="181"/>
    <n v="9593"/>
    <n v="5276.15"/>
    <n v="0.54999999999999993"/>
    <s v="Online"/>
    <s v="2021"/>
    <x v="7"/>
    <x v="45"/>
  </r>
  <r>
    <x v="2"/>
    <n v="1197831"/>
    <x v="405"/>
    <x v="1"/>
    <x v="1"/>
    <s v="Dallas"/>
    <x v="1"/>
    <n v="54"/>
    <n v="176"/>
    <n v="9504"/>
    <n v="4847.04"/>
    <n v="0.51"/>
    <s v="Online"/>
    <s v="2021"/>
    <x v="7"/>
    <x v="45"/>
  </r>
  <r>
    <x v="2"/>
    <n v="1197831"/>
    <x v="406"/>
    <x v="1"/>
    <x v="1"/>
    <s v="Dallas"/>
    <x v="2"/>
    <n v="59"/>
    <n v="203"/>
    <n v="11977"/>
    <n v="6347.81"/>
    <n v="0.53"/>
    <s v="Online"/>
    <s v="2021"/>
    <x v="7"/>
    <x v="45"/>
  </r>
  <r>
    <x v="2"/>
    <n v="1197831"/>
    <x v="407"/>
    <x v="1"/>
    <x v="1"/>
    <s v="Dallas"/>
    <x v="3"/>
    <n v="56"/>
    <n v="126"/>
    <n v="7056"/>
    <n v="4586.4000000000005"/>
    <n v="0.65"/>
    <s v="Online"/>
    <s v="2021"/>
    <x v="8"/>
    <x v="45"/>
  </r>
  <r>
    <x v="2"/>
    <n v="1197831"/>
    <x v="408"/>
    <x v="1"/>
    <x v="1"/>
    <s v="Dallas"/>
    <x v="4"/>
    <n v="53"/>
    <n v="135"/>
    <n v="7155"/>
    <n v="3505.95"/>
    <n v="0.49"/>
    <s v="Online"/>
    <s v="2021"/>
    <x v="8"/>
    <x v="45"/>
  </r>
  <r>
    <x v="2"/>
    <n v="1197831"/>
    <x v="409"/>
    <x v="1"/>
    <x v="1"/>
    <s v="Dallas"/>
    <x v="5"/>
    <n v="48"/>
    <n v="203"/>
    <n v="9744"/>
    <n v="6820.8000000000011"/>
    <n v="0.70000000000000007"/>
    <s v="Online"/>
    <s v="2021"/>
    <x v="8"/>
    <x v="46"/>
  </r>
  <r>
    <x v="2"/>
    <n v="1197831"/>
    <x v="410"/>
    <x v="1"/>
    <x v="1"/>
    <s v="Dallas"/>
    <x v="0"/>
    <n v="39"/>
    <n v="156"/>
    <n v="6084"/>
    <n v="3042"/>
    <n v="0.5"/>
    <s v="Online"/>
    <s v="2021"/>
    <x v="8"/>
    <x v="46"/>
  </r>
  <r>
    <x v="2"/>
    <n v="1197831"/>
    <x v="411"/>
    <x v="1"/>
    <x v="1"/>
    <s v="Dallas"/>
    <x v="1"/>
    <n v="38"/>
    <n v="169"/>
    <n v="6422"/>
    <n v="3275.2200000000003"/>
    <n v="0.51"/>
    <s v="Online"/>
    <s v="2021"/>
    <x v="8"/>
    <x v="46"/>
  </r>
  <r>
    <x v="2"/>
    <n v="1197831"/>
    <x v="412"/>
    <x v="1"/>
    <x v="1"/>
    <s v="Dallas"/>
    <x v="2"/>
    <n v="41"/>
    <n v="144"/>
    <n v="5904"/>
    <n v="3070.08"/>
    <n v="0.52"/>
    <s v="Online"/>
    <s v="2021"/>
    <x v="8"/>
    <x v="46"/>
  </r>
  <r>
    <x v="2"/>
    <n v="1197831"/>
    <x v="413"/>
    <x v="1"/>
    <x v="1"/>
    <s v="Dallas"/>
    <x v="3"/>
    <n v="41"/>
    <n v="111"/>
    <n v="4551"/>
    <n v="2730.6"/>
    <n v="0.6"/>
    <s v="Online"/>
    <s v="2021"/>
    <x v="8"/>
    <x v="46"/>
  </r>
  <r>
    <x v="2"/>
    <n v="1197831"/>
    <x v="414"/>
    <x v="1"/>
    <x v="1"/>
    <s v="Dallas"/>
    <x v="4"/>
    <n v="36"/>
    <n v="100"/>
    <n v="3600"/>
    <n v="1619.9999999999998"/>
    <n v="0.44999999999999996"/>
    <s v="Online"/>
    <s v="2021"/>
    <x v="8"/>
    <x v="46"/>
  </r>
  <r>
    <x v="2"/>
    <n v="1197831"/>
    <x v="415"/>
    <x v="1"/>
    <x v="1"/>
    <s v="Dallas"/>
    <x v="5"/>
    <n v="45"/>
    <n v="161"/>
    <n v="7245"/>
    <n v="5071.5000000000009"/>
    <n v="0.70000000000000007"/>
    <s v="Online"/>
    <s v="2021"/>
    <x v="8"/>
    <x v="46"/>
  </r>
  <r>
    <x v="2"/>
    <n v="1197831"/>
    <x v="416"/>
    <x v="1"/>
    <x v="1"/>
    <s v="Dallas"/>
    <x v="0"/>
    <n v="38"/>
    <n v="181"/>
    <n v="6878"/>
    <n v="3782.8999999999996"/>
    <n v="0.54999999999999993"/>
    <s v="Online"/>
    <s v="2021"/>
    <x v="8"/>
    <x v="47"/>
  </r>
  <r>
    <x v="2"/>
    <n v="1197831"/>
    <x v="417"/>
    <x v="1"/>
    <x v="1"/>
    <s v="Dallas"/>
    <x v="1"/>
    <n v="37"/>
    <n v="218"/>
    <n v="8066"/>
    <n v="4033"/>
    <n v="0.5"/>
    <s v="Online"/>
    <s v="2021"/>
    <x v="8"/>
    <x v="47"/>
  </r>
  <r>
    <x v="2"/>
    <n v="1197831"/>
    <x v="418"/>
    <x v="1"/>
    <x v="1"/>
    <s v="Dallas"/>
    <x v="2"/>
    <n v="63"/>
    <n v="176"/>
    <n v="11088"/>
    <n v="6098.4"/>
    <n v="0.54999999999999993"/>
    <s v="Online"/>
    <s v="2021"/>
    <x v="8"/>
    <x v="47"/>
  </r>
  <r>
    <x v="2"/>
    <n v="1197831"/>
    <x v="419"/>
    <x v="1"/>
    <x v="1"/>
    <s v="Dallas"/>
    <x v="3"/>
    <n v="59"/>
    <n v="145"/>
    <n v="8555"/>
    <n v="5304.1"/>
    <n v="0.62"/>
    <s v="Online"/>
    <s v="2021"/>
    <x v="8"/>
    <x v="47"/>
  </r>
  <r>
    <x v="2"/>
    <n v="1197831"/>
    <x v="420"/>
    <x v="1"/>
    <x v="1"/>
    <s v="Dallas"/>
    <x v="4"/>
    <n v="56"/>
    <n v="138"/>
    <n v="7728"/>
    <n v="3709.44"/>
    <n v="0.48"/>
    <s v="Online"/>
    <s v="2021"/>
    <x v="8"/>
    <x v="47"/>
  </r>
  <r>
    <x v="2"/>
    <n v="1197831"/>
    <x v="421"/>
    <x v="1"/>
    <x v="1"/>
    <s v="Dallas"/>
    <x v="5"/>
    <n v="67"/>
    <n v="176"/>
    <n v="11792"/>
    <n v="7664.8"/>
    <n v="0.65"/>
    <s v="Online"/>
    <s v="2021"/>
    <x v="8"/>
    <x v="47"/>
  </r>
  <r>
    <x v="2"/>
    <n v="1197831"/>
    <x v="422"/>
    <x v="1"/>
    <x v="1"/>
    <s v="Dallas"/>
    <x v="0"/>
    <n v="59"/>
    <n v="223"/>
    <n v="13157"/>
    <n v="7104.7800000000007"/>
    <n v="0.54"/>
    <s v="Online"/>
    <s v="2021"/>
    <x v="8"/>
    <x v="47"/>
  </r>
  <r>
    <x v="2"/>
    <n v="1197831"/>
    <x v="423"/>
    <x v="1"/>
    <x v="1"/>
    <s v="Dallas"/>
    <x v="1"/>
    <n v="56"/>
    <n v="231"/>
    <n v="12936"/>
    <n v="6726.72"/>
    <n v="0.52"/>
    <s v="Online"/>
    <s v="2021"/>
    <x v="8"/>
    <x v="24"/>
  </r>
  <r>
    <x v="2"/>
    <n v="1197831"/>
    <x v="424"/>
    <x v="1"/>
    <x v="1"/>
    <s v="Dallas"/>
    <x v="2"/>
    <n v="62"/>
    <n v="189"/>
    <n v="11718"/>
    <n v="6327.72"/>
    <n v="0.54"/>
    <s v="Online"/>
    <s v="2021"/>
    <x v="8"/>
    <x v="24"/>
  </r>
  <r>
    <x v="2"/>
    <n v="1197831"/>
    <x v="425"/>
    <x v="1"/>
    <x v="1"/>
    <s v="Dallas"/>
    <x v="3"/>
    <n v="59"/>
    <n v="173"/>
    <n v="10207"/>
    <n v="6328.34"/>
    <n v="0.62"/>
    <s v="Online"/>
    <s v="2021"/>
    <x v="8"/>
    <x v="24"/>
  </r>
  <r>
    <x v="2"/>
    <n v="1197831"/>
    <x v="426"/>
    <x v="1"/>
    <x v="1"/>
    <s v="Dallas"/>
    <x v="4"/>
    <n v="58"/>
    <n v="158"/>
    <n v="9164"/>
    <n v="4582"/>
    <n v="0.5"/>
    <s v="Online"/>
    <s v="2021"/>
    <x v="8"/>
    <x v="24"/>
  </r>
  <r>
    <x v="2"/>
    <n v="1197831"/>
    <x v="427"/>
    <x v="1"/>
    <x v="1"/>
    <s v="Dallas"/>
    <x v="5"/>
    <n v="65"/>
    <n v="233"/>
    <n v="15145"/>
    <n v="9995.7000000000007"/>
    <n v="0.66"/>
    <s v="Online"/>
    <s v="2021"/>
    <x v="8"/>
    <x v="24"/>
  </r>
  <r>
    <x v="0"/>
    <n v="1185732"/>
    <x v="428"/>
    <x v="1"/>
    <x v="1"/>
    <s v="Dallas"/>
    <x v="0"/>
    <n v="44"/>
    <n v="111"/>
    <n v="4884"/>
    <n v="3418.8"/>
    <n v="0.70000000000000007"/>
    <s v="Online"/>
    <s v="2021"/>
    <x v="8"/>
    <x v="24"/>
  </r>
  <r>
    <x v="0"/>
    <n v="1185732"/>
    <x v="429"/>
    <x v="1"/>
    <x v="1"/>
    <s v="Dallas"/>
    <x v="1"/>
    <n v="41"/>
    <n v="68"/>
    <n v="2788"/>
    <n v="1310.3599999999999"/>
    <n v="0.47"/>
    <s v="Online"/>
    <s v="2021"/>
    <x v="8"/>
    <x v="24"/>
  </r>
  <r>
    <x v="0"/>
    <n v="1185732"/>
    <x v="430"/>
    <x v="1"/>
    <x v="1"/>
    <s v="Dallas"/>
    <x v="2"/>
    <n v="33"/>
    <n v="56"/>
    <n v="1848"/>
    <n v="942.48"/>
    <n v="0.51"/>
    <s v="Online"/>
    <s v="2021"/>
    <x v="8"/>
    <x v="25"/>
  </r>
  <r>
    <x v="0"/>
    <n v="1185732"/>
    <x v="431"/>
    <x v="1"/>
    <x v="1"/>
    <s v="Dallas"/>
    <x v="3"/>
    <n v="38"/>
    <n v="19"/>
    <n v="722"/>
    <n v="368.22"/>
    <n v="0.51"/>
    <s v="Online"/>
    <s v="2021"/>
    <x v="8"/>
    <x v="25"/>
  </r>
  <r>
    <x v="0"/>
    <n v="1185732"/>
    <x v="432"/>
    <x v="0"/>
    <x v="4"/>
    <s v="Philadelphia"/>
    <x v="4"/>
    <n v="54"/>
    <n v="36"/>
    <n v="1944"/>
    <n v="874.8"/>
    <n v="0.44999999999999996"/>
    <s v="Online"/>
    <s v="2021"/>
    <x v="8"/>
    <x v="25"/>
  </r>
  <r>
    <x v="0"/>
    <n v="1185732"/>
    <x v="433"/>
    <x v="0"/>
    <x v="4"/>
    <s v="Philadelphia"/>
    <x v="5"/>
    <n v="43"/>
    <n v="61"/>
    <n v="2623"/>
    <n v="1154.1200000000001"/>
    <n v="0.44"/>
    <s v="Online"/>
    <s v="2021"/>
    <x v="8"/>
    <x v="25"/>
  </r>
  <r>
    <x v="0"/>
    <n v="1185732"/>
    <x v="434"/>
    <x v="0"/>
    <x v="4"/>
    <s v="Philadelphia"/>
    <x v="0"/>
    <n v="42"/>
    <n v="119"/>
    <n v="4998"/>
    <n v="3348.6600000000003"/>
    <n v="0.67"/>
    <s v="Online"/>
    <s v="2021"/>
    <x v="8"/>
    <x v="25"/>
  </r>
  <r>
    <x v="0"/>
    <n v="1185732"/>
    <x v="435"/>
    <x v="0"/>
    <x v="4"/>
    <s v="Philadelphia"/>
    <x v="1"/>
    <n v="44"/>
    <n v="35"/>
    <n v="1540"/>
    <n v="739.19999999999993"/>
    <n v="0.48"/>
    <s v="Online"/>
    <s v="2021"/>
    <x v="8"/>
    <x v="25"/>
  </r>
  <r>
    <x v="0"/>
    <n v="1185732"/>
    <x v="436"/>
    <x v="0"/>
    <x v="4"/>
    <s v="Philadelphia"/>
    <x v="2"/>
    <n v="34"/>
    <n v="46"/>
    <n v="1564"/>
    <n v="813.28"/>
    <n v="0.52"/>
    <s v="Online"/>
    <s v="2021"/>
    <x v="8"/>
    <x v="25"/>
  </r>
  <r>
    <x v="0"/>
    <n v="1185732"/>
    <x v="437"/>
    <x v="0"/>
    <x v="4"/>
    <s v="Philadelphia"/>
    <x v="3"/>
    <n v="39"/>
    <n v="13"/>
    <n v="507"/>
    <n v="263.64"/>
    <n v="0.52"/>
    <s v="Online"/>
    <s v="2021"/>
    <x v="8"/>
    <x v="26"/>
  </r>
  <r>
    <x v="0"/>
    <n v="1185732"/>
    <x v="438"/>
    <x v="0"/>
    <x v="4"/>
    <s v="Philadelphia"/>
    <x v="4"/>
    <n v="51"/>
    <n v="36"/>
    <n v="1836"/>
    <n v="844.56"/>
    <n v="0.45999999999999996"/>
    <s v="Online"/>
    <s v="2021"/>
    <x v="9"/>
    <x v="26"/>
  </r>
  <r>
    <x v="0"/>
    <n v="1185732"/>
    <x v="439"/>
    <x v="0"/>
    <x v="4"/>
    <s v="Philadelphia"/>
    <x v="5"/>
    <n v="44"/>
    <n v="68"/>
    <n v="2992"/>
    <n v="1346.3999999999999"/>
    <n v="0.44999999999999996"/>
    <s v="Online"/>
    <s v="2021"/>
    <x v="9"/>
    <x v="26"/>
  </r>
  <r>
    <x v="0"/>
    <n v="1185732"/>
    <x v="440"/>
    <x v="0"/>
    <x v="4"/>
    <s v="Philadelphia"/>
    <x v="0"/>
    <n v="49"/>
    <n v="120"/>
    <n v="5880"/>
    <n v="4116"/>
    <n v="0.70000000000000007"/>
    <s v="Online"/>
    <s v="2021"/>
    <x v="9"/>
    <x v="26"/>
  </r>
  <r>
    <x v="0"/>
    <n v="1185732"/>
    <x v="441"/>
    <x v="0"/>
    <x v="4"/>
    <s v="Philadelphia"/>
    <x v="1"/>
    <n v="47"/>
    <n v="38"/>
    <n v="1786"/>
    <n v="875.14"/>
    <n v="0.49"/>
    <s v="Online"/>
    <s v="2021"/>
    <x v="9"/>
    <x v="26"/>
  </r>
  <r>
    <x v="0"/>
    <n v="1185732"/>
    <x v="442"/>
    <x v="0"/>
    <x v="4"/>
    <s v="Philadelphia"/>
    <x v="2"/>
    <n v="36"/>
    <n v="51"/>
    <n v="1836"/>
    <n v="991.44"/>
    <n v="0.54"/>
    <s v="Online"/>
    <s v="2021"/>
    <x v="9"/>
    <x v="26"/>
  </r>
  <r>
    <x v="0"/>
    <n v="1185732"/>
    <x v="443"/>
    <x v="0"/>
    <x v="4"/>
    <s v="Philadelphia"/>
    <x v="3"/>
    <n v="43"/>
    <n v="8"/>
    <n v="344"/>
    <n v="175.44"/>
    <n v="0.51"/>
    <s v="Online"/>
    <s v="2021"/>
    <x v="9"/>
    <x v="26"/>
  </r>
  <r>
    <x v="0"/>
    <n v="1185732"/>
    <x v="444"/>
    <x v="0"/>
    <x v="4"/>
    <s v="Philadelphia"/>
    <x v="4"/>
    <n v="58"/>
    <n v="20"/>
    <n v="1160"/>
    <n v="464"/>
    <n v="0.4"/>
    <s v="Online"/>
    <s v="2021"/>
    <x v="9"/>
    <x v="27"/>
  </r>
  <r>
    <x v="0"/>
    <n v="1185732"/>
    <x v="445"/>
    <x v="0"/>
    <x v="4"/>
    <s v="Philadelphia"/>
    <x v="5"/>
    <n v="47"/>
    <n v="44"/>
    <n v="2068"/>
    <n v="723.8"/>
    <n v="0.35"/>
    <s v="Online"/>
    <s v="2021"/>
    <x v="9"/>
    <x v="27"/>
  </r>
  <r>
    <x v="0"/>
    <n v="1185732"/>
    <x v="446"/>
    <x v="0"/>
    <x v="4"/>
    <s v="Philadelphia"/>
    <x v="0"/>
    <n v="46"/>
    <n v="122"/>
    <n v="5612"/>
    <n v="3535.56"/>
    <n v="0.63"/>
    <s v="Online"/>
    <s v="2021"/>
    <x v="9"/>
    <x v="27"/>
  </r>
  <r>
    <x v="0"/>
    <n v="1185732"/>
    <x v="447"/>
    <x v="0"/>
    <x v="4"/>
    <s v="Philadelphia"/>
    <x v="1"/>
    <n v="45"/>
    <n v="45"/>
    <n v="2025"/>
    <n v="850.5"/>
    <n v="0.42"/>
    <s v="Online"/>
    <s v="2021"/>
    <x v="9"/>
    <x v="27"/>
  </r>
  <r>
    <x v="0"/>
    <n v="1185732"/>
    <x v="448"/>
    <x v="0"/>
    <x v="4"/>
    <s v="Philadelphia"/>
    <x v="2"/>
    <n v="38"/>
    <n v="38"/>
    <n v="1444"/>
    <n v="664.2399999999999"/>
    <n v="0.45999999999999996"/>
    <s v="Online"/>
    <s v="2021"/>
    <x v="9"/>
    <x v="27"/>
  </r>
  <r>
    <x v="0"/>
    <n v="1185732"/>
    <x v="449"/>
    <x v="0"/>
    <x v="4"/>
    <s v="Philadelphia"/>
    <x v="3"/>
    <n v="42"/>
    <n v="20"/>
    <n v="840"/>
    <n v="386.4"/>
    <n v="0.45999999999999996"/>
    <s v="Online"/>
    <s v="2021"/>
    <x v="9"/>
    <x v="27"/>
  </r>
  <r>
    <x v="0"/>
    <n v="1185732"/>
    <x v="450"/>
    <x v="0"/>
    <x v="4"/>
    <s v="Philadelphia"/>
    <x v="4"/>
    <n v="55"/>
    <n v="22"/>
    <n v="1210"/>
    <n v="508.2"/>
    <n v="0.42"/>
    <s v="Online"/>
    <s v="2021"/>
    <x v="9"/>
    <x v="27"/>
  </r>
  <r>
    <x v="0"/>
    <n v="1185732"/>
    <x v="451"/>
    <x v="0"/>
    <x v="4"/>
    <s v="Philadelphia"/>
    <x v="5"/>
    <n v="48"/>
    <n v="54"/>
    <n v="2592"/>
    <n v="933.12"/>
    <n v="0.36"/>
    <s v="Online"/>
    <s v="2021"/>
    <x v="9"/>
    <x v="28"/>
  </r>
  <r>
    <x v="0"/>
    <n v="1185732"/>
    <x v="452"/>
    <x v="0"/>
    <x v="4"/>
    <s v="Philadelphia"/>
    <x v="0"/>
    <n v="58"/>
    <n v="136"/>
    <n v="7888"/>
    <n v="4969.4399999999996"/>
    <n v="0.63"/>
    <s v="Online"/>
    <s v="2021"/>
    <x v="9"/>
    <x v="28"/>
  </r>
  <r>
    <x v="0"/>
    <n v="1185732"/>
    <x v="453"/>
    <x v="0"/>
    <x v="4"/>
    <s v="Philadelphia"/>
    <x v="1"/>
    <n v="54"/>
    <n v="53"/>
    <n v="2862"/>
    <n v="1144.8"/>
    <n v="0.4"/>
    <s v="Online"/>
    <s v="2021"/>
    <x v="9"/>
    <x v="28"/>
  </r>
  <r>
    <x v="0"/>
    <n v="1185732"/>
    <x v="454"/>
    <x v="0"/>
    <x v="4"/>
    <s v="Philadelphia"/>
    <x v="2"/>
    <n v="52"/>
    <n v="42"/>
    <n v="2184"/>
    <n v="1004.6399999999999"/>
    <n v="0.45999999999999996"/>
    <s v="Online"/>
    <s v="2021"/>
    <x v="9"/>
    <x v="28"/>
  </r>
  <r>
    <x v="0"/>
    <n v="1185732"/>
    <x v="455"/>
    <x v="0"/>
    <x v="4"/>
    <s v="Philadelphia"/>
    <x v="3"/>
    <n v="51"/>
    <n v="29"/>
    <n v="1479"/>
    <n v="695.13"/>
    <n v="0.47"/>
    <s v="Online"/>
    <s v="2021"/>
    <x v="9"/>
    <x v="28"/>
  </r>
  <r>
    <x v="0"/>
    <n v="1185732"/>
    <x v="456"/>
    <x v="0"/>
    <x v="4"/>
    <s v="Philadelphia"/>
    <x v="4"/>
    <n v="59"/>
    <n v="31"/>
    <n v="1829"/>
    <n v="768.18"/>
    <n v="0.42"/>
    <s v="Online"/>
    <s v="2021"/>
    <x v="9"/>
    <x v="28"/>
  </r>
  <r>
    <x v="0"/>
    <n v="1185732"/>
    <x v="457"/>
    <x v="0"/>
    <x v="4"/>
    <s v="Philadelphia"/>
    <x v="5"/>
    <n v="64"/>
    <n v="63"/>
    <n v="4032"/>
    <n v="1814.3999999999999"/>
    <n v="0.44999999999999996"/>
    <s v="Online"/>
    <s v="2021"/>
    <x v="9"/>
    <x v="28"/>
  </r>
  <r>
    <x v="0"/>
    <n v="1185732"/>
    <x v="458"/>
    <x v="0"/>
    <x v="4"/>
    <s v="Philadelphia"/>
    <x v="0"/>
    <n v="64"/>
    <n v="135"/>
    <n v="8640"/>
    <n v="5616"/>
    <n v="0.65"/>
    <s v="Online"/>
    <s v="2021"/>
    <x v="9"/>
    <x v="48"/>
  </r>
  <r>
    <x v="0"/>
    <n v="1185732"/>
    <x v="459"/>
    <x v="0"/>
    <x v="4"/>
    <s v="Philadelphia"/>
    <x v="1"/>
    <n v="59"/>
    <n v="70"/>
    <n v="4130"/>
    <n v="1899.8"/>
    <n v="0.45999999999999996"/>
    <s v="Online"/>
    <s v="2021"/>
    <x v="9"/>
    <x v="48"/>
  </r>
  <r>
    <x v="0"/>
    <n v="1185732"/>
    <x v="460"/>
    <x v="0"/>
    <x v="4"/>
    <s v="Philadelphia"/>
    <x v="2"/>
    <n v="52"/>
    <n v="44"/>
    <n v="2288"/>
    <n v="1144"/>
    <n v="0.5"/>
    <s v="Online"/>
    <s v="2021"/>
    <x v="9"/>
    <x v="48"/>
  </r>
  <r>
    <x v="0"/>
    <n v="1185732"/>
    <x v="461"/>
    <x v="0"/>
    <x v="4"/>
    <s v="Philadelphia"/>
    <x v="3"/>
    <n v="52"/>
    <n v="39"/>
    <n v="2028"/>
    <n v="1074.8400000000001"/>
    <n v="0.53"/>
    <s v="Online"/>
    <s v="2021"/>
    <x v="9"/>
    <x v="48"/>
  </r>
  <r>
    <x v="0"/>
    <n v="1185732"/>
    <x v="462"/>
    <x v="0"/>
    <x v="4"/>
    <s v="Philadelphia"/>
    <x v="4"/>
    <n v="60"/>
    <n v="45"/>
    <n v="2700"/>
    <n v="1242"/>
    <n v="0.45999999999999996"/>
    <s v="Online"/>
    <s v="2021"/>
    <x v="9"/>
    <x v="48"/>
  </r>
  <r>
    <x v="0"/>
    <n v="1185732"/>
    <x v="463"/>
    <x v="0"/>
    <x v="4"/>
    <s v="Philadelphia"/>
    <x v="5"/>
    <n v="65"/>
    <n v="81"/>
    <n v="5265"/>
    <n v="2211.2999999999997"/>
    <n v="0.42"/>
    <s v="Online"/>
    <s v="2021"/>
    <x v="9"/>
    <x v="48"/>
  </r>
  <r>
    <x v="0"/>
    <n v="1185732"/>
    <x v="464"/>
    <x v="0"/>
    <x v="4"/>
    <s v="Philadelphia"/>
    <x v="0"/>
    <n v="60"/>
    <n v="145"/>
    <n v="8700"/>
    <n v="5829"/>
    <n v="0.67"/>
    <s v="Online"/>
    <s v="2021"/>
    <x v="9"/>
    <x v="48"/>
  </r>
  <r>
    <x v="0"/>
    <n v="1185732"/>
    <x v="465"/>
    <x v="0"/>
    <x v="4"/>
    <s v="Philadelphia"/>
    <x v="1"/>
    <n v="55"/>
    <n v="90"/>
    <n v="4950"/>
    <n v="2475"/>
    <n v="0.5"/>
    <s v="Online"/>
    <s v="2021"/>
    <x v="9"/>
    <x v="49"/>
  </r>
  <r>
    <x v="0"/>
    <n v="1185732"/>
    <x v="466"/>
    <x v="0"/>
    <x v="4"/>
    <s v="Philadelphia"/>
    <x v="2"/>
    <n v="51"/>
    <n v="59"/>
    <n v="3009"/>
    <n v="1504.5"/>
    <n v="0.5"/>
    <s v="Online"/>
    <s v="2021"/>
    <x v="9"/>
    <x v="49"/>
  </r>
  <r>
    <x v="0"/>
    <n v="1185732"/>
    <x v="467"/>
    <x v="0"/>
    <x v="4"/>
    <s v="Philadelphia"/>
    <x v="3"/>
    <n v="51"/>
    <n v="44"/>
    <n v="2244"/>
    <n v="1189.3200000000002"/>
    <n v="0.53"/>
    <s v="Online"/>
    <s v="2021"/>
    <x v="9"/>
    <x v="49"/>
  </r>
  <r>
    <x v="0"/>
    <n v="1185732"/>
    <x v="468"/>
    <x v="0"/>
    <x v="4"/>
    <s v="Philadelphia"/>
    <x v="4"/>
    <n v="64"/>
    <n v="60"/>
    <n v="3840"/>
    <n v="1843.1999999999998"/>
    <n v="0.48"/>
    <s v="Online"/>
    <s v="2021"/>
    <x v="10"/>
    <x v="49"/>
  </r>
  <r>
    <x v="0"/>
    <n v="1185732"/>
    <x v="469"/>
    <x v="0"/>
    <x v="4"/>
    <s v="Philadelphia"/>
    <x v="5"/>
    <n v="64"/>
    <n v="98"/>
    <n v="6272"/>
    <n v="2634.24"/>
    <n v="0.42"/>
    <s v="Online"/>
    <s v="2021"/>
    <x v="10"/>
    <x v="49"/>
  </r>
  <r>
    <x v="0"/>
    <n v="1185732"/>
    <x v="470"/>
    <x v="0"/>
    <x v="4"/>
    <s v="Philadelphia"/>
    <x v="0"/>
    <n v="60"/>
    <n v="158"/>
    <n v="9480"/>
    <n v="6256.8"/>
    <n v="0.66"/>
    <s v="Online"/>
    <s v="2021"/>
    <x v="10"/>
    <x v="49"/>
  </r>
  <r>
    <x v="0"/>
    <n v="1185732"/>
    <x v="471"/>
    <x v="0"/>
    <x v="4"/>
    <s v="Philadelphia"/>
    <x v="1"/>
    <n v="54"/>
    <n v="75"/>
    <n v="4050"/>
    <n v="1903.5"/>
    <n v="0.47"/>
    <s v="Online"/>
    <s v="2021"/>
    <x v="10"/>
    <x v="49"/>
  </r>
  <r>
    <x v="0"/>
    <n v="1185732"/>
    <x v="472"/>
    <x v="0"/>
    <x v="4"/>
    <s v="Philadelphia"/>
    <x v="2"/>
    <n v="54"/>
    <n v="61"/>
    <n v="3294"/>
    <n v="1811.6999999999998"/>
    <n v="0.54999999999999993"/>
    <s v="Online"/>
    <s v="2021"/>
    <x v="10"/>
    <x v="50"/>
  </r>
  <r>
    <x v="0"/>
    <n v="1185732"/>
    <x v="473"/>
    <x v="0"/>
    <x v="4"/>
    <s v="Philadelphia"/>
    <x v="3"/>
    <n v="53"/>
    <n v="58"/>
    <n v="3074"/>
    <n v="1659.96"/>
    <n v="0.54"/>
    <s v="Online"/>
    <s v="2021"/>
    <x v="10"/>
    <x v="50"/>
  </r>
  <r>
    <x v="0"/>
    <n v="1185732"/>
    <x v="474"/>
    <x v="0"/>
    <x v="4"/>
    <s v="Philadelphia"/>
    <x v="4"/>
    <n v="61"/>
    <n v="46"/>
    <n v="2806"/>
    <n v="1290.76"/>
    <n v="0.45999999999999996"/>
    <s v="Online"/>
    <s v="2021"/>
    <x v="10"/>
    <x v="50"/>
  </r>
  <r>
    <x v="0"/>
    <n v="1185732"/>
    <x v="475"/>
    <x v="0"/>
    <x v="4"/>
    <s v="Philadelphia"/>
    <x v="5"/>
    <n v="64"/>
    <n v="95"/>
    <n v="6080"/>
    <n v="2614.4"/>
    <n v="0.43"/>
    <s v="Online"/>
    <s v="2021"/>
    <x v="10"/>
    <x v="50"/>
  </r>
  <r>
    <x v="0"/>
    <n v="1185732"/>
    <x v="476"/>
    <x v="0"/>
    <x v="4"/>
    <s v="Philadelphia"/>
    <x v="0"/>
    <n v="62"/>
    <n v="143"/>
    <n v="8866"/>
    <n v="5319.5999999999995"/>
    <n v="0.6"/>
    <s v="Online"/>
    <s v="2021"/>
    <x v="10"/>
    <x v="50"/>
  </r>
  <r>
    <x v="0"/>
    <n v="1185732"/>
    <x v="477"/>
    <x v="0"/>
    <x v="4"/>
    <s v="Philadelphia"/>
    <x v="1"/>
    <n v="48"/>
    <n v="80"/>
    <n v="3840"/>
    <n v="1536"/>
    <n v="0.4"/>
    <s v="Online"/>
    <s v="2021"/>
    <x v="10"/>
    <x v="50"/>
  </r>
  <r>
    <x v="0"/>
    <n v="1185732"/>
    <x v="478"/>
    <x v="0"/>
    <x v="4"/>
    <s v="Philadelphia"/>
    <x v="2"/>
    <n v="41"/>
    <n v="50"/>
    <n v="2050"/>
    <n v="922.49999999999989"/>
    <n v="0.44999999999999996"/>
    <s v="Online"/>
    <s v="2021"/>
    <x v="10"/>
    <x v="50"/>
  </r>
  <r>
    <x v="0"/>
    <n v="1185732"/>
    <x v="479"/>
    <x v="0"/>
    <x v="4"/>
    <s v="Philadelphia"/>
    <x v="3"/>
    <n v="41"/>
    <n v="53"/>
    <n v="2173"/>
    <n v="1021.31"/>
    <n v="0.47"/>
    <s v="Online"/>
    <s v="2021"/>
    <x v="10"/>
    <x v="51"/>
  </r>
  <r>
    <x v="0"/>
    <n v="1185732"/>
    <x v="480"/>
    <x v="0"/>
    <x v="4"/>
    <s v="Philadelphia"/>
    <x v="4"/>
    <n v="50"/>
    <n v="36"/>
    <n v="1800"/>
    <n v="809.99999999999989"/>
    <n v="0.44999999999999996"/>
    <s v="Online"/>
    <s v="2021"/>
    <x v="10"/>
    <x v="51"/>
  </r>
  <r>
    <x v="0"/>
    <n v="1185732"/>
    <x v="481"/>
    <x v="0"/>
    <x v="4"/>
    <s v="Philadelphia"/>
    <x v="5"/>
    <n v="55"/>
    <n v="61"/>
    <n v="3355"/>
    <n v="1342"/>
    <n v="0.4"/>
    <s v="Online"/>
    <s v="2021"/>
    <x v="10"/>
    <x v="51"/>
  </r>
  <r>
    <x v="0"/>
    <n v="1185732"/>
    <x v="482"/>
    <x v="0"/>
    <x v="4"/>
    <s v="Philadelphia"/>
    <x v="0"/>
    <n v="55"/>
    <n v="104"/>
    <n v="5720"/>
    <n v="3546.4"/>
    <n v="0.62"/>
    <s v="Online"/>
    <s v="2021"/>
    <x v="10"/>
    <x v="51"/>
  </r>
  <r>
    <x v="0"/>
    <n v="1185732"/>
    <x v="483"/>
    <x v="0"/>
    <x v="4"/>
    <s v="Philadelphia"/>
    <x v="1"/>
    <n v="47"/>
    <n v="63"/>
    <n v="2961"/>
    <n v="1243.6199999999999"/>
    <n v="0.42"/>
    <s v="Online"/>
    <s v="2021"/>
    <x v="10"/>
    <x v="51"/>
  </r>
  <r>
    <x v="0"/>
    <n v="1185732"/>
    <x v="484"/>
    <x v="0"/>
    <x v="4"/>
    <s v="Philadelphia"/>
    <x v="2"/>
    <n v="48"/>
    <n v="34"/>
    <n v="1632"/>
    <n v="734.4"/>
    <n v="0.44999999999999996"/>
    <s v="Online"/>
    <s v="2021"/>
    <x v="10"/>
    <x v="51"/>
  </r>
  <r>
    <x v="0"/>
    <n v="1185732"/>
    <x v="485"/>
    <x v="0"/>
    <x v="4"/>
    <s v="Philadelphia"/>
    <x v="3"/>
    <n v="48"/>
    <n v="29"/>
    <n v="1392"/>
    <n v="626.4"/>
    <n v="0.44999999999999996"/>
    <s v="Online"/>
    <s v="2021"/>
    <x v="10"/>
    <x v="51"/>
  </r>
  <r>
    <x v="0"/>
    <n v="1185732"/>
    <x v="486"/>
    <x v="0"/>
    <x v="4"/>
    <s v="Philadelphia"/>
    <x v="4"/>
    <n v="56"/>
    <n v="27"/>
    <n v="1512"/>
    <n v="650.16"/>
    <n v="0.43"/>
    <s v="Online"/>
    <s v="2021"/>
    <x v="10"/>
    <x v="29"/>
  </r>
  <r>
    <x v="0"/>
    <n v="1185732"/>
    <x v="487"/>
    <x v="0"/>
    <x v="4"/>
    <s v="Philadelphia"/>
    <x v="5"/>
    <n v="60"/>
    <n v="63"/>
    <n v="3780"/>
    <n v="1474.2"/>
    <n v="0.39"/>
    <s v="Online"/>
    <s v="2021"/>
    <x v="10"/>
    <x v="29"/>
  </r>
  <r>
    <x v="0"/>
    <n v="1185732"/>
    <x v="488"/>
    <x v="0"/>
    <x v="4"/>
    <s v="Philadelphia"/>
    <x v="0"/>
    <n v="66"/>
    <n v="113"/>
    <n v="7458"/>
    <n v="4847.7"/>
    <n v="0.65"/>
    <s v="Online"/>
    <s v="2021"/>
    <x v="10"/>
    <x v="29"/>
  </r>
  <r>
    <x v="0"/>
    <n v="1185732"/>
    <x v="489"/>
    <x v="0"/>
    <x v="4"/>
    <s v="Philadelphia"/>
    <x v="1"/>
    <n v="55"/>
    <n v="60"/>
    <n v="3300"/>
    <n v="1551"/>
    <n v="0.47"/>
    <s v="Online"/>
    <s v="2021"/>
    <x v="10"/>
    <x v="29"/>
  </r>
  <r>
    <x v="0"/>
    <n v="1185732"/>
    <x v="490"/>
    <x v="0"/>
    <x v="4"/>
    <s v="Philadelphia"/>
    <x v="2"/>
    <n v="55"/>
    <n v="55"/>
    <n v="3025"/>
    <n v="1603.25"/>
    <n v="0.53"/>
    <s v="Online"/>
    <s v="2021"/>
    <x v="10"/>
    <x v="29"/>
  </r>
  <r>
    <x v="0"/>
    <n v="1185732"/>
    <x v="491"/>
    <x v="0"/>
    <x v="4"/>
    <s v="Philadelphia"/>
    <x v="3"/>
    <n v="56"/>
    <n v="44"/>
    <n v="2464"/>
    <n v="1256.6400000000001"/>
    <n v="0.51"/>
    <s v="Online"/>
    <s v="2021"/>
    <x v="10"/>
    <x v="29"/>
  </r>
  <r>
    <x v="0"/>
    <n v="1185732"/>
    <x v="492"/>
    <x v="0"/>
    <x v="4"/>
    <s v="Philadelphia"/>
    <x v="4"/>
    <n v="64"/>
    <n v="42"/>
    <n v="2688"/>
    <n v="1290.24"/>
    <n v="0.48"/>
    <s v="Online"/>
    <s v="2021"/>
    <x v="10"/>
    <x v="29"/>
  </r>
  <r>
    <x v="0"/>
    <n v="1185732"/>
    <x v="493"/>
    <x v="0"/>
    <x v="4"/>
    <s v="Philadelphia"/>
    <x v="5"/>
    <n v="71"/>
    <n v="65"/>
    <n v="4615"/>
    <n v="2030.6"/>
    <n v="0.44"/>
    <s v="Online"/>
    <s v="2021"/>
    <x v="10"/>
    <x v="30"/>
  </r>
  <r>
    <x v="0"/>
    <n v="1185732"/>
    <x v="494"/>
    <x v="0"/>
    <x v="4"/>
    <s v="Philadelphia"/>
    <x v="0"/>
    <n v="67"/>
    <n v="124"/>
    <n v="8308"/>
    <n v="5732.52"/>
    <n v="0.69000000000000006"/>
    <s v="Online"/>
    <s v="2021"/>
    <x v="10"/>
    <x v="30"/>
  </r>
  <r>
    <x v="0"/>
    <n v="1185732"/>
    <x v="495"/>
    <x v="0"/>
    <x v="4"/>
    <s v="Philadelphia"/>
    <x v="1"/>
    <n v="55"/>
    <n v="69"/>
    <n v="3795"/>
    <n v="1707.7499999999998"/>
    <n v="0.44999999999999996"/>
    <s v="Online"/>
    <s v="2021"/>
    <x v="10"/>
    <x v="30"/>
  </r>
  <r>
    <x v="0"/>
    <n v="1185732"/>
    <x v="496"/>
    <x v="0"/>
    <x v="4"/>
    <s v="Philadelphia"/>
    <x v="2"/>
    <n v="55"/>
    <n v="65"/>
    <n v="3575"/>
    <n v="1894.75"/>
    <n v="0.53"/>
    <s v="Online"/>
    <s v="2021"/>
    <x v="10"/>
    <x v="30"/>
  </r>
  <r>
    <x v="0"/>
    <n v="1185732"/>
    <x v="497"/>
    <x v="0"/>
    <x v="4"/>
    <s v="Philadelphia"/>
    <x v="3"/>
    <n v="57"/>
    <n v="53"/>
    <n v="3021"/>
    <n v="1601.13"/>
    <n v="0.53"/>
    <s v="Online"/>
    <s v="2021"/>
    <x v="10"/>
    <x v="30"/>
  </r>
  <r>
    <x v="0"/>
    <n v="1185732"/>
    <x v="498"/>
    <x v="0"/>
    <x v="4"/>
    <s v="Philadelphia"/>
    <x v="4"/>
    <n v="63"/>
    <n v="47"/>
    <n v="2961"/>
    <n v="1362.06"/>
    <n v="0.45999999999999996"/>
    <s v="Online"/>
    <s v="2021"/>
    <x v="10"/>
    <x v="30"/>
  </r>
  <r>
    <x v="0"/>
    <n v="1185732"/>
    <x v="0"/>
    <x v="0"/>
    <x v="4"/>
    <s v="Philadelphia"/>
    <x v="5"/>
    <n v="68"/>
    <n v="83"/>
    <n v="5644"/>
    <n v="2426.92"/>
    <n v="0.43"/>
    <s v="Online"/>
    <s v="2020"/>
    <x v="0"/>
    <x v="0"/>
  </r>
  <r>
    <x v="3"/>
    <n v="1128299"/>
    <x v="1"/>
    <x v="0"/>
    <x v="4"/>
    <s v="Philadelphia"/>
    <x v="0"/>
    <n v="32"/>
    <n v="122"/>
    <n v="3904"/>
    <n v="1991.04"/>
    <n v="0.51"/>
    <s v="Online"/>
    <s v="2020"/>
    <x v="0"/>
    <x v="0"/>
  </r>
  <r>
    <x v="3"/>
    <n v="1128299"/>
    <x v="2"/>
    <x v="0"/>
    <x v="4"/>
    <s v="Philadelphia"/>
    <x v="1"/>
    <n v="44"/>
    <n v="117"/>
    <n v="5148"/>
    <n v="1904.76"/>
    <n v="0.37"/>
    <s v="Online"/>
    <s v="2020"/>
    <x v="0"/>
    <x v="0"/>
  </r>
  <r>
    <x v="3"/>
    <n v="1128299"/>
    <x v="3"/>
    <x v="0"/>
    <x v="4"/>
    <s v="Philadelphia"/>
    <x v="2"/>
    <n v="41"/>
    <n v="117"/>
    <n v="4797"/>
    <n v="2590.38"/>
    <n v="0.54"/>
    <s v="Online"/>
    <s v="2020"/>
    <x v="0"/>
    <x v="0"/>
  </r>
  <r>
    <x v="3"/>
    <n v="1128299"/>
    <x v="4"/>
    <x v="0"/>
    <x v="4"/>
    <s v="Philadelphia"/>
    <x v="3"/>
    <n v="43"/>
    <n v="87"/>
    <n v="3741"/>
    <n v="1870.5"/>
    <n v="0.5"/>
    <s v="Online"/>
    <s v="2020"/>
    <x v="0"/>
    <x v="1"/>
  </r>
  <r>
    <x v="3"/>
    <n v="1128299"/>
    <x v="5"/>
    <x v="2"/>
    <x v="5"/>
    <s v="Las Vegas"/>
    <x v="4"/>
    <n v="47"/>
    <n v="70"/>
    <n v="3290"/>
    <n v="2138.5"/>
    <n v="0.65"/>
    <s v="Online"/>
    <s v="2020"/>
    <x v="0"/>
    <x v="1"/>
  </r>
  <r>
    <x v="3"/>
    <n v="1128299"/>
    <x v="6"/>
    <x v="2"/>
    <x v="5"/>
    <s v="Las Vegas"/>
    <x v="5"/>
    <n v="41"/>
    <n v="128"/>
    <n v="5248"/>
    <n v="1574.4000000000003"/>
    <n v="0.30000000000000004"/>
    <s v="Online"/>
    <s v="2020"/>
    <x v="0"/>
    <x v="1"/>
  </r>
  <r>
    <x v="3"/>
    <n v="1128299"/>
    <x v="7"/>
    <x v="2"/>
    <x v="5"/>
    <s v="Las Vegas"/>
    <x v="0"/>
    <n v="34"/>
    <n v="158"/>
    <n v="5372"/>
    <n v="2686"/>
    <n v="0.5"/>
    <s v="Online"/>
    <s v="2020"/>
    <x v="0"/>
    <x v="1"/>
  </r>
  <r>
    <x v="3"/>
    <n v="1128299"/>
    <x v="499"/>
    <x v="2"/>
    <x v="5"/>
    <s v="Las Vegas"/>
    <x v="1"/>
    <n v="43"/>
    <n v="128"/>
    <n v="5504"/>
    <n v="2201.6"/>
    <n v="0.4"/>
    <s v="Online"/>
    <s v="2020"/>
    <x v="0"/>
    <x v="1"/>
  </r>
  <r>
    <x v="3"/>
    <n v="1128299"/>
    <x v="500"/>
    <x v="2"/>
    <x v="5"/>
    <s v="Las Vegas"/>
    <x v="2"/>
    <n v="41"/>
    <n v="119"/>
    <n v="4879"/>
    <n v="2585.8700000000003"/>
    <n v="0.53"/>
    <s v="Online"/>
    <s v="2020"/>
    <x v="0"/>
    <x v="1"/>
  </r>
  <r>
    <x v="3"/>
    <n v="1128299"/>
    <x v="501"/>
    <x v="2"/>
    <x v="5"/>
    <s v="Las Vegas"/>
    <x v="3"/>
    <n v="44"/>
    <n v="74"/>
    <n v="3256"/>
    <n v="1497.76"/>
    <n v="0.45999999999999996"/>
    <s v="Online"/>
    <s v="2020"/>
    <x v="0"/>
    <x v="1"/>
  </r>
  <r>
    <x v="3"/>
    <n v="1128299"/>
    <x v="502"/>
    <x v="2"/>
    <x v="5"/>
    <s v="Las Vegas"/>
    <x v="4"/>
    <n v="46"/>
    <n v="52"/>
    <n v="2392"/>
    <n v="1674.4"/>
    <n v="0.70000000000000007"/>
    <s v="Online"/>
    <s v="2020"/>
    <x v="0"/>
    <x v="31"/>
  </r>
  <r>
    <x v="3"/>
    <n v="1128299"/>
    <x v="503"/>
    <x v="2"/>
    <x v="5"/>
    <s v="Las Vegas"/>
    <x v="5"/>
    <n v="41"/>
    <n v="116"/>
    <n v="4756"/>
    <n v="1617.0400000000002"/>
    <n v="0.34"/>
    <s v="Online"/>
    <s v="2020"/>
    <x v="0"/>
    <x v="31"/>
  </r>
  <r>
    <x v="3"/>
    <n v="1128299"/>
    <x v="504"/>
    <x v="2"/>
    <x v="5"/>
    <s v="Las Vegas"/>
    <x v="0"/>
    <n v="43"/>
    <n v="160"/>
    <n v="6880"/>
    <n v="3784.0000000000005"/>
    <n v="0.55000000000000004"/>
    <s v="Online"/>
    <s v="2020"/>
    <x v="0"/>
    <x v="31"/>
  </r>
  <r>
    <x v="3"/>
    <n v="1128299"/>
    <x v="505"/>
    <x v="2"/>
    <x v="5"/>
    <s v="Las Vegas"/>
    <x v="1"/>
    <n v="50"/>
    <n v="120"/>
    <n v="6000"/>
    <n v="2400"/>
    <n v="0.4"/>
    <s v="Online"/>
    <s v="2020"/>
    <x v="0"/>
    <x v="31"/>
  </r>
  <r>
    <x v="3"/>
    <n v="1128299"/>
    <x v="506"/>
    <x v="2"/>
    <x v="5"/>
    <s v="Las Vegas"/>
    <x v="2"/>
    <n v="52"/>
    <n v="104"/>
    <n v="5408"/>
    <n v="2866.2400000000002"/>
    <n v="0.53"/>
    <s v="Online"/>
    <s v="2020"/>
    <x v="0"/>
    <x v="31"/>
  </r>
  <r>
    <x v="3"/>
    <n v="1128299"/>
    <x v="507"/>
    <x v="2"/>
    <x v="5"/>
    <s v="Las Vegas"/>
    <x v="3"/>
    <n v="50"/>
    <n v="84"/>
    <n v="4200"/>
    <n v="1974"/>
    <n v="0.47"/>
    <s v="Online"/>
    <s v="2020"/>
    <x v="0"/>
    <x v="31"/>
  </r>
  <r>
    <x v="3"/>
    <n v="1128299"/>
    <x v="508"/>
    <x v="2"/>
    <x v="5"/>
    <s v="Las Vegas"/>
    <x v="4"/>
    <n v="55"/>
    <n v="47"/>
    <n v="2585"/>
    <n v="1809.5000000000002"/>
    <n v="0.70000000000000007"/>
    <s v="Online"/>
    <s v="2020"/>
    <x v="0"/>
    <x v="31"/>
  </r>
  <r>
    <x v="3"/>
    <n v="1128299"/>
    <x v="509"/>
    <x v="2"/>
    <x v="5"/>
    <s v="Las Vegas"/>
    <x v="5"/>
    <n v="54"/>
    <n v="94"/>
    <n v="5076"/>
    <n v="1725.8400000000001"/>
    <n v="0.34"/>
    <s v="Online"/>
    <s v="2020"/>
    <x v="0"/>
    <x v="2"/>
  </r>
  <r>
    <x v="3"/>
    <n v="1128299"/>
    <x v="510"/>
    <x v="2"/>
    <x v="5"/>
    <s v="Las Vegas"/>
    <x v="0"/>
    <n v="58"/>
    <n v="143"/>
    <n v="8294"/>
    <n v="4229.9400000000005"/>
    <n v="0.51"/>
    <s v="Online"/>
    <s v="2020"/>
    <x v="0"/>
    <x v="2"/>
  </r>
  <r>
    <x v="3"/>
    <n v="1128299"/>
    <x v="8"/>
    <x v="2"/>
    <x v="5"/>
    <s v="Las Vegas"/>
    <x v="1"/>
    <n v="62"/>
    <n v="102"/>
    <n v="6324"/>
    <n v="2403.12"/>
    <n v="0.38"/>
    <s v="Online"/>
    <s v="2020"/>
    <x v="0"/>
    <x v="2"/>
  </r>
  <r>
    <x v="3"/>
    <n v="1128299"/>
    <x v="9"/>
    <x v="2"/>
    <x v="5"/>
    <s v="Las Vegas"/>
    <x v="2"/>
    <n v="61"/>
    <n v="120"/>
    <n v="7320"/>
    <n v="3879.6000000000004"/>
    <n v="0.53"/>
    <s v="Online"/>
    <s v="2020"/>
    <x v="0"/>
    <x v="2"/>
  </r>
  <r>
    <x v="3"/>
    <n v="1128299"/>
    <x v="10"/>
    <x v="2"/>
    <x v="5"/>
    <s v="Las Vegas"/>
    <x v="3"/>
    <n v="59"/>
    <n v="75"/>
    <n v="4425"/>
    <n v="2035.4999999999998"/>
    <n v="0.45999999999999996"/>
    <s v="Online"/>
    <s v="2020"/>
    <x v="0"/>
    <x v="2"/>
  </r>
  <r>
    <x v="3"/>
    <n v="1128299"/>
    <x v="11"/>
    <x v="2"/>
    <x v="5"/>
    <s v="Las Vegas"/>
    <x v="4"/>
    <n v="63"/>
    <n v="52"/>
    <n v="3276"/>
    <n v="2162.1600000000003"/>
    <n v="0.66"/>
    <s v="Online"/>
    <s v="2020"/>
    <x v="0"/>
    <x v="2"/>
  </r>
  <r>
    <x v="3"/>
    <n v="1128299"/>
    <x v="12"/>
    <x v="2"/>
    <x v="5"/>
    <s v="Las Vegas"/>
    <x v="5"/>
    <n v="78"/>
    <n v="95"/>
    <n v="7410"/>
    <n v="2519.4"/>
    <n v="0.34"/>
    <s v="Online"/>
    <s v="2020"/>
    <x v="0"/>
    <x v="2"/>
  </r>
  <r>
    <x v="3"/>
    <n v="1128299"/>
    <x v="13"/>
    <x v="2"/>
    <x v="5"/>
    <s v="Las Vegas"/>
    <x v="0"/>
    <n v="58"/>
    <n v="149"/>
    <n v="8642"/>
    <n v="5012.3600000000006"/>
    <n v="0.58000000000000007"/>
    <s v="Online"/>
    <s v="2020"/>
    <x v="0"/>
    <x v="3"/>
  </r>
  <r>
    <x v="3"/>
    <n v="1128299"/>
    <x v="14"/>
    <x v="2"/>
    <x v="5"/>
    <s v="Las Vegas"/>
    <x v="1"/>
    <n v="60"/>
    <n v="104"/>
    <n v="6240"/>
    <n v="2683.2"/>
    <n v="0.43"/>
    <s v="Online"/>
    <s v="2020"/>
    <x v="0"/>
    <x v="3"/>
  </r>
  <r>
    <x v="3"/>
    <n v="1128299"/>
    <x v="15"/>
    <x v="2"/>
    <x v="5"/>
    <s v="Las Vegas"/>
    <x v="2"/>
    <n v="63"/>
    <n v="116"/>
    <n v="7308"/>
    <n v="4165.5600000000004"/>
    <n v="0.57000000000000006"/>
    <s v="Online"/>
    <s v="2020"/>
    <x v="0"/>
    <x v="3"/>
  </r>
  <r>
    <x v="3"/>
    <n v="1128299"/>
    <x v="16"/>
    <x v="2"/>
    <x v="5"/>
    <s v="Las Vegas"/>
    <x v="3"/>
    <n v="57"/>
    <n v="90"/>
    <n v="5130"/>
    <n v="2565"/>
    <n v="0.5"/>
    <s v="Online"/>
    <s v="2020"/>
    <x v="0"/>
    <x v="3"/>
  </r>
  <r>
    <x v="3"/>
    <n v="1128299"/>
    <x v="17"/>
    <x v="2"/>
    <x v="5"/>
    <s v="Las Vegas"/>
    <x v="4"/>
    <n v="60"/>
    <n v="60"/>
    <n v="3600"/>
    <n v="2520.0000000000005"/>
    <n v="0.70000000000000007"/>
    <s v="Online"/>
    <s v="2020"/>
    <x v="0"/>
    <x v="3"/>
  </r>
  <r>
    <x v="3"/>
    <n v="1128299"/>
    <x v="18"/>
    <x v="2"/>
    <x v="5"/>
    <s v="Las Vegas"/>
    <x v="5"/>
    <n v="78"/>
    <n v="131"/>
    <n v="10218"/>
    <n v="3576.2999999999997"/>
    <n v="0.35"/>
    <s v="Online"/>
    <s v="2020"/>
    <x v="0"/>
    <x v="3"/>
  </r>
  <r>
    <x v="3"/>
    <n v="1128299"/>
    <x v="19"/>
    <x v="2"/>
    <x v="5"/>
    <s v="Las Vegas"/>
    <x v="0"/>
    <n v="56"/>
    <n v="189"/>
    <n v="10584"/>
    <n v="6032.880000000001"/>
    <n v="0.57000000000000006"/>
    <s v="Online"/>
    <s v="2020"/>
    <x v="1"/>
    <x v="3"/>
  </r>
  <r>
    <x v="3"/>
    <n v="1128299"/>
    <x v="20"/>
    <x v="2"/>
    <x v="5"/>
    <s v="Las Vegas"/>
    <x v="1"/>
    <n v="62"/>
    <n v="165"/>
    <n v="10230"/>
    <n v="4194.3"/>
    <n v="0.41"/>
    <s v="Online"/>
    <s v="2020"/>
    <x v="1"/>
    <x v="4"/>
  </r>
  <r>
    <x v="3"/>
    <n v="1128299"/>
    <x v="21"/>
    <x v="2"/>
    <x v="5"/>
    <s v="Las Vegas"/>
    <x v="2"/>
    <n v="62"/>
    <n v="165"/>
    <n v="10230"/>
    <n v="6035.7000000000007"/>
    <n v="0.59000000000000008"/>
    <s v="Online"/>
    <s v="2020"/>
    <x v="1"/>
    <x v="4"/>
  </r>
  <r>
    <x v="3"/>
    <n v="1128299"/>
    <x v="22"/>
    <x v="2"/>
    <x v="5"/>
    <s v="Las Vegas"/>
    <x v="3"/>
    <n v="58"/>
    <n v="111"/>
    <n v="6438"/>
    <n v="3283.38"/>
    <n v="0.51"/>
    <s v="Online"/>
    <s v="2020"/>
    <x v="1"/>
    <x v="4"/>
  </r>
  <r>
    <x v="3"/>
    <n v="1128299"/>
    <x v="23"/>
    <x v="2"/>
    <x v="5"/>
    <s v="Las Vegas"/>
    <x v="4"/>
    <n v="59"/>
    <n v="81"/>
    <n v="4779"/>
    <n v="3536.4600000000005"/>
    <n v="0.7400000000000001"/>
    <s v="Online"/>
    <s v="2020"/>
    <x v="1"/>
    <x v="4"/>
  </r>
  <r>
    <x v="3"/>
    <n v="1128299"/>
    <x v="24"/>
    <x v="2"/>
    <x v="5"/>
    <s v="Las Vegas"/>
    <x v="5"/>
    <n v="73"/>
    <n v="174"/>
    <n v="12702"/>
    <n v="5080.8"/>
    <n v="0.4"/>
    <s v="Online"/>
    <s v="2020"/>
    <x v="1"/>
    <x v="4"/>
  </r>
  <r>
    <x v="3"/>
    <n v="1128299"/>
    <x v="25"/>
    <x v="2"/>
    <x v="5"/>
    <s v="Las Vegas"/>
    <x v="0"/>
    <n v="58"/>
    <n v="218"/>
    <n v="12644"/>
    <n v="6701.3200000000006"/>
    <n v="0.53"/>
    <s v="Online"/>
    <s v="2020"/>
    <x v="1"/>
    <x v="4"/>
  </r>
  <r>
    <x v="3"/>
    <n v="1128299"/>
    <x v="26"/>
    <x v="2"/>
    <x v="5"/>
    <s v="Las Vegas"/>
    <x v="1"/>
    <n v="61"/>
    <n v="174"/>
    <n v="10614"/>
    <n v="3821.04"/>
    <n v="0.36"/>
    <s v="Online"/>
    <s v="2020"/>
    <x v="1"/>
    <x v="4"/>
  </r>
  <r>
    <x v="3"/>
    <n v="1128299"/>
    <x v="27"/>
    <x v="2"/>
    <x v="5"/>
    <s v="Las Vegas"/>
    <x v="2"/>
    <n v="61"/>
    <n v="143"/>
    <n v="8723"/>
    <n v="4623.1900000000005"/>
    <n v="0.53"/>
    <s v="Online"/>
    <s v="2020"/>
    <x v="1"/>
    <x v="5"/>
  </r>
  <r>
    <x v="3"/>
    <n v="1128299"/>
    <x v="28"/>
    <x v="2"/>
    <x v="5"/>
    <s v="Las Vegas"/>
    <x v="3"/>
    <n v="55"/>
    <n v="117"/>
    <n v="6435"/>
    <n v="3153.15"/>
    <n v="0.49"/>
    <s v="Online"/>
    <s v="2020"/>
    <x v="1"/>
    <x v="5"/>
  </r>
  <r>
    <x v="3"/>
    <n v="1128299"/>
    <x v="511"/>
    <x v="2"/>
    <x v="5"/>
    <s v="Las Vegas"/>
    <x v="4"/>
    <n v="60"/>
    <n v="130"/>
    <n v="7800"/>
    <n v="5460.0000000000009"/>
    <n v="0.70000000000000007"/>
    <s v="Online"/>
    <s v="2020"/>
    <x v="1"/>
    <x v="5"/>
  </r>
  <r>
    <x v="3"/>
    <n v="1128299"/>
    <x v="512"/>
    <x v="2"/>
    <x v="5"/>
    <s v="Las Vegas"/>
    <x v="5"/>
    <n v="78"/>
    <n v="145"/>
    <n v="11310"/>
    <n v="3393.0000000000005"/>
    <n v="0.30000000000000004"/>
    <s v="Online"/>
    <s v="2020"/>
    <x v="1"/>
    <x v="5"/>
  </r>
  <r>
    <x v="3"/>
    <n v="1128299"/>
    <x v="513"/>
    <x v="2"/>
    <x v="5"/>
    <s v="Las Vegas"/>
    <x v="0"/>
    <n v="62"/>
    <n v="210"/>
    <n v="13020"/>
    <n v="6900.6"/>
    <n v="0.53"/>
    <s v="Online"/>
    <s v="2020"/>
    <x v="1"/>
    <x v="5"/>
  </r>
  <r>
    <x v="3"/>
    <n v="1128299"/>
    <x v="514"/>
    <x v="2"/>
    <x v="5"/>
    <s v="Las Vegas"/>
    <x v="1"/>
    <n v="64"/>
    <n v="182"/>
    <n v="11648"/>
    <n v="4542.72"/>
    <n v="0.39"/>
    <s v="Online"/>
    <s v="2020"/>
    <x v="1"/>
    <x v="5"/>
  </r>
  <r>
    <x v="3"/>
    <n v="1128299"/>
    <x v="515"/>
    <x v="2"/>
    <x v="5"/>
    <s v="Las Vegas"/>
    <x v="2"/>
    <n v="60"/>
    <n v="152"/>
    <n v="9120"/>
    <n v="4742.4000000000005"/>
    <n v="0.52"/>
    <s v="Online"/>
    <s v="2020"/>
    <x v="1"/>
    <x v="5"/>
  </r>
  <r>
    <x v="3"/>
    <n v="1128299"/>
    <x v="516"/>
    <x v="2"/>
    <x v="5"/>
    <s v="Las Vegas"/>
    <x v="3"/>
    <n v="64"/>
    <n v="124"/>
    <n v="7936"/>
    <n v="3729.9199999999996"/>
    <n v="0.47"/>
    <s v="Online"/>
    <s v="2020"/>
    <x v="1"/>
    <x v="32"/>
  </r>
  <r>
    <x v="3"/>
    <n v="1128299"/>
    <x v="517"/>
    <x v="2"/>
    <x v="5"/>
    <s v="Las Vegas"/>
    <x v="4"/>
    <n v="68"/>
    <n v="138"/>
    <n v="9384"/>
    <n v="6381.1200000000008"/>
    <n v="0.68"/>
    <s v="Online"/>
    <s v="2020"/>
    <x v="1"/>
    <x v="32"/>
  </r>
  <r>
    <x v="3"/>
    <n v="1128299"/>
    <x v="518"/>
    <x v="2"/>
    <x v="5"/>
    <s v="Las Vegas"/>
    <x v="5"/>
    <n v="78"/>
    <n v="108"/>
    <n v="8424"/>
    <n v="2864.1600000000003"/>
    <n v="0.34"/>
    <s v="Online"/>
    <s v="2020"/>
    <x v="1"/>
    <x v="32"/>
  </r>
  <r>
    <x v="3"/>
    <n v="1128299"/>
    <x v="519"/>
    <x v="2"/>
    <x v="5"/>
    <s v="Las Vegas"/>
    <x v="0"/>
    <n v="56"/>
    <n v="174"/>
    <n v="9744"/>
    <n v="4677.1200000000008"/>
    <n v="0.48000000000000004"/>
    <s v="Online"/>
    <s v="2020"/>
    <x v="1"/>
    <x v="32"/>
  </r>
  <r>
    <x v="3"/>
    <n v="1128299"/>
    <x v="520"/>
    <x v="2"/>
    <x v="5"/>
    <s v="Las Vegas"/>
    <x v="1"/>
    <n v="61"/>
    <n v="162"/>
    <n v="9882"/>
    <n v="3359.88"/>
    <n v="0.34"/>
    <s v="Online"/>
    <s v="2020"/>
    <x v="1"/>
    <x v="32"/>
  </r>
  <r>
    <x v="3"/>
    <n v="1128299"/>
    <x v="521"/>
    <x v="2"/>
    <x v="5"/>
    <s v="Las Vegas"/>
    <x v="2"/>
    <n v="57"/>
    <n v="117"/>
    <n v="6669"/>
    <n v="3334.5"/>
    <n v="0.5"/>
    <s v="Online"/>
    <s v="2020"/>
    <x v="1"/>
    <x v="32"/>
  </r>
  <r>
    <x v="3"/>
    <n v="1128299"/>
    <x v="522"/>
    <x v="2"/>
    <x v="5"/>
    <s v="Las Vegas"/>
    <x v="3"/>
    <n v="58"/>
    <n v="112"/>
    <n v="6496"/>
    <n v="2858.2400000000002"/>
    <n v="0.44"/>
    <s v="Online"/>
    <s v="2020"/>
    <x v="1"/>
    <x v="32"/>
  </r>
  <r>
    <x v="3"/>
    <n v="1128299"/>
    <x v="523"/>
    <x v="2"/>
    <x v="5"/>
    <s v="Las Vegas"/>
    <x v="4"/>
    <n v="67"/>
    <n v="120"/>
    <n v="8040"/>
    <n v="4904.4000000000005"/>
    <n v="0.6100000000000001"/>
    <s v="Online"/>
    <s v="2020"/>
    <x v="1"/>
    <x v="52"/>
  </r>
  <r>
    <x v="3"/>
    <n v="1128299"/>
    <x v="524"/>
    <x v="2"/>
    <x v="5"/>
    <s v="Las Vegas"/>
    <x v="5"/>
    <n v="74"/>
    <n v="113"/>
    <n v="8362"/>
    <n v="2508.6000000000004"/>
    <n v="0.30000000000000004"/>
    <s v="Online"/>
    <s v="2020"/>
    <x v="1"/>
    <x v="52"/>
  </r>
  <r>
    <x v="3"/>
    <n v="1128299"/>
    <x v="525"/>
    <x v="2"/>
    <x v="5"/>
    <s v="Las Vegas"/>
    <x v="0"/>
    <n v="56"/>
    <n v="138"/>
    <n v="7728"/>
    <n v="3786.7200000000003"/>
    <n v="0.49000000000000005"/>
    <s v="Online"/>
    <s v="2020"/>
    <x v="1"/>
    <x v="52"/>
  </r>
  <r>
    <x v="3"/>
    <n v="1128299"/>
    <x v="526"/>
    <x v="2"/>
    <x v="5"/>
    <s v="Las Vegas"/>
    <x v="1"/>
    <n v="59"/>
    <n v="165"/>
    <n v="9735"/>
    <n v="3407.25"/>
    <n v="0.35"/>
    <s v="Online"/>
    <s v="2020"/>
    <x v="1"/>
    <x v="52"/>
  </r>
  <r>
    <x v="3"/>
    <n v="1128299"/>
    <x v="527"/>
    <x v="2"/>
    <x v="5"/>
    <s v="Las Vegas"/>
    <x v="2"/>
    <n v="54"/>
    <n v="109"/>
    <n v="5886"/>
    <n v="2648.7000000000003"/>
    <n v="0.45000000000000007"/>
    <s v="Online"/>
    <s v="2020"/>
    <x v="1"/>
    <x v="52"/>
  </r>
  <r>
    <x v="3"/>
    <n v="1128299"/>
    <x v="528"/>
    <x v="2"/>
    <x v="5"/>
    <s v="Las Vegas"/>
    <x v="3"/>
    <n v="54"/>
    <n v="105"/>
    <n v="5670"/>
    <n v="2381.4"/>
    <n v="0.42"/>
    <s v="Online"/>
    <s v="2020"/>
    <x v="1"/>
    <x v="52"/>
  </r>
  <r>
    <x v="3"/>
    <n v="1128299"/>
    <x v="529"/>
    <x v="2"/>
    <x v="5"/>
    <s v="Las Vegas"/>
    <x v="4"/>
    <n v="63"/>
    <n v="81"/>
    <n v="5103"/>
    <n v="3112.8300000000004"/>
    <n v="0.6100000000000001"/>
    <s v="Online"/>
    <s v="2020"/>
    <x v="2"/>
    <x v="6"/>
  </r>
  <r>
    <x v="3"/>
    <n v="1128299"/>
    <x v="530"/>
    <x v="2"/>
    <x v="5"/>
    <s v="Las Vegas"/>
    <x v="5"/>
    <n v="68"/>
    <n v="94"/>
    <n v="6392"/>
    <n v="1598"/>
    <n v="0.25"/>
    <s v="Online"/>
    <s v="2020"/>
    <x v="2"/>
    <x v="6"/>
  </r>
  <r>
    <x v="3"/>
    <n v="1128299"/>
    <x v="29"/>
    <x v="2"/>
    <x v="5"/>
    <s v="Las Vegas"/>
    <x v="0"/>
    <n v="57"/>
    <n v="155"/>
    <n v="8835"/>
    <n v="4240.8"/>
    <n v="0.48000000000000004"/>
    <s v="Online"/>
    <s v="2020"/>
    <x v="2"/>
    <x v="6"/>
  </r>
  <r>
    <x v="3"/>
    <n v="1128299"/>
    <x v="30"/>
    <x v="2"/>
    <x v="5"/>
    <s v="Las Vegas"/>
    <x v="1"/>
    <n v="64"/>
    <n v="150"/>
    <n v="9600"/>
    <n v="3264.0000000000005"/>
    <n v="0.34"/>
    <s v="Online"/>
    <s v="2020"/>
    <x v="2"/>
    <x v="6"/>
  </r>
  <r>
    <x v="3"/>
    <n v="1128299"/>
    <x v="31"/>
    <x v="2"/>
    <x v="5"/>
    <s v="Las Vegas"/>
    <x v="2"/>
    <n v="55"/>
    <n v="106"/>
    <n v="5830"/>
    <n v="2681.8"/>
    <n v="0.46"/>
    <s v="Online"/>
    <s v="2020"/>
    <x v="2"/>
    <x v="6"/>
  </r>
  <r>
    <x v="3"/>
    <n v="1128299"/>
    <x v="32"/>
    <x v="2"/>
    <x v="5"/>
    <s v="Las Vegas"/>
    <x v="3"/>
    <n v="56"/>
    <n v="108"/>
    <n v="6048"/>
    <n v="2479.6799999999998"/>
    <n v="0.41"/>
    <s v="Online"/>
    <s v="2020"/>
    <x v="2"/>
    <x v="6"/>
  </r>
  <r>
    <x v="3"/>
    <n v="1128299"/>
    <x v="33"/>
    <x v="2"/>
    <x v="5"/>
    <s v="Las Vegas"/>
    <x v="4"/>
    <n v="64"/>
    <n v="88"/>
    <n v="5632"/>
    <n v="3604.4800000000005"/>
    <n v="0.64000000000000012"/>
    <s v="Online"/>
    <s v="2020"/>
    <x v="2"/>
    <x v="6"/>
  </r>
  <r>
    <x v="3"/>
    <n v="1128299"/>
    <x v="34"/>
    <x v="2"/>
    <x v="5"/>
    <s v="Las Vegas"/>
    <x v="5"/>
    <n v="68"/>
    <n v="133"/>
    <n v="9044"/>
    <n v="2351.44"/>
    <n v="0.26"/>
    <s v="Online"/>
    <s v="2020"/>
    <x v="2"/>
    <x v="7"/>
  </r>
  <r>
    <x v="3"/>
    <n v="1128299"/>
    <x v="35"/>
    <x v="2"/>
    <x v="5"/>
    <s v="Las Vegas"/>
    <x v="0"/>
    <n v="58"/>
    <n v="196"/>
    <n v="11368"/>
    <n v="5342.96"/>
    <n v="0.47000000000000003"/>
    <s v="Online"/>
    <s v="2020"/>
    <x v="2"/>
    <x v="7"/>
  </r>
  <r>
    <x v="3"/>
    <n v="1128299"/>
    <x v="36"/>
    <x v="2"/>
    <x v="5"/>
    <s v="Las Vegas"/>
    <x v="1"/>
    <n v="62"/>
    <n v="189"/>
    <n v="11718"/>
    <n v="3984.1200000000003"/>
    <n v="0.34"/>
    <s v="Online"/>
    <s v="2020"/>
    <x v="2"/>
    <x v="7"/>
  </r>
  <r>
    <x v="3"/>
    <n v="1128299"/>
    <x v="37"/>
    <x v="2"/>
    <x v="5"/>
    <s v="Las Vegas"/>
    <x v="2"/>
    <n v="59"/>
    <n v="119"/>
    <n v="7021"/>
    <n v="3299.8700000000003"/>
    <n v="0.47000000000000003"/>
    <s v="Online"/>
    <s v="2020"/>
    <x v="2"/>
    <x v="7"/>
  </r>
  <r>
    <x v="3"/>
    <n v="1128299"/>
    <x v="38"/>
    <x v="2"/>
    <x v="5"/>
    <s v="Las Vegas"/>
    <x v="3"/>
    <n v="57"/>
    <n v="133"/>
    <n v="7581"/>
    <n v="3335.64"/>
    <n v="0.44"/>
    <s v="Online"/>
    <s v="2020"/>
    <x v="2"/>
    <x v="7"/>
  </r>
  <r>
    <x v="3"/>
    <n v="1128299"/>
    <x v="39"/>
    <x v="2"/>
    <x v="5"/>
    <s v="Las Vegas"/>
    <x v="4"/>
    <n v="69"/>
    <n v="112"/>
    <n v="7728"/>
    <n v="4636.8000000000011"/>
    <n v="0.60000000000000009"/>
    <s v="Online"/>
    <s v="2020"/>
    <x v="2"/>
    <x v="7"/>
  </r>
  <r>
    <x v="3"/>
    <n v="1128299"/>
    <x v="40"/>
    <x v="2"/>
    <x v="5"/>
    <s v="Las Vegas"/>
    <x v="5"/>
    <n v="74"/>
    <n v="150"/>
    <n v="11100"/>
    <n v="2997"/>
    <n v="0.27"/>
    <s v="Online"/>
    <s v="2020"/>
    <x v="2"/>
    <x v="7"/>
  </r>
  <r>
    <x v="3"/>
    <n v="1128299"/>
    <x v="41"/>
    <x v="2"/>
    <x v="5"/>
    <s v="Las Vegas"/>
    <x v="0"/>
    <n v="28"/>
    <n v="123"/>
    <n v="3444"/>
    <n v="1722"/>
    <n v="0.5"/>
    <s v="Online"/>
    <s v="2020"/>
    <x v="2"/>
    <x v="8"/>
  </r>
  <r>
    <x v="3"/>
    <n v="1128299"/>
    <x v="42"/>
    <x v="2"/>
    <x v="5"/>
    <s v="Las Vegas"/>
    <x v="1"/>
    <n v="38"/>
    <n v="123"/>
    <n v="4674"/>
    <n v="1542.42"/>
    <n v="0.33"/>
    <s v="Online"/>
    <s v="2020"/>
    <x v="2"/>
    <x v="8"/>
  </r>
  <r>
    <x v="3"/>
    <n v="1128299"/>
    <x v="43"/>
    <x v="2"/>
    <x v="5"/>
    <s v="Las Vegas"/>
    <x v="2"/>
    <n v="39"/>
    <n v="115"/>
    <n v="4485"/>
    <n v="2063.1"/>
    <n v="0.46"/>
    <s v="Online"/>
    <s v="2020"/>
    <x v="2"/>
    <x v="8"/>
  </r>
  <r>
    <x v="3"/>
    <n v="1128299"/>
    <x v="44"/>
    <x v="2"/>
    <x v="5"/>
    <s v="Las Vegas"/>
    <x v="3"/>
    <n v="38"/>
    <n v="72"/>
    <n v="2736"/>
    <n v="1231.1999999999998"/>
    <n v="0.44999999999999996"/>
    <s v="Online"/>
    <s v="2020"/>
    <x v="2"/>
    <x v="8"/>
  </r>
  <r>
    <x v="3"/>
    <n v="1128299"/>
    <x v="531"/>
    <x v="2"/>
    <x v="6"/>
    <s v="Denver"/>
    <x v="4"/>
    <n v="41"/>
    <n v="56"/>
    <n v="2296"/>
    <n v="1469.44"/>
    <n v="0.64"/>
    <s v="Online"/>
    <s v="2020"/>
    <x v="2"/>
    <x v="8"/>
  </r>
  <r>
    <x v="3"/>
    <n v="1128299"/>
    <x v="532"/>
    <x v="2"/>
    <x v="6"/>
    <s v="Denver"/>
    <x v="5"/>
    <n v="37"/>
    <n v="128"/>
    <n v="4736"/>
    <n v="1231.3600000000001"/>
    <n v="0.26"/>
    <s v="Online"/>
    <s v="2020"/>
    <x v="2"/>
    <x v="8"/>
  </r>
  <r>
    <x v="3"/>
    <n v="1128299"/>
    <x v="533"/>
    <x v="2"/>
    <x v="6"/>
    <s v="Denver"/>
    <x v="0"/>
    <n v="27"/>
    <n v="131"/>
    <n v="3537"/>
    <n v="1697.7600000000002"/>
    <n v="0.48000000000000004"/>
    <s v="Online"/>
    <s v="2020"/>
    <x v="2"/>
    <x v="8"/>
  </r>
  <r>
    <x v="3"/>
    <n v="1128299"/>
    <x v="534"/>
    <x v="2"/>
    <x v="6"/>
    <s v="Denver"/>
    <x v="1"/>
    <n v="38"/>
    <n v="111"/>
    <n v="4218"/>
    <n v="1265.4000000000001"/>
    <n v="0.30000000000000004"/>
    <s v="Online"/>
    <s v="2020"/>
    <x v="2"/>
    <x v="33"/>
  </r>
  <r>
    <x v="3"/>
    <n v="1128299"/>
    <x v="535"/>
    <x v="2"/>
    <x v="6"/>
    <s v="Denver"/>
    <x v="2"/>
    <n v="38"/>
    <n v="123"/>
    <n v="4674"/>
    <n v="2337"/>
    <n v="0.5"/>
    <s v="Online"/>
    <s v="2020"/>
    <x v="2"/>
    <x v="33"/>
  </r>
  <r>
    <x v="3"/>
    <n v="1128299"/>
    <x v="536"/>
    <x v="2"/>
    <x v="6"/>
    <s v="Denver"/>
    <x v="3"/>
    <n v="36"/>
    <n v="72"/>
    <n v="2592"/>
    <n v="1166.3999999999999"/>
    <n v="0.44999999999999996"/>
    <s v="Online"/>
    <s v="2020"/>
    <x v="2"/>
    <x v="33"/>
  </r>
  <r>
    <x v="3"/>
    <n v="1128299"/>
    <x v="537"/>
    <x v="2"/>
    <x v="6"/>
    <s v="Denver"/>
    <x v="4"/>
    <n v="43"/>
    <n v="58"/>
    <n v="2494"/>
    <n v="1546.28"/>
    <n v="0.62"/>
    <s v="Online"/>
    <s v="2020"/>
    <x v="2"/>
    <x v="33"/>
  </r>
  <r>
    <x v="3"/>
    <n v="1128299"/>
    <x v="538"/>
    <x v="2"/>
    <x v="6"/>
    <s v="Denver"/>
    <x v="5"/>
    <n v="37"/>
    <n v="116"/>
    <n v="4292"/>
    <n v="1158.8400000000001"/>
    <n v="0.27"/>
    <s v="Online"/>
    <s v="2020"/>
    <x v="2"/>
    <x v="33"/>
  </r>
  <r>
    <x v="3"/>
    <n v="1128299"/>
    <x v="539"/>
    <x v="2"/>
    <x v="6"/>
    <s v="Denver"/>
    <x v="0"/>
    <n v="37"/>
    <n v="165"/>
    <n v="6105"/>
    <n v="2930.4"/>
    <n v="0.48000000000000004"/>
    <s v="Online"/>
    <s v="2020"/>
    <x v="2"/>
    <x v="33"/>
  </r>
  <r>
    <x v="3"/>
    <n v="1128299"/>
    <x v="540"/>
    <x v="2"/>
    <x v="6"/>
    <s v="Denver"/>
    <x v="1"/>
    <n v="48"/>
    <n v="112"/>
    <n v="5376"/>
    <n v="1827.8400000000001"/>
    <n v="0.34"/>
    <s v="Online"/>
    <s v="2020"/>
    <x v="2"/>
    <x v="33"/>
  </r>
  <r>
    <x v="3"/>
    <n v="1128299"/>
    <x v="541"/>
    <x v="2"/>
    <x v="6"/>
    <s v="Denver"/>
    <x v="2"/>
    <n v="51"/>
    <n v="116"/>
    <n v="5916"/>
    <n v="2898.84"/>
    <n v="0.49000000000000005"/>
    <s v="Online"/>
    <s v="2020"/>
    <x v="2"/>
    <x v="9"/>
  </r>
  <r>
    <x v="3"/>
    <n v="1128299"/>
    <x v="542"/>
    <x v="2"/>
    <x v="6"/>
    <s v="Denver"/>
    <x v="3"/>
    <n v="51"/>
    <n v="90"/>
    <n v="4590"/>
    <n v="1973.7"/>
    <n v="0.43"/>
    <s v="Online"/>
    <s v="2020"/>
    <x v="2"/>
    <x v="9"/>
  </r>
  <r>
    <x v="3"/>
    <n v="1128299"/>
    <x v="45"/>
    <x v="2"/>
    <x v="6"/>
    <s v="Denver"/>
    <x v="4"/>
    <n v="56"/>
    <n v="39"/>
    <n v="2184"/>
    <n v="1310.3999999999999"/>
    <n v="0.6"/>
    <s v="Online"/>
    <s v="2020"/>
    <x v="2"/>
    <x v="9"/>
  </r>
  <r>
    <x v="3"/>
    <n v="1128299"/>
    <x v="543"/>
    <x v="2"/>
    <x v="6"/>
    <s v="Denver"/>
    <x v="5"/>
    <n v="52"/>
    <n v="95"/>
    <n v="4940"/>
    <n v="1432.6000000000001"/>
    <n v="0.29000000000000004"/>
    <s v="Online"/>
    <s v="2020"/>
    <x v="3"/>
    <x v="9"/>
  </r>
  <r>
    <x v="3"/>
    <n v="1128299"/>
    <x v="544"/>
    <x v="2"/>
    <x v="6"/>
    <s v="Denver"/>
    <x v="0"/>
    <n v="55"/>
    <n v="131"/>
    <n v="7205"/>
    <n v="3386.3500000000004"/>
    <n v="0.47000000000000003"/>
    <s v="Online"/>
    <s v="2020"/>
    <x v="3"/>
    <x v="9"/>
  </r>
  <r>
    <x v="3"/>
    <n v="1128299"/>
    <x v="545"/>
    <x v="2"/>
    <x v="6"/>
    <s v="Denver"/>
    <x v="1"/>
    <n v="59"/>
    <n v="94"/>
    <n v="5546"/>
    <n v="1941.1"/>
    <n v="0.35"/>
    <s v="Online"/>
    <s v="2020"/>
    <x v="3"/>
    <x v="9"/>
  </r>
  <r>
    <x v="3"/>
    <n v="1128299"/>
    <x v="546"/>
    <x v="2"/>
    <x v="6"/>
    <s v="Denver"/>
    <x v="2"/>
    <n v="61"/>
    <n v="113"/>
    <n v="6893"/>
    <n v="3446.5"/>
    <n v="0.5"/>
    <s v="Online"/>
    <s v="2020"/>
    <x v="3"/>
    <x v="9"/>
  </r>
  <r>
    <x v="3"/>
    <n v="1128299"/>
    <x v="547"/>
    <x v="2"/>
    <x v="6"/>
    <s v="Denver"/>
    <x v="3"/>
    <n v="56"/>
    <n v="74"/>
    <n v="4144"/>
    <n v="1781.92"/>
    <n v="0.43"/>
    <s v="Online"/>
    <s v="2020"/>
    <x v="3"/>
    <x v="34"/>
  </r>
  <r>
    <x v="3"/>
    <n v="1128299"/>
    <x v="548"/>
    <x v="2"/>
    <x v="6"/>
    <s v="Denver"/>
    <x v="4"/>
    <n v="62"/>
    <n v="44"/>
    <n v="2728"/>
    <n v="1664.08"/>
    <n v="0.61"/>
    <s v="Online"/>
    <s v="2020"/>
    <x v="3"/>
    <x v="34"/>
  </r>
  <r>
    <x v="3"/>
    <n v="1128299"/>
    <x v="549"/>
    <x v="2"/>
    <x v="6"/>
    <s v="Denver"/>
    <x v="5"/>
    <n v="72"/>
    <n v="98"/>
    <n v="7056"/>
    <n v="1764"/>
    <n v="0.25"/>
    <s v="Online"/>
    <s v="2020"/>
    <x v="3"/>
    <x v="34"/>
  </r>
  <r>
    <x v="3"/>
    <n v="1128299"/>
    <x v="550"/>
    <x v="2"/>
    <x v="6"/>
    <s v="Denver"/>
    <x v="0"/>
    <n v="55"/>
    <n v="131"/>
    <n v="7205"/>
    <n v="4395.05"/>
    <n v="0.61"/>
    <s v="Online"/>
    <s v="2020"/>
    <x v="3"/>
    <x v="34"/>
  </r>
  <r>
    <x v="3"/>
    <n v="1128299"/>
    <x v="551"/>
    <x v="2"/>
    <x v="6"/>
    <s v="Denver"/>
    <x v="1"/>
    <n v="60"/>
    <n v="105"/>
    <n v="6300"/>
    <n v="2898"/>
    <n v="0.45999999999999996"/>
    <s v="Online"/>
    <s v="2020"/>
    <x v="3"/>
    <x v="34"/>
  </r>
  <r>
    <x v="3"/>
    <n v="1128299"/>
    <x v="552"/>
    <x v="2"/>
    <x v="6"/>
    <s v="Denver"/>
    <x v="2"/>
    <n v="59"/>
    <n v="98"/>
    <n v="5782"/>
    <n v="3469.2"/>
    <n v="0.6"/>
    <s v="Online"/>
    <s v="2020"/>
    <x v="3"/>
    <x v="34"/>
  </r>
  <r>
    <x v="3"/>
    <n v="1128299"/>
    <x v="553"/>
    <x v="2"/>
    <x v="6"/>
    <s v="Denver"/>
    <x v="3"/>
    <n v="58"/>
    <n v="69"/>
    <n v="4002"/>
    <n v="2361.1799999999998"/>
    <n v="0.59"/>
    <s v="Online"/>
    <s v="2020"/>
    <x v="3"/>
    <x v="34"/>
  </r>
  <r>
    <x v="3"/>
    <n v="1128299"/>
    <x v="554"/>
    <x v="2"/>
    <x v="6"/>
    <s v="Denver"/>
    <x v="4"/>
    <n v="63"/>
    <n v="44"/>
    <n v="2772"/>
    <n v="2106.7200000000003"/>
    <n v="0.76000000000000012"/>
    <s v="Online"/>
    <s v="2020"/>
    <x v="3"/>
    <x v="10"/>
  </r>
  <r>
    <x v="3"/>
    <n v="1128299"/>
    <x v="555"/>
    <x v="2"/>
    <x v="6"/>
    <s v="Denver"/>
    <x v="5"/>
    <n v="74"/>
    <n v="133"/>
    <n v="9842"/>
    <n v="4232.0599999999995"/>
    <n v="0.43"/>
    <s v="Online"/>
    <s v="2020"/>
    <x v="3"/>
    <x v="10"/>
  </r>
  <r>
    <x v="3"/>
    <n v="1128299"/>
    <x v="556"/>
    <x v="2"/>
    <x v="6"/>
    <s v="Denver"/>
    <x v="0"/>
    <n v="54"/>
    <n v="189"/>
    <n v="10206"/>
    <n v="6531.84"/>
    <n v="0.64"/>
    <s v="Online"/>
    <s v="2020"/>
    <x v="3"/>
    <x v="10"/>
  </r>
  <r>
    <x v="3"/>
    <n v="1128299"/>
    <x v="557"/>
    <x v="2"/>
    <x v="6"/>
    <s v="Denver"/>
    <x v="1"/>
    <n v="59"/>
    <n v="144"/>
    <n v="8496"/>
    <n v="4248"/>
    <n v="0.5"/>
    <s v="Online"/>
    <s v="2020"/>
    <x v="3"/>
    <x v="10"/>
  </r>
  <r>
    <x v="3"/>
    <n v="1128299"/>
    <x v="558"/>
    <x v="2"/>
    <x v="6"/>
    <s v="Denver"/>
    <x v="2"/>
    <n v="64"/>
    <n v="150"/>
    <n v="9600"/>
    <n v="6144"/>
    <n v="0.64"/>
    <s v="Online"/>
    <s v="2020"/>
    <x v="3"/>
    <x v="10"/>
  </r>
  <r>
    <x v="3"/>
    <n v="1128299"/>
    <x v="46"/>
    <x v="2"/>
    <x v="6"/>
    <s v="Denver"/>
    <x v="3"/>
    <n v="62"/>
    <n v="135"/>
    <n v="8370"/>
    <n v="5022"/>
    <n v="0.6"/>
    <s v="Online"/>
    <s v="2020"/>
    <x v="3"/>
    <x v="10"/>
  </r>
  <r>
    <x v="3"/>
    <n v="1128299"/>
    <x v="47"/>
    <x v="2"/>
    <x v="6"/>
    <s v="Denver"/>
    <x v="4"/>
    <n v="66"/>
    <n v="91"/>
    <n v="6006"/>
    <n v="4624.6200000000008"/>
    <n v="0.77000000000000013"/>
    <s v="Online"/>
    <s v="2020"/>
    <x v="3"/>
    <x v="10"/>
  </r>
  <r>
    <x v="3"/>
    <n v="1128299"/>
    <x v="48"/>
    <x v="2"/>
    <x v="6"/>
    <s v="Denver"/>
    <x v="5"/>
    <n v="83"/>
    <n v="181"/>
    <n v="15023"/>
    <n v="6459.89"/>
    <n v="0.43"/>
    <s v="Online"/>
    <s v="2020"/>
    <x v="3"/>
    <x v="11"/>
  </r>
  <r>
    <x v="3"/>
    <n v="1128299"/>
    <x v="49"/>
    <x v="2"/>
    <x v="6"/>
    <s v="Denver"/>
    <x v="0"/>
    <n v="64"/>
    <n v="202"/>
    <n v="12928"/>
    <n v="7756.7999999999993"/>
    <n v="0.6"/>
    <s v="Online"/>
    <s v="2020"/>
    <x v="3"/>
    <x v="11"/>
  </r>
  <r>
    <x v="3"/>
    <n v="1128299"/>
    <x v="50"/>
    <x v="2"/>
    <x v="6"/>
    <s v="Denver"/>
    <x v="1"/>
    <n v="67"/>
    <n v="188"/>
    <n v="12596"/>
    <n v="5038.4000000000005"/>
    <n v="0.4"/>
    <s v="Online"/>
    <s v="2020"/>
    <x v="3"/>
    <x v="11"/>
  </r>
  <r>
    <x v="3"/>
    <n v="1128299"/>
    <x v="51"/>
    <x v="2"/>
    <x v="6"/>
    <s v="Denver"/>
    <x v="2"/>
    <n v="67"/>
    <n v="161"/>
    <n v="10787"/>
    <n v="5932.85"/>
    <n v="0.55000000000000004"/>
    <s v="Online"/>
    <s v="2020"/>
    <x v="3"/>
    <x v="11"/>
  </r>
  <r>
    <x v="3"/>
    <n v="1128299"/>
    <x v="52"/>
    <x v="2"/>
    <x v="6"/>
    <s v="Denver"/>
    <x v="3"/>
    <n v="61"/>
    <n v="143"/>
    <n v="8723"/>
    <n v="4535.96"/>
    <n v="0.52"/>
    <s v="Online"/>
    <s v="2020"/>
    <x v="3"/>
    <x v="11"/>
  </r>
  <r>
    <x v="3"/>
    <n v="1128299"/>
    <x v="53"/>
    <x v="2"/>
    <x v="6"/>
    <s v="Denver"/>
    <x v="4"/>
    <n v="67"/>
    <n v="131"/>
    <n v="8777"/>
    <n v="6143.9000000000005"/>
    <n v="0.70000000000000007"/>
    <s v="Online"/>
    <s v="2020"/>
    <x v="3"/>
    <x v="11"/>
  </r>
  <r>
    <x v="3"/>
    <n v="1128299"/>
    <x v="54"/>
    <x v="2"/>
    <x v="6"/>
    <s v="Denver"/>
    <x v="5"/>
    <n v="78"/>
    <n v="137"/>
    <n v="10686"/>
    <n v="4274.4000000000005"/>
    <n v="0.4"/>
    <s v="Online"/>
    <s v="2020"/>
    <x v="3"/>
    <x v="11"/>
  </r>
  <r>
    <x v="3"/>
    <n v="1128299"/>
    <x v="55"/>
    <x v="2"/>
    <x v="6"/>
    <s v="Denver"/>
    <x v="0"/>
    <n v="63"/>
    <n v="196"/>
    <n v="12348"/>
    <n v="7285.3200000000006"/>
    <n v="0.59000000000000008"/>
    <s v="Online"/>
    <s v="2020"/>
    <x v="3"/>
    <x v="12"/>
  </r>
  <r>
    <x v="3"/>
    <n v="1128299"/>
    <x v="56"/>
    <x v="2"/>
    <x v="6"/>
    <s v="Denver"/>
    <x v="1"/>
    <n v="73"/>
    <n v="189"/>
    <n v="13797"/>
    <n v="5794.74"/>
    <n v="0.42"/>
    <s v="Online"/>
    <s v="2020"/>
    <x v="3"/>
    <x v="12"/>
  </r>
  <r>
    <x v="3"/>
    <n v="1128299"/>
    <x v="57"/>
    <x v="2"/>
    <x v="6"/>
    <s v="Denver"/>
    <x v="2"/>
    <n v="67"/>
    <n v="143"/>
    <n v="9581"/>
    <n v="5461.170000000001"/>
    <n v="0.57000000000000006"/>
    <s v="Online"/>
    <s v="2020"/>
    <x v="3"/>
    <x v="12"/>
  </r>
  <r>
    <x v="3"/>
    <n v="1128299"/>
    <x v="58"/>
    <x v="2"/>
    <x v="6"/>
    <s v="Denver"/>
    <x v="3"/>
    <n v="63"/>
    <n v="135"/>
    <n v="8505"/>
    <n v="4592.7000000000007"/>
    <n v="0.54"/>
    <s v="Online"/>
    <s v="2020"/>
    <x v="3"/>
    <x v="12"/>
  </r>
  <r>
    <x v="3"/>
    <n v="1128299"/>
    <x v="59"/>
    <x v="2"/>
    <x v="6"/>
    <s v="Denver"/>
    <x v="4"/>
    <n v="74"/>
    <n v="140"/>
    <n v="10360"/>
    <n v="7562.8000000000011"/>
    <n v="0.73000000000000009"/>
    <s v="Online"/>
    <s v="2020"/>
    <x v="3"/>
    <x v="12"/>
  </r>
  <r>
    <x v="3"/>
    <n v="1128299"/>
    <x v="60"/>
    <x v="2"/>
    <x v="6"/>
    <s v="Denver"/>
    <x v="5"/>
    <n v="74"/>
    <n v="100"/>
    <n v="7400"/>
    <n v="2590"/>
    <n v="0.35"/>
    <s v="Online"/>
    <s v="2020"/>
    <x v="4"/>
    <x v="12"/>
  </r>
  <r>
    <x v="3"/>
    <n v="1128299"/>
    <x v="61"/>
    <x v="2"/>
    <x v="6"/>
    <s v="Denver"/>
    <x v="0"/>
    <n v="59"/>
    <n v="162"/>
    <n v="9558"/>
    <n v="5065.7400000000007"/>
    <n v="0.53"/>
    <s v="Online"/>
    <s v="2020"/>
    <x v="4"/>
    <x v="12"/>
  </r>
  <r>
    <x v="3"/>
    <n v="1128299"/>
    <x v="62"/>
    <x v="2"/>
    <x v="6"/>
    <s v="Denver"/>
    <x v="1"/>
    <n v="69"/>
    <n v="168"/>
    <n v="11592"/>
    <n v="4173.12"/>
    <n v="0.36"/>
    <s v="Online"/>
    <s v="2020"/>
    <x v="4"/>
    <x v="13"/>
  </r>
  <r>
    <x v="3"/>
    <n v="1128299"/>
    <x v="63"/>
    <x v="2"/>
    <x v="6"/>
    <s v="Denver"/>
    <x v="2"/>
    <n v="60"/>
    <n v="113"/>
    <n v="6780"/>
    <n v="3390"/>
    <n v="0.5"/>
    <s v="Online"/>
    <s v="2020"/>
    <x v="4"/>
    <x v="13"/>
  </r>
  <r>
    <x v="3"/>
    <n v="1128299"/>
    <x v="64"/>
    <x v="2"/>
    <x v="6"/>
    <s v="Denver"/>
    <x v="3"/>
    <n v="59"/>
    <n v="100"/>
    <n v="5900"/>
    <n v="2832"/>
    <n v="0.48"/>
    <s v="Online"/>
    <s v="2020"/>
    <x v="4"/>
    <x v="13"/>
  </r>
  <r>
    <x v="3"/>
    <n v="1128299"/>
    <x v="65"/>
    <x v="2"/>
    <x v="6"/>
    <s v="Denver"/>
    <x v="4"/>
    <n v="74"/>
    <n v="120"/>
    <n v="8880"/>
    <n v="6127.2000000000016"/>
    <n v="0.69000000000000017"/>
    <s v="Online"/>
    <s v="2020"/>
    <x v="4"/>
    <x v="13"/>
  </r>
  <r>
    <x v="3"/>
    <n v="1128299"/>
    <x v="66"/>
    <x v="2"/>
    <x v="6"/>
    <s v="Denver"/>
    <x v="5"/>
    <n v="65"/>
    <n v="106"/>
    <n v="6890"/>
    <n v="2135.9"/>
    <n v="0.31"/>
    <s v="Online"/>
    <s v="2020"/>
    <x v="4"/>
    <x v="13"/>
  </r>
  <r>
    <x v="3"/>
    <n v="1128299"/>
    <x v="559"/>
    <x v="2"/>
    <x v="6"/>
    <s v="Denver"/>
    <x v="0"/>
    <n v="51"/>
    <n v="137"/>
    <n v="6987"/>
    <n v="3493.5"/>
    <n v="0.5"/>
    <s v="Online"/>
    <s v="2020"/>
    <x v="4"/>
    <x v="13"/>
  </r>
  <r>
    <x v="3"/>
    <n v="1128299"/>
    <x v="560"/>
    <x v="2"/>
    <x v="6"/>
    <s v="Denver"/>
    <x v="1"/>
    <n v="54"/>
    <n v="152"/>
    <n v="8208"/>
    <n v="2872.7999999999997"/>
    <n v="0.35"/>
    <s v="Online"/>
    <s v="2020"/>
    <x v="4"/>
    <x v="13"/>
  </r>
  <r>
    <x v="3"/>
    <n v="1128299"/>
    <x v="561"/>
    <x v="2"/>
    <x v="6"/>
    <s v="Denver"/>
    <x v="2"/>
    <n v="51"/>
    <n v="102"/>
    <n v="5202"/>
    <n v="2601"/>
    <n v="0.5"/>
    <s v="Online"/>
    <s v="2020"/>
    <x v="4"/>
    <x v="35"/>
  </r>
  <r>
    <x v="3"/>
    <n v="1128299"/>
    <x v="562"/>
    <x v="2"/>
    <x v="6"/>
    <s v="Denver"/>
    <x v="3"/>
    <n v="53"/>
    <n v="85"/>
    <n v="4505"/>
    <n v="2072.2999999999997"/>
    <n v="0.45999999999999996"/>
    <s v="Online"/>
    <s v="2020"/>
    <x v="4"/>
    <x v="35"/>
  </r>
  <r>
    <x v="3"/>
    <n v="1128299"/>
    <x v="563"/>
    <x v="2"/>
    <x v="6"/>
    <s v="Denver"/>
    <x v="4"/>
    <n v="64"/>
    <n v="75"/>
    <n v="4800"/>
    <n v="3168.0000000000009"/>
    <n v="0.66000000000000014"/>
    <s v="Online"/>
    <s v="2020"/>
    <x v="4"/>
    <x v="35"/>
  </r>
  <r>
    <x v="3"/>
    <n v="1128299"/>
    <x v="564"/>
    <x v="2"/>
    <x v="6"/>
    <s v="Denver"/>
    <x v="5"/>
    <n v="65"/>
    <n v="105"/>
    <n v="6825"/>
    <n v="2047.5000000000002"/>
    <n v="0.30000000000000004"/>
    <s v="Online"/>
    <s v="2020"/>
    <x v="4"/>
    <x v="35"/>
  </r>
  <r>
    <x v="3"/>
    <n v="1128299"/>
    <x v="565"/>
    <x v="2"/>
    <x v="6"/>
    <s v="Denver"/>
    <x v="0"/>
    <n v="52"/>
    <n v="150"/>
    <n v="7800"/>
    <n v="4290"/>
    <n v="0.55000000000000004"/>
    <s v="Online"/>
    <s v="2020"/>
    <x v="4"/>
    <x v="35"/>
  </r>
  <r>
    <x v="3"/>
    <n v="1128299"/>
    <x v="566"/>
    <x v="2"/>
    <x v="6"/>
    <s v="Denver"/>
    <x v="1"/>
    <n v="55"/>
    <n v="150"/>
    <n v="8250"/>
    <n v="3052.5"/>
    <n v="0.37"/>
    <s v="Online"/>
    <s v="2020"/>
    <x v="4"/>
    <x v="35"/>
  </r>
  <r>
    <x v="3"/>
    <n v="1128299"/>
    <x v="567"/>
    <x v="2"/>
    <x v="6"/>
    <s v="Denver"/>
    <x v="2"/>
    <n v="51"/>
    <n v="128"/>
    <n v="6528"/>
    <n v="3459.84"/>
    <n v="0.53"/>
    <s v="Online"/>
    <s v="2020"/>
    <x v="4"/>
    <x v="35"/>
  </r>
  <r>
    <x v="3"/>
    <n v="1128299"/>
    <x v="568"/>
    <x v="2"/>
    <x v="6"/>
    <s v="Denver"/>
    <x v="3"/>
    <n v="60"/>
    <n v="116"/>
    <n v="6960"/>
    <n v="3340.7999999999997"/>
    <n v="0.48"/>
    <s v="Online"/>
    <s v="2020"/>
    <x v="4"/>
    <x v="36"/>
  </r>
  <r>
    <x v="3"/>
    <n v="1128299"/>
    <x v="569"/>
    <x v="2"/>
    <x v="6"/>
    <s v="Denver"/>
    <x v="4"/>
    <n v="68"/>
    <n v="105"/>
    <n v="7140"/>
    <n v="4926.6000000000013"/>
    <n v="0.69000000000000017"/>
    <s v="Online"/>
    <s v="2020"/>
    <x v="4"/>
    <x v="36"/>
  </r>
  <r>
    <x v="3"/>
    <n v="1128299"/>
    <x v="570"/>
    <x v="2"/>
    <x v="6"/>
    <s v="Denver"/>
    <x v="5"/>
    <n v="73"/>
    <n v="130"/>
    <n v="9490"/>
    <n v="2941.9"/>
    <n v="0.31"/>
    <s v="Online"/>
    <s v="2020"/>
    <x v="4"/>
    <x v="36"/>
  </r>
  <r>
    <x v="3"/>
    <n v="1128299"/>
    <x v="571"/>
    <x v="2"/>
    <x v="6"/>
    <s v="Denver"/>
    <x v="0"/>
    <n v="59"/>
    <n v="203"/>
    <n v="11977"/>
    <n v="6228.04"/>
    <n v="0.52"/>
    <s v="Online"/>
    <s v="2020"/>
    <x v="4"/>
    <x v="36"/>
  </r>
  <r>
    <x v="3"/>
    <n v="1128299"/>
    <x v="572"/>
    <x v="2"/>
    <x v="6"/>
    <s v="Denver"/>
    <x v="1"/>
    <n v="64"/>
    <n v="182"/>
    <n v="11648"/>
    <n v="4426.24"/>
    <n v="0.38"/>
    <s v="Online"/>
    <s v="2020"/>
    <x v="4"/>
    <x v="36"/>
  </r>
  <r>
    <x v="3"/>
    <n v="1128299"/>
    <x v="573"/>
    <x v="2"/>
    <x v="6"/>
    <s v="Denver"/>
    <x v="2"/>
    <n v="60"/>
    <n v="125"/>
    <n v="7500"/>
    <n v="4125"/>
    <n v="0.55000000000000004"/>
    <s v="Online"/>
    <s v="2020"/>
    <x v="4"/>
    <x v="36"/>
  </r>
  <r>
    <x v="3"/>
    <n v="1128299"/>
    <x v="574"/>
    <x v="2"/>
    <x v="6"/>
    <s v="Denver"/>
    <x v="3"/>
    <n v="63"/>
    <n v="125"/>
    <n v="7875"/>
    <n v="3543.7499999999995"/>
    <n v="0.44999999999999996"/>
    <s v="Online"/>
    <s v="2020"/>
    <x v="4"/>
    <x v="36"/>
  </r>
  <r>
    <x v="3"/>
    <n v="1128299"/>
    <x v="575"/>
    <x v="2"/>
    <x v="6"/>
    <s v="Denver"/>
    <x v="4"/>
    <n v="68"/>
    <n v="115"/>
    <n v="7820"/>
    <n v="5239.4000000000015"/>
    <n v="0.67000000000000015"/>
    <s v="Online"/>
    <s v="2020"/>
    <x v="4"/>
    <x v="37"/>
  </r>
  <r>
    <x v="3"/>
    <n v="1128299"/>
    <x v="576"/>
    <x v="2"/>
    <x v="6"/>
    <s v="Denver"/>
    <x v="5"/>
    <n v="75"/>
    <n v="137"/>
    <n v="10275"/>
    <n v="3390.75"/>
    <n v="0.33"/>
    <s v="Online"/>
    <s v="2020"/>
    <x v="4"/>
    <x v="37"/>
  </r>
  <r>
    <x v="3"/>
    <n v="1128299"/>
    <x v="577"/>
    <x v="2"/>
    <x v="6"/>
    <s v="Denver"/>
    <x v="0"/>
    <n v="36"/>
    <n v="117"/>
    <n v="4212"/>
    <n v="1726.9199999999998"/>
    <n v="0.41"/>
    <s v="Online"/>
    <s v="2020"/>
    <x v="4"/>
    <x v="37"/>
  </r>
  <r>
    <x v="3"/>
    <n v="1128299"/>
    <x v="578"/>
    <x v="2"/>
    <x v="6"/>
    <s v="Denver"/>
    <x v="1"/>
    <n v="48"/>
    <n v="131"/>
    <n v="6288"/>
    <n v="2515.2000000000003"/>
    <n v="0.4"/>
    <s v="Online"/>
    <s v="2020"/>
    <x v="4"/>
    <x v="37"/>
  </r>
  <r>
    <x v="3"/>
    <n v="1128299"/>
    <x v="579"/>
    <x v="2"/>
    <x v="6"/>
    <s v="Denver"/>
    <x v="2"/>
    <n v="46"/>
    <n v="135"/>
    <n v="6210"/>
    <n v="2173.5"/>
    <n v="0.35"/>
    <s v="Online"/>
    <s v="2020"/>
    <x v="4"/>
    <x v="37"/>
  </r>
  <r>
    <x v="3"/>
    <n v="1128299"/>
    <x v="580"/>
    <x v="2"/>
    <x v="6"/>
    <s v="Denver"/>
    <x v="3"/>
    <n v="49"/>
    <n v="78"/>
    <n v="3822"/>
    <n v="1567.02"/>
    <n v="0.41"/>
    <s v="Online"/>
    <s v="2020"/>
    <x v="4"/>
    <x v="37"/>
  </r>
  <r>
    <x v="3"/>
    <n v="1128299"/>
    <x v="581"/>
    <x v="2"/>
    <x v="7"/>
    <s v="Seattle"/>
    <x v="4"/>
    <n v="51"/>
    <n v="73"/>
    <n v="3723"/>
    <n v="1451.97"/>
    <n v="0.39"/>
    <s v="Online"/>
    <s v="2020"/>
    <x v="4"/>
    <x v="37"/>
  </r>
  <r>
    <x v="3"/>
    <n v="1128299"/>
    <x v="582"/>
    <x v="2"/>
    <x v="7"/>
    <s v="Seattle"/>
    <x v="5"/>
    <n v="46"/>
    <n v="125"/>
    <n v="5750"/>
    <n v="1782.5"/>
    <n v="0.31"/>
    <s v="Online"/>
    <s v="2020"/>
    <x v="4"/>
    <x v="38"/>
  </r>
  <r>
    <x v="3"/>
    <n v="1128299"/>
    <x v="583"/>
    <x v="2"/>
    <x v="7"/>
    <s v="Seattle"/>
    <x v="0"/>
    <n v="36"/>
    <n v="138"/>
    <n v="4968"/>
    <n v="2136.2399999999998"/>
    <n v="0.43"/>
    <s v="Online"/>
    <s v="2020"/>
    <x v="11"/>
    <x v="38"/>
  </r>
  <r>
    <x v="3"/>
    <n v="1128299"/>
    <x v="584"/>
    <x v="2"/>
    <x v="7"/>
    <s v="Seattle"/>
    <x v="1"/>
    <n v="47"/>
    <n v="131"/>
    <n v="6157"/>
    <n v="2401.23"/>
    <n v="0.39"/>
    <s v="Online"/>
    <s v="2020"/>
    <x v="11"/>
    <x v="38"/>
  </r>
  <r>
    <x v="3"/>
    <n v="1128299"/>
    <x v="585"/>
    <x v="2"/>
    <x v="7"/>
    <s v="Seattle"/>
    <x v="2"/>
    <n v="47"/>
    <n v="122"/>
    <n v="5734"/>
    <n v="2236.2600000000002"/>
    <n v="0.39"/>
    <s v="Online"/>
    <s v="2020"/>
    <x v="11"/>
    <x v="38"/>
  </r>
  <r>
    <x v="3"/>
    <n v="1128299"/>
    <x v="586"/>
    <x v="2"/>
    <x v="7"/>
    <s v="Seattle"/>
    <x v="3"/>
    <n v="48"/>
    <n v="87"/>
    <n v="4176"/>
    <n v="1753.9199999999998"/>
    <n v="0.42"/>
    <s v="Online"/>
    <s v="2020"/>
    <x v="11"/>
    <x v="38"/>
  </r>
  <r>
    <x v="3"/>
    <n v="1128299"/>
    <x v="587"/>
    <x v="2"/>
    <x v="7"/>
    <s v="Seattle"/>
    <x v="4"/>
    <n v="52"/>
    <n v="65"/>
    <n v="3380"/>
    <n v="1352"/>
    <n v="0.4"/>
    <s v="Online"/>
    <s v="2020"/>
    <x v="11"/>
    <x v="38"/>
  </r>
  <r>
    <x v="3"/>
    <n v="1128299"/>
    <x v="588"/>
    <x v="2"/>
    <x v="7"/>
    <s v="Seattle"/>
    <x v="5"/>
    <n v="46"/>
    <n v="123"/>
    <n v="5658"/>
    <n v="1753.98"/>
    <n v="0.31"/>
    <s v="Online"/>
    <s v="2020"/>
    <x v="11"/>
    <x v="38"/>
  </r>
  <r>
    <x v="3"/>
    <n v="1128299"/>
    <x v="589"/>
    <x v="2"/>
    <x v="7"/>
    <s v="Seattle"/>
    <x v="0"/>
    <n v="46"/>
    <n v="167"/>
    <n v="7682"/>
    <n v="3456.8999999999996"/>
    <n v="0.44999999999999996"/>
    <s v="Online"/>
    <s v="2020"/>
    <x v="11"/>
    <x v="39"/>
  </r>
  <r>
    <x v="3"/>
    <n v="1128299"/>
    <x v="590"/>
    <x v="2"/>
    <x v="7"/>
    <s v="Seattle"/>
    <x v="1"/>
    <n v="58"/>
    <n v="115"/>
    <n v="6670"/>
    <n v="2401.1999999999998"/>
    <n v="0.36"/>
    <s v="Online"/>
    <s v="2020"/>
    <x v="11"/>
    <x v="39"/>
  </r>
  <r>
    <x v="3"/>
    <n v="1128299"/>
    <x v="591"/>
    <x v="2"/>
    <x v="7"/>
    <s v="Seattle"/>
    <x v="2"/>
    <n v="60"/>
    <n v="115"/>
    <n v="6900"/>
    <n v="2760"/>
    <n v="0.4"/>
    <s v="Online"/>
    <s v="2020"/>
    <x v="11"/>
    <x v="39"/>
  </r>
  <r>
    <x v="3"/>
    <n v="1128299"/>
    <x v="592"/>
    <x v="2"/>
    <x v="7"/>
    <s v="Seattle"/>
    <x v="3"/>
    <n v="64"/>
    <n v="85"/>
    <n v="5440"/>
    <n v="2284.7999999999997"/>
    <n v="0.42"/>
    <s v="Online"/>
    <s v="2020"/>
    <x v="11"/>
    <x v="39"/>
  </r>
  <r>
    <x v="3"/>
    <n v="1128299"/>
    <x v="593"/>
    <x v="2"/>
    <x v="7"/>
    <s v="Seattle"/>
    <x v="4"/>
    <n v="69"/>
    <n v="46"/>
    <n v="3174"/>
    <n v="1206.1200000000001"/>
    <n v="0.38"/>
    <s v="Online"/>
    <s v="2020"/>
    <x v="11"/>
    <x v="39"/>
  </r>
  <r>
    <x v="3"/>
    <n v="1128299"/>
    <x v="594"/>
    <x v="2"/>
    <x v="7"/>
    <s v="Seattle"/>
    <x v="5"/>
    <n v="62"/>
    <n v="105"/>
    <n v="6510"/>
    <n v="2213.4"/>
    <n v="0.34"/>
    <s v="Online"/>
    <s v="2020"/>
    <x v="11"/>
    <x v="39"/>
  </r>
  <r>
    <x v="3"/>
    <n v="1128299"/>
    <x v="595"/>
    <x v="2"/>
    <x v="7"/>
    <s v="Seattle"/>
    <x v="0"/>
    <n v="68"/>
    <n v="160"/>
    <n v="10880"/>
    <n v="4787.2"/>
    <n v="0.44"/>
    <s v="Online"/>
    <s v="2020"/>
    <x v="11"/>
    <x v="39"/>
  </r>
  <r>
    <x v="3"/>
    <n v="1128299"/>
    <x v="596"/>
    <x v="2"/>
    <x v="7"/>
    <s v="Seattle"/>
    <x v="1"/>
    <n v="71"/>
    <n v="88"/>
    <n v="6248"/>
    <n v="2436.7200000000003"/>
    <n v="0.39"/>
    <s v="Online"/>
    <s v="2020"/>
    <x v="11"/>
    <x v="40"/>
  </r>
  <r>
    <x v="3"/>
    <n v="1128299"/>
    <x v="597"/>
    <x v="2"/>
    <x v="7"/>
    <s v="Seattle"/>
    <x v="2"/>
    <n v="74"/>
    <n v="120"/>
    <n v="8880"/>
    <n v="3463.2000000000003"/>
    <n v="0.39"/>
    <s v="Online"/>
    <s v="2020"/>
    <x v="11"/>
    <x v="40"/>
  </r>
  <r>
    <x v="3"/>
    <n v="1128299"/>
    <x v="598"/>
    <x v="2"/>
    <x v="7"/>
    <s v="Seattle"/>
    <x v="3"/>
    <n v="55"/>
    <n v="90"/>
    <n v="4950"/>
    <n v="2079"/>
    <n v="0.42"/>
    <s v="Online"/>
    <s v="2020"/>
    <x v="11"/>
    <x v="40"/>
  </r>
  <r>
    <x v="3"/>
    <n v="1128299"/>
    <x v="599"/>
    <x v="2"/>
    <x v="7"/>
    <s v="Seattle"/>
    <x v="4"/>
    <n v="59"/>
    <n v="56"/>
    <n v="3304"/>
    <n v="1321.6000000000001"/>
    <n v="0.4"/>
    <s v="Online"/>
    <s v="2020"/>
    <x v="11"/>
    <x v="40"/>
  </r>
  <r>
    <x v="3"/>
    <n v="1128299"/>
    <x v="600"/>
    <x v="2"/>
    <x v="7"/>
    <s v="Seattle"/>
    <x v="5"/>
    <n v="78"/>
    <n v="88"/>
    <n v="6864"/>
    <n v="2196.48"/>
    <n v="0.32"/>
    <s v="Online"/>
    <s v="2020"/>
    <x v="11"/>
    <x v="40"/>
  </r>
  <r>
    <x v="3"/>
    <n v="1128299"/>
    <x v="601"/>
    <x v="2"/>
    <x v="7"/>
    <s v="Seattle"/>
    <x v="0"/>
    <n v="55"/>
    <n v="165"/>
    <n v="9075"/>
    <n v="3720.75"/>
    <n v="0.41"/>
    <s v="Online"/>
    <s v="2020"/>
    <x v="11"/>
    <x v="40"/>
  </r>
  <r>
    <x v="3"/>
    <n v="1128299"/>
    <x v="602"/>
    <x v="2"/>
    <x v="7"/>
    <s v="Seattle"/>
    <x v="1"/>
    <n v="60"/>
    <n v="108"/>
    <n v="6480"/>
    <n v="2462.4"/>
    <n v="0.38"/>
    <s v="Online"/>
    <s v="2020"/>
    <x v="11"/>
    <x v="40"/>
  </r>
  <r>
    <x v="3"/>
    <n v="1128299"/>
    <x v="603"/>
    <x v="2"/>
    <x v="7"/>
    <s v="Seattle"/>
    <x v="2"/>
    <n v="61"/>
    <n v="120"/>
    <n v="7320"/>
    <n v="2781.6"/>
    <n v="0.38"/>
    <s v="Online"/>
    <s v="2020"/>
    <x v="11"/>
    <x v="41"/>
  </r>
  <r>
    <x v="3"/>
    <n v="1128299"/>
    <x v="604"/>
    <x v="2"/>
    <x v="7"/>
    <s v="Seattle"/>
    <x v="3"/>
    <n v="59"/>
    <n v="90"/>
    <n v="5310"/>
    <n v="2336.4"/>
    <n v="0.44"/>
    <s v="Online"/>
    <s v="2020"/>
    <x v="11"/>
    <x v="41"/>
  </r>
  <r>
    <x v="3"/>
    <n v="1128299"/>
    <x v="605"/>
    <x v="2"/>
    <x v="7"/>
    <s v="Seattle"/>
    <x v="4"/>
    <n v="60"/>
    <n v="52"/>
    <n v="3120"/>
    <n v="1185.5999999999999"/>
    <n v="0.38"/>
    <s v="Online"/>
    <s v="2020"/>
    <x v="11"/>
    <x v="41"/>
  </r>
  <r>
    <x v="3"/>
    <n v="1128299"/>
    <x v="606"/>
    <x v="2"/>
    <x v="7"/>
    <s v="Seattle"/>
    <x v="5"/>
    <n v="75"/>
    <n v="125"/>
    <n v="9375"/>
    <n v="3093.75"/>
    <n v="0.33"/>
    <s v="Online"/>
    <s v="2020"/>
    <x v="11"/>
    <x v="41"/>
  </r>
  <r>
    <x v="3"/>
    <n v="1128299"/>
    <x v="607"/>
    <x v="2"/>
    <x v="7"/>
    <s v="Seattle"/>
    <x v="0"/>
    <n v="71"/>
    <n v="195"/>
    <n v="13845"/>
    <n v="5814.9"/>
    <n v="0.42"/>
    <s v="Online"/>
    <s v="2020"/>
    <x v="11"/>
    <x v="41"/>
  </r>
  <r>
    <x v="3"/>
    <n v="1128299"/>
    <x v="608"/>
    <x v="2"/>
    <x v="7"/>
    <s v="Seattle"/>
    <x v="1"/>
    <n v="74"/>
    <n v="188"/>
    <n v="13912"/>
    <n v="5147.4399999999996"/>
    <n v="0.37"/>
    <s v="Online"/>
    <s v="2020"/>
    <x v="11"/>
    <x v="41"/>
  </r>
  <r>
    <x v="3"/>
    <n v="1128299"/>
    <x v="609"/>
    <x v="2"/>
    <x v="7"/>
    <s v="Seattle"/>
    <x v="2"/>
    <n v="72"/>
    <n v="163"/>
    <n v="11736"/>
    <n v="4459.68"/>
    <n v="0.38"/>
    <s v="Online"/>
    <s v="2020"/>
    <x v="11"/>
    <x v="41"/>
  </r>
  <r>
    <x v="3"/>
    <n v="1128299"/>
    <x v="610"/>
    <x v="2"/>
    <x v="7"/>
    <s v="Seattle"/>
    <x v="3"/>
    <n v="75"/>
    <n v="125"/>
    <n v="9375"/>
    <n v="3750"/>
    <n v="0.4"/>
    <s v="Online"/>
    <s v="2020"/>
    <x v="11"/>
    <x v="42"/>
  </r>
  <r>
    <x v="3"/>
    <n v="1128299"/>
    <x v="611"/>
    <x v="2"/>
    <x v="7"/>
    <s v="Seattle"/>
    <x v="4"/>
    <n v="82"/>
    <n v="105"/>
    <n v="8610"/>
    <n v="3357.9"/>
    <n v="0.39"/>
    <s v="Online"/>
    <s v="2020"/>
    <x v="11"/>
    <x v="42"/>
  </r>
  <r>
    <x v="3"/>
    <n v="1128299"/>
    <x v="612"/>
    <x v="2"/>
    <x v="7"/>
    <s v="Seattle"/>
    <x v="5"/>
    <n v="98"/>
    <n v="182"/>
    <n v="17836"/>
    <n v="6064.2400000000007"/>
    <n v="0.34"/>
    <s v="Online"/>
    <s v="2020"/>
    <x v="11"/>
    <x v="42"/>
  </r>
  <r>
    <x v="3"/>
    <n v="1128299"/>
    <x v="613"/>
    <x v="2"/>
    <x v="7"/>
    <s v="Seattle"/>
    <x v="0"/>
    <n v="73"/>
    <n v="239"/>
    <n v="17447"/>
    <n v="6978.8"/>
    <n v="0.4"/>
    <s v="Online"/>
    <s v="2020"/>
    <x v="5"/>
    <x v="42"/>
  </r>
  <r>
    <x v="3"/>
    <n v="1128299"/>
    <x v="614"/>
    <x v="2"/>
    <x v="7"/>
    <s v="Seattle"/>
    <x v="1"/>
    <n v="82"/>
    <n v="182"/>
    <n v="14924"/>
    <n v="5372.6399999999994"/>
    <n v="0.36"/>
    <s v="Online"/>
    <s v="2020"/>
    <x v="5"/>
    <x v="42"/>
  </r>
  <r>
    <x v="3"/>
    <n v="1128299"/>
    <x v="615"/>
    <x v="2"/>
    <x v="7"/>
    <s v="Seattle"/>
    <x v="2"/>
    <n v="78"/>
    <n v="175"/>
    <n v="13650"/>
    <n v="4777.5"/>
    <n v="0.35"/>
    <s v="Online"/>
    <s v="2020"/>
    <x v="5"/>
    <x v="42"/>
  </r>
  <r>
    <x v="3"/>
    <n v="1128299"/>
    <x v="616"/>
    <x v="2"/>
    <x v="7"/>
    <s v="Seattle"/>
    <x v="3"/>
    <n v="78"/>
    <n v="137"/>
    <n v="10686"/>
    <n v="4381.2599999999993"/>
    <n v="0.41"/>
    <s v="Online"/>
    <s v="2020"/>
    <x v="5"/>
    <x v="42"/>
  </r>
  <r>
    <x v="3"/>
    <n v="1128299"/>
    <x v="617"/>
    <x v="2"/>
    <x v="7"/>
    <s v="Seattle"/>
    <x v="4"/>
    <n v="77"/>
    <n v="144"/>
    <n v="11088"/>
    <n v="3880.7999999999997"/>
    <n v="0.35"/>
    <s v="Online"/>
    <s v="2020"/>
    <x v="5"/>
    <x v="43"/>
  </r>
  <r>
    <x v="3"/>
    <n v="1128299"/>
    <x v="618"/>
    <x v="2"/>
    <x v="7"/>
    <s v="Seattle"/>
    <x v="5"/>
    <n v="95"/>
    <n v="155"/>
    <n v="14725"/>
    <n v="5153.75"/>
    <n v="0.35"/>
    <s v="Online"/>
    <s v="2020"/>
    <x v="5"/>
    <x v="43"/>
  </r>
  <r>
    <x v="3"/>
    <n v="1128299"/>
    <x v="619"/>
    <x v="2"/>
    <x v="7"/>
    <s v="Seattle"/>
    <x v="0"/>
    <n v="80"/>
    <n v="217"/>
    <n v="17360"/>
    <n v="7811.9999999999991"/>
    <n v="0.44999999999999996"/>
    <s v="Online"/>
    <s v="2020"/>
    <x v="5"/>
    <x v="43"/>
  </r>
  <r>
    <x v="3"/>
    <n v="1128299"/>
    <x v="620"/>
    <x v="2"/>
    <x v="7"/>
    <s v="Seattle"/>
    <x v="1"/>
    <n v="77"/>
    <n v="210"/>
    <n v="16170"/>
    <n v="6306.3"/>
    <n v="0.39"/>
    <s v="Online"/>
    <s v="2020"/>
    <x v="5"/>
    <x v="43"/>
  </r>
  <r>
    <x v="3"/>
    <n v="1128299"/>
    <x v="621"/>
    <x v="2"/>
    <x v="7"/>
    <s v="Seattle"/>
    <x v="2"/>
    <n v="73"/>
    <n v="163"/>
    <n v="11899"/>
    <n v="4164.6499999999996"/>
    <n v="0.35"/>
    <s v="Online"/>
    <s v="2020"/>
    <x v="5"/>
    <x v="43"/>
  </r>
  <r>
    <x v="3"/>
    <n v="1128299"/>
    <x v="622"/>
    <x v="2"/>
    <x v="7"/>
    <s v="Seattle"/>
    <x v="3"/>
    <n v="74"/>
    <n v="155"/>
    <n v="11470"/>
    <n v="5046.8"/>
    <n v="0.44"/>
    <s v="Online"/>
    <s v="2020"/>
    <x v="5"/>
    <x v="43"/>
  </r>
  <r>
    <x v="3"/>
    <n v="1128299"/>
    <x v="623"/>
    <x v="2"/>
    <x v="7"/>
    <s v="Seattle"/>
    <x v="4"/>
    <n v="71"/>
    <n v="155"/>
    <n v="11005"/>
    <n v="4291.95"/>
    <n v="0.39"/>
    <s v="Online"/>
    <s v="2020"/>
    <x v="5"/>
    <x v="43"/>
  </r>
  <r>
    <x v="3"/>
    <n v="1128299"/>
    <x v="624"/>
    <x v="2"/>
    <x v="7"/>
    <s v="Seattle"/>
    <x v="5"/>
    <n v="76"/>
    <n v="108"/>
    <n v="8208"/>
    <n v="2708.6400000000003"/>
    <n v="0.33"/>
    <s v="Online"/>
    <s v="2020"/>
    <x v="5"/>
    <x v="14"/>
  </r>
  <r>
    <x v="3"/>
    <n v="1128299"/>
    <x v="625"/>
    <x v="2"/>
    <x v="7"/>
    <s v="Seattle"/>
    <x v="0"/>
    <n v="64"/>
    <n v="156"/>
    <n v="9984"/>
    <n v="4093.4399999999996"/>
    <n v="0.41"/>
    <s v="Online"/>
    <s v="2020"/>
    <x v="5"/>
    <x v="14"/>
  </r>
  <r>
    <x v="3"/>
    <n v="1128299"/>
    <x v="626"/>
    <x v="2"/>
    <x v="7"/>
    <s v="Seattle"/>
    <x v="1"/>
    <n v="71"/>
    <n v="174"/>
    <n v="12354"/>
    <n v="4323.8999999999996"/>
    <n v="0.35"/>
    <s v="Online"/>
    <s v="2020"/>
    <x v="5"/>
    <x v="14"/>
  </r>
  <r>
    <x v="3"/>
    <n v="1128299"/>
    <x v="627"/>
    <x v="2"/>
    <x v="7"/>
    <s v="Seattle"/>
    <x v="2"/>
    <n v="63"/>
    <n v="135"/>
    <n v="8505"/>
    <n v="3146.85"/>
    <n v="0.37"/>
    <s v="Online"/>
    <s v="2020"/>
    <x v="5"/>
    <x v="14"/>
  </r>
  <r>
    <x v="3"/>
    <n v="1128299"/>
    <x v="628"/>
    <x v="2"/>
    <x v="7"/>
    <s v="Seattle"/>
    <x v="3"/>
    <n v="67"/>
    <n v="112"/>
    <n v="7504"/>
    <n v="3001.6000000000004"/>
    <n v="0.4"/>
    <s v="Online"/>
    <s v="2020"/>
    <x v="5"/>
    <x v="14"/>
  </r>
  <r>
    <x v="3"/>
    <n v="1128299"/>
    <x v="629"/>
    <x v="2"/>
    <x v="7"/>
    <s v="Seattle"/>
    <x v="4"/>
    <n v="72"/>
    <n v="111"/>
    <n v="7992"/>
    <n v="3196.8"/>
    <n v="0.4"/>
    <s v="Online"/>
    <s v="2020"/>
    <x v="5"/>
    <x v="14"/>
  </r>
  <r>
    <x v="3"/>
    <n v="1128299"/>
    <x v="67"/>
    <x v="2"/>
    <x v="7"/>
    <s v="Seattle"/>
    <x v="5"/>
    <n v="62"/>
    <n v="113"/>
    <n v="7006"/>
    <n v="2452.1"/>
    <n v="0.35"/>
    <s v="Online"/>
    <s v="2020"/>
    <x v="5"/>
    <x v="14"/>
  </r>
  <r>
    <x v="3"/>
    <n v="1128299"/>
    <x v="68"/>
    <x v="2"/>
    <x v="7"/>
    <s v="Seattle"/>
    <x v="0"/>
    <n v="58"/>
    <n v="149"/>
    <n v="8642"/>
    <n v="3456.8"/>
    <n v="0.4"/>
    <s v="Online"/>
    <s v="2020"/>
    <x v="5"/>
    <x v="15"/>
  </r>
  <r>
    <x v="3"/>
    <n v="1128299"/>
    <x v="69"/>
    <x v="2"/>
    <x v="7"/>
    <s v="Seattle"/>
    <x v="1"/>
    <n v="64"/>
    <n v="138"/>
    <n v="8832"/>
    <n v="3267.84"/>
    <n v="0.37"/>
    <s v="Online"/>
    <s v="2020"/>
    <x v="5"/>
    <x v="15"/>
  </r>
  <r>
    <x v="3"/>
    <n v="1128299"/>
    <x v="70"/>
    <x v="2"/>
    <x v="7"/>
    <s v="Seattle"/>
    <x v="2"/>
    <n v="56"/>
    <n v="113"/>
    <n v="6328"/>
    <n v="2278.08"/>
    <n v="0.36"/>
    <s v="Online"/>
    <s v="2020"/>
    <x v="5"/>
    <x v="15"/>
  </r>
  <r>
    <x v="3"/>
    <n v="1128299"/>
    <x v="71"/>
    <x v="2"/>
    <x v="7"/>
    <s v="Seattle"/>
    <x v="3"/>
    <n v="58"/>
    <n v="98"/>
    <n v="5684"/>
    <n v="2500.96"/>
    <n v="0.44"/>
    <s v="Online"/>
    <s v="2020"/>
    <x v="5"/>
    <x v="15"/>
  </r>
  <r>
    <x v="3"/>
    <n v="1128299"/>
    <x v="72"/>
    <x v="2"/>
    <x v="7"/>
    <s v="Seattle"/>
    <x v="4"/>
    <n v="69"/>
    <n v="94"/>
    <n v="6486"/>
    <n v="2270.1"/>
    <n v="0.35"/>
    <s v="Online"/>
    <s v="2020"/>
    <x v="5"/>
    <x v="15"/>
  </r>
  <r>
    <x v="3"/>
    <n v="1128299"/>
    <x v="73"/>
    <x v="2"/>
    <x v="7"/>
    <s v="Seattle"/>
    <x v="5"/>
    <n v="71"/>
    <n v="101"/>
    <n v="7171"/>
    <n v="2509.85"/>
    <n v="0.35"/>
    <s v="Online"/>
    <s v="2020"/>
    <x v="5"/>
    <x v="15"/>
  </r>
  <r>
    <x v="3"/>
    <n v="1128299"/>
    <x v="74"/>
    <x v="2"/>
    <x v="7"/>
    <s v="Seattle"/>
    <x v="0"/>
    <n v="54"/>
    <n v="162"/>
    <n v="8748"/>
    <n v="3849.12"/>
    <n v="0.44"/>
    <s v="Online"/>
    <s v="2020"/>
    <x v="5"/>
    <x v="15"/>
  </r>
  <r>
    <x v="3"/>
    <n v="1128299"/>
    <x v="75"/>
    <x v="2"/>
    <x v="7"/>
    <s v="Seattle"/>
    <x v="1"/>
    <n v="60"/>
    <n v="188"/>
    <n v="11280"/>
    <n v="4173.6000000000004"/>
    <n v="0.37"/>
    <s v="Online"/>
    <s v="2020"/>
    <x v="5"/>
    <x v="16"/>
  </r>
  <r>
    <x v="3"/>
    <n v="1128299"/>
    <x v="76"/>
    <x v="2"/>
    <x v="7"/>
    <s v="Seattle"/>
    <x v="2"/>
    <n v="54"/>
    <n v="124"/>
    <n v="6696"/>
    <n v="2477.52"/>
    <n v="0.37"/>
    <s v="Online"/>
    <s v="2020"/>
    <x v="5"/>
    <x v="16"/>
  </r>
  <r>
    <x v="3"/>
    <n v="1128299"/>
    <x v="77"/>
    <x v="2"/>
    <x v="7"/>
    <s v="Seattle"/>
    <x v="3"/>
    <n v="69"/>
    <n v="117"/>
    <n v="8073"/>
    <n v="3471.39"/>
    <n v="0.43"/>
    <s v="Online"/>
    <s v="2020"/>
    <x v="5"/>
    <x v="16"/>
  </r>
  <r>
    <x v="3"/>
    <n v="1128299"/>
    <x v="78"/>
    <x v="2"/>
    <x v="7"/>
    <s v="Seattle"/>
    <x v="4"/>
    <n v="85"/>
    <n v="115"/>
    <n v="9775"/>
    <n v="3910"/>
    <n v="0.4"/>
    <s v="Online"/>
    <s v="2020"/>
    <x v="5"/>
    <x v="16"/>
  </r>
  <r>
    <x v="3"/>
    <n v="1128299"/>
    <x v="79"/>
    <x v="2"/>
    <x v="7"/>
    <s v="Seattle"/>
    <x v="5"/>
    <n v="88"/>
    <n v="138"/>
    <n v="12144"/>
    <n v="3764.64"/>
    <n v="0.31"/>
    <s v="Online"/>
    <s v="2020"/>
    <x v="5"/>
    <x v="16"/>
  </r>
  <r>
    <x v="3"/>
    <n v="1128299"/>
    <x v="80"/>
    <x v="2"/>
    <x v="7"/>
    <s v="Seattle"/>
    <x v="0"/>
    <n v="78"/>
    <n v="188"/>
    <n v="14664"/>
    <n v="5865.6"/>
    <n v="0.4"/>
    <s v="Online"/>
    <s v="2020"/>
    <x v="5"/>
    <x v="16"/>
  </r>
  <r>
    <x v="3"/>
    <n v="1128299"/>
    <x v="81"/>
    <x v="2"/>
    <x v="7"/>
    <s v="Seattle"/>
    <x v="1"/>
    <n v="77"/>
    <n v="195"/>
    <n v="15015"/>
    <n v="5705.7"/>
    <n v="0.38"/>
    <s v="Online"/>
    <s v="2020"/>
    <x v="6"/>
    <x v="16"/>
  </r>
  <r>
    <x v="3"/>
    <n v="1128299"/>
    <x v="82"/>
    <x v="2"/>
    <x v="7"/>
    <s v="Seattle"/>
    <x v="2"/>
    <n v="73"/>
    <n v="138"/>
    <n v="10074"/>
    <n v="3928.86"/>
    <n v="0.39"/>
    <s v="Online"/>
    <s v="2020"/>
    <x v="6"/>
    <x v="17"/>
  </r>
  <r>
    <x v="3"/>
    <n v="1128299"/>
    <x v="83"/>
    <x v="2"/>
    <x v="7"/>
    <s v="Seattle"/>
    <x v="3"/>
    <n v="76"/>
    <n v="138"/>
    <n v="10488"/>
    <n v="4509.84"/>
    <n v="0.43"/>
    <s v="Online"/>
    <s v="2020"/>
    <x v="6"/>
    <x v="17"/>
  </r>
  <r>
    <x v="3"/>
    <n v="1128299"/>
    <x v="84"/>
    <x v="2"/>
    <x v="7"/>
    <s v="Seattle"/>
    <x v="4"/>
    <n v="82"/>
    <n v="133"/>
    <n v="10906"/>
    <n v="4144.28"/>
    <n v="0.38"/>
    <s v="Online"/>
    <s v="2020"/>
    <x v="6"/>
    <x v="17"/>
  </r>
  <r>
    <x v="3"/>
    <n v="1128299"/>
    <x v="85"/>
    <x v="2"/>
    <x v="7"/>
    <s v="Seattle"/>
    <x v="5"/>
    <n v="86"/>
    <n v="150"/>
    <n v="12900"/>
    <n v="4386"/>
    <n v="0.34"/>
    <s v="Online"/>
    <s v="2020"/>
    <x v="6"/>
    <x v="17"/>
  </r>
  <r>
    <x v="0"/>
    <n v="1185732"/>
    <x v="86"/>
    <x v="2"/>
    <x v="7"/>
    <s v="Seattle"/>
    <x v="0"/>
    <n v="44"/>
    <n v="273"/>
    <n v="12012"/>
    <n v="6606.6"/>
    <n v="0.55000000000000004"/>
    <s v="Online"/>
    <s v="2020"/>
    <x v="6"/>
    <x v="17"/>
  </r>
  <r>
    <x v="0"/>
    <n v="1185732"/>
    <x v="87"/>
    <x v="2"/>
    <x v="7"/>
    <s v="Seattle"/>
    <x v="1"/>
    <n v="41"/>
    <n v="221"/>
    <n v="9061"/>
    <n v="4439.8900000000003"/>
    <n v="0.49"/>
    <s v="Online"/>
    <s v="2020"/>
    <x v="6"/>
    <x v="17"/>
  </r>
  <r>
    <x v="0"/>
    <n v="1185732"/>
    <x v="88"/>
    <x v="2"/>
    <x v="7"/>
    <s v="Seattle"/>
    <x v="2"/>
    <n v="34"/>
    <n v="230"/>
    <n v="7820"/>
    <n v="3049.8"/>
    <n v="0.39"/>
    <s v="Online"/>
    <s v="2020"/>
    <x v="6"/>
    <x v="17"/>
  </r>
  <r>
    <x v="0"/>
    <n v="1185732"/>
    <x v="89"/>
    <x v="2"/>
    <x v="7"/>
    <s v="Seattle"/>
    <x v="3"/>
    <n v="38"/>
    <n v="175"/>
    <n v="6650"/>
    <n v="2660"/>
    <n v="0.4"/>
    <s v="Online"/>
    <s v="2020"/>
    <x v="6"/>
    <x v="18"/>
  </r>
  <r>
    <x v="0"/>
    <n v="1185732"/>
    <x v="90"/>
    <x v="4"/>
    <x v="8"/>
    <s v="Miami"/>
    <x v="4"/>
    <n v="50"/>
    <n v="195"/>
    <n v="9750"/>
    <n v="4875"/>
    <n v="0.5"/>
    <s v="Online"/>
    <s v="2020"/>
    <x v="6"/>
    <x v="18"/>
  </r>
  <r>
    <x v="0"/>
    <n v="1185732"/>
    <x v="91"/>
    <x v="4"/>
    <x v="8"/>
    <s v="Miami"/>
    <x v="5"/>
    <n v="41"/>
    <n v="247"/>
    <n v="10127"/>
    <n v="6278.74"/>
    <n v="0.62"/>
    <s v="Online"/>
    <s v="2020"/>
    <x v="6"/>
    <x v="18"/>
  </r>
  <r>
    <x v="0"/>
    <n v="1185732"/>
    <x v="92"/>
    <x v="4"/>
    <x v="8"/>
    <s v="Miami"/>
    <x v="0"/>
    <n v="43"/>
    <n v="319"/>
    <n v="13717"/>
    <n v="7818.6900000000005"/>
    <n v="0.57000000000000006"/>
    <s v="Online"/>
    <s v="2020"/>
    <x v="6"/>
    <x v="18"/>
  </r>
  <r>
    <x v="0"/>
    <n v="1185732"/>
    <x v="93"/>
    <x v="4"/>
    <x v="8"/>
    <s v="Miami"/>
    <x v="1"/>
    <n v="43"/>
    <n v="195"/>
    <n v="8385"/>
    <n v="4108.6499999999996"/>
    <n v="0.49"/>
    <s v="Online"/>
    <s v="2020"/>
    <x v="6"/>
    <x v="18"/>
  </r>
  <r>
    <x v="0"/>
    <n v="1185732"/>
    <x v="94"/>
    <x v="4"/>
    <x v="8"/>
    <s v="Miami"/>
    <x v="2"/>
    <n v="32"/>
    <n v="240"/>
    <n v="7680"/>
    <n v="2918.4"/>
    <n v="0.38"/>
    <s v="Online"/>
    <s v="2020"/>
    <x v="6"/>
    <x v="18"/>
  </r>
  <r>
    <x v="3"/>
    <n v="1185732"/>
    <x v="95"/>
    <x v="4"/>
    <x v="8"/>
    <s v="Miami"/>
    <x v="3"/>
    <n v="38"/>
    <n v="169"/>
    <n v="6422"/>
    <n v="2825.68"/>
    <n v="0.44"/>
    <s v="Online"/>
    <s v="2020"/>
    <x v="6"/>
    <x v="18"/>
  </r>
  <r>
    <x v="0"/>
    <n v="1185732"/>
    <x v="96"/>
    <x v="4"/>
    <x v="8"/>
    <s v="Miami"/>
    <x v="4"/>
    <n v="53"/>
    <n v="218"/>
    <n v="11554"/>
    <n v="5545.92"/>
    <n v="0.48"/>
    <s v="Online"/>
    <s v="2020"/>
    <x v="6"/>
    <x v="19"/>
  </r>
  <r>
    <x v="0"/>
    <n v="1185732"/>
    <x v="97"/>
    <x v="4"/>
    <x v="8"/>
    <s v="Miami"/>
    <x v="5"/>
    <n v="41"/>
    <n v="221"/>
    <n v="9061"/>
    <n v="5889.6500000000005"/>
    <n v="0.65"/>
    <s v="Online"/>
    <s v="2020"/>
    <x v="6"/>
    <x v="19"/>
  </r>
  <r>
    <x v="0"/>
    <n v="1185732"/>
    <x v="98"/>
    <x v="4"/>
    <x v="8"/>
    <s v="Miami"/>
    <x v="0"/>
    <n v="41"/>
    <n v="268"/>
    <n v="10988"/>
    <n v="6592.8"/>
    <n v="0.6"/>
    <s v="Online"/>
    <s v="2020"/>
    <x v="6"/>
    <x v="19"/>
  </r>
  <r>
    <x v="0"/>
    <n v="1185732"/>
    <x v="99"/>
    <x v="4"/>
    <x v="8"/>
    <s v="Miami"/>
    <x v="1"/>
    <n v="42"/>
    <n v="225"/>
    <n v="9450"/>
    <n v="4536"/>
    <n v="0.48"/>
    <s v="Online"/>
    <s v="2020"/>
    <x v="6"/>
    <x v="19"/>
  </r>
  <r>
    <x v="0"/>
    <n v="1185732"/>
    <x v="100"/>
    <x v="4"/>
    <x v="8"/>
    <s v="Miami"/>
    <x v="2"/>
    <n v="32"/>
    <n v="217"/>
    <n v="6944"/>
    <n v="2430.3999999999996"/>
    <n v="0.35"/>
    <s v="Online"/>
    <s v="2020"/>
    <x v="6"/>
    <x v="19"/>
  </r>
  <r>
    <x v="0"/>
    <n v="1185732"/>
    <x v="101"/>
    <x v="4"/>
    <x v="8"/>
    <s v="Miami"/>
    <x v="3"/>
    <n v="36"/>
    <n v="175"/>
    <n v="6300"/>
    <n v="2520"/>
    <n v="0.4"/>
    <s v="Online"/>
    <s v="2020"/>
    <x v="6"/>
    <x v="19"/>
  </r>
  <r>
    <x v="0"/>
    <n v="1185732"/>
    <x v="102"/>
    <x v="4"/>
    <x v="8"/>
    <s v="Miami"/>
    <x v="4"/>
    <n v="53"/>
    <n v="182"/>
    <n v="9646"/>
    <n v="4437.16"/>
    <n v="0.45999999999999996"/>
    <s v="Online"/>
    <s v="2020"/>
    <x v="6"/>
    <x v="19"/>
  </r>
  <r>
    <x v="0"/>
    <n v="1185732"/>
    <x v="103"/>
    <x v="4"/>
    <x v="8"/>
    <s v="Miami"/>
    <x v="5"/>
    <n v="42"/>
    <n v="225"/>
    <n v="9450"/>
    <n v="6048"/>
    <n v="0.64"/>
    <s v="Online"/>
    <s v="2020"/>
    <x v="6"/>
    <x v="20"/>
  </r>
  <r>
    <x v="0"/>
    <n v="1185732"/>
    <x v="53"/>
    <x v="4"/>
    <x v="8"/>
    <s v="Miami"/>
    <x v="0"/>
    <n v="42"/>
    <n v="256"/>
    <n v="10752"/>
    <n v="6236.1600000000008"/>
    <n v="0.58000000000000007"/>
    <s v="Online"/>
    <s v="2020"/>
    <x v="3"/>
    <x v="11"/>
  </r>
  <r>
    <x v="0"/>
    <n v="1185732"/>
    <x v="53"/>
    <x v="4"/>
    <x v="8"/>
    <s v="Miami"/>
    <x v="1"/>
    <n v="41"/>
    <n v="210"/>
    <n v="8610"/>
    <n v="4305"/>
    <n v="0.5"/>
    <s v="Online"/>
    <s v="2020"/>
    <x v="3"/>
    <x v="11"/>
  </r>
  <r>
    <x v="3"/>
    <n v="1185732"/>
    <x v="53"/>
    <x v="4"/>
    <x v="8"/>
    <s v="Miami"/>
    <x v="2"/>
    <n v="32"/>
    <n v="203"/>
    <n v="6496"/>
    <n v="2598.4"/>
    <n v="0.4"/>
    <s v="Online"/>
    <s v="2020"/>
    <x v="3"/>
    <x v="11"/>
  </r>
  <r>
    <x v="3"/>
    <n v="1185732"/>
    <x v="53"/>
    <x v="4"/>
    <x v="8"/>
    <s v="Miami"/>
    <x v="3"/>
    <n v="38"/>
    <n v="189"/>
    <n v="7182"/>
    <n v="3231.8999999999996"/>
    <n v="0.44999999999999996"/>
    <s v="Online"/>
    <s v="2020"/>
    <x v="3"/>
    <x v="11"/>
  </r>
  <r>
    <x v="3"/>
    <n v="1185732"/>
    <x v="53"/>
    <x v="4"/>
    <x v="8"/>
    <s v="Miami"/>
    <x v="4"/>
    <n v="52"/>
    <n v="196"/>
    <n v="10192"/>
    <n v="4586.3999999999996"/>
    <n v="0.44999999999999996"/>
    <s v="Online"/>
    <s v="2020"/>
    <x v="3"/>
    <x v="11"/>
  </r>
  <r>
    <x v="3"/>
    <n v="1185732"/>
    <x v="53"/>
    <x v="4"/>
    <x v="8"/>
    <s v="Miami"/>
    <x v="5"/>
    <n v="44"/>
    <n v="208"/>
    <n v="9152"/>
    <n v="5491.2"/>
    <n v="0.6"/>
    <s v="Online"/>
    <s v="2020"/>
    <x v="3"/>
    <x v="11"/>
  </r>
  <r>
    <x v="3"/>
    <n v="1185732"/>
    <x v="53"/>
    <x v="4"/>
    <x v="8"/>
    <s v="Miami"/>
    <x v="0"/>
    <n v="52"/>
    <n v="300"/>
    <n v="15600"/>
    <n v="8736"/>
    <n v="0.56000000000000005"/>
    <s v="Online"/>
    <s v="2020"/>
    <x v="3"/>
    <x v="11"/>
  </r>
  <r>
    <x v="3"/>
    <n v="1185732"/>
    <x v="53"/>
    <x v="4"/>
    <x v="8"/>
    <s v="Miami"/>
    <x v="1"/>
    <n v="54"/>
    <n v="194"/>
    <n v="10476"/>
    <n v="5238"/>
    <n v="0.5"/>
    <s v="Online"/>
    <s v="2020"/>
    <x v="3"/>
    <x v="11"/>
  </r>
  <r>
    <x v="3"/>
    <n v="1185732"/>
    <x v="53"/>
    <x v="4"/>
    <x v="8"/>
    <s v="Miami"/>
    <x v="2"/>
    <n v="47"/>
    <n v="188"/>
    <n v="8836"/>
    <n v="3269.32"/>
    <n v="0.37"/>
    <s v="Online"/>
    <s v="2020"/>
    <x v="3"/>
    <x v="11"/>
  </r>
  <r>
    <x v="3"/>
    <n v="1185732"/>
    <x v="53"/>
    <x v="4"/>
    <x v="8"/>
    <s v="Miami"/>
    <x v="3"/>
    <n v="49"/>
    <n v="175"/>
    <n v="8575"/>
    <n v="3687.25"/>
    <n v="0.43"/>
    <s v="Online"/>
    <s v="2020"/>
    <x v="3"/>
    <x v="11"/>
  </r>
  <r>
    <x v="3"/>
    <n v="1185732"/>
    <x v="53"/>
    <x v="4"/>
    <x v="8"/>
    <s v="Miami"/>
    <x v="4"/>
    <n v="58"/>
    <n v="196"/>
    <n v="11368"/>
    <n v="5342.96"/>
    <n v="0.47"/>
    <s v="Online"/>
    <s v="2020"/>
    <x v="3"/>
    <x v="11"/>
  </r>
  <r>
    <x v="3"/>
    <n v="1185732"/>
    <x v="53"/>
    <x v="4"/>
    <x v="8"/>
    <s v="Miami"/>
    <x v="5"/>
    <n v="64"/>
    <n v="248"/>
    <n v="15872"/>
    <n v="10158.08"/>
    <n v="0.64"/>
    <s v="Online"/>
    <s v="2020"/>
    <x v="3"/>
    <x v="11"/>
  </r>
  <r>
    <x v="3"/>
    <n v="1185732"/>
    <x v="53"/>
    <x v="4"/>
    <x v="8"/>
    <s v="Miami"/>
    <x v="0"/>
    <n v="55"/>
    <n v="290"/>
    <n v="15950"/>
    <n v="9410.5000000000018"/>
    <n v="0.59000000000000008"/>
    <s v="Online"/>
    <s v="2020"/>
    <x v="3"/>
    <x v="11"/>
  </r>
  <r>
    <x v="3"/>
    <n v="1185732"/>
    <x v="53"/>
    <x v="4"/>
    <x v="8"/>
    <s v="Miami"/>
    <x v="1"/>
    <n v="54"/>
    <n v="206"/>
    <n v="11124"/>
    <n v="5450.76"/>
    <n v="0.49"/>
    <s v="Online"/>
    <s v="2020"/>
    <x v="3"/>
    <x v="11"/>
  </r>
  <r>
    <x v="3"/>
    <n v="1185732"/>
    <x v="118"/>
    <x v="4"/>
    <x v="8"/>
    <s v="Miami"/>
    <x v="2"/>
    <n v="49"/>
    <n v="208"/>
    <n v="10192"/>
    <n v="3567.2"/>
    <n v="0.35"/>
    <s v="Online"/>
    <s v="2020"/>
    <x v="7"/>
    <x v="22"/>
  </r>
  <r>
    <x v="3"/>
    <n v="1185732"/>
    <x v="119"/>
    <x v="4"/>
    <x v="8"/>
    <s v="Miami"/>
    <x v="3"/>
    <n v="47"/>
    <n v="217"/>
    <n v="10199"/>
    <n v="4079.6000000000004"/>
    <n v="0.4"/>
    <s v="Online"/>
    <s v="2020"/>
    <x v="7"/>
    <x v="22"/>
  </r>
  <r>
    <x v="3"/>
    <n v="1185732"/>
    <x v="120"/>
    <x v="4"/>
    <x v="8"/>
    <s v="Miami"/>
    <x v="4"/>
    <n v="62"/>
    <n v="233"/>
    <n v="14446"/>
    <n v="7078.54"/>
    <n v="0.49"/>
    <s v="Online"/>
    <s v="2020"/>
    <x v="7"/>
    <x v="22"/>
  </r>
  <r>
    <x v="3"/>
    <n v="1185732"/>
    <x v="121"/>
    <x v="4"/>
    <x v="8"/>
    <s v="Miami"/>
    <x v="5"/>
    <n v="63"/>
    <n v="259"/>
    <n v="16317"/>
    <n v="10606.050000000001"/>
    <n v="0.65"/>
    <s v="Online"/>
    <s v="2020"/>
    <x v="7"/>
    <x v="22"/>
  </r>
  <r>
    <x v="3"/>
    <n v="1185732"/>
    <x v="122"/>
    <x v="4"/>
    <x v="8"/>
    <s v="Miami"/>
    <x v="0"/>
    <n v="60"/>
    <n v="299"/>
    <n v="17940"/>
    <n v="10764"/>
    <n v="0.6"/>
    <s v="Online"/>
    <s v="2020"/>
    <x v="7"/>
    <x v="22"/>
  </r>
  <r>
    <x v="3"/>
    <n v="1185732"/>
    <x v="123"/>
    <x v="4"/>
    <x v="8"/>
    <s v="Miami"/>
    <x v="1"/>
    <n v="57"/>
    <n v="225"/>
    <n v="12825"/>
    <n v="5899.4999999999991"/>
    <n v="0.45999999999999996"/>
    <s v="Online"/>
    <s v="2020"/>
    <x v="7"/>
    <x v="22"/>
  </r>
  <r>
    <x v="3"/>
    <n v="1185732"/>
    <x v="124"/>
    <x v="4"/>
    <x v="8"/>
    <s v="Miami"/>
    <x v="2"/>
    <n v="50"/>
    <n v="215"/>
    <n v="10750"/>
    <n v="3977.5"/>
    <n v="0.37"/>
    <s v="Online"/>
    <s v="2020"/>
    <x v="7"/>
    <x v="23"/>
  </r>
  <r>
    <x v="3"/>
    <n v="1185732"/>
    <x v="125"/>
    <x v="4"/>
    <x v="8"/>
    <s v="Miami"/>
    <x v="3"/>
    <n v="53"/>
    <n v="233"/>
    <n v="12349"/>
    <n v="5310.07"/>
    <n v="0.43"/>
    <s v="Online"/>
    <s v="2020"/>
    <x v="7"/>
    <x v="23"/>
  </r>
  <r>
    <x v="3"/>
    <n v="1185732"/>
    <x v="126"/>
    <x v="4"/>
    <x v="8"/>
    <s v="Miami"/>
    <x v="4"/>
    <n v="61"/>
    <n v="208"/>
    <n v="12688"/>
    <n v="6217.12"/>
    <n v="0.49"/>
    <s v="Online"/>
    <s v="2020"/>
    <x v="7"/>
    <x v="23"/>
  </r>
  <r>
    <x v="3"/>
    <n v="1185732"/>
    <x v="127"/>
    <x v="4"/>
    <x v="8"/>
    <s v="Miami"/>
    <x v="5"/>
    <n v="67"/>
    <n v="244"/>
    <n v="16348"/>
    <n v="10626.2"/>
    <n v="0.65"/>
    <s v="Online"/>
    <s v="2020"/>
    <x v="7"/>
    <x v="23"/>
  </r>
  <r>
    <x v="3"/>
    <n v="1185732"/>
    <x v="630"/>
    <x v="4"/>
    <x v="8"/>
    <s v="Miami"/>
    <x v="0"/>
    <n v="60"/>
    <n v="304"/>
    <n v="18240"/>
    <n v="10396.800000000001"/>
    <n v="0.57000000000000006"/>
    <s v="Online"/>
    <s v="2020"/>
    <x v="7"/>
    <x v="23"/>
  </r>
  <r>
    <x v="3"/>
    <n v="1185732"/>
    <x v="631"/>
    <x v="4"/>
    <x v="8"/>
    <s v="Miami"/>
    <x v="1"/>
    <n v="55"/>
    <n v="252"/>
    <n v="13860"/>
    <n v="6236.9999999999991"/>
    <n v="0.44999999999999996"/>
    <s v="Online"/>
    <s v="2020"/>
    <x v="7"/>
    <x v="23"/>
  </r>
  <r>
    <x v="3"/>
    <n v="1185732"/>
    <x v="632"/>
    <x v="4"/>
    <x v="8"/>
    <s v="Miami"/>
    <x v="2"/>
    <n v="53"/>
    <n v="231"/>
    <n v="12243"/>
    <n v="4529.91"/>
    <n v="0.37"/>
    <s v="Online"/>
    <s v="2020"/>
    <x v="7"/>
    <x v="23"/>
  </r>
  <r>
    <x v="0"/>
    <n v="1185732"/>
    <x v="633"/>
    <x v="4"/>
    <x v="8"/>
    <s v="Miami"/>
    <x v="3"/>
    <n v="44"/>
    <n v="233"/>
    <n v="10252"/>
    <n v="4100.8"/>
    <n v="0.4"/>
    <s v="Online"/>
    <s v="2020"/>
    <x v="7"/>
    <x v="44"/>
  </r>
  <r>
    <x v="0"/>
    <n v="1185732"/>
    <x v="634"/>
    <x v="4"/>
    <x v="8"/>
    <s v="Miami"/>
    <x v="4"/>
    <n v="52"/>
    <n v="225"/>
    <n v="11700"/>
    <n v="5264.9999999999991"/>
    <n v="0.44999999999999996"/>
    <s v="Online"/>
    <s v="2020"/>
    <x v="7"/>
    <x v="44"/>
  </r>
  <r>
    <x v="0"/>
    <n v="1185732"/>
    <x v="635"/>
    <x v="4"/>
    <x v="8"/>
    <s v="Miami"/>
    <x v="5"/>
    <n v="56"/>
    <n v="278"/>
    <n v="15568"/>
    <n v="9496.48"/>
    <n v="0.61"/>
    <s v="Online"/>
    <s v="2020"/>
    <x v="7"/>
    <x v="44"/>
  </r>
  <r>
    <x v="0"/>
    <n v="1185732"/>
    <x v="636"/>
    <x v="4"/>
    <x v="8"/>
    <s v="Miami"/>
    <x v="0"/>
    <n v="53"/>
    <n v="284"/>
    <n v="15052"/>
    <n v="8278.6"/>
    <n v="0.55000000000000004"/>
    <s v="Online"/>
    <s v="2020"/>
    <x v="7"/>
    <x v="44"/>
  </r>
  <r>
    <x v="0"/>
    <n v="1185732"/>
    <x v="637"/>
    <x v="4"/>
    <x v="8"/>
    <s v="Miami"/>
    <x v="1"/>
    <n v="46"/>
    <n v="255"/>
    <n v="11730"/>
    <n v="5278.4999999999991"/>
    <n v="0.44999999999999996"/>
    <s v="Online"/>
    <s v="2020"/>
    <x v="7"/>
    <x v="44"/>
  </r>
  <r>
    <x v="2"/>
    <n v="1185732"/>
    <x v="638"/>
    <x v="4"/>
    <x v="8"/>
    <s v="Miami"/>
    <x v="2"/>
    <n v="41"/>
    <n v="225"/>
    <n v="9225"/>
    <n v="3413.25"/>
    <n v="0.37"/>
    <s v="Online"/>
    <s v="2020"/>
    <x v="7"/>
    <x v="44"/>
  </r>
  <r>
    <x v="2"/>
    <n v="1185732"/>
    <x v="639"/>
    <x v="4"/>
    <x v="8"/>
    <s v="Miami"/>
    <x v="3"/>
    <n v="42"/>
    <n v="210"/>
    <n v="8820"/>
    <n v="3792.6"/>
    <n v="0.43"/>
    <s v="Online"/>
    <s v="2020"/>
    <x v="7"/>
    <x v="44"/>
  </r>
  <r>
    <x v="2"/>
    <n v="1185732"/>
    <x v="640"/>
    <x v="4"/>
    <x v="8"/>
    <s v="Miami"/>
    <x v="4"/>
    <n v="50"/>
    <n v="210"/>
    <n v="10500"/>
    <n v="5250"/>
    <n v="0.5"/>
    <s v="Online"/>
    <s v="2020"/>
    <x v="7"/>
    <x v="45"/>
  </r>
  <r>
    <x v="2"/>
    <n v="1185732"/>
    <x v="641"/>
    <x v="4"/>
    <x v="8"/>
    <s v="Miami"/>
    <x v="5"/>
    <n v="55"/>
    <n v="223"/>
    <n v="12265"/>
    <n v="7726.95"/>
    <n v="0.63"/>
    <s v="Online"/>
    <s v="2020"/>
    <x v="7"/>
    <x v="45"/>
  </r>
  <r>
    <x v="2"/>
    <n v="1185732"/>
    <x v="642"/>
    <x v="4"/>
    <x v="8"/>
    <s v="Miami"/>
    <x v="0"/>
    <n v="56"/>
    <n v="270"/>
    <n v="15120"/>
    <n v="9072"/>
    <n v="0.6"/>
    <s v="Online"/>
    <s v="2020"/>
    <x v="7"/>
    <x v="45"/>
  </r>
  <r>
    <x v="2"/>
    <n v="1185732"/>
    <x v="643"/>
    <x v="4"/>
    <x v="8"/>
    <s v="Miami"/>
    <x v="1"/>
    <n v="47"/>
    <n v="215"/>
    <n v="10105"/>
    <n v="4547.25"/>
    <n v="0.44999999999999996"/>
    <s v="Online"/>
    <s v="2020"/>
    <x v="7"/>
    <x v="45"/>
  </r>
  <r>
    <x v="2"/>
    <n v="1185732"/>
    <x v="644"/>
    <x v="4"/>
    <x v="8"/>
    <s v="Miami"/>
    <x v="2"/>
    <n v="47"/>
    <n v="203"/>
    <n v="9541"/>
    <n v="3720.9900000000002"/>
    <n v="0.39"/>
    <s v="Online"/>
    <s v="2020"/>
    <x v="8"/>
    <x v="45"/>
  </r>
  <r>
    <x v="2"/>
    <n v="1185732"/>
    <x v="645"/>
    <x v="4"/>
    <x v="8"/>
    <s v="Miami"/>
    <x v="3"/>
    <n v="45"/>
    <n v="182"/>
    <n v="8190"/>
    <n v="3603.6"/>
    <n v="0.44"/>
    <s v="Online"/>
    <s v="2020"/>
    <x v="8"/>
    <x v="45"/>
  </r>
  <r>
    <x v="2"/>
    <n v="1185732"/>
    <x v="646"/>
    <x v="4"/>
    <x v="8"/>
    <s v="Miami"/>
    <x v="4"/>
    <n v="57"/>
    <n v="189"/>
    <n v="10773"/>
    <n v="5386.5"/>
    <n v="0.5"/>
    <s v="Online"/>
    <s v="2020"/>
    <x v="8"/>
    <x v="45"/>
  </r>
  <r>
    <x v="2"/>
    <n v="1185732"/>
    <x v="647"/>
    <x v="4"/>
    <x v="8"/>
    <s v="Miami"/>
    <x v="5"/>
    <n v="59"/>
    <n v="223"/>
    <n v="13157"/>
    <n v="8552.0500000000011"/>
    <n v="0.65"/>
    <s v="Online"/>
    <s v="2020"/>
    <x v="8"/>
    <x v="46"/>
  </r>
  <r>
    <x v="2"/>
    <n v="1185732"/>
    <x v="648"/>
    <x v="4"/>
    <x v="8"/>
    <s v="Miami"/>
    <x v="0"/>
    <n v="56"/>
    <n v="244"/>
    <n v="13664"/>
    <n v="7925.1200000000008"/>
    <n v="0.58000000000000007"/>
    <s v="Online"/>
    <s v="2020"/>
    <x v="8"/>
    <x v="46"/>
  </r>
  <r>
    <x v="2"/>
    <n v="1185732"/>
    <x v="649"/>
    <x v="4"/>
    <x v="8"/>
    <s v="Miami"/>
    <x v="1"/>
    <n v="49"/>
    <n v="224"/>
    <n v="10976"/>
    <n v="5268.48"/>
    <n v="0.48"/>
    <s v="Online"/>
    <s v="2020"/>
    <x v="8"/>
    <x v="46"/>
  </r>
  <r>
    <x v="2"/>
    <n v="1185732"/>
    <x v="650"/>
    <x v="4"/>
    <x v="8"/>
    <s v="Miami"/>
    <x v="2"/>
    <n v="46"/>
    <n v="224"/>
    <n v="10304"/>
    <n v="3812.48"/>
    <n v="0.37"/>
    <s v="Online"/>
    <s v="2020"/>
    <x v="8"/>
    <x v="46"/>
  </r>
  <r>
    <x v="2"/>
    <n v="1185732"/>
    <x v="651"/>
    <x v="4"/>
    <x v="8"/>
    <s v="Miami"/>
    <x v="3"/>
    <n v="49"/>
    <n v="202"/>
    <n v="9898"/>
    <n v="4355.12"/>
    <n v="0.44"/>
    <s v="Online"/>
    <s v="2020"/>
    <x v="8"/>
    <x v="46"/>
  </r>
  <r>
    <x v="2"/>
    <n v="1185732"/>
    <x v="652"/>
    <x v="4"/>
    <x v="8"/>
    <s v="Miami"/>
    <x v="4"/>
    <n v="64"/>
    <n v="195"/>
    <n v="12480"/>
    <n v="6240"/>
    <n v="0.5"/>
    <s v="Online"/>
    <s v="2020"/>
    <x v="8"/>
    <x v="46"/>
  </r>
  <r>
    <x v="2"/>
    <n v="1185732"/>
    <x v="653"/>
    <x v="4"/>
    <x v="8"/>
    <s v="Miami"/>
    <x v="5"/>
    <n v="64"/>
    <n v="213"/>
    <n v="13632"/>
    <n v="8179.2"/>
    <n v="0.6"/>
    <s v="Online"/>
    <s v="2020"/>
    <x v="8"/>
    <x v="46"/>
  </r>
  <r>
    <x v="2"/>
    <n v="1185732"/>
    <x v="575"/>
    <x v="4"/>
    <x v="8"/>
    <s v="Miami"/>
    <x v="0"/>
    <n v="63"/>
    <n v="323"/>
    <n v="20349"/>
    <n v="11395.44"/>
    <n v="0.56000000000000005"/>
    <s v="Online"/>
    <s v="2020"/>
    <x v="4"/>
    <x v="37"/>
  </r>
  <r>
    <x v="2"/>
    <n v="1185732"/>
    <x v="575"/>
    <x v="4"/>
    <x v="8"/>
    <s v="Miami"/>
    <x v="1"/>
    <n v="51"/>
    <n v="254"/>
    <n v="12954"/>
    <n v="6088.38"/>
    <n v="0.47"/>
    <s v="Online"/>
    <s v="2020"/>
    <x v="4"/>
    <x v="37"/>
  </r>
  <r>
    <x v="2"/>
    <n v="1185732"/>
    <x v="575"/>
    <x v="4"/>
    <x v="8"/>
    <s v="Miami"/>
    <x v="2"/>
    <n v="52"/>
    <n v="248"/>
    <n v="12896"/>
    <n v="4771.5199999999995"/>
    <n v="0.37"/>
    <s v="Online"/>
    <s v="2020"/>
    <x v="4"/>
    <x v="37"/>
  </r>
  <r>
    <x v="2"/>
    <n v="1185732"/>
    <x v="575"/>
    <x v="4"/>
    <x v="8"/>
    <s v="Miami"/>
    <x v="3"/>
    <n v="54"/>
    <n v="209"/>
    <n v="11286"/>
    <n v="4852.9799999999996"/>
    <n v="0.43"/>
    <s v="Online"/>
    <s v="2020"/>
    <x v="4"/>
    <x v="37"/>
  </r>
  <r>
    <x v="0"/>
    <n v="1185732"/>
    <x v="575"/>
    <x v="4"/>
    <x v="8"/>
    <s v="Miami"/>
    <x v="4"/>
    <n v="60"/>
    <n v="202"/>
    <n v="12120"/>
    <n v="5938.8"/>
    <n v="0.49"/>
    <s v="Online"/>
    <s v="2020"/>
    <x v="4"/>
    <x v="37"/>
  </r>
  <r>
    <x v="0"/>
    <n v="1185732"/>
    <x v="575"/>
    <x v="4"/>
    <x v="8"/>
    <s v="Miami"/>
    <x v="5"/>
    <n v="64"/>
    <n v="219"/>
    <n v="14016"/>
    <n v="8830.08"/>
    <n v="0.63"/>
    <s v="Online"/>
    <s v="2020"/>
    <x v="4"/>
    <x v="37"/>
  </r>
  <r>
    <x v="0"/>
    <n v="1185732"/>
    <x v="654"/>
    <x v="4"/>
    <x v="8"/>
    <s v="Miami"/>
    <x v="0"/>
    <n v="33"/>
    <n v="131"/>
    <n v="4323"/>
    <n v="1945.3500000000004"/>
    <n v="0.45000000000000007"/>
    <s v="Online"/>
    <s v="2020"/>
    <x v="8"/>
    <x v="47"/>
  </r>
  <r>
    <x v="0"/>
    <n v="1185732"/>
    <x v="655"/>
    <x v="4"/>
    <x v="8"/>
    <s v="Miami"/>
    <x v="1"/>
    <n v="33"/>
    <n v="65"/>
    <n v="2145"/>
    <n v="858"/>
    <n v="0.4"/>
    <s v="Online"/>
    <s v="2020"/>
    <x v="8"/>
    <x v="24"/>
  </r>
  <r>
    <x v="0"/>
    <n v="1185732"/>
    <x v="656"/>
    <x v="4"/>
    <x v="8"/>
    <s v="Miami"/>
    <x v="2"/>
    <n v="24"/>
    <n v="63"/>
    <n v="1512"/>
    <n v="665.28"/>
    <n v="0.44"/>
    <s v="Online"/>
    <s v="2020"/>
    <x v="8"/>
    <x v="24"/>
  </r>
  <r>
    <x v="0"/>
    <n v="1185732"/>
    <x v="128"/>
    <x v="4"/>
    <x v="8"/>
    <s v="Miami"/>
    <x v="3"/>
    <n v="29"/>
    <n v="26"/>
    <n v="754"/>
    <n v="339.30000000000007"/>
    <n v="0.45000000000000007"/>
    <s v="Online"/>
    <s v="2020"/>
    <x v="8"/>
    <x v="24"/>
  </r>
  <r>
    <x v="0"/>
    <n v="1185732"/>
    <x v="129"/>
    <x v="3"/>
    <x v="9"/>
    <s v="Minneapolis"/>
    <x v="4"/>
    <n v="43"/>
    <n v="39"/>
    <n v="1677"/>
    <n v="754.65"/>
    <n v="0.44999999999999996"/>
    <s v="Online"/>
    <s v="2020"/>
    <x v="8"/>
    <x v="24"/>
  </r>
  <r>
    <x v="0"/>
    <n v="1185732"/>
    <x v="130"/>
    <x v="3"/>
    <x v="9"/>
    <s v="Minneapolis"/>
    <x v="5"/>
    <n v="32"/>
    <n v="65"/>
    <n v="2080"/>
    <n v="1164.8000000000002"/>
    <n v="0.56000000000000005"/>
    <s v="Online"/>
    <s v="2020"/>
    <x v="8"/>
    <x v="24"/>
  </r>
  <r>
    <x v="0"/>
    <n v="1185732"/>
    <x v="131"/>
    <x v="3"/>
    <x v="9"/>
    <s v="Minneapolis"/>
    <x v="0"/>
    <n v="32"/>
    <n v="135"/>
    <n v="4320"/>
    <n v="1944.0000000000002"/>
    <n v="0.45000000000000007"/>
    <s v="Online"/>
    <s v="2020"/>
    <x v="8"/>
    <x v="24"/>
  </r>
  <r>
    <x v="0"/>
    <n v="1185732"/>
    <x v="132"/>
    <x v="3"/>
    <x v="9"/>
    <s v="Minneapolis"/>
    <x v="1"/>
    <n v="34"/>
    <n v="38"/>
    <n v="1292"/>
    <n v="581.4"/>
    <n v="0.44999999999999996"/>
    <s v="Online"/>
    <s v="2020"/>
    <x v="8"/>
    <x v="24"/>
  </r>
  <r>
    <x v="0"/>
    <n v="1185732"/>
    <x v="133"/>
    <x v="3"/>
    <x v="9"/>
    <s v="Minneapolis"/>
    <x v="2"/>
    <n v="25"/>
    <n v="56"/>
    <n v="1400"/>
    <n v="588"/>
    <n v="0.42"/>
    <s v="Online"/>
    <s v="2020"/>
    <x v="8"/>
    <x v="25"/>
  </r>
  <r>
    <x v="0"/>
    <n v="1185732"/>
    <x v="134"/>
    <x v="3"/>
    <x v="9"/>
    <s v="Minneapolis"/>
    <x v="3"/>
    <n v="27"/>
    <n v="20"/>
    <n v="540"/>
    <n v="253.8"/>
    <n v="0.47000000000000003"/>
    <s v="Online"/>
    <s v="2020"/>
    <x v="8"/>
    <x v="25"/>
  </r>
  <r>
    <x v="0"/>
    <n v="1185732"/>
    <x v="135"/>
    <x v="3"/>
    <x v="9"/>
    <s v="Minneapolis"/>
    <x v="4"/>
    <n v="41"/>
    <n v="44"/>
    <n v="1804"/>
    <n v="739.64"/>
    <n v="0.41"/>
    <s v="Online"/>
    <s v="2020"/>
    <x v="8"/>
    <x v="25"/>
  </r>
  <r>
    <x v="0"/>
    <n v="1185732"/>
    <x v="136"/>
    <x v="3"/>
    <x v="9"/>
    <s v="Minneapolis"/>
    <x v="5"/>
    <n v="34"/>
    <n v="65"/>
    <n v="2210"/>
    <n v="1215.5"/>
    <n v="0.55000000000000004"/>
    <s v="Online"/>
    <s v="2020"/>
    <x v="8"/>
    <x v="25"/>
  </r>
  <r>
    <x v="0"/>
    <n v="1185732"/>
    <x v="137"/>
    <x v="3"/>
    <x v="9"/>
    <s v="Minneapolis"/>
    <x v="0"/>
    <n v="39"/>
    <n v="116"/>
    <n v="4524"/>
    <n v="2262"/>
    <n v="0.5"/>
    <s v="Online"/>
    <s v="2020"/>
    <x v="8"/>
    <x v="25"/>
  </r>
  <r>
    <x v="0"/>
    <n v="1185732"/>
    <x v="138"/>
    <x v="3"/>
    <x v="9"/>
    <s v="Minneapolis"/>
    <x v="1"/>
    <n v="38"/>
    <n v="35"/>
    <n v="1330"/>
    <n v="532"/>
    <n v="0.4"/>
    <s v="Online"/>
    <s v="2020"/>
    <x v="8"/>
    <x v="25"/>
  </r>
  <r>
    <x v="0"/>
    <n v="1185732"/>
    <x v="139"/>
    <x v="3"/>
    <x v="9"/>
    <s v="Minneapolis"/>
    <x v="2"/>
    <n v="29"/>
    <n v="53"/>
    <n v="1537"/>
    <n v="691.65"/>
    <n v="0.44999999999999996"/>
    <s v="Online"/>
    <s v="2020"/>
    <x v="8"/>
    <x v="25"/>
  </r>
  <r>
    <x v="0"/>
    <n v="1185732"/>
    <x v="140"/>
    <x v="3"/>
    <x v="9"/>
    <s v="Minneapolis"/>
    <x v="3"/>
    <n v="32"/>
    <n v="7"/>
    <n v="224"/>
    <n v="112"/>
    <n v="0.5"/>
    <s v="Online"/>
    <s v="2020"/>
    <x v="9"/>
    <x v="26"/>
  </r>
  <r>
    <x v="0"/>
    <n v="1185732"/>
    <x v="141"/>
    <x v="3"/>
    <x v="9"/>
    <s v="Minneapolis"/>
    <x v="4"/>
    <n v="47"/>
    <n v="19"/>
    <n v="893"/>
    <n v="375.06"/>
    <n v="0.42"/>
    <s v="Online"/>
    <s v="2020"/>
    <x v="9"/>
    <x v="26"/>
  </r>
  <r>
    <x v="0"/>
    <n v="1185732"/>
    <x v="142"/>
    <x v="3"/>
    <x v="9"/>
    <s v="Minneapolis"/>
    <x v="5"/>
    <n v="38"/>
    <n v="47"/>
    <n v="1786"/>
    <n v="982.30000000000007"/>
    <n v="0.55000000000000004"/>
    <s v="Online"/>
    <s v="2020"/>
    <x v="9"/>
    <x v="26"/>
  </r>
  <r>
    <x v="0"/>
    <n v="1185732"/>
    <x v="143"/>
    <x v="3"/>
    <x v="9"/>
    <s v="Minneapolis"/>
    <x v="0"/>
    <n v="36"/>
    <n v="120"/>
    <n v="4320"/>
    <n v="2030.4"/>
    <n v="0.47000000000000003"/>
    <s v="Online"/>
    <s v="2020"/>
    <x v="9"/>
    <x v="26"/>
  </r>
  <r>
    <x v="0"/>
    <n v="1185732"/>
    <x v="144"/>
    <x v="3"/>
    <x v="9"/>
    <s v="Minneapolis"/>
    <x v="1"/>
    <n v="38"/>
    <n v="28"/>
    <n v="1064"/>
    <n v="446.88"/>
    <n v="0.42"/>
    <s v="Online"/>
    <s v="2020"/>
    <x v="9"/>
    <x v="26"/>
  </r>
  <r>
    <x v="0"/>
    <n v="1185732"/>
    <x v="145"/>
    <x v="3"/>
    <x v="9"/>
    <s v="Minneapolis"/>
    <x v="2"/>
    <n v="29"/>
    <n v="26"/>
    <n v="754"/>
    <n v="331.76"/>
    <n v="0.44"/>
    <s v="Online"/>
    <s v="2020"/>
    <x v="9"/>
    <x v="26"/>
  </r>
  <r>
    <x v="0"/>
    <n v="1185732"/>
    <x v="146"/>
    <x v="3"/>
    <x v="9"/>
    <s v="Minneapolis"/>
    <x v="3"/>
    <n v="32"/>
    <n v="7"/>
    <n v="224"/>
    <n v="112"/>
    <n v="0.5"/>
    <s v="Online"/>
    <s v="2020"/>
    <x v="9"/>
    <x v="26"/>
  </r>
  <r>
    <x v="0"/>
    <n v="1185732"/>
    <x v="147"/>
    <x v="3"/>
    <x v="9"/>
    <s v="Minneapolis"/>
    <x v="4"/>
    <n v="47"/>
    <n v="14"/>
    <n v="658"/>
    <n v="263.2"/>
    <n v="0.4"/>
    <s v="Online"/>
    <s v="2020"/>
    <x v="9"/>
    <x v="27"/>
  </r>
  <r>
    <x v="0"/>
    <n v="1185732"/>
    <x v="148"/>
    <x v="3"/>
    <x v="9"/>
    <s v="Minneapolis"/>
    <x v="5"/>
    <n v="36"/>
    <n v="53"/>
    <n v="1908"/>
    <n v="1144.8"/>
    <n v="0.6"/>
    <s v="Online"/>
    <s v="2020"/>
    <x v="9"/>
    <x v="27"/>
  </r>
  <r>
    <x v="0"/>
    <n v="1185732"/>
    <x v="149"/>
    <x v="3"/>
    <x v="9"/>
    <s v="Minneapolis"/>
    <x v="0"/>
    <n v="48"/>
    <n v="116"/>
    <n v="5568"/>
    <n v="2616.96"/>
    <n v="0.47000000000000003"/>
    <s v="Online"/>
    <s v="2020"/>
    <x v="9"/>
    <x v="27"/>
  </r>
  <r>
    <x v="0"/>
    <n v="1185732"/>
    <x v="150"/>
    <x v="3"/>
    <x v="9"/>
    <s v="Minneapolis"/>
    <x v="1"/>
    <n v="44"/>
    <n v="44"/>
    <n v="1936"/>
    <n v="793.76"/>
    <n v="0.41"/>
    <s v="Online"/>
    <s v="2020"/>
    <x v="9"/>
    <x v="27"/>
  </r>
  <r>
    <x v="0"/>
    <n v="1185732"/>
    <x v="151"/>
    <x v="3"/>
    <x v="9"/>
    <s v="Minneapolis"/>
    <x v="2"/>
    <n v="37"/>
    <n v="38"/>
    <n v="1406"/>
    <n v="618.64"/>
    <n v="0.44"/>
    <s v="Online"/>
    <s v="2020"/>
    <x v="9"/>
    <x v="27"/>
  </r>
  <r>
    <x v="0"/>
    <n v="1185732"/>
    <x v="152"/>
    <x v="3"/>
    <x v="9"/>
    <s v="Minneapolis"/>
    <x v="3"/>
    <n v="36"/>
    <n v="13"/>
    <n v="468"/>
    <n v="229.32000000000002"/>
    <n v="0.49000000000000005"/>
    <s v="Online"/>
    <s v="2020"/>
    <x v="9"/>
    <x v="27"/>
  </r>
  <r>
    <x v="0"/>
    <n v="1185732"/>
    <x v="153"/>
    <x v="3"/>
    <x v="9"/>
    <s v="Minneapolis"/>
    <x v="4"/>
    <n v="50"/>
    <n v="20"/>
    <n v="1000"/>
    <n v="410"/>
    <n v="0.41"/>
    <s v="Online"/>
    <s v="2020"/>
    <x v="9"/>
    <x v="27"/>
  </r>
  <r>
    <x v="0"/>
    <n v="1185732"/>
    <x v="154"/>
    <x v="3"/>
    <x v="9"/>
    <s v="Minneapolis"/>
    <x v="5"/>
    <n v="58"/>
    <n v="51"/>
    <n v="2958"/>
    <n v="1745.2200000000003"/>
    <n v="0.59000000000000008"/>
    <s v="Online"/>
    <s v="2020"/>
    <x v="9"/>
    <x v="28"/>
  </r>
  <r>
    <x v="0"/>
    <n v="1185732"/>
    <x v="657"/>
    <x v="3"/>
    <x v="9"/>
    <s v="Minneapolis"/>
    <x v="0"/>
    <n v="44"/>
    <n v="106"/>
    <n v="4664"/>
    <n v="2285.36"/>
    <n v="0.49000000000000005"/>
    <s v="Online"/>
    <s v="2020"/>
    <x v="9"/>
    <x v="28"/>
  </r>
  <r>
    <x v="0"/>
    <n v="1185732"/>
    <x v="658"/>
    <x v="3"/>
    <x v="9"/>
    <s v="Minneapolis"/>
    <x v="1"/>
    <n v="38"/>
    <n v="49"/>
    <n v="1862"/>
    <n v="763.42"/>
    <n v="0.41"/>
    <s v="Online"/>
    <s v="2020"/>
    <x v="9"/>
    <x v="28"/>
  </r>
  <r>
    <x v="0"/>
    <n v="1185732"/>
    <x v="659"/>
    <x v="3"/>
    <x v="9"/>
    <s v="Minneapolis"/>
    <x v="2"/>
    <n v="33"/>
    <n v="47"/>
    <n v="1551"/>
    <n v="697.94999999999993"/>
    <n v="0.44999999999999996"/>
    <s v="Online"/>
    <s v="2020"/>
    <x v="9"/>
    <x v="28"/>
  </r>
  <r>
    <x v="0"/>
    <n v="1185732"/>
    <x v="660"/>
    <x v="3"/>
    <x v="9"/>
    <s v="Minneapolis"/>
    <x v="3"/>
    <n v="32"/>
    <n v="45"/>
    <n v="1440"/>
    <n v="676.80000000000007"/>
    <n v="0.47000000000000003"/>
    <s v="Online"/>
    <s v="2020"/>
    <x v="9"/>
    <x v="28"/>
  </r>
  <r>
    <x v="0"/>
    <n v="1185732"/>
    <x v="661"/>
    <x v="3"/>
    <x v="9"/>
    <s v="Minneapolis"/>
    <x v="4"/>
    <n v="49"/>
    <n v="45"/>
    <n v="2205"/>
    <n v="926.09999999999991"/>
    <n v="0.42"/>
    <s v="Online"/>
    <s v="2020"/>
    <x v="9"/>
    <x v="28"/>
  </r>
  <r>
    <x v="0"/>
    <n v="1185732"/>
    <x v="662"/>
    <x v="3"/>
    <x v="9"/>
    <s v="Minneapolis"/>
    <x v="5"/>
    <n v="53"/>
    <n v="81"/>
    <n v="4293"/>
    <n v="2404.0800000000004"/>
    <n v="0.56000000000000005"/>
    <s v="Online"/>
    <s v="2020"/>
    <x v="9"/>
    <x v="28"/>
  </r>
  <r>
    <x v="0"/>
    <n v="1185732"/>
    <x v="663"/>
    <x v="3"/>
    <x v="9"/>
    <s v="Minneapolis"/>
    <x v="0"/>
    <n v="49"/>
    <n v="160"/>
    <n v="7840"/>
    <n v="3684.8"/>
    <n v="0.47000000000000003"/>
    <s v="Online"/>
    <s v="2020"/>
    <x v="9"/>
    <x v="48"/>
  </r>
  <r>
    <x v="0"/>
    <n v="1185732"/>
    <x v="664"/>
    <x v="3"/>
    <x v="9"/>
    <s v="Minneapolis"/>
    <x v="1"/>
    <n v="42"/>
    <n v="75"/>
    <n v="3150"/>
    <n v="1417.4999999999998"/>
    <n v="0.44999999999999996"/>
    <s v="Online"/>
    <s v="2020"/>
    <x v="9"/>
    <x v="48"/>
  </r>
  <r>
    <x v="0"/>
    <n v="1185732"/>
    <x v="665"/>
    <x v="3"/>
    <x v="9"/>
    <s v="Minneapolis"/>
    <x v="2"/>
    <n v="36"/>
    <n v="63"/>
    <n v="2268"/>
    <n v="952.56"/>
    <n v="0.42"/>
    <s v="Online"/>
    <s v="2020"/>
    <x v="9"/>
    <x v="48"/>
  </r>
  <r>
    <x v="0"/>
    <n v="1185732"/>
    <x v="666"/>
    <x v="3"/>
    <x v="9"/>
    <s v="Minneapolis"/>
    <x v="3"/>
    <n v="38"/>
    <n v="51"/>
    <n v="1938"/>
    <n v="930.24000000000012"/>
    <n v="0.48000000000000004"/>
    <s v="Online"/>
    <s v="2020"/>
    <x v="9"/>
    <x v="48"/>
  </r>
  <r>
    <x v="0"/>
    <n v="1185732"/>
    <x v="667"/>
    <x v="3"/>
    <x v="9"/>
    <s v="Minneapolis"/>
    <x v="4"/>
    <n v="49"/>
    <n v="58"/>
    <n v="2842"/>
    <n v="1165.22"/>
    <n v="0.41"/>
    <s v="Online"/>
    <s v="2020"/>
    <x v="9"/>
    <x v="48"/>
  </r>
  <r>
    <x v="0"/>
    <n v="1185732"/>
    <x v="668"/>
    <x v="3"/>
    <x v="9"/>
    <s v="Minneapolis"/>
    <x v="5"/>
    <n v="54"/>
    <n v="98"/>
    <n v="5292"/>
    <n v="2910.6000000000004"/>
    <n v="0.55000000000000004"/>
    <s v="Online"/>
    <s v="2020"/>
    <x v="9"/>
    <x v="48"/>
  </r>
  <r>
    <x v="0"/>
    <n v="1185732"/>
    <x v="669"/>
    <x v="3"/>
    <x v="9"/>
    <s v="Minneapolis"/>
    <x v="0"/>
    <n v="47"/>
    <n v="137"/>
    <n v="6439"/>
    <n v="3026.3300000000004"/>
    <n v="0.47000000000000003"/>
    <s v="Online"/>
    <s v="2020"/>
    <x v="9"/>
    <x v="48"/>
  </r>
  <r>
    <x v="0"/>
    <n v="1185732"/>
    <x v="670"/>
    <x v="3"/>
    <x v="9"/>
    <s v="Minneapolis"/>
    <x v="1"/>
    <n v="43"/>
    <n v="87"/>
    <n v="3741"/>
    <n v="1533.81"/>
    <n v="0.41"/>
    <s v="Online"/>
    <s v="2020"/>
    <x v="9"/>
    <x v="49"/>
  </r>
  <r>
    <x v="0"/>
    <n v="1185732"/>
    <x v="671"/>
    <x v="3"/>
    <x v="9"/>
    <s v="Minneapolis"/>
    <x v="2"/>
    <n v="37"/>
    <n v="68"/>
    <n v="2516"/>
    <n v="1006.4000000000001"/>
    <n v="0.4"/>
    <s v="Online"/>
    <s v="2020"/>
    <x v="9"/>
    <x v="49"/>
  </r>
  <r>
    <x v="0"/>
    <n v="1185732"/>
    <x v="672"/>
    <x v="3"/>
    <x v="9"/>
    <s v="Minneapolis"/>
    <x v="3"/>
    <n v="33"/>
    <n v="47"/>
    <n v="1551"/>
    <n v="759.99000000000012"/>
    <n v="0.49000000000000005"/>
    <s v="Online"/>
    <s v="2020"/>
    <x v="10"/>
    <x v="49"/>
  </r>
  <r>
    <x v="0"/>
    <n v="1185732"/>
    <x v="673"/>
    <x v="3"/>
    <x v="9"/>
    <s v="Minneapolis"/>
    <x v="4"/>
    <n v="42"/>
    <n v="42"/>
    <n v="1764"/>
    <n v="723.24"/>
    <n v="0.41"/>
    <s v="Online"/>
    <s v="2020"/>
    <x v="10"/>
    <x v="49"/>
  </r>
  <r>
    <x v="0"/>
    <n v="1185732"/>
    <x v="674"/>
    <x v="3"/>
    <x v="9"/>
    <s v="Minneapolis"/>
    <x v="5"/>
    <n v="46"/>
    <n v="88"/>
    <n v="4048"/>
    <n v="2307.36"/>
    <n v="0.57000000000000006"/>
    <s v="Online"/>
    <s v="2020"/>
    <x v="10"/>
    <x v="49"/>
  </r>
  <r>
    <x v="0"/>
    <n v="1185732"/>
    <x v="675"/>
    <x v="3"/>
    <x v="9"/>
    <s v="Minneapolis"/>
    <x v="0"/>
    <n v="43"/>
    <n v="113"/>
    <n v="4859"/>
    <n v="2332.3200000000002"/>
    <n v="0.48000000000000004"/>
    <s v="Online"/>
    <s v="2020"/>
    <x v="10"/>
    <x v="49"/>
  </r>
  <r>
    <x v="0"/>
    <n v="1185732"/>
    <x v="676"/>
    <x v="3"/>
    <x v="9"/>
    <s v="Minneapolis"/>
    <x v="1"/>
    <n v="37"/>
    <n v="73"/>
    <n v="2701"/>
    <n v="1215.4499999999998"/>
    <n v="0.44999999999999996"/>
    <s v="Online"/>
    <s v="2020"/>
    <x v="10"/>
    <x v="49"/>
  </r>
  <r>
    <x v="0"/>
    <n v="1185732"/>
    <x v="677"/>
    <x v="3"/>
    <x v="9"/>
    <s v="Minneapolis"/>
    <x v="2"/>
    <n v="24"/>
    <n v="41"/>
    <n v="984"/>
    <n v="393.6"/>
    <n v="0.4"/>
    <s v="Online"/>
    <s v="2020"/>
    <x v="10"/>
    <x v="50"/>
  </r>
  <r>
    <x v="0"/>
    <n v="1185732"/>
    <x v="678"/>
    <x v="3"/>
    <x v="9"/>
    <s v="Minneapolis"/>
    <x v="3"/>
    <n v="24"/>
    <n v="31"/>
    <n v="744"/>
    <n v="342.24"/>
    <n v="0.46"/>
    <s v="Online"/>
    <s v="2020"/>
    <x v="10"/>
    <x v="50"/>
  </r>
  <r>
    <x v="0"/>
    <n v="1185732"/>
    <x v="679"/>
    <x v="3"/>
    <x v="9"/>
    <s v="Minneapolis"/>
    <x v="4"/>
    <n v="32"/>
    <n v="34"/>
    <n v="1088"/>
    <n v="478.72"/>
    <n v="0.44"/>
    <s v="Online"/>
    <s v="2020"/>
    <x v="10"/>
    <x v="50"/>
  </r>
  <r>
    <x v="0"/>
    <n v="1185732"/>
    <x v="680"/>
    <x v="3"/>
    <x v="9"/>
    <s v="Minneapolis"/>
    <x v="5"/>
    <n v="39"/>
    <n v="52"/>
    <n v="2028"/>
    <n v="1155.96"/>
    <n v="0.57000000000000006"/>
    <s v="Online"/>
    <s v="2020"/>
    <x v="10"/>
    <x v="50"/>
  </r>
  <r>
    <x v="0"/>
    <n v="1185732"/>
    <x v="681"/>
    <x v="3"/>
    <x v="9"/>
    <s v="Minneapolis"/>
    <x v="0"/>
    <n v="41"/>
    <n v="98"/>
    <n v="4018"/>
    <n v="1888.46"/>
    <n v="0.47000000000000003"/>
    <s v="Online"/>
    <s v="2020"/>
    <x v="10"/>
    <x v="50"/>
  </r>
  <r>
    <x v="0"/>
    <n v="1185732"/>
    <x v="682"/>
    <x v="3"/>
    <x v="9"/>
    <s v="Minneapolis"/>
    <x v="1"/>
    <n v="34"/>
    <n v="58"/>
    <n v="1972"/>
    <n v="847.96"/>
    <n v="0.43"/>
    <s v="Online"/>
    <s v="2020"/>
    <x v="10"/>
    <x v="50"/>
  </r>
  <r>
    <x v="0"/>
    <n v="1185732"/>
    <x v="683"/>
    <x v="3"/>
    <x v="9"/>
    <s v="Minneapolis"/>
    <x v="2"/>
    <n v="32"/>
    <n v="25"/>
    <n v="800"/>
    <n v="336"/>
    <n v="0.42"/>
    <s v="Online"/>
    <s v="2020"/>
    <x v="10"/>
    <x v="50"/>
  </r>
  <r>
    <x v="0"/>
    <n v="1185732"/>
    <x v="684"/>
    <x v="3"/>
    <x v="9"/>
    <s v="Minneapolis"/>
    <x v="3"/>
    <n v="32"/>
    <n v="21"/>
    <n v="672"/>
    <n v="309.12"/>
    <n v="0.46"/>
    <s v="Online"/>
    <s v="2020"/>
    <x v="10"/>
    <x v="51"/>
  </r>
  <r>
    <x v="0"/>
    <n v="1185732"/>
    <x v="685"/>
    <x v="3"/>
    <x v="9"/>
    <s v="Minneapolis"/>
    <x v="4"/>
    <n v="41"/>
    <n v="19"/>
    <n v="779"/>
    <n v="327.18"/>
    <n v="0.42"/>
    <s v="Online"/>
    <s v="2020"/>
    <x v="10"/>
    <x v="51"/>
  </r>
  <r>
    <x v="0"/>
    <n v="1185732"/>
    <x v="686"/>
    <x v="3"/>
    <x v="9"/>
    <s v="Minneapolis"/>
    <x v="5"/>
    <n v="49"/>
    <n v="60"/>
    <n v="2940"/>
    <n v="1764"/>
    <n v="0.6"/>
    <s v="Online"/>
    <s v="2020"/>
    <x v="10"/>
    <x v="51"/>
  </r>
  <r>
    <x v="0"/>
    <n v="1185732"/>
    <x v="687"/>
    <x v="3"/>
    <x v="9"/>
    <s v="Minneapolis"/>
    <x v="0"/>
    <n v="46"/>
    <n v="91"/>
    <n v="4186"/>
    <n v="1967.42"/>
    <n v="0.47000000000000003"/>
    <s v="Online"/>
    <s v="2020"/>
    <x v="10"/>
    <x v="51"/>
  </r>
  <r>
    <x v="0"/>
    <n v="1185732"/>
    <x v="688"/>
    <x v="3"/>
    <x v="9"/>
    <s v="Minneapolis"/>
    <x v="1"/>
    <n v="38"/>
    <n v="52"/>
    <n v="1976"/>
    <n v="790.40000000000009"/>
    <n v="0.4"/>
    <s v="Online"/>
    <s v="2020"/>
    <x v="10"/>
    <x v="51"/>
  </r>
  <r>
    <x v="0"/>
    <n v="1185732"/>
    <x v="689"/>
    <x v="3"/>
    <x v="9"/>
    <s v="Minneapolis"/>
    <x v="2"/>
    <n v="36"/>
    <n v="38"/>
    <n v="1368"/>
    <n v="547.20000000000005"/>
    <n v="0.4"/>
    <s v="Online"/>
    <s v="2020"/>
    <x v="10"/>
    <x v="51"/>
  </r>
  <r>
    <x v="0"/>
    <n v="1185732"/>
    <x v="690"/>
    <x v="3"/>
    <x v="9"/>
    <s v="Minneapolis"/>
    <x v="3"/>
    <n v="38"/>
    <n v="45"/>
    <n v="1710"/>
    <n v="837.90000000000009"/>
    <n v="0.49000000000000005"/>
    <s v="Online"/>
    <s v="2020"/>
    <x v="10"/>
    <x v="51"/>
  </r>
  <r>
    <x v="0"/>
    <n v="1185732"/>
    <x v="691"/>
    <x v="3"/>
    <x v="9"/>
    <s v="Minneapolis"/>
    <x v="4"/>
    <n v="52"/>
    <n v="34"/>
    <n v="1768"/>
    <n v="742.56"/>
    <n v="0.42"/>
    <s v="Online"/>
    <s v="2020"/>
    <x v="10"/>
    <x v="29"/>
  </r>
  <r>
    <x v="0"/>
    <n v="1185732"/>
    <x v="692"/>
    <x v="3"/>
    <x v="9"/>
    <s v="Minneapolis"/>
    <x v="5"/>
    <n v="59"/>
    <n v="61"/>
    <n v="3599"/>
    <n v="2159.4"/>
    <n v="0.6"/>
    <s v="Online"/>
    <s v="2020"/>
    <x v="10"/>
    <x v="29"/>
  </r>
  <r>
    <x v="0"/>
    <n v="1185732"/>
    <x v="155"/>
    <x v="3"/>
    <x v="9"/>
    <s v="Minneapolis"/>
    <x v="0"/>
    <n v="50"/>
    <n v="124"/>
    <n v="6200"/>
    <n v="3100"/>
    <n v="0.5"/>
    <s v="Online"/>
    <s v="2020"/>
    <x v="10"/>
    <x v="29"/>
  </r>
  <r>
    <x v="0"/>
    <n v="1185732"/>
    <x v="156"/>
    <x v="3"/>
    <x v="9"/>
    <s v="Minneapolis"/>
    <x v="1"/>
    <n v="42"/>
    <n v="77"/>
    <n v="3234"/>
    <n v="1455.3"/>
    <n v="0.44999999999999996"/>
    <s v="Online"/>
    <s v="2020"/>
    <x v="10"/>
    <x v="29"/>
  </r>
  <r>
    <x v="0"/>
    <n v="1185732"/>
    <x v="157"/>
    <x v="3"/>
    <x v="9"/>
    <s v="Minneapolis"/>
    <x v="2"/>
    <n v="44"/>
    <n v="56"/>
    <n v="2464"/>
    <n v="1010.2399999999999"/>
    <n v="0.41"/>
    <s v="Online"/>
    <s v="2020"/>
    <x v="10"/>
    <x v="29"/>
  </r>
  <r>
    <x v="0"/>
    <n v="1185732"/>
    <x v="158"/>
    <x v="3"/>
    <x v="9"/>
    <s v="Minneapolis"/>
    <x v="3"/>
    <n v="44"/>
    <n v="49"/>
    <n v="2156"/>
    <n v="1056.44"/>
    <n v="0.49000000000000005"/>
    <s v="Online"/>
    <s v="2020"/>
    <x v="10"/>
    <x v="29"/>
  </r>
  <r>
    <x v="0"/>
    <n v="1185732"/>
    <x v="159"/>
    <x v="3"/>
    <x v="9"/>
    <s v="Minneapolis"/>
    <x v="4"/>
    <n v="54"/>
    <n v="44"/>
    <n v="2376"/>
    <n v="974.16"/>
    <n v="0.41"/>
    <s v="Online"/>
    <s v="2020"/>
    <x v="10"/>
    <x v="29"/>
  </r>
  <r>
    <x v="0"/>
    <n v="1185732"/>
    <x v="160"/>
    <x v="3"/>
    <x v="9"/>
    <s v="Minneapolis"/>
    <x v="5"/>
    <n v="54"/>
    <n v="77"/>
    <n v="4158"/>
    <n v="2370.0600000000004"/>
    <n v="0.57000000000000006"/>
    <s v="Online"/>
    <s v="2020"/>
    <x v="10"/>
    <x v="30"/>
  </r>
  <r>
    <x v="4"/>
    <n v="1189833"/>
    <x v="161"/>
    <x v="3"/>
    <x v="9"/>
    <s v="Minneapolis"/>
    <x v="0"/>
    <n v="32"/>
    <n v="119"/>
    <n v="3808"/>
    <n v="2208.6400000000003"/>
    <n v="0.58000000000000007"/>
    <s v="Online"/>
    <s v="2020"/>
    <x v="10"/>
    <x v="30"/>
  </r>
  <r>
    <x v="4"/>
    <n v="1189833"/>
    <x v="162"/>
    <x v="3"/>
    <x v="9"/>
    <s v="Minneapolis"/>
    <x v="1"/>
    <n v="43"/>
    <n v="128"/>
    <n v="5504"/>
    <n v="2311.6799999999998"/>
    <n v="0.42"/>
    <s v="Online"/>
    <s v="2020"/>
    <x v="10"/>
    <x v="30"/>
  </r>
  <r>
    <x v="4"/>
    <n v="1189833"/>
    <x v="163"/>
    <x v="3"/>
    <x v="9"/>
    <s v="Minneapolis"/>
    <x v="2"/>
    <n v="41"/>
    <n v="119"/>
    <n v="4879"/>
    <n v="2878.6100000000006"/>
    <n v="0.59000000000000008"/>
    <s v="Online"/>
    <s v="2020"/>
    <x v="10"/>
    <x v="30"/>
  </r>
  <r>
    <x v="4"/>
    <n v="1189833"/>
    <x v="164"/>
    <x v="3"/>
    <x v="9"/>
    <s v="Minneapolis"/>
    <x v="3"/>
    <n v="44"/>
    <n v="98"/>
    <n v="4312"/>
    <n v="2242.2400000000002"/>
    <n v="0.52"/>
    <s v="Online"/>
    <s v="2020"/>
    <x v="10"/>
    <x v="30"/>
  </r>
  <r>
    <x v="4"/>
    <n v="1189833"/>
    <x v="165"/>
    <x v="3"/>
    <x v="10"/>
    <s v="Billings"/>
    <x v="4"/>
    <n v="47"/>
    <n v="77"/>
    <n v="3619"/>
    <n v="2714.2500000000005"/>
    <n v="0.75000000000000011"/>
    <s v="Online"/>
    <s v="2021"/>
    <x v="0"/>
    <x v="0"/>
  </r>
  <r>
    <x v="4"/>
    <n v="1189833"/>
    <x v="166"/>
    <x v="3"/>
    <x v="10"/>
    <s v="Billings"/>
    <x v="5"/>
    <n v="43"/>
    <n v="138"/>
    <n v="5934"/>
    <n v="2314.2600000000002"/>
    <n v="0.39"/>
    <s v="Online"/>
    <s v="2021"/>
    <x v="0"/>
    <x v="0"/>
  </r>
  <r>
    <x v="4"/>
    <n v="1189833"/>
    <x v="167"/>
    <x v="3"/>
    <x v="10"/>
    <s v="Billings"/>
    <x v="0"/>
    <n v="34"/>
    <n v="158"/>
    <n v="5372"/>
    <n v="3062.0400000000004"/>
    <n v="0.57000000000000006"/>
    <s v="Online"/>
    <s v="2021"/>
    <x v="0"/>
    <x v="1"/>
  </r>
  <r>
    <x v="4"/>
    <n v="1189833"/>
    <x v="168"/>
    <x v="3"/>
    <x v="10"/>
    <s v="Billings"/>
    <x v="1"/>
    <n v="42"/>
    <n v="123"/>
    <n v="5166"/>
    <n v="2324.6999999999998"/>
    <n v="0.44999999999999996"/>
    <s v="Online"/>
    <s v="2021"/>
    <x v="0"/>
    <x v="1"/>
  </r>
  <r>
    <x v="4"/>
    <n v="1189833"/>
    <x v="169"/>
    <x v="3"/>
    <x v="10"/>
    <s v="Billings"/>
    <x v="2"/>
    <n v="43"/>
    <n v="122"/>
    <n v="5246"/>
    <n v="2990.2200000000003"/>
    <n v="0.57000000000000006"/>
    <s v="Online"/>
    <s v="2021"/>
    <x v="0"/>
    <x v="1"/>
  </r>
  <r>
    <x v="4"/>
    <n v="1189833"/>
    <x v="170"/>
    <x v="3"/>
    <x v="10"/>
    <s v="Billings"/>
    <x v="3"/>
    <n v="44"/>
    <n v="81"/>
    <n v="3564"/>
    <n v="1960.1999999999998"/>
    <n v="0.54999999999999993"/>
    <s v="Online"/>
    <s v="2021"/>
    <x v="0"/>
    <x v="1"/>
  </r>
  <r>
    <x v="4"/>
    <n v="1189833"/>
    <x v="171"/>
    <x v="3"/>
    <x v="10"/>
    <s v="Billings"/>
    <x v="4"/>
    <n v="48"/>
    <n v="59"/>
    <n v="2832"/>
    <n v="2039.0400000000002"/>
    <n v="0.72000000000000008"/>
    <s v="Online"/>
    <s v="2021"/>
    <x v="0"/>
    <x v="1"/>
  </r>
  <r>
    <x v="4"/>
    <n v="1189833"/>
    <x v="172"/>
    <x v="3"/>
    <x v="10"/>
    <s v="Billings"/>
    <x v="5"/>
    <n v="43"/>
    <n v="119"/>
    <n v="5117"/>
    <n v="1893.29"/>
    <n v="0.37"/>
    <s v="Online"/>
    <s v="2021"/>
    <x v="0"/>
    <x v="1"/>
  </r>
  <r>
    <x v="4"/>
    <n v="1189833"/>
    <x v="173"/>
    <x v="3"/>
    <x v="10"/>
    <s v="Billings"/>
    <x v="0"/>
    <n v="32"/>
    <n v="173"/>
    <n v="5536"/>
    <n v="3044.8"/>
    <n v="0.55000000000000004"/>
    <s v="Online"/>
    <s v="2021"/>
    <x v="0"/>
    <x v="1"/>
  </r>
  <r>
    <x v="4"/>
    <n v="1189833"/>
    <x v="174"/>
    <x v="3"/>
    <x v="10"/>
    <s v="Billings"/>
    <x v="1"/>
    <n v="41"/>
    <n v="115"/>
    <n v="4715"/>
    <n v="1933.1499999999999"/>
    <n v="0.41"/>
    <s v="Online"/>
    <s v="2021"/>
    <x v="0"/>
    <x v="31"/>
  </r>
  <r>
    <x v="4"/>
    <n v="1189833"/>
    <x v="175"/>
    <x v="3"/>
    <x v="10"/>
    <s v="Billings"/>
    <x v="2"/>
    <n v="42"/>
    <n v="128"/>
    <n v="5376"/>
    <n v="3064.32"/>
    <n v="0.57000000000000006"/>
    <s v="Online"/>
    <s v="2021"/>
    <x v="0"/>
    <x v="31"/>
  </r>
  <r>
    <x v="4"/>
    <n v="1189833"/>
    <x v="176"/>
    <x v="3"/>
    <x v="10"/>
    <s v="Billings"/>
    <x v="3"/>
    <n v="44"/>
    <n v="91"/>
    <n v="4004"/>
    <n v="2122.12"/>
    <n v="0.53"/>
    <s v="Online"/>
    <s v="2021"/>
    <x v="0"/>
    <x v="31"/>
  </r>
  <r>
    <x v="4"/>
    <n v="1189833"/>
    <x v="177"/>
    <x v="3"/>
    <x v="10"/>
    <s v="Billings"/>
    <x v="4"/>
    <n v="48"/>
    <n v="60"/>
    <n v="2880"/>
    <n v="2044.8000000000002"/>
    <n v="0.71000000000000008"/>
    <s v="Online"/>
    <s v="2021"/>
    <x v="0"/>
    <x v="31"/>
  </r>
  <r>
    <x v="4"/>
    <n v="1189833"/>
    <x v="178"/>
    <x v="3"/>
    <x v="10"/>
    <s v="Billings"/>
    <x v="5"/>
    <n v="42"/>
    <n v="112"/>
    <n v="4704"/>
    <n v="1834.5600000000002"/>
    <n v="0.39"/>
    <s v="Online"/>
    <s v="2021"/>
    <x v="0"/>
    <x v="31"/>
  </r>
  <r>
    <x v="4"/>
    <n v="1189833"/>
    <x v="179"/>
    <x v="3"/>
    <x v="10"/>
    <s v="Billings"/>
    <x v="0"/>
    <n v="44"/>
    <n v="161"/>
    <n v="7084"/>
    <n v="4179.5600000000004"/>
    <n v="0.59000000000000008"/>
    <s v="Online"/>
    <s v="2021"/>
    <x v="0"/>
    <x v="31"/>
  </r>
  <r>
    <x v="4"/>
    <n v="1189833"/>
    <x v="180"/>
    <x v="3"/>
    <x v="10"/>
    <s v="Billings"/>
    <x v="1"/>
    <n v="43"/>
    <n v="101"/>
    <n v="4343"/>
    <n v="1954.35"/>
    <n v="0.44999999999999996"/>
    <s v="Online"/>
    <s v="2021"/>
    <x v="0"/>
    <x v="31"/>
  </r>
  <r>
    <x v="4"/>
    <n v="1189833"/>
    <x v="181"/>
    <x v="3"/>
    <x v="10"/>
    <s v="Billings"/>
    <x v="2"/>
    <n v="44"/>
    <n v="120"/>
    <n v="5280"/>
    <n v="3168"/>
    <n v="0.6"/>
    <s v="Online"/>
    <s v="2021"/>
    <x v="0"/>
    <x v="2"/>
  </r>
  <r>
    <x v="4"/>
    <n v="1189833"/>
    <x v="182"/>
    <x v="3"/>
    <x v="10"/>
    <s v="Billings"/>
    <x v="3"/>
    <n v="36"/>
    <n v="78"/>
    <n v="2808"/>
    <n v="1404"/>
    <n v="0.5"/>
    <s v="Online"/>
    <s v="2021"/>
    <x v="0"/>
    <x v="2"/>
  </r>
  <r>
    <x v="4"/>
    <n v="1189833"/>
    <x v="183"/>
    <x v="3"/>
    <x v="10"/>
    <s v="Billings"/>
    <x v="4"/>
    <n v="44"/>
    <n v="56"/>
    <n v="2464"/>
    <n v="1823.3600000000004"/>
    <n v="0.7400000000000001"/>
    <s v="Online"/>
    <s v="2021"/>
    <x v="0"/>
    <x v="2"/>
  </r>
  <r>
    <x v="4"/>
    <n v="1189833"/>
    <x v="184"/>
    <x v="3"/>
    <x v="10"/>
    <s v="Billings"/>
    <x v="5"/>
    <n v="55"/>
    <n v="101"/>
    <n v="5555"/>
    <n v="2166.4500000000003"/>
    <n v="0.39"/>
    <s v="Online"/>
    <s v="2021"/>
    <x v="0"/>
    <x v="2"/>
  </r>
  <r>
    <x v="4"/>
    <n v="1189833"/>
    <x v="185"/>
    <x v="3"/>
    <x v="10"/>
    <s v="Billings"/>
    <x v="0"/>
    <n v="39"/>
    <n v="150"/>
    <n v="5850"/>
    <n v="3334.5000000000005"/>
    <n v="0.57000000000000006"/>
    <s v="Online"/>
    <s v="2021"/>
    <x v="0"/>
    <x v="2"/>
  </r>
  <r>
    <x v="4"/>
    <n v="1189833"/>
    <x v="186"/>
    <x v="3"/>
    <x v="10"/>
    <s v="Billings"/>
    <x v="1"/>
    <n v="41"/>
    <n v="106"/>
    <n v="4346"/>
    <n v="1912.24"/>
    <n v="0.44"/>
    <s v="Online"/>
    <s v="2021"/>
    <x v="0"/>
    <x v="2"/>
  </r>
  <r>
    <x v="4"/>
    <n v="1189833"/>
    <x v="187"/>
    <x v="3"/>
    <x v="10"/>
    <s v="Billings"/>
    <x v="2"/>
    <n v="44"/>
    <n v="111"/>
    <n v="4884"/>
    <n v="2686.2000000000003"/>
    <n v="0.55000000000000004"/>
    <s v="Online"/>
    <s v="2021"/>
    <x v="0"/>
    <x v="2"/>
  </r>
  <r>
    <x v="4"/>
    <n v="1189833"/>
    <x v="188"/>
    <x v="3"/>
    <x v="10"/>
    <s v="Billings"/>
    <x v="3"/>
    <n v="38"/>
    <n v="88"/>
    <n v="3344"/>
    <n v="1772.3200000000002"/>
    <n v="0.53"/>
    <s v="Online"/>
    <s v="2021"/>
    <x v="0"/>
    <x v="3"/>
  </r>
  <r>
    <x v="4"/>
    <n v="1189833"/>
    <x v="189"/>
    <x v="3"/>
    <x v="10"/>
    <s v="Billings"/>
    <x v="4"/>
    <n v="41"/>
    <n v="61"/>
    <n v="2501"/>
    <n v="1850.7400000000002"/>
    <n v="0.7400000000000001"/>
    <s v="Online"/>
    <s v="2021"/>
    <x v="0"/>
    <x v="3"/>
  </r>
  <r>
    <x v="4"/>
    <n v="1189833"/>
    <x v="190"/>
    <x v="3"/>
    <x v="10"/>
    <s v="Billings"/>
    <x v="5"/>
    <n v="59"/>
    <n v="108"/>
    <n v="6372"/>
    <n v="2421.36"/>
    <n v="0.38"/>
    <s v="Online"/>
    <s v="2021"/>
    <x v="0"/>
    <x v="3"/>
  </r>
  <r>
    <x v="4"/>
    <n v="1189833"/>
    <x v="191"/>
    <x v="3"/>
    <x v="10"/>
    <s v="Billings"/>
    <x v="0"/>
    <n v="36"/>
    <n v="169"/>
    <n v="6084"/>
    <n v="3589.5600000000004"/>
    <n v="0.59000000000000008"/>
    <s v="Online"/>
    <s v="2021"/>
    <x v="0"/>
    <x v="3"/>
  </r>
  <r>
    <x v="4"/>
    <n v="1189833"/>
    <x v="192"/>
    <x v="3"/>
    <x v="10"/>
    <s v="Billings"/>
    <x v="1"/>
    <n v="42"/>
    <n v="147"/>
    <n v="6174"/>
    <n v="2531.3399999999997"/>
    <n v="0.41"/>
    <s v="Online"/>
    <s v="2021"/>
    <x v="0"/>
    <x v="3"/>
  </r>
  <r>
    <x v="4"/>
    <n v="1189833"/>
    <x v="193"/>
    <x v="3"/>
    <x v="10"/>
    <s v="Billings"/>
    <x v="2"/>
    <n v="44"/>
    <n v="165"/>
    <n v="7260"/>
    <n v="3993.0000000000005"/>
    <n v="0.55000000000000004"/>
    <s v="Online"/>
    <s v="2021"/>
    <x v="0"/>
    <x v="3"/>
  </r>
  <r>
    <x v="4"/>
    <n v="1189833"/>
    <x v="194"/>
    <x v="3"/>
    <x v="10"/>
    <s v="Billings"/>
    <x v="3"/>
    <n v="38"/>
    <n v="106"/>
    <n v="4028"/>
    <n v="2134.84"/>
    <n v="0.53"/>
    <s v="Online"/>
    <s v="2021"/>
    <x v="0"/>
    <x v="3"/>
  </r>
  <r>
    <x v="4"/>
    <n v="1189833"/>
    <x v="195"/>
    <x v="3"/>
    <x v="10"/>
    <s v="Billings"/>
    <x v="4"/>
    <n v="41"/>
    <n v="75"/>
    <n v="3075"/>
    <n v="2275.5000000000005"/>
    <n v="0.7400000000000001"/>
    <s v="Online"/>
    <s v="2021"/>
    <x v="0"/>
    <x v="4"/>
  </r>
  <r>
    <x v="4"/>
    <n v="1189833"/>
    <x v="196"/>
    <x v="3"/>
    <x v="10"/>
    <s v="Billings"/>
    <x v="5"/>
    <n v="55"/>
    <n v="150"/>
    <n v="8250"/>
    <n v="2970"/>
    <n v="0.36"/>
    <s v="Online"/>
    <s v="2021"/>
    <x v="1"/>
    <x v="4"/>
  </r>
  <r>
    <x v="4"/>
    <n v="1189833"/>
    <x v="197"/>
    <x v="3"/>
    <x v="10"/>
    <s v="Billings"/>
    <x v="0"/>
    <n v="37"/>
    <n v="203"/>
    <n v="7511"/>
    <n v="4431.4900000000007"/>
    <n v="0.59000000000000008"/>
    <s v="Online"/>
    <s v="2021"/>
    <x v="1"/>
    <x v="4"/>
  </r>
  <r>
    <x v="4"/>
    <n v="1189833"/>
    <x v="198"/>
    <x v="3"/>
    <x v="10"/>
    <s v="Billings"/>
    <x v="1"/>
    <n v="41"/>
    <n v="156"/>
    <n v="6396"/>
    <n v="2750.2799999999997"/>
    <n v="0.43"/>
    <s v="Online"/>
    <s v="2021"/>
    <x v="1"/>
    <x v="4"/>
  </r>
  <r>
    <x v="4"/>
    <n v="1189833"/>
    <x v="199"/>
    <x v="3"/>
    <x v="10"/>
    <s v="Billings"/>
    <x v="2"/>
    <n v="44"/>
    <n v="143"/>
    <n v="6292"/>
    <n v="3712.2800000000007"/>
    <n v="0.59000000000000008"/>
    <s v="Online"/>
    <s v="2021"/>
    <x v="1"/>
    <x v="4"/>
  </r>
  <r>
    <x v="4"/>
    <n v="1189833"/>
    <x v="200"/>
    <x v="3"/>
    <x v="10"/>
    <s v="Billings"/>
    <x v="3"/>
    <n v="36"/>
    <n v="113"/>
    <n v="4068"/>
    <n v="2156.04"/>
    <n v="0.53"/>
    <s v="Online"/>
    <s v="2021"/>
    <x v="1"/>
    <x v="4"/>
  </r>
  <r>
    <x v="4"/>
    <n v="1189833"/>
    <x v="201"/>
    <x v="3"/>
    <x v="10"/>
    <s v="Billings"/>
    <x v="4"/>
    <n v="42"/>
    <n v="124"/>
    <n v="5208"/>
    <n v="3645.6000000000004"/>
    <n v="0.70000000000000007"/>
    <s v="Online"/>
    <s v="2021"/>
    <x v="1"/>
    <x v="4"/>
  </r>
  <r>
    <x v="4"/>
    <n v="1189833"/>
    <x v="202"/>
    <x v="3"/>
    <x v="10"/>
    <s v="Billings"/>
    <x v="5"/>
    <n v="58"/>
    <n v="143"/>
    <n v="8294"/>
    <n v="2902.8999999999996"/>
    <n v="0.35"/>
    <s v="Online"/>
    <s v="2021"/>
    <x v="1"/>
    <x v="5"/>
  </r>
  <r>
    <x v="4"/>
    <n v="1189833"/>
    <x v="203"/>
    <x v="3"/>
    <x v="10"/>
    <s v="Billings"/>
    <x v="0"/>
    <n v="42"/>
    <n v="203"/>
    <n v="8526"/>
    <n v="4945.0800000000008"/>
    <n v="0.58000000000000007"/>
    <s v="Online"/>
    <s v="2021"/>
    <x v="1"/>
    <x v="5"/>
  </r>
  <r>
    <x v="4"/>
    <n v="1189833"/>
    <x v="204"/>
    <x v="3"/>
    <x v="10"/>
    <s v="Billings"/>
    <x v="1"/>
    <n v="54"/>
    <n v="188"/>
    <n v="10152"/>
    <n v="4365.3599999999997"/>
    <n v="0.43"/>
    <s v="Online"/>
    <s v="2021"/>
    <x v="1"/>
    <x v="5"/>
  </r>
  <r>
    <x v="4"/>
    <n v="1189833"/>
    <x v="205"/>
    <x v="3"/>
    <x v="10"/>
    <s v="Billings"/>
    <x v="2"/>
    <n v="49"/>
    <n v="130"/>
    <n v="6370"/>
    <n v="3758.3000000000006"/>
    <n v="0.59000000000000008"/>
    <s v="Online"/>
    <s v="2021"/>
    <x v="1"/>
    <x v="5"/>
  </r>
  <r>
    <x v="4"/>
    <n v="1189833"/>
    <x v="206"/>
    <x v="3"/>
    <x v="10"/>
    <s v="Billings"/>
    <x v="3"/>
    <n v="41"/>
    <n v="106"/>
    <n v="4346"/>
    <n v="2346.84"/>
    <n v="0.54"/>
    <s v="Online"/>
    <s v="2021"/>
    <x v="1"/>
    <x v="5"/>
  </r>
  <r>
    <x v="4"/>
    <n v="1189833"/>
    <x v="207"/>
    <x v="3"/>
    <x v="10"/>
    <s v="Billings"/>
    <x v="4"/>
    <n v="52"/>
    <n v="106"/>
    <n v="5512"/>
    <n v="3858.4000000000005"/>
    <n v="0.70000000000000007"/>
    <s v="Online"/>
    <s v="2021"/>
    <x v="1"/>
    <x v="5"/>
  </r>
  <r>
    <x v="4"/>
    <n v="1189833"/>
    <x v="208"/>
    <x v="3"/>
    <x v="10"/>
    <s v="Billings"/>
    <x v="5"/>
    <n v="56"/>
    <n v="112"/>
    <n v="6272"/>
    <n v="2383.36"/>
    <n v="0.38"/>
    <s v="Online"/>
    <s v="2021"/>
    <x v="1"/>
    <x v="5"/>
  </r>
  <r>
    <x v="4"/>
    <n v="1189833"/>
    <x v="209"/>
    <x v="3"/>
    <x v="10"/>
    <s v="Billings"/>
    <x v="0"/>
    <n v="41"/>
    <n v="180"/>
    <n v="7380"/>
    <n v="4280.4000000000005"/>
    <n v="0.58000000000000007"/>
    <s v="Online"/>
    <s v="2021"/>
    <x v="1"/>
    <x v="32"/>
  </r>
  <r>
    <x v="4"/>
    <n v="1189833"/>
    <x v="210"/>
    <x v="3"/>
    <x v="10"/>
    <s v="Billings"/>
    <x v="1"/>
    <n v="48"/>
    <n v="156"/>
    <n v="7488"/>
    <n v="3294.72"/>
    <n v="0.44"/>
    <s v="Online"/>
    <s v="2021"/>
    <x v="1"/>
    <x v="32"/>
  </r>
  <r>
    <x v="4"/>
    <n v="1189833"/>
    <x v="211"/>
    <x v="3"/>
    <x v="10"/>
    <s v="Billings"/>
    <x v="2"/>
    <n v="42"/>
    <n v="117"/>
    <n v="4914"/>
    <n v="2751.84"/>
    <n v="0.56000000000000005"/>
    <s v="Online"/>
    <s v="2021"/>
    <x v="1"/>
    <x v="32"/>
  </r>
  <r>
    <x v="4"/>
    <n v="1189833"/>
    <x v="212"/>
    <x v="3"/>
    <x v="10"/>
    <s v="Billings"/>
    <x v="3"/>
    <n v="41"/>
    <n v="116"/>
    <n v="4756"/>
    <n v="2615.7999999999997"/>
    <n v="0.54999999999999993"/>
    <s v="Online"/>
    <s v="2021"/>
    <x v="1"/>
    <x v="32"/>
  </r>
  <r>
    <x v="4"/>
    <n v="1189833"/>
    <x v="213"/>
    <x v="3"/>
    <x v="10"/>
    <s v="Billings"/>
    <x v="4"/>
    <n v="50"/>
    <n v="100"/>
    <n v="5000"/>
    <n v="3650.0000000000005"/>
    <n v="0.73000000000000009"/>
    <s v="Online"/>
    <s v="2021"/>
    <x v="1"/>
    <x v="32"/>
  </r>
  <r>
    <x v="4"/>
    <n v="1189833"/>
    <x v="693"/>
    <x v="3"/>
    <x v="10"/>
    <s v="Billings"/>
    <x v="5"/>
    <n v="59"/>
    <n v="122"/>
    <n v="7198"/>
    <n v="2879.2000000000003"/>
    <n v="0.4"/>
    <s v="Online"/>
    <s v="2021"/>
    <x v="1"/>
    <x v="32"/>
  </r>
  <r>
    <x v="4"/>
    <n v="1189833"/>
    <x v="694"/>
    <x v="3"/>
    <x v="10"/>
    <s v="Billings"/>
    <x v="0"/>
    <n v="44"/>
    <n v="160"/>
    <n v="7040"/>
    <n v="3942.4000000000005"/>
    <n v="0.56000000000000005"/>
    <s v="Online"/>
    <s v="2021"/>
    <x v="1"/>
    <x v="32"/>
  </r>
  <r>
    <x v="4"/>
    <n v="1189833"/>
    <x v="695"/>
    <x v="3"/>
    <x v="10"/>
    <s v="Billings"/>
    <x v="1"/>
    <n v="49"/>
    <n v="160"/>
    <n v="7840"/>
    <n v="3371.2"/>
    <n v="0.43"/>
    <s v="Online"/>
    <s v="2021"/>
    <x v="1"/>
    <x v="52"/>
  </r>
  <r>
    <x v="4"/>
    <n v="1189833"/>
    <x v="696"/>
    <x v="3"/>
    <x v="10"/>
    <s v="Billings"/>
    <x v="2"/>
    <n v="41"/>
    <n v="116"/>
    <n v="4756"/>
    <n v="2710.92"/>
    <n v="0.57000000000000006"/>
    <s v="Online"/>
    <s v="2021"/>
    <x v="1"/>
    <x v="52"/>
  </r>
  <r>
    <x v="4"/>
    <n v="1189833"/>
    <x v="697"/>
    <x v="3"/>
    <x v="10"/>
    <s v="Billings"/>
    <x v="3"/>
    <n v="44"/>
    <n v="105"/>
    <n v="4620"/>
    <n v="2402.4"/>
    <n v="0.52"/>
    <s v="Online"/>
    <s v="2021"/>
    <x v="1"/>
    <x v="52"/>
  </r>
  <r>
    <x v="4"/>
    <n v="1189833"/>
    <x v="698"/>
    <x v="3"/>
    <x v="10"/>
    <s v="Billings"/>
    <x v="4"/>
    <n v="54"/>
    <n v="98"/>
    <n v="5292"/>
    <n v="3969.0000000000005"/>
    <n v="0.75000000000000011"/>
    <s v="Online"/>
    <s v="2021"/>
    <x v="1"/>
    <x v="52"/>
  </r>
  <r>
    <x v="4"/>
    <n v="1189833"/>
    <x v="699"/>
    <x v="3"/>
    <x v="10"/>
    <s v="Billings"/>
    <x v="5"/>
    <n v="58"/>
    <n v="108"/>
    <n v="6264"/>
    <n v="2442.96"/>
    <n v="0.39"/>
    <s v="Online"/>
    <s v="2021"/>
    <x v="1"/>
    <x v="52"/>
  </r>
  <r>
    <x v="4"/>
    <n v="1189833"/>
    <x v="700"/>
    <x v="3"/>
    <x v="10"/>
    <s v="Billings"/>
    <x v="0"/>
    <n v="38"/>
    <n v="167"/>
    <n v="6346"/>
    <n v="3744.1400000000003"/>
    <n v="0.59000000000000008"/>
    <s v="Online"/>
    <s v="2021"/>
    <x v="1"/>
    <x v="52"/>
  </r>
  <r>
    <x v="4"/>
    <n v="1189833"/>
    <x v="701"/>
    <x v="3"/>
    <x v="10"/>
    <s v="Billings"/>
    <x v="1"/>
    <n v="42"/>
    <n v="173"/>
    <n v="7266"/>
    <n v="2979.06"/>
    <n v="0.41"/>
    <s v="Online"/>
    <s v="2021"/>
    <x v="1"/>
    <x v="52"/>
  </r>
  <r>
    <x v="4"/>
    <n v="1189833"/>
    <x v="702"/>
    <x v="3"/>
    <x v="10"/>
    <s v="Billings"/>
    <x v="2"/>
    <n v="37"/>
    <n v="123"/>
    <n v="4551"/>
    <n v="2594.0700000000002"/>
    <n v="0.57000000000000006"/>
    <s v="Online"/>
    <s v="2021"/>
    <x v="1"/>
    <x v="6"/>
  </r>
  <r>
    <x v="4"/>
    <n v="1189833"/>
    <x v="703"/>
    <x v="3"/>
    <x v="10"/>
    <s v="Billings"/>
    <x v="3"/>
    <n v="39"/>
    <n v="119"/>
    <n v="4641"/>
    <n v="2552.5499999999997"/>
    <n v="0.54999999999999993"/>
    <s v="Online"/>
    <s v="2021"/>
    <x v="2"/>
    <x v="6"/>
  </r>
  <r>
    <x v="4"/>
    <n v="1189833"/>
    <x v="704"/>
    <x v="3"/>
    <x v="10"/>
    <s v="Billings"/>
    <x v="4"/>
    <n v="51"/>
    <n v="113"/>
    <n v="5763"/>
    <n v="4264.6200000000008"/>
    <n v="0.7400000000000001"/>
    <s v="Online"/>
    <s v="2021"/>
    <x v="2"/>
    <x v="6"/>
  </r>
  <r>
    <x v="4"/>
    <n v="1189833"/>
    <x v="705"/>
    <x v="3"/>
    <x v="10"/>
    <s v="Billings"/>
    <x v="5"/>
    <n v="56"/>
    <n v="133"/>
    <n v="7448"/>
    <n v="2830.2400000000002"/>
    <n v="0.38"/>
    <s v="Online"/>
    <s v="2021"/>
    <x v="2"/>
    <x v="6"/>
  </r>
  <r>
    <x v="4"/>
    <n v="1189833"/>
    <x v="706"/>
    <x v="3"/>
    <x v="10"/>
    <s v="Billings"/>
    <x v="0"/>
    <n v="41"/>
    <n v="196"/>
    <n v="8036"/>
    <n v="4500.1600000000008"/>
    <n v="0.56000000000000005"/>
    <s v="Online"/>
    <s v="2021"/>
    <x v="2"/>
    <x v="6"/>
  </r>
  <r>
    <x v="4"/>
    <n v="1189833"/>
    <x v="707"/>
    <x v="3"/>
    <x v="10"/>
    <s v="Billings"/>
    <x v="1"/>
    <n v="45"/>
    <n v="182"/>
    <n v="8190"/>
    <n v="3521.7"/>
    <n v="0.43"/>
    <s v="Online"/>
    <s v="2021"/>
    <x v="2"/>
    <x v="6"/>
  </r>
  <r>
    <x v="4"/>
    <n v="1189833"/>
    <x v="708"/>
    <x v="3"/>
    <x v="10"/>
    <s v="Billings"/>
    <x v="2"/>
    <n v="42"/>
    <n v="133"/>
    <n v="5586"/>
    <n v="3351.6"/>
    <n v="0.6"/>
    <s v="Online"/>
    <s v="2021"/>
    <x v="2"/>
    <x v="6"/>
  </r>
  <r>
    <x v="4"/>
    <n v="1189833"/>
    <x v="709"/>
    <x v="3"/>
    <x v="10"/>
    <s v="Billings"/>
    <x v="3"/>
    <n v="43"/>
    <n v="143"/>
    <n v="6149"/>
    <n v="3135.9900000000002"/>
    <n v="0.51"/>
    <s v="Online"/>
    <s v="2021"/>
    <x v="2"/>
    <x v="7"/>
  </r>
  <r>
    <x v="4"/>
    <n v="1189833"/>
    <x v="710"/>
    <x v="3"/>
    <x v="10"/>
    <s v="Billings"/>
    <x v="4"/>
    <n v="53"/>
    <n v="120"/>
    <n v="6360"/>
    <n v="4642.8"/>
    <n v="0.73000000000000009"/>
    <s v="Online"/>
    <s v="2021"/>
    <x v="2"/>
    <x v="7"/>
  </r>
  <r>
    <x v="4"/>
    <n v="1189833"/>
    <x v="214"/>
    <x v="3"/>
    <x v="10"/>
    <s v="Billings"/>
    <x v="5"/>
    <n v="55"/>
    <n v="130"/>
    <n v="7150"/>
    <n v="2860"/>
    <n v="0.4"/>
    <s v="Online"/>
    <s v="2021"/>
    <x v="2"/>
    <x v="7"/>
  </r>
  <r>
    <x v="2"/>
    <n v="1197831"/>
    <x v="215"/>
    <x v="3"/>
    <x v="10"/>
    <s v="Billings"/>
    <x v="0"/>
    <n v="18"/>
    <n v="210"/>
    <n v="3780"/>
    <n v="1890"/>
    <n v="0.5"/>
    <s v="Online"/>
    <s v="2021"/>
    <x v="2"/>
    <x v="7"/>
  </r>
  <r>
    <x v="2"/>
    <n v="1197831"/>
    <x v="216"/>
    <x v="3"/>
    <x v="10"/>
    <s v="Billings"/>
    <x v="1"/>
    <n v="29"/>
    <n v="182"/>
    <n v="5278"/>
    <n v="2427.8799999999997"/>
    <n v="0.45999999999999996"/>
    <s v="Online"/>
    <s v="2021"/>
    <x v="2"/>
    <x v="7"/>
  </r>
  <r>
    <x v="2"/>
    <n v="1197831"/>
    <x v="217"/>
    <x v="3"/>
    <x v="10"/>
    <s v="Billings"/>
    <x v="2"/>
    <n v="27"/>
    <n v="130"/>
    <n v="3510"/>
    <n v="1579.4999999999998"/>
    <n v="0.44999999999999996"/>
    <s v="Online"/>
    <s v="2021"/>
    <x v="2"/>
    <x v="7"/>
  </r>
  <r>
    <x v="2"/>
    <n v="1197831"/>
    <x v="218"/>
    <x v="3"/>
    <x v="10"/>
    <s v="Billings"/>
    <x v="3"/>
    <n v="32"/>
    <n v="135"/>
    <n v="4320"/>
    <n v="2462.4"/>
    <n v="0.57000000000000006"/>
    <s v="Online"/>
    <s v="2021"/>
    <x v="2"/>
    <x v="7"/>
  </r>
  <r>
    <x v="2"/>
    <n v="1197831"/>
    <x v="219"/>
    <x v="1"/>
    <x v="11"/>
    <s v="Knoxville"/>
    <x v="4"/>
    <n v="39"/>
    <n v="95"/>
    <n v="3705"/>
    <n v="1482"/>
    <n v="0.4"/>
    <s v="Online"/>
    <s v="2021"/>
    <x v="2"/>
    <x v="8"/>
  </r>
  <r>
    <x v="2"/>
    <n v="1197831"/>
    <x v="220"/>
    <x v="1"/>
    <x v="11"/>
    <s v="Knoxville"/>
    <x v="5"/>
    <n v="33"/>
    <n v="125"/>
    <n v="4125"/>
    <n v="2681.25"/>
    <n v="0.65"/>
    <s v="Online"/>
    <s v="2021"/>
    <x v="2"/>
    <x v="8"/>
  </r>
  <r>
    <x v="2"/>
    <n v="1197831"/>
    <x v="221"/>
    <x v="1"/>
    <x v="11"/>
    <s v="Knoxville"/>
    <x v="0"/>
    <n v="24"/>
    <n v="169"/>
    <n v="4056"/>
    <n v="2028"/>
    <n v="0.5"/>
    <s v="Online"/>
    <s v="2021"/>
    <x v="2"/>
    <x v="8"/>
  </r>
  <r>
    <x v="2"/>
    <n v="1197831"/>
    <x v="222"/>
    <x v="1"/>
    <x v="11"/>
    <s v="Knoxville"/>
    <x v="1"/>
    <n v="33"/>
    <n v="181"/>
    <n v="5973"/>
    <n v="2867.04"/>
    <n v="0.48"/>
    <s v="Online"/>
    <s v="2021"/>
    <x v="2"/>
    <x v="8"/>
  </r>
  <r>
    <x v="2"/>
    <n v="1197831"/>
    <x v="223"/>
    <x v="1"/>
    <x v="11"/>
    <s v="Knoxville"/>
    <x v="2"/>
    <n v="32"/>
    <n v="122"/>
    <n v="3904"/>
    <n v="1873.9199999999998"/>
    <n v="0.48"/>
    <s v="Online"/>
    <s v="2021"/>
    <x v="2"/>
    <x v="8"/>
  </r>
  <r>
    <x v="2"/>
    <n v="1197831"/>
    <x v="224"/>
    <x v="1"/>
    <x v="11"/>
    <s v="Knoxville"/>
    <x v="3"/>
    <n v="33"/>
    <n v="108"/>
    <n v="3564"/>
    <n v="2138.4"/>
    <n v="0.6"/>
    <s v="Online"/>
    <s v="2021"/>
    <x v="2"/>
    <x v="8"/>
  </r>
  <r>
    <x v="2"/>
    <n v="1197831"/>
    <x v="225"/>
    <x v="1"/>
    <x v="11"/>
    <s v="Knoxville"/>
    <x v="4"/>
    <n v="37"/>
    <n v="83"/>
    <n v="3071"/>
    <n v="1259.1099999999999"/>
    <n v="0.41"/>
    <s v="Online"/>
    <s v="2021"/>
    <x v="2"/>
    <x v="8"/>
  </r>
  <r>
    <x v="2"/>
    <n v="1197831"/>
    <x v="226"/>
    <x v="1"/>
    <x v="11"/>
    <s v="Knoxville"/>
    <x v="5"/>
    <n v="32"/>
    <n v="133"/>
    <n v="4256"/>
    <n v="2723.84"/>
    <n v="0.64"/>
    <s v="Online"/>
    <s v="2021"/>
    <x v="2"/>
    <x v="33"/>
  </r>
  <r>
    <x v="2"/>
    <n v="1197831"/>
    <x v="227"/>
    <x v="1"/>
    <x v="11"/>
    <s v="Knoxville"/>
    <x v="0"/>
    <n v="27"/>
    <n v="189"/>
    <n v="5103"/>
    <n v="2602.5300000000002"/>
    <n v="0.51"/>
    <s v="Online"/>
    <s v="2021"/>
    <x v="2"/>
    <x v="33"/>
  </r>
  <r>
    <x v="2"/>
    <n v="1197831"/>
    <x v="228"/>
    <x v="1"/>
    <x v="11"/>
    <s v="Knoxville"/>
    <x v="1"/>
    <n v="37"/>
    <n v="163"/>
    <n v="6031"/>
    <n v="3136.12"/>
    <n v="0.52"/>
    <s v="Online"/>
    <s v="2021"/>
    <x v="2"/>
    <x v="33"/>
  </r>
  <r>
    <x v="2"/>
    <n v="1197831"/>
    <x v="711"/>
    <x v="1"/>
    <x v="11"/>
    <s v="Knoxville"/>
    <x v="2"/>
    <n v="28"/>
    <n v="124"/>
    <n v="3472"/>
    <n v="1909.5999999999997"/>
    <n v="0.54999999999999993"/>
    <s v="Online"/>
    <s v="2021"/>
    <x v="2"/>
    <x v="33"/>
  </r>
  <r>
    <x v="2"/>
    <n v="1197831"/>
    <x v="712"/>
    <x v="1"/>
    <x v="11"/>
    <s v="Knoxville"/>
    <x v="3"/>
    <n v="33"/>
    <n v="101"/>
    <n v="3333"/>
    <n v="2133.12"/>
    <n v="0.64"/>
    <s v="Online"/>
    <s v="2021"/>
    <x v="2"/>
    <x v="33"/>
  </r>
  <r>
    <x v="2"/>
    <n v="1197831"/>
    <x v="713"/>
    <x v="1"/>
    <x v="11"/>
    <s v="Knoxville"/>
    <x v="4"/>
    <n v="39"/>
    <n v="69"/>
    <n v="2691"/>
    <n v="1264.77"/>
    <n v="0.47"/>
    <s v="Online"/>
    <s v="2021"/>
    <x v="2"/>
    <x v="33"/>
  </r>
  <r>
    <x v="2"/>
    <n v="1197831"/>
    <x v="714"/>
    <x v="1"/>
    <x v="11"/>
    <s v="Knoxville"/>
    <x v="5"/>
    <n v="33"/>
    <n v="111"/>
    <n v="3663"/>
    <n v="2417.58"/>
    <n v="0.66"/>
    <s v="Online"/>
    <s v="2021"/>
    <x v="2"/>
    <x v="33"/>
  </r>
  <r>
    <x v="2"/>
    <n v="1197831"/>
    <x v="715"/>
    <x v="1"/>
    <x v="11"/>
    <s v="Knoxville"/>
    <x v="0"/>
    <n v="19"/>
    <n v="169"/>
    <n v="3211"/>
    <n v="1605.5"/>
    <n v="0.5"/>
    <s v="Online"/>
    <s v="2021"/>
    <x v="2"/>
    <x v="9"/>
  </r>
  <r>
    <x v="2"/>
    <n v="1197831"/>
    <x v="716"/>
    <x v="1"/>
    <x v="11"/>
    <s v="Knoxville"/>
    <x v="1"/>
    <n v="24"/>
    <n v="176"/>
    <n v="4224"/>
    <n v="2154.2400000000002"/>
    <n v="0.51"/>
    <s v="Online"/>
    <s v="2021"/>
    <x v="2"/>
    <x v="9"/>
  </r>
  <r>
    <x v="2"/>
    <n v="1197831"/>
    <x v="717"/>
    <x v="1"/>
    <x v="11"/>
    <s v="Knoxville"/>
    <x v="2"/>
    <n v="19"/>
    <n v="135"/>
    <n v="2565"/>
    <n v="1410.7499999999998"/>
    <n v="0.54999999999999993"/>
    <s v="Online"/>
    <s v="2021"/>
    <x v="2"/>
    <x v="9"/>
  </r>
  <r>
    <x v="2"/>
    <n v="1197831"/>
    <x v="718"/>
    <x v="1"/>
    <x v="11"/>
    <s v="Knoxville"/>
    <x v="3"/>
    <n v="23"/>
    <n v="112"/>
    <n v="2576"/>
    <n v="1674.4"/>
    <n v="0.65"/>
    <s v="Online"/>
    <s v="2021"/>
    <x v="2"/>
    <x v="9"/>
  </r>
  <r>
    <x v="2"/>
    <n v="1197831"/>
    <x v="719"/>
    <x v="1"/>
    <x v="11"/>
    <s v="Knoxville"/>
    <x v="4"/>
    <n v="28"/>
    <n v="84"/>
    <n v="2352"/>
    <n v="1058.3999999999999"/>
    <n v="0.44999999999999996"/>
    <s v="Online"/>
    <s v="2021"/>
    <x v="3"/>
    <x v="9"/>
  </r>
  <r>
    <x v="2"/>
    <n v="1197831"/>
    <x v="720"/>
    <x v="1"/>
    <x v="11"/>
    <s v="Knoxville"/>
    <x v="5"/>
    <n v="24"/>
    <n v="161"/>
    <n v="3864"/>
    <n v="2627.52"/>
    <n v="0.68"/>
    <s v="Online"/>
    <s v="2021"/>
    <x v="3"/>
    <x v="9"/>
  </r>
  <r>
    <x v="2"/>
    <n v="1197831"/>
    <x v="721"/>
    <x v="1"/>
    <x v="11"/>
    <s v="Knoxville"/>
    <x v="0"/>
    <n v="14"/>
    <n v="189"/>
    <n v="2646"/>
    <n v="1323"/>
    <n v="0.5"/>
    <s v="Online"/>
    <s v="2021"/>
    <x v="3"/>
    <x v="9"/>
  </r>
  <r>
    <x v="2"/>
    <n v="1197831"/>
    <x v="722"/>
    <x v="1"/>
    <x v="11"/>
    <s v="Knoxville"/>
    <x v="1"/>
    <n v="23"/>
    <n v="218"/>
    <n v="5014"/>
    <n v="2507"/>
    <n v="0.5"/>
    <s v="Online"/>
    <s v="2021"/>
    <x v="3"/>
    <x v="34"/>
  </r>
  <r>
    <x v="2"/>
    <n v="1197831"/>
    <x v="723"/>
    <x v="1"/>
    <x v="11"/>
    <s v="Knoxville"/>
    <x v="2"/>
    <n v="19"/>
    <n v="180"/>
    <n v="3420"/>
    <n v="1846.8000000000002"/>
    <n v="0.54"/>
    <s v="Online"/>
    <s v="2021"/>
    <x v="3"/>
    <x v="34"/>
  </r>
  <r>
    <x v="2"/>
    <n v="1197831"/>
    <x v="229"/>
    <x v="1"/>
    <x v="11"/>
    <s v="Knoxville"/>
    <x v="3"/>
    <n v="27"/>
    <n v="142"/>
    <n v="3834"/>
    <n v="2300.4"/>
    <n v="0.6"/>
    <s v="Online"/>
    <s v="2021"/>
    <x v="3"/>
    <x v="34"/>
  </r>
  <r>
    <x v="2"/>
    <n v="1197831"/>
    <x v="230"/>
    <x v="1"/>
    <x v="11"/>
    <s v="Knoxville"/>
    <x v="4"/>
    <n v="41"/>
    <n v="106"/>
    <n v="4346"/>
    <n v="2129.54"/>
    <n v="0.49"/>
    <s v="Online"/>
    <s v="2021"/>
    <x v="3"/>
    <x v="34"/>
  </r>
  <r>
    <x v="2"/>
    <n v="1197831"/>
    <x v="231"/>
    <x v="1"/>
    <x v="11"/>
    <s v="Knoxville"/>
    <x v="5"/>
    <n v="38"/>
    <n v="202"/>
    <n v="7676"/>
    <n v="5142.92"/>
    <n v="0.67"/>
    <s v="Online"/>
    <s v="2021"/>
    <x v="3"/>
    <x v="34"/>
  </r>
  <r>
    <x v="2"/>
    <n v="1197831"/>
    <x v="232"/>
    <x v="1"/>
    <x v="11"/>
    <s v="Knoxville"/>
    <x v="0"/>
    <n v="36"/>
    <n v="217"/>
    <n v="7812"/>
    <n v="3984.12"/>
    <n v="0.51"/>
    <s v="Online"/>
    <s v="2021"/>
    <x v="3"/>
    <x v="34"/>
  </r>
  <r>
    <x v="2"/>
    <n v="1197831"/>
    <x v="233"/>
    <x v="1"/>
    <x v="11"/>
    <s v="Knoxville"/>
    <x v="1"/>
    <n v="42"/>
    <n v="202"/>
    <n v="8484"/>
    <n v="4326.84"/>
    <n v="0.51"/>
    <s v="Online"/>
    <s v="2021"/>
    <x v="3"/>
    <x v="34"/>
  </r>
  <r>
    <x v="2"/>
    <n v="1197831"/>
    <x v="234"/>
    <x v="1"/>
    <x v="11"/>
    <s v="Knoxville"/>
    <x v="2"/>
    <n v="36"/>
    <n v="169"/>
    <n v="6084"/>
    <n v="3102.84"/>
    <n v="0.51"/>
    <s v="Online"/>
    <s v="2021"/>
    <x v="3"/>
    <x v="10"/>
  </r>
  <r>
    <x v="2"/>
    <n v="1197831"/>
    <x v="235"/>
    <x v="1"/>
    <x v="11"/>
    <s v="Knoxville"/>
    <x v="3"/>
    <n v="36"/>
    <n v="174"/>
    <n v="6264"/>
    <n v="3821.04"/>
    <n v="0.61"/>
    <s v="Online"/>
    <s v="2021"/>
    <x v="3"/>
    <x v="10"/>
  </r>
  <r>
    <x v="2"/>
    <n v="1197831"/>
    <x v="236"/>
    <x v="1"/>
    <x v="11"/>
    <s v="Knoxville"/>
    <x v="4"/>
    <n v="43"/>
    <n v="145"/>
    <n v="6235"/>
    <n v="2992.7999999999997"/>
    <n v="0.48"/>
    <s v="Online"/>
    <s v="2021"/>
    <x v="3"/>
    <x v="10"/>
  </r>
  <r>
    <x v="2"/>
    <n v="1197831"/>
    <x v="237"/>
    <x v="1"/>
    <x v="11"/>
    <s v="Knoxville"/>
    <x v="5"/>
    <n v="49"/>
    <n v="236"/>
    <n v="11564"/>
    <n v="7516.6"/>
    <n v="0.65"/>
    <s v="Online"/>
    <s v="2021"/>
    <x v="3"/>
    <x v="10"/>
  </r>
  <r>
    <x v="2"/>
    <n v="1197831"/>
    <x v="238"/>
    <x v="1"/>
    <x v="11"/>
    <s v="Knoxville"/>
    <x v="0"/>
    <n v="36"/>
    <n v="215"/>
    <n v="7740"/>
    <n v="4411.7999999999993"/>
    <n v="0.56999999999999995"/>
    <s v="Online"/>
    <s v="2021"/>
    <x v="3"/>
    <x v="10"/>
  </r>
  <r>
    <x v="2"/>
    <n v="1197831"/>
    <x v="239"/>
    <x v="1"/>
    <x v="11"/>
    <s v="Knoxville"/>
    <x v="1"/>
    <n v="43"/>
    <n v="206"/>
    <n v="8858"/>
    <n v="5137.6399999999994"/>
    <n v="0.57999999999999996"/>
    <s v="Online"/>
    <s v="2021"/>
    <x v="3"/>
    <x v="10"/>
  </r>
  <r>
    <x v="2"/>
    <n v="1197831"/>
    <x v="240"/>
    <x v="1"/>
    <x v="11"/>
    <s v="Knoxville"/>
    <x v="2"/>
    <n v="36"/>
    <n v="263"/>
    <n v="9468"/>
    <n v="5680.8"/>
    <n v="0.6"/>
    <s v="Online"/>
    <s v="2021"/>
    <x v="3"/>
    <x v="10"/>
  </r>
  <r>
    <x v="2"/>
    <n v="1197831"/>
    <x v="241"/>
    <x v="1"/>
    <x v="11"/>
    <s v="Knoxville"/>
    <x v="3"/>
    <n v="37"/>
    <n v="161"/>
    <n v="5957"/>
    <n v="3872.05"/>
    <n v="0.65"/>
    <s v="Online"/>
    <s v="2021"/>
    <x v="3"/>
    <x v="11"/>
  </r>
  <r>
    <x v="2"/>
    <n v="1197831"/>
    <x v="242"/>
    <x v="1"/>
    <x v="11"/>
    <s v="Knoxville"/>
    <x v="4"/>
    <n v="43"/>
    <n v="165"/>
    <n v="7095"/>
    <n v="3760.3500000000004"/>
    <n v="0.53"/>
    <s v="Online"/>
    <s v="2021"/>
    <x v="3"/>
    <x v="11"/>
  </r>
  <r>
    <x v="2"/>
    <n v="1197831"/>
    <x v="243"/>
    <x v="1"/>
    <x v="11"/>
    <s v="Knoxville"/>
    <x v="5"/>
    <n v="52"/>
    <n v="223"/>
    <n v="11596"/>
    <n v="8117.2000000000007"/>
    <n v="0.70000000000000007"/>
    <s v="Online"/>
    <s v="2021"/>
    <x v="3"/>
    <x v="11"/>
  </r>
  <r>
    <x v="2"/>
    <n v="1197831"/>
    <x v="244"/>
    <x v="1"/>
    <x v="11"/>
    <s v="Knoxville"/>
    <x v="0"/>
    <n v="41"/>
    <n v="233"/>
    <n v="9553"/>
    <n v="5445.2099999999991"/>
    <n v="0.56999999999999995"/>
    <s v="Online"/>
    <s v="2021"/>
    <x v="3"/>
    <x v="11"/>
  </r>
  <r>
    <x v="2"/>
    <n v="1197831"/>
    <x v="245"/>
    <x v="1"/>
    <x v="11"/>
    <s v="Knoxville"/>
    <x v="1"/>
    <n v="54"/>
    <n v="233"/>
    <n v="12582"/>
    <n v="7171.74"/>
    <n v="0.56999999999999995"/>
    <s v="Online"/>
    <s v="2021"/>
    <x v="3"/>
    <x v="11"/>
  </r>
  <r>
    <x v="2"/>
    <n v="1197831"/>
    <x v="246"/>
    <x v="1"/>
    <x v="11"/>
    <s v="Knoxville"/>
    <x v="2"/>
    <n v="46"/>
    <n v="285"/>
    <n v="13110"/>
    <n v="7866"/>
    <n v="0.6"/>
    <s v="Online"/>
    <s v="2021"/>
    <x v="3"/>
    <x v="11"/>
  </r>
  <r>
    <x v="2"/>
    <n v="1197831"/>
    <x v="247"/>
    <x v="1"/>
    <x v="11"/>
    <s v="Knoxville"/>
    <x v="3"/>
    <n v="42"/>
    <n v="133"/>
    <n v="5586"/>
    <n v="3854.34"/>
    <n v="0.69000000000000006"/>
    <s v="Online"/>
    <s v="2021"/>
    <x v="3"/>
    <x v="11"/>
  </r>
  <r>
    <x v="2"/>
    <n v="1197831"/>
    <x v="248"/>
    <x v="1"/>
    <x v="11"/>
    <s v="Knoxville"/>
    <x v="4"/>
    <n v="49"/>
    <n v="133"/>
    <n v="6517"/>
    <n v="3454.01"/>
    <n v="0.53"/>
    <s v="Online"/>
    <s v="2021"/>
    <x v="3"/>
    <x v="12"/>
  </r>
  <r>
    <x v="2"/>
    <n v="1197831"/>
    <x v="249"/>
    <x v="1"/>
    <x v="11"/>
    <s v="Knoxville"/>
    <x v="5"/>
    <n v="53"/>
    <n v="181"/>
    <n v="9593"/>
    <n v="6811.0300000000007"/>
    <n v="0.71000000000000008"/>
    <s v="Online"/>
    <s v="2021"/>
    <x v="3"/>
    <x v="12"/>
  </r>
  <r>
    <x v="2"/>
    <n v="1197831"/>
    <x v="250"/>
    <x v="1"/>
    <x v="11"/>
    <s v="Knoxville"/>
    <x v="0"/>
    <n v="49"/>
    <n v="182"/>
    <n v="8918"/>
    <n v="5350.8"/>
    <n v="0.6"/>
    <s v="Online"/>
    <s v="2021"/>
    <x v="3"/>
    <x v="12"/>
  </r>
  <r>
    <x v="2"/>
    <n v="1197831"/>
    <x v="251"/>
    <x v="1"/>
    <x v="11"/>
    <s v="Knoxville"/>
    <x v="1"/>
    <n v="47"/>
    <n v="169"/>
    <n v="7943"/>
    <n v="4765.8"/>
    <n v="0.6"/>
    <s v="Online"/>
    <s v="2021"/>
    <x v="3"/>
    <x v="12"/>
  </r>
  <r>
    <x v="2"/>
    <n v="1197831"/>
    <x v="252"/>
    <x v="1"/>
    <x v="11"/>
    <s v="Knoxville"/>
    <x v="2"/>
    <n v="54"/>
    <n v="182"/>
    <n v="9828"/>
    <n v="5798.5199999999995"/>
    <n v="0.59"/>
    <s v="Online"/>
    <s v="2021"/>
    <x v="3"/>
    <x v="12"/>
  </r>
  <r>
    <x v="2"/>
    <n v="1197831"/>
    <x v="253"/>
    <x v="1"/>
    <x v="11"/>
    <s v="Knoxville"/>
    <x v="3"/>
    <n v="53"/>
    <n v="100"/>
    <n v="5300"/>
    <n v="3710.0000000000005"/>
    <n v="0.70000000000000007"/>
    <s v="Online"/>
    <s v="2021"/>
    <x v="3"/>
    <x v="12"/>
  </r>
  <r>
    <x v="2"/>
    <n v="1197831"/>
    <x v="254"/>
    <x v="1"/>
    <x v="11"/>
    <s v="Knoxville"/>
    <x v="4"/>
    <n v="47"/>
    <n v="120"/>
    <n v="5640"/>
    <n v="2876.4"/>
    <n v="0.51"/>
    <s v="Online"/>
    <s v="2021"/>
    <x v="4"/>
    <x v="12"/>
  </r>
  <r>
    <x v="2"/>
    <n v="1197831"/>
    <x v="255"/>
    <x v="1"/>
    <x v="11"/>
    <s v="Knoxville"/>
    <x v="5"/>
    <n v="42"/>
    <n v="163"/>
    <n v="6846"/>
    <n v="5066.0400000000009"/>
    <n v="0.7400000000000001"/>
    <s v="Online"/>
    <s v="2021"/>
    <x v="4"/>
    <x v="13"/>
  </r>
  <r>
    <x v="2"/>
    <n v="1197831"/>
    <x v="256"/>
    <x v="1"/>
    <x v="11"/>
    <s v="Knoxville"/>
    <x v="0"/>
    <n v="33"/>
    <n v="173"/>
    <n v="5709"/>
    <n v="3254.1299999999997"/>
    <n v="0.56999999999999995"/>
    <s v="Online"/>
    <s v="2021"/>
    <x v="4"/>
    <x v="13"/>
  </r>
  <r>
    <x v="2"/>
    <n v="1197831"/>
    <x v="257"/>
    <x v="1"/>
    <x v="11"/>
    <s v="Knoxville"/>
    <x v="1"/>
    <n v="32"/>
    <n v="150"/>
    <n v="4800"/>
    <n v="2880"/>
    <n v="0.6"/>
    <s v="Online"/>
    <s v="2021"/>
    <x v="4"/>
    <x v="13"/>
  </r>
  <r>
    <x v="2"/>
    <n v="1197831"/>
    <x v="258"/>
    <x v="1"/>
    <x v="11"/>
    <s v="Knoxville"/>
    <x v="2"/>
    <n v="36"/>
    <n v="147"/>
    <n v="5292"/>
    <n v="3069.3599999999997"/>
    <n v="0.57999999999999996"/>
    <s v="Online"/>
    <s v="2021"/>
    <x v="4"/>
    <x v="13"/>
  </r>
  <r>
    <x v="2"/>
    <n v="1197831"/>
    <x v="259"/>
    <x v="1"/>
    <x v="11"/>
    <s v="Knoxville"/>
    <x v="3"/>
    <n v="38"/>
    <n v="98"/>
    <n v="3724"/>
    <n v="2606.8000000000002"/>
    <n v="0.70000000000000007"/>
    <s v="Online"/>
    <s v="2021"/>
    <x v="4"/>
    <x v="13"/>
  </r>
  <r>
    <x v="2"/>
    <n v="1197831"/>
    <x v="260"/>
    <x v="1"/>
    <x v="11"/>
    <s v="Knoxville"/>
    <x v="4"/>
    <n v="32"/>
    <n v="88"/>
    <n v="2816"/>
    <n v="1436.16"/>
    <n v="0.51"/>
    <s v="Online"/>
    <s v="2021"/>
    <x v="4"/>
    <x v="13"/>
  </r>
  <r>
    <x v="2"/>
    <n v="1197831"/>
    <x v="261"/>
    <x v="1"/>
    <x v="11"/>
    <s v="Knoxville"/>
    <x v="5"/>
    <n v="43"/>
    <n v="131"/>
    <n v="5633"/>
    <n v="3999.4300000000003"/>
    <n v="0.71000000000000008"/>
    <s v="Online"/>
    <s v="2021"/>
    <x v="4"/>
    <x v="13"/>
  </r>
  <r>
    <x v="2"/>
    <n v="1197831"/>
    <x v="262"/>
    <x v="1"/>
    <x v="11"/>
    <s v="Knoxville"/>
    <x v="0"/>
    <n v="29"/>
    <n v="196"/>
    <n v="5684"/>
    <n v="3183.0399999999995"/>
    <n v="0.55999999999999994"/>
    <s v="Online"/>
    <s v="2021"/>
    <x v="4"/>
    <x v="35"/>
  </r>
  <r>
    <x v="2"/>
    <n v="1197831"/>
    <x v="263"/>
    <x v="1"/>
    <x v="11"/>
    <s v="Knoxville"/>
    <x v="1"/>
    <n v="29"/>
    <n v="189"/>
    <n v="5481"/>
    <n v="3069.3599999999997"/>
    <n v="0.55999999999999994"/>
    <s v="Online"/>
    <s v="2021"/>
    <x v="4"/>
    <x v="35"/>
  </r>
  <r>
    <x v="2"/>
    <n v="1197831"/>
    <x v="264"/>
    <x v="1"/>
    <x v="11"/>
    <s v="Knoxville"/>
    <x v="2"/>
    <n v="50"/>
    <n v="174"/>
    <n v="8700"/>
    <n v="4871.9999999999991"/>
    <n v="0.55999999999999994"/>
    <s v="Online"/>
    <s v="2021"/>
    <x v="4"/>
    <x v="35"/>
  </r>
  <r>
    <x v="2"/>
    <n v="1197831"/>
    <x v="265"/>
    <x v="1"/>
    <x v="11"/>
    <s v="Knoxville"/>
    <x v="3"/>
    <n v="52"/>
    <n v="133"/>
    <n v="6916"/>
    <n v="4772.04"/>
    <n v="0.69000000000000006"/>
    <s v="Online"/>
    <s v="2021"/>
    <x v="4"/>
    <x v="35"/>
  </r>
  <r>
    <x v="2"/>
    <n v="1197831"/>
    <x v="266"/>
    <x v="1"/>
    <x v="11"/>
    <s v="Knoxville"/>
    <x v="4"/>
    <n v="51"/>
    <n v="113"/>
    <n v="5763"/>
    <n v="3054.3900000000003"/>
    <n v="0.53"/>
    <s v="Online"/>
    <s v="2021"/>
    <x v="4"/>
    <x v="35"/>
  </r>
  <r>
    <x v="2"/>
    <n v="1197831"/>
    <x v="267"/>
    <x v="1"/>
    <x v="11"/>
    <s v="Knoxville"/>
    <x v="5"/>
    <n v="59"/>
    <n v="169"/>
    <n v="9971"/>
    <n v="7079.4100000000008"/>
    <n v="0.71000000000000008"/>
    <s v="Online"/>
    <s v="2021"/>
    <x v="4"/>
    <x v="35"/>
  </r>
  <r>
    <x v="2"/>
    <n v="1197831"/>
    <x v="268"/>
    <x v="1"/>
    <x v="11"/>
    <s v="Knoxville"/>
    <x v="0"/>
    <n v="53"/>
    <n v="200"/>
    <n v="10600"/>
    <n v="6148"/>
    <n v="0.57999999999999996"/>
    <s v="Online"/>
    <s v="2021"/>
    <x v="4"/>
    <x v="35"/>
  </r>
  <r>
    <x v="2"/>
    <n v="1197831"/>
    <x v="269"/>
    <x v="1"/>
    <x v="11"/>
    <s v="Knoxville"/>
    <x v="1"/>
    <n v="51"/>
    <n v="240"/>
    <n v="12240"/>
    <n v="6731.9999999999991"/>
    <n v="0.54999999999999993"/>
    <s v="Online"/>
    <s v="2021"/>
    <x v="4"/>
    <x v="36"/>
  </r>
  <r>
    <x v="2"/>
    <n v="1197831"/>
    <x v="270"/>
    <x v="1"/>
    <x v="11"/>
    <s v="Knoxville"/>
    <x v="2"/>
    <n v="54"/>
    <n v="210"/>
    <n v="11340"/>
    <n v="6236.9999999999991"/>
    <n v="0.54999999999999993"/>
    <s v="Online"/>
    <s v="2021"/>
    <x v="4"/>
    <x v="36"/>
  </r>
  <r>
    <x v="2"/>
    <n v="1197831"/>
    <x v="271"/>
    <x v="1"/>
    <x v="11"/>
    <s v="Knoxville"/>
    <x v="3"/>
    <n v="54"/>
    <n v="149"/>
    <n v="8046"/>
    <n v="5551.7400000000007"/>
    <n v="0.69000000000000006"/>
    <s v="Online"/>
    <s v="2021"/>
    <x v="4"/>
    <x v="36"/>
  </r>
  <r>
    <x v="2"/>
    <n v="1197831"/>
    <x v="272"/>
    <x v="1"/>
    <x v="11"/>
    <s v="Knoxville"/>
    <x v="4"/>
    <n v="50"/>
    <n v="140"/>
    <n v="7000"/>
    <n v="3500"/>
    <n v="0.5"/>
    <s v="Online"/>
    <s v="2021"/>
    <x v="4"/>
    <x v="36"/>
  </r>
  <r>
    <x v="2"/>
    <n v="1197831"/>
    <x v="273"/>
    <x v="1"/>
    <x v="11"/>
    <s v="Knoxville"/>
    <x v="5"/>
    <n v="61"/>
    <n v="225"/>
    <n v="13725"/>
    <n v="10156.500000000002"/>
    <n v="0.7400000000000001"/>
    <s v="Online"/>
    <s v="2021"/>
    <x v="4"/>
    <x v="36"/>
  </r>
  <r>
    <x v="0"/>
    <n v="1185732"/>
    <x v="274"/>
    <x v="1"/>
    <x v="11"/>
    <s v="Knoxville"/>
    <x v="0"/>
    <n v="32"/>
    <n v="119"/>
    <n v="3808"/>
    <n v="1904"/>
    <n v="0.5"/>
    <s v="Online"/>
    <s v="2021"/>
    <x v="4"/>
    <x v="36"/>
  </r>
  <r>
    <x v="0"/>
    <n v="1185732"/>
    <x v="275"/>
    <x v="1"/>
    <x v="11"/>
    <s v="Knoxville"/>
    <x v="1"/>
    <n v="32"/>
    <n v="56"/>
    <n v="1792"/>
    <n v="878.07999999999993"/>
    <n v="0.49"/>
    <s v="Online"/>
    <s v="2021"/>
    <x v="4"/>
    <x v="36"/>
  </r>
  <r>
    <x v="0"/>
    <n v="1185732"/>
    <x v="276"/>
    <x v="1"/>
    <x v="11"/>
    <s v="Knoxville"/>
    <x v="2"/>
    <n v="24"/>
    <n v="65"/>
    <n v="1560"/>
    <n v="748.8"/>
    <n v="0.48"/>
    <s v="Online"/>
    <s v="2021"/>
    <x v="4"/>
    <x v="37"/>
  </r>
  <r>
    <x v="0"/>
    <n v="1185732"/>
    <x v="277"/>
    <x v="1"/>
    <x v="11"/>
    <s v="Knoxville"/>
    <x v="3"/>
    <n v="27"/>
    <n v="19"/>
    <n v="513"/>
    <n v="271.89"/>
    <n v="0.53"/>
    <s v="Online"/>
    <s v="2021"/>
    <x v="4"/>
    <x v="37"/>
  </r>
  <r>
    <x v="0"/>
    <n v="1185732"/>
    <x v="278"/>
    <x v="3"/>
    <x v="12"/>
    <s v="Omaha"/>
    <x v="4"/>
    <n v="43"/>
    <n v="35"/>
    <n v="1505"/>
    <n v="677.24999999999989"/>
    <n v="0.44999999999999996"/>
    <s v="Online"/>
    <s v="2021"/>
    <x v="4"/>
    <x v="37"/>
  </r>
  <r>
    <x v="0"/>
    <n v="1185732"/>
    <x v="279"/>
    <x v="3"/>
    <x v="12"/>
    <s v="Omaha"/>
    <x v="5"/>
    <n v="32"/>
    <n v="68"/>
    <n v="2176"/>
    <n v="1327.36"/>
    <n v="0.61"/>
    <s v="Online"/>
    <s v="2021"/>
    <x v="4"/>
    <x v="37"/>
  </r>
  <r>
    <x v="0"/>
    <n v="1185732"/>
    <x v="280"/>
    <x v="3"/>
    <x v="12"/>
    <s v="Omaha"/>
    <x v="0"/>
    <n v="32"/>
    <n v="119"/>
    <n v="3808"/>
    <n v="2056.3200000000002"/>
    <n v="0.54"/>
    <s v="Online"/>
    <s v="2021"/>
    <x v="4"/>
    <x v="37"/>
  </r>
  <r>
    <x v="0"/>
    <n v="1185732"/>
    <x v="281"/>
    <x v="3"/>
    <x v="12"/>
    <s v="Omaha"/>
    <x v="1"/>
    <n v="33"/>
    <n v="38"/>
    <n v="1254"/>
    <n v="627"/>
    <n v="0.5"/>
    <s v="Online"/>
    <s v="2021"/>
    <x v="4"/>
    <x v="37"/>
  </r>
  <r>
    <x v="0"/>
    <n v="1185732"/>
    <x v="282"/>
    <x v="3"/>
    <x v="12"/>
    <s v="Omaha"/>
    <x v="2"/>
    <n v="23"/>
    <n v="47"/>
    <n v="1081"/>
    <n v="540.5"/>
    <n v="0.5"/>
    <s v="Online"/>
    <s v="2021"/>
    <x v="4"/>
    <x v="37"/>
  </r>
  <r>
    <x v="0"/>
    <n v="1185732"/>
    <x v="283"/>
    <x v="3"/>
    <x v="12"/>
    <s v="Omaha"/>
    <x v="3"/>
    <n v="29"/>
    <n v="14"/>
    <n v="406"/>
    <n v="203"/>
    <n v="0.5"/>
    <s v="Online"/>
    <s v="2021"/>
    <x v="4"/>
    <x v="38"/>
  </r>
  <r>
    <x v="0"/>
    <n v="1185732"/>
    <x v="284"/>
    <x v="3"/>
    <x v="12"/>
    <s v="Omaha"/>
    <x v="4"/>
    <n v="41"/>
    <n v="31"/>
    <n v="1271"/>
    <n v="622.79"/>
    <n v="0.49"/>
    <s v="Online"/>
    <s v="2021"/>
    <x v="4"/>
    <x v="38"/>
  </r>
  <r>
    <x v="0"/>
    <n v="1185732"/>
    <x v="285"/>
    <x v="3"/>
    <x v="12"/>
    <s v="Omaha"/>
    <x v="5"/>
    <n v="32"/>
    <n v="60"/>
    <n v="1920"/>
    <n v="1190.4000000000001"/>
    <n v="0.62"/>
    <s v="Online"/>
    <s v="2021"/>
    <x v="11"/>
    <x v="38"/>
  </r>
  <r>
    <x v="0"/>
    <n v="1185732"/>
    <x v="286"/>
    <x v="3"/>
    <x v="12"/>
    <s v="Omaha"/>
    <x v="0"/>
    <n v="38"/>
    <n v="122"/>
    <n v="4636"/>
    <n v="2503.44"/>
    <n v="0.54"/>
    <s v="Online"/>
    <s v="2021"/>
    <x v="11"/>
    <x v="38"/>
  </r>
  <r>
    <x v="0"/>
    <n v="1185732"/>
    <x v="287"/>
    <x v="3"/>
    <x v="12"/>
    <s v="Omaha"/>
    <x v="1"/>
    <n v="39"/>
    <n v="26"/>
    <n v="1014"/>
    <n v="466.43999999999994"/>
    <n v="0.45999999999999996"/>
    <s v="Online"/>
    <s v="2021"/>
    <x v="11"/>
    <x v="38"/>
  </r>
  <r>
    <x v="0"/>
    <n v="1185732"/>
    <x v="288"/>
    <x v="3"/>
    <x v="12"/>
    <s v="Omaha"/>
    <x v="2"/>
    <n v="29"/>
    <n v="39"/>
    <n v="1131"/>
    <n v="565.5"/>
    <n v="0.5"/>
    <s v="Online"/>
    <s v="2021"/>
    <x v="11"/>
    <x v="38"/>
  </r>
  <r>
    <x v="0"/>
    <n v="1185732"/>
    <x v="289"/>
    <x v="3"/>
    <x v="12"/>
    <s v="Omaha"/>
    <x v="3"/>
    <n v="33"/>
    <n v="0"/>
    <n v="0"/>
    <n v="0"/>
    <n v="0.55000000000000004"/>
    <s v="Online"/>
    <s v="2021"/>
    <x v="11"/>
    <x v="38"/>
  </r>
  <r>
    <x v="0"/>
    <n v="1185732"/>
    <x v="290"/>
    <x v="3"/>
    <x v="12"/>
    <s v="Omaha"/>
    <x v="4"/>
    <n v="45"/>
    <n v="13"/>
    <n v="585"/>
    <n v="274.95"/>
    <n v="0.47"/>
    <s v="Online"/>
    <s v="2021"/>
    <x v="11"/>
    <x v="39"/>
  </r>
  <r>
    <x v="0"/>
    <n v="1185732"/>
    <x v="291"/>
    <x v="3"/>
    <x v="12"/>
    <s v="Omaha"/>
    <x v="5"/>
    <n v="37"/>
    <n v="38"/>
    <n v="1406"/>
    <n v="857.66"/>
    <n v="0.61"/>
    <s v="Online"/>
    <s v="2021"/>
    <x v="11"/>
    <x v="39"/>
  </r>
  <r>
    <x v="0"/>
    <n v="1185732"/>
    <x v="292"/>
    <x v="3"/>
    <x v="12"/>
    <s v="Omaha"/>
    <x v="0"/>
    <n v="38"/>
    <n v="105"/>
    <n v="3990"/>
    <n v="2114.7000000000003"/>
    <n v="0.53"/>
    <s v="Online"/>
    <s v="2021"/>
    <x v="11"/>
    <x v="39"/>
  </r>
  <r>
    <x v="0"/>
    <n v="1185732"/>
    <x v="293"/>
    <x v="3"/>
    <x v="12"/>
    <s v="Omaha"/>
    <x v="1"/>
    <n v="32"/>
    <n v="23"/>
    <n v="736"/>
    <n v="331.2"/>
    <n v="0.44999999999999996"/>
    <s v="Online"/>
    <s v="2021"/>
    <x v="11"/>
    <x v="39"/>
  </r>
  <r>
    <x v="0"/>
    <n v="1185732"/>
    <x v="294"/>
    <x v="3"/>
    <x v="12"/>
    <s v="Omaha"/>
    <x v="2"/>
    <n v="23"/>
    <n v="21"/>
    <n v="483"/>
    <n v="217.34999999999997"/>
    <n v="0.44999999999999996"/>
    <s v="Online"/>
    <s v="2021"/>
    <x v="11"/>
    <x v="39"/>
  </r>
  <r>
    <x v="0"/>
    <n v="1185732"/>
    <x v="295"/>
    <x v="3"/>
    <x v="12"/>
    <s v="Omaha"/>
    <x v="3"/>
    <n v="27"/>
    <n v="0"/>
    <n v="0"/>
    <n v="0"/>
    <n v="0.53"/>
    <s v="Online"/>
    <s v="2021"/>
    <x v="11"/>
    <x v="39"/>
  </r>
  <r>
    <x v="0"/>
    <n v="1185732"/>
    <x v="296"/>
    <x v="3"/>
    <x v="12"/>
    <s v="Omaha"/>
    <x v="4"/>
    <n v="42"/>
    <n v="6"/>
    <n v="252"/>
    <n v="120.96"/>
    <n v="0.48"/>
    <s v="Online"/>
    <s v="2021"/>
    <x v="11"/>
    <x v="39"/>
  </r>
  <r>
    <x v="0"/>
    <n v="1185732"/>
    <x v="297"/>
    <x v="3"/>
    <x v="12"/>
    <s v="Omaha"/>
    <x v="5"/>
    <n v="34"/>
    <n v="39"/>
    <n v="1326"/>
    <n v="822.12"/>
    <n v="0.62"/>
    <s v="Online"/>
    <s v="2021"/>
    <x v="11"/>
    <x v="40"/>
  </r>
  <r>
    <x v="0"/>
    <n v="1185732"/>
    <x v="298"/>
    <x v="3"/>
    <x v="12"/>
    <s v="Omaha"/>
    <x v="0"/>
    <n v="44"/>
    <n v="118"/>
    <n v="5192"/>
    <n v="2803.6800000000003"/>
    <n v="0.54"/>
    <s v="Online"/>
    <s v="2021"/>
    <x v="11"/>
    <x v="40"/>
  </r>
  <r>
    <x v="0"/>
    <n v="1185732"/>
    <x v="299"/>
    <x v="3"/>
    <x v="12"/>
    <s v="Omaha"/>
    <x v="1"/>
    <n v="38"/>
    <n v="33"/>
    <n v="1254"/>
    <n v="627"/>
    <n v="0.5"/>
    <s v="Online"/>
    <s v="2021"/>
    <x v="11"/>
    <x v="40"/>
  </r>
  <r>
    <x v="0"/>
    <n v="1185732"/>
    <x v="300"/>
    <x v="3"/>
    <x v="12"/>
    <s v="Omaha"/>
    <x v="2"/>
    <n v="32"/>
    <n v="30"/>
    <n v="960"/>
    <n v="460.79999999999995"/>
    <n v="0.48"/>
    <s v="Online"/>
    <s v="2021"/>
    <x v="11"/>
    <x v="40"/>
  </r>
  <r>
    <x v="0"/>
    <n v="1185732"/>
    <x v="301"/>
    <x v="3"/>
    <x v="12"/>
    <s v="Omaha"/>
    <x v="3"/>
    <n v="34"/>
    <n v="7"/>
    <n v="238"/>
    <n v="126.14"/>
    <n v="0.53"/>
    <s v="Online"/>
    <s v="2021"/>
    <x v="11"/>
    <x v="40"/>
  </r>
  <r>
    <x v="0"/>
    <n v="1185732"/>
    <x v="302"/>
    <x v="3"/>
    <x v="12"/>
    <s v="Omaha"/>
    <x v="4"/>
    <n v="46"/>
    <n v="13"/>
    <n v="598"/>
    <n v="275.08"/>
    <n v="0.45999999999999996"/>
    <s v="Online"/>
    <s v="2021"/>
    <x v="11"/>
    <x v="40"/>
  </r>
  <r>
    <x v="0"/>
    <n v="1185732"/>
    <x v="303"/>
    <x v="3"/>
    <x v="12"/>
    <s v="Omaha"/>
    <x v="5"/>
    <n v="51"/>
    <n v="41"/>
    <n v="2091"/>
    <n v="1296.42"/>
    <n v="0.62"/>
    <s v="Online"/>
    <s v="2021"/>
    <x v="11"/>
    <x v="40"/>
  </r>
  <r>
    <x v="0"/>
    <n v="1185732"/>
    <x v="304"/>
    <x v="3"/>
    <x v="12"/>
    <s v="Omaha"/>
    <x v="0"/>
    <n v="36"/>
    <n v="120"/>
    <n v="4320"/>
    <n v="2289.6"/>
    <n v="0.53"/>
    <s v="Online"/>
    <s v="2021"/>
    <x v="11"/>
    <x v="41"/>
  </r>
  <r>
    <x v="0"/>
    <n v="1185732"/>
    <x v="305"/>
    <x v="3"/>
    <x v="12"/>
    <s v="Omaha"/>
    <x v="1"/>
    <n v="32"/>
    <n v="45"/>
    <n v="1440"/>
    <n v="720"/>
    <n v="0.5"/>
    <s v="Online"/>
    <s v="2021"/>
    <x v="11"/>
    <x v="41"/>
  </r>
  <r>
    <x v="0"/>
    <n v="1185732"/>
    <x v="306"/>
    <x v="3"/>
    <x v="12"/>
    <s v="Omaha"/>
    <x v="2"/>
    <n v="27"/>
    <n v="46"/>
    <n v="1242"/>
    <n v="558.9"/>
    <n v="0.44999999999999996"/>
    <s v="Online"/>
    <s v="2021"/>
    <x v="11"/>
    <x v="41"/>
  </r>
  <r>
    <x v="0"/>
    <n v="1185732"/>
    <x v="307"/>
    <x v="3"/>
    <x v="12"/>
    <s v="Omaha"/>
    <x v="3"/>
    <n v="27"/>
    <n v="39"/>
    <n v="1053"/>
    <n v="568.62"/>
    <n v="0.54"/>
    <s v="Online"/>
    <s v="2021"/>
    <x v="11"/>
    <x v="41"/>
  </r>
  <r>
    <x v="0"/>
    <n v="1185732"/>
    <x v="308"/>
    <x v="3"/>
    <x v="12"/>
    <s v="Omaha"/>
    <x v="4"/>
    <n v="42"/>
    <n v="42"/>
    <n v="1764"/>
    <n v="882"/>
    <n v="0.5"/>
    <s v="Online"/>
    <s v="2021"/>
    <x v="11"/>
    <x v="41"/>
  </r>
  <r>
    <x v="0"/>
    <n v="1185732"/>
    <x v="309"/>
    <x v="3"/>
    <x v="12"/>
    <s v="Omaha"/>
    <x v="5"/>
    <n v="49"/>
    <n v="85"/>
    <n v="4165"/>
    <n v="2582.3000000000002"/>
    <n v="0.62"/>
    <s v="Online"/>
    <s v="2021"/>
    <x v="11"/>
    <x v="41"/>
  </r>
  <r>
    <x v="0"/>
    <n v="1185732"/>
    <x v="310"/>
    <x v="3"/>
    <x v="12"/>
    <s v="Omaha"/>
    <x v="0"/>
    <n v="43"/>
    <n v="165"/>
    <n v="7095"/>
    <n v="3618.4500000000003"/>
    <n v="0.51"/>
    <s v="Online"/>
    <s v="2021"/>
    <x v="11"/>
    <x v="41"/>
  </r>
  <r>
    <x v="0"/>
    <n v="1185732"/>
    <x v="311"/>
    <x v="3"/>
    <x v="12"/>
    <s v="Omaha"/>
    <x v="1"/>
    <n v="37"/>
    <n v="81"/>
    <n v="2997"/>
    <n v="1348.6499999999999"/>
    <n v="0.44999999999999996"/>
    <s v="Online"/>
    <s v="2021"/>
    <x v="11"/>
    <x v="42"/>
  </r>
  <r>
    <x v="0"/>
    <n v="1185732"/>
    <x v="312"/>
    <x v="3"/>
    <x v="12"/>
    <s v="Omaha"/>
    <x v="2"/>
    <n v="34"/>
    <n v="63"/>
    <n v="2142"/>
    <n v="963.89999999999986"/>
    <n v="0.44999999999999996"/>
    <s v="Online"/>
    <s v="2021"/>
    <x v="11"/>
    <x v="42"/>
  </r>
  <r>
    <x v="0"/>
    <n v="1185732"/>
    <x v="313"/>
    <x v="3"/>
    <x v="12"/>
    <s v="Omaha"/>
    <x v="3"/>
    <n v="33"/>
    <n v="46"/>
    <n v="1518"/>
    <n v="789.36"/>
    <n v="0.52"/>
    <s v="Online"/>
    <s v="2021"/>
    <x v="11"/>
    <x v="42"/>
  </r>
  <r>
    <x v="0"/>
    <n v="1185732"/>
    <x v="314"/>
    <x v="3"/>
    <x v="12"/>
    <s v="Omaha"/>
    <x v="4"/>
    <n v="41"/>
    <n v="44"/>
    <n v="1804"/>
    <n v="883.96"/>
    <n v="0.49"/>
    <s v="Online"/>
    <s v="2021"/>
    <x v="11"/>
    <x v="42"/>
  </r>
  <r>
    <x v="0"/>
    <n v="1185732"/>
    <x v="315"/>
    <x v="3"/>
    <x v="12"/>
    <s v="Omaha"/>
    <x v="5"/>
    <n v="49"/>
    <n v="91"/>
    <n v="4459"/>
    <n v="2809.17"/>
    <n v="0.63"/>
    <s v="Online"/>
    <s v="2021"/>
    <x v="5"/>
    <x v="42"/>
  </r>
  <r>
    <x v="0"/>
    <n v="1185732"/>
    <x v="316"/>
    <x v="3"/>
    <x v="12"/>
    <s v="Omaha"/>
    <x v="0"/>
    <n v="41"/>
    <n v="145"/>
    <n v="5945"/>
    <n v="3150.8500000000004"/>
    <n v="0.53"/>
    <s v="Online"/>
    <s v="2021"/>
    <x v="5"/>
    <x v="42"/>
  </r>
  <r>
    <x v="0"/>
    <n v="1185732"/>
    <x v="317"/>
    <x v="3"/>
    <x v="12"/>
    <s v="Omaha"/>
    <x v="1"/>
    <n v="42"/>
    <n v="80"/>
    <n v="3360"/>
    <n v="1646.3999999999999"/>
    <n v="0.49"/>
    <s v="Online"/>
    <s v="2021"/>
    <x v="5"/>
    <x v="42"/>
  </r>
  <r>
    <x v="0"/>
    <n v="1185732"/>
    <x v="318"/>
    <x v="3"/>
    <x v="12"/>
    <s v="Omaha"/>
    <x v="2"/>
    <n v="36"/>
    <n v="52"/>
    <n v="1872"/>
    <n v="898.56"/>
    <n v="0.48"/>
    <s v="Online"/>
    <s v="2021"/>
    <x v="5"/>
    <x v="43"/>
  </r>
  <r>
    <x v="0"/>
    <n v="1185732"/>
    <x v="319"/>
    <x v="3"/>
    <x v="12"/>
    <s v="Omaha"/>
    <x v="3"/>
    <n v="29"/>
    <n v="38"/>
    <n v="1102"/>
    <n v="562.02"/>
    <n v="0.51"/>
    <s v="Online"/>
    <s v="2021"/>
    <x v="5"/>
    <x v="43"/>
  </r>
  <r>
    <x v="0"/>
    <n v="1185732"/>
    <x v="320"/>
    <x v="3"/>
    <x v="12"/>
    <s v="Omaha"/>
    <x v="4"/>
    <n v="37"/>
    <n v="27"/>
    <n v="999"/>
    <n v="479.52"/>
    <n v="0.48"/>
    <s v="Online"/>
    <s v="2021"/>
    <x v="5"/>
    <x v="43"/>
  </r>
  <r>
    <x v="0"/>
    <n v="1185732"/>
    <x v="321"/>
    <x v="3"/>
    <x v="12"/>
    <s v="Omaha"/>
    <x v="5"/>
    <n v="44"/>
    <n v="69"/>
    <n v="3036"/>
    <n v="1821.6"/>
    <n v="0.6"/>
    <s v="Online"/>
    <s v="2021"/>
    <x v="5"/>
    <x v="43"/>
  </r>
  <r>
    <x v="0"/>
    <n v="1185732"/>
    <x v="322"/>
    <x v="3"/>
    <x v="12"/>
    <s v="Omaha"/>
    <x v="0"/>
    <n v="38"/>
    <n v="112"/>
    <n v="4256"/>
    <n v="2298.2400000000002"/>
    <n v="0.54"/>
    <s v="Online"/>
    <s v="2021"/>
    <x v="5"/>
    <x v="43"/>
  </r>
  <r>
    <x v="0"/>
    <n v="1185732"/>
    <x v="323"/>
    <x v="3"/>
    <x v="12"/>
    <s v="Omaha"/>
    <x v="1"/>
    <n v="33"/>
    <n v="56"/>
    <n v="1848"/>
    <n v="850.07999999999993"/>
    <n v="0.45999999999999996"/>
    <s v="Online"/>
    <s v="2021"/>
    <x v="5"/>
    <x v="43"/>
  </r>
  <r>
    <x v="0"/>
    <n v="1185732"/>
    <x v="324"/>
    <x v="3"/>
    <x v="12"/>
    <s v="Omaha"/>
    <x v="2"/>
    <n v="18"/>
    <n v="25"/>
    <n v="450"/>
    <n v="216"/>
    <n v="0.48"/>
    <s v="Online"/>
    <s v="2021"/>
    <x v="5"/>
    <x v="43"/>
  </r>
  <r>
    <x v="0"/>
    <n v="1185732"/>
    <x v="325"/>
    <x v="3"/>
    <x v="12"/>
    <s v="Omaha"/>
    <x v="3"/>
    <n v="19"/>
    <n v="23"/>
    <n v="437"/>
    <n v="227.24"/>
    <n v="0.52"/>
    <s v="Online"/>
    <s v="2021"/>
    <x v="5"/>
    <x v="14"/>
  </r>
  <r>
    <x v="0"/>
    <n v="1185732"/>
    <x v="326"/>
    <x v="3"/>
    <x v="12"/>
    <s v="Omaha"/>
    <x v="4"/>
    <n v="29"/>
    <n v="21"/>
    <n v="609"/>
    <n v="292.32"/>
    <n v="0.48"/>
    <s v="Online"/>
    <s v="2021"/>
    <x v="5"/>
    <x v="14"/>
  </r>
  <r>
    <x v="0"/>
    <n v="1185732"/>
    <x v="327"/>
    <x v="3"/>
    <x v="12"/>
    <s v="Omaha"/>
    <x v="5"/>
    <n v="34"/>
    <n v="39"/>
    <n v="1326"/>
    <n v="822.12"/>
    <n v="0.62"/>
    <s v="Online"/>
    <s v="2021"/>
    <x v="5"/>
    <x v="14"/>
  </r>
  <r>
    <x v="0"/>
    <n v="1185732"/>
    <x v="328"/>
    <x v="3"/>
    <x v="12"/>
    <s v="Omaha"/>
    <x v="0"/>
    <n v="36"/>
    <n v="94"/>
    <n v="3384"/>
    <n v="1827.3600000000001"/>
    <n v="0.54"/>
    <s v="Online"/>
    <s v="2021"/>
    <x v="5"/>
    <x v="14"/>
  </r>
  <r>
    <x v="0"/>
    <n v="1185732"/>
    <x v="329"/>
    <x v="3"/>
    <x v="12"/>
    <s v="Omaha"/>
    <x v="1"/>
    <n v="29"/>
    <n v="41"/>
    <n v="1189"/>
    <n v="546.93999999999994"/>
    <n v="0.45999999999999996"/>
    <s v="Online"/>
    <s v="2021"/>
    <x v="5"/>
    <x v="14"/>
  </r>
  <r>
    <x v="0"/>
    <n v="1185732"/>
    <x v="330"/>
    <x v="3"/>
    <x v="12"/>
    <s v="Omaha"/>
    <x v="2"/>
    <n v="29"/>
    <n v="14"/>
    <n v="406"/>
    <n v="203"/>
    <n v="0.5"/>
    <s v="Online"/>
    <s v="2021"/>
    <x v="5"/>
    <x v="14"/>
  </r>
  <r>
    <x v="0"/>
    <n v="1185732"/>
    <x v="331"/>
    <x v="3"/>
    <x v="12"/>
    <s v="Omaha"/>
    <x v="3"/>
    <n v="29"/>
    <n v="7"/>
    <n v="203"/>
    <n v="107.59"/>
    <n v="0.53"/>
    <s v="Online"/>
    <s v="2021"/>
    <x v="5"/>
    <x v="14"/>
  </r>
  <r>
    <x v="0"/>
    <n v="1185732"/>
    <x v="332"/>
    <x v="3"/>
    <x v="12"/>
    <s v="Omaha"/>
    <x v="4"/>
    <n v="37"/>
    <n v="7"/>
    <n v="259"/>
    <n v="124.32"/>
    <n v="0.48"/>
    <s v="Online"/>
    <s v="2021"/>
    <x v="5"/>
    <x v="15"/>
  </r>
  <r>
    <x v="0"/>
    <n v="1185732"/>
    <x v="333"/>
    <x v="3"/>
    <x v="12"/>
    <s v="Omaha"/>
    <x v="5"/>
    <n v="44"/>
    <n v="38"/>
    <n v="1672"/>
    <n v="1053.3599999999999"/>
    <n v="0.63"/>
    <s v="Online"/>
    <s v="2021"/>
    <x v="5"/>
    <x v="15"/>
  </r>
  <r>
    <x v="0"/>
    <n v="1185732"/>
    <x v="334"/>
    <x v="3"/>
    <x v="12"/>
    <s v="Omaha"/>
    <x v="0"/>
    <n v="37"/>
    <n v="84"/>
    <n v="3108"/>
    <n v="1678.3200000000002"/>
    <n v="0.54"/>
    <s v="Online"/>
    <s v="2021"/>
    <x v="5"/>
    <x v="15"/>
  </r>
  <r>
    <x v="0"/>
    <n v="1185732"/>
    <x v="335"/>
    <x v="3"/>
    <x v="12"/>
    <s v="Omaha"/>
    <x v="1"/>
    <n v="29"/>
    <n v="41"/>
    <n v="1189"/>
    <n v="546.93999999999994"/>
    <n v="0.45999999999999996"/>
    <s v="Online"/>
    <s v="2021"/>
    <x v="5"/>
    <x v="15"/>
  </r>
  <r>
    <x v="0"/>
    <n v="1185732"/>
    <x v="336"/>
    <x v="3"/>
    <x v="12"/>
    <s v="Omaha"/>
    <x v="2"/>
    <n v="29"/>
    <n v="25"/>
    <n v="725"/>
    <n v="340.75"/>
    <n v="0.47"/>
    <s v="Online"/>
    <s v="2021"/>
    <x v="5"/>
    <x v="15"/>
  </r>
  <r>
    <x v="0"/>
    <n v="1185732"/>
    <x v="337"/>
    <x v="3"/>
    <x v="12"/>
    <s v="Omaha"/>
    <x v="3"/>
    <n v="27"/>
    <n v="36"/>
    <n v="972"/>
    <n v="534.6"/>
    <n v="0.55000000000000004"/>
    <s v="Online"/>
    <s v="2021"/>
    <x v="5"/>
    <x v="15"/>
  </r>
  <r>
    <x v="0"/>
    <n v="1185732"/>
    <x v="338"/>
    <x v="3"/>
    <x v="12"/>
    <s v="Omaha"/>
    <x v="4"/>
    <n v="48"/>
    <n v="27"/>
    <n v="1296"/>
    <n v="583.19999999999993"/>
    <n v="0.44999999999999996"/>
    <s v="Online"/>
    <s v="2021"/>
    <x v="5"/>
    <x v="15"/>
  </r>
  <r>
    <x v="0"/>
    <n v="1185732"/>
    <x v="339"/>
    <x v="3"/>
    <x v="12"/>
    <s v="Omaha"/>
    <x v="5"/>
    <n v="53"/>
    <n v="58"/>
    <n v="3074"/>
    <n v="1905.8799999999999"/>
    <n v="0.62"/>
    <s v="Online"/>
    <s v="2021"/>
    <x v="5"/>
    <x v="16"/>
  </r>
  <r>
    <x v="0"/>
    <n v="1185732"/>
    <x v="340"/>
    <x v="3"/>
    <x v="12"/>
    <s v="Omaha"/>
    <x v="0"/>
    <n v="49"/>
    <n v="117"/>
    <n v="5733"/>
    <n v="2866.5"/>
    <n v="0.5"/>
    <s v="Online"/>
    <s v="2021"/>
    <x v="5"/>
    <x v="16"/>
  </r>
  <r>
    <x v="0"/>
    <n v="1185732"/>
    <x v="341"/>
    <x v="3"/>
    <x v="12"/>
    <s v="Omaha"/>
    <x v="1"/>
    <n v="36"/>
    <n v="63"/>
    <n v="2268"/>
    <n v="1134"/>
    <n v="0.5"/>
    <s v="Online"/>
    <s v="2021"/>
    <x v="5"/>
    <x v="16"/>
  </r>
  <r>
    <x v="0"/>
    <n v="1185732"/>
    <x v="342"/>
    <x v="3"/>
    <x v="12"/>
    <s v="Omaha"/>
    <x v="2"/>
    <n v="39"/>
    <n v="60"/>
    <n v="2340"/>
    <n v="1146.5999999999999"/>
    <n v="0.49"/>
    <s v="Online"/>
    <s v="2021"/>
    <x v="5"/>
    <x v="16"/>
  </r>
  <r>
    <x v="0"/>
    <n v="1185732"/>
    <x v="343"/>
    <x v="3"/>
    <x v="12"/>
    <s v="Omaha"/>
    <x v="3"/>
    <n v="38"/>
    <n v="38"/>
    <n v="1444"/>
    <n v="794.2"/>
    <n v="0.55000000000000004"/>
    <s v="Online"/>
    <s v="2021"/>
    <x v="5"/>
    <x v="16"/>
  </r>
  <r>
    <x v="0"/>
    <n v="1185732"/>
    <x v="344"/>
    <x v="3"/>
    <x v="12"/>
    <s v="Omaha"/>
    <x v="4"/>
    <n v="45"/>
    <n v="39"/>
    <n v="1755"/>
    <n v="842.4"/>
    <n v="0.48"/>
    <s v="Online"/>
    <s v="2021"/>
    <x v="5"/>
    <x v="16"/>
  </r>
  <r>
    <x v="0"/>
    <n v="1185732"/>
    <x v="345"/>
    <x v="3"/>
    <x v="12"/>
    <s v="Omaha"/>
    <x v="5"/>
    <n v="54"/>
    <n v="65"/>
    <n v="3510"/>
    <n v="2176.1999999999998"/>
    <n v="0.62"/>
    <s v="Online"/>
    <s v="2021"/>
    <x v="5"/>
    <x v="16"/>
  </r>
  <r>
    <x v="2"/>
    <n v="1197831"/>
    <x v="346"/>
    <x v="3"/>
    <x v="12"/>
    <s v="Omaha"/>
    <x v="0"/>
    <n v="19"/>
    <n v="203"/>
    <n v="3857"/>
    <n v="2044.21"/>
    <n v="0.53"/>
    <s v="Online"/>
    <s v="2021"/>
    <x v="6"/>
    <x v="17"/>
  </r>
  <r>
    <x v="2"/>
    <n v="1197831"/>
    <x v="347"/>
    <x v="3"/>
    <x v="12"/>
    <s v="Omaha"/>
    <x v="1"/>
    <n v="29"/>
    <n v="196"/>
    <n v="5684"/>
    <n v="3069.36"/>
    <n v="0.54"/>
    <s v="Online"/>
    <s v="2021"/>
    <x v="6"/>
    <x v="17"/>
  </r>
  <r>
    <x v="2"/>
    <n v="1197831"/>
    <x v="348"/>
    <x v="3"/>
    <x v="12"/>
    <s v="Omaha"/>
    <x v="2"/>
    <n v="28"/>
    <n v="138"/>
    <n v="3864"/>
    <n v="2125.1999999999998"/>
    <n v="0.54999999999999993"/>
    <s v="Online"/>
    <s v="2021"/>
    <x v="6"/>
    <x v="17"/>
  </r>
  <r>
    <x v="2"/>
    <n v="1197831"/>
    <x v="349"/>
    <x v="3"/>
    <x v="12"/>
    <s v="Omaha"/>
    <x v="3"/>
    <n v="33"/>
    <n v="138"/>
    <n v="4554"/>
    <n v="2914.56"/>
    <n v="0.64"/>
    <s v="Online"/>
    <s v="2021"/>
    <x v="6"/>
    <x v="17"/>
  </r>
  <r>
    <x v="2"/>
    <n v="1197831"/>
    <x v="350"/>
    <x v="1"/>
    <x v="13"/>
    <s v="Birmingham"/>
    <x v="4"/>
    <n v="37"/>
    <n v="88"/>
    <n v="3256"/>
    <n v="1562.8799999999999"/>
    <n v="0.48"/>
    <s v="Online"/>
    <s v="2021"/>
    <x v="6"/>
    <x v="17"/>
  </r>
  <r>
    <x v="2"/>
    <n v="1197831"/>
    <x v="351"/>
    <x v="1"/>
    <x v="13"/>
    <s v="Birmingham"/>
    <x v="5"/>
    <n v="32"/>
    <n v="138"/>
    <n v="4416"/>
    <n v="3091.2000000000003"/>
    <n v="0.70000000000000007"/>
    <s v="Online"/>
    <s v="2021"/>
    <x v="6"/>
    <x v="17"/>
  </r>
  <r>
    <x v="2"/>
    <n v="1197831"/>
    <x v="352"/>
    <x v="1"/>
    <x v="13"/>
    <s v="Birmingham"/>
    <x v="0"/>
    <n v="24"/>
    <n v="156"/>
    <n v="3744"/>
    <n v="2021.7600000000002"/>
    <n v="0.54"/>
    <s v="Online"/>
    <s v="2021"/>
    <x v="6"/>
    <x v="17"/>
  </r>
  <r>
    <x v="2"/>
    <n v="1197831"/>
    <x v="353"/>
    <x v="1"/>
    <x v="13"/>
    <s v="Birmingham"/>
    <x v="1"/>
    <n v="33"/>
    <n v="174"/>
    <n v="5742"/>
    <n v="3100.6800000000003"/>
    <n v="0.54"/>
    <s v="Online"/>
    <s v="2021"/>
    <x v="6"/>
    <x v="18"/>
  </r>
  <r>
    <x v="2"/>
    <n v="1197831"/>
    <x v="354"/>
    <x v="1"/>
    <x v="13"/>
    <s v="Birmingham"/>
    <x v="2"/>
    <n v="32"/>
    <n v="128"/>
    <n v="4096"/>
    <n v="2129.92"/>
    <n v="0.52"/>
    <s v="Online"/>
    <s v="2021"/>
    <x v="6"/>
    <x v="18"/>
  </r>
  <r>
    <x v="2"/>
    <n v="1197831"/>
    <x v="355"/>
    <x v="1"/>
    <x v="13"/>
    <s v="Birmingham"/>
    <x v="3"/>
    <n v="32"/>
    <n v="98"/>
    <n v="3136"/>
    <n v="1944.32"/>
    <n v="0.62"/>
    <s v="Online"/>
    <s v="2021"/>
    <x v="6"/>
    <x v="18"/>
  </r>
  <r>
    <x v="2"/>
    <n v="1197831"/>
    <x v="356"/>
    <x v="1"/>
    <x v="13"/>
    <s v="Birmingham"/>
    <x v="4"/>
    <n v="38"/>
    <n v="68"/>
    <n v="2584"/>
    <n v="1240.32"/>
    <n v="0.48"/>
    <s v="Online"/>
    <s v="2021"/>
    <x v="6"/>
    <x v="18"/>
  </r>
  <r>
    <x v="2"/>
    <n v="1197831"/>
    <x v="357"/>
    <x v="1"/>
    <x v="13"/>
    <s v="Birmingham"/>
    <x v="5"/>
    <n v="33"/>
    <n v="126"/>
    <n v="4158"/>
    <n v="2785.86"/>
    <n v="0.67"/>
    <s v="Online"/>
    <s v="2021"/>
    <x v="6"/>
    <x v="18"/>
  </r>
  <r>
    <x v="2"/>
    <n v="1197831"/>
    <x v="358"/>
    <x v="1"/>
    <x v="13"/>
    <s v="Birmingham"/>
    <x v="0"/>
    <n v="28"/>
    <n v="163"/>
    <n v="4564"/>
    <n v="2510.1999999999998"/>
    <n v="0.54999999999999993"/>
    <s v="Online"/>
    <s v="2021"/>
    <x v="6"/>
    <x v="18"/>
  </r>
  <r>
    <x v="2"/>
    <n v="1197831"/>
    <x v="359"/>
    <x v="1"/>
    <x v="13"/>
    <s v="Birmingham"/>
    <x v="1"/>
    <n v="36"/>
    <n v="188"/>
    <n v="6768"/>
    <n v="3722.3999999999996"/>
    <n v="0.54999999999999993"/>
    <s v="Online"/>
    <s v="2021"/>
    <x v="6"/>
    <x v="18"/>
  </r>
  <r>
    <x v="2"/>
    <n v="1197831"/>
    <x v="360"/>
    <x v="1"/>
    <x v="13"/>
    <s v="Birmingham"/>
    <x v="2"/>
    <n v="27"/>
    <n v="117"/>
    <n v="3159"/>
    <n v="1832.2199999999998"/>
    <n v="0.57999999999999996"/>
    <s v="Online"/>
    <s v="2021"/>
    <x v="6"/>
    <x v="19"/>
  </r>
  <r>
    <x v="2"/>
    <n v="1197831"/>
    <x v="361"/>
    <x v="1"/>
    <x v="13"/>
    <s v="Birmingham"/>
    <x v="3"/>
    <n v="33"/>
    <n v="105"/>
    <n v="3465"/>
    <n v="2356.2000000000003"/>
    <n v="0.68"/>
    <s v="Online"/>
    <s v="2021"/>
    <x v="6"/>
    <x v="19"/>
  </r>
  <r>
    <x v="2"/>
    <n v="1197831"/>
    <x v="362"/>
    <x v="1"/>
    <x v="13"/>
    <s v="Birmingham"/>
    <x v="4"/>
    <n v="37"/>
    <n v="73"/>
    <n v="2701"/>
    <n v="1350.5"/>
    <n v="0.5"/>
    <s v="Online"/>
    <s v="2021"/>
    <x v="6"/>
    <x v="19"/>
  </r>
  <r>
    <x v="2"/>
    <n v="1197831"/>
    <x v="363"/>
    <x v="1"/>
    <x v="13"/>
    <s v="Birmingham"/>
    <x v="5"/>
    <n v="34"/>
    <n v="104"/>
    <n v="3536"/>
    <n v="2652.0000000000005"/>
    <n v="0.75000000000000011"/>
    <s v="Online"/>
    <s v="2021"/>
    <x v="6"/>
    <x v="19"/>
  </r>
  <r>
    <x v="2"/>
    <n v="1197831"/>
    <x v="364"/>
    <x v="1"/>
    <x v="13"/>
    <s v="Birmingham"/>
    <x v="0"/>
    <n v="19"/>
    <n v="195"/>
    <n v="3705"/>
    <n v="2148.8999999999996"/>
    <n v="0.57999999999999996"/>
    <s v="Online"/>
    <s v="2021"/>
    <x v="6"/>
    <x v="19"/>
  </r>
  <r>
    <x v="2"/>
    <n v="1197831"/>
    <x v="365"/>
    <x v="1"/>
    <x v="13"/>
    <s v="Birmingham"/>
    <x v="1"/>
    <n v="19"/>
    <n v="189"/>
    <n v="3591"/>
    <n v="2082.7799999999997"/>
    <n v="0.57999999999999996"/>
    <s v="Online"/>
    <s v="2021"/>
    <x v="6"/>
    <x v="19"/>
  </r>
  <r>
    <x v="2"/>
    <n v="1197831"/>
    <x v="366"/>
    <x v="1"/>
    <x v="13"/>
    <s v="Birmingham"/>
    <x v="2"/>
    <n v="14"/>
    <n v="119"/>
    <n v="1666"/>
    <n v="982.93999999999994"/>
    <n v="0.59"/>
    <s v="Online"/>
    <s v="2021"/>
    <x v="6"/>
    <x v="19"/>
  </r>
  <r>
    <x v="2"/>
    <n v="1197831"/>
    <x v="367"/>
    <x v="1"/>
    <x v="13"/>
    <s v="Birmingham"/>
    <x v="3"/>
    <n v="18"/>
    <n v="113"/>
    <n v="2034"/>
    <n v="1342.44"/>
    <n v="0.66"/>
    <s v="Online"/>
    <s v="2021"/>
    <x v="6"/>
    <x v="20"/>
  </r>
  <r>
    <x v="2"/>
    <n v="1197831"/>
    <x v="368"/>
    <x v="1"/>
    <x v="13"/>
    <s v="Birmingham"/>
    <x v="4"/>
    <n v="23"/>
    <n v="74"/>
    <n v="1702"/>
    <n v="902.06000000000006"/>
    <n v="0.53"/>
    <s v="Online"/>
    <s v="2021"/>
    <x v="6"/>
    <x v="20"/>
  </r>
  <r>
    <x v="2"/>
    <n v="1197831"/>
    <x v="369"/>
    <x v="1"/>
    <x v="13"/>
    <s v="Birmingham"/>
    <x v="5"/>
    <n v="20"/>
    <n v="149"/>
    <n v="2980"/>
    <n v="2235.0000000000005"/>
    <n v="0.75000000000000011"/>
    <s v="Online"/>
    <s v="2021"/>
    <x v="6"/>
    <x v="20"/>
  </r>
  <r>
    <x v="2"/>
    <n v="1197831"/>
    <x v="370"/>
    <x v="1"/>
    <x v="13"/>
    <s v="Birmingham"/>
    <x v="0"/>
    <n v="9"/>
    <n v="203"/>
    <n v="1827"/>
    <n v="1077.9299999999998"/>
    <n v="0.59"/>
    <s v="Online"/>
    <s v="2021"/>
    <x v="6"/>
    <x v="20"/>
  </r>
  <r>
    <x v="2"/>
    <n v="1197831"/>
    <x v="371"/>
    <x v="1"/>
    <x v="13"/>
    <s v="Birmingham"/>
    <x v="1"/>
    <n v="19"/>
    <n v="189"/>
    <n v="3591"/>
    <n v="2118.69"/>
    <n v="0.59"/>
    <s v="Online"/>
    <s v="2021"/>
    <x v="6"/>
    <x v="20"/>
  </r>
  <r>
    <x v="2"/>
    <n v="1197831"/>
    <x v="372"/>
    <x v="1"/>
    <x v="13"/>
    <s v="Birmingham"/>
    <x v="2"/>
    <n v="15"/>
    <n v="173"/>
    <n v="2595"/>
    <n v="1453.1999999999998"/>
    <n v="0.55999999999999994"/>
    <s v="Online"/>
    <s v="2021"/>
    <x v="6"/>
    <x v="20"/>
  </r>
  <r>
    <x v="2"/>
    <n v="1197831"/>
    <x v="373"/>
    <x v="1"/>
    <x v="13"/>
    <s v="Birmingham"/>
    <x v="3"/>
    <n v="34"/>
    <n v="135"/>
    <n v="4590"/>
    <n v="3121.2000000000003"/>
    <n v="0.68"/>
    <s v="Online"/>
    <s v="2021"/>
    <x v="6"/>
    <x v="20"/>
  </r>
  <r>
    <x v="2"/>
    <n v="1197831"/>
    <x v="374"/>
    <x v="1"/>
    <x v="13"/>
    <s v="Birmingham"/>
    <x v="4"/>
    <n v="49"/>
    <n v="120"/>
    <n v="5880"/>
    <n v="3175.2000000000003"/>
    <n v="0.54"/>
    <s v="Online"/>
    <s v="2021"/>
    <x v="6"/>
    <x v="21"/>
  </r>
  <r>
    <x v="2"/>
    <n v="1197831"/>
    <x v="375"/>
    <x v="1"/>
    <x v="13"/>
    <s v="Birmingham"/>
    <x v="5"/>
    <n v="43"/>
    <n v="203"/>
    <n v="8729"/>
    <n v="6284.880000000001"/>
    <n v="0.72000000000000008"/>
    <s v="Online"/>
    <s v="2021"/>
    <x v="6"/>
    <x v="21"/>
  </r>
  <r>
    <x v="2"/>
    <n v="1197831"/>
    <x v="376"/>
    <x v="1"/>
    <x v="13"/>
    <s v="Birmingham"/>
    <x v="0"/>
    <n v="43"/>
    <n v="203"/>
    <n v="8729"/>
    <n v="4800.95"/>
    <n v="0.54999999999999993"/>
    <s v="Online"/>
    <s v="2021"/>
    <x v="6"/>
    <x v="21"/>
  </r>
  <r>
    <x v="2"/>
    <n v="1197831"/>
    <x v="377"/>
    <x v="1"/>
    <x v="13"/>
    <s v="Birmingham"/>
    <x v="1"/>
    <n v="49"/>
    <n v="203"/>
    <n v="9947"/>
    <n v="5570.32"/>
    <n v="0.55999999999999994"/>
    <s v="Online"/>
    <s v="2021"/>
    <x v="7"/>
    <x v="21"/>
  </r>
  <r>
    <x v="2"/>
    <n v="1197831"/>
    <x v="378"/>
    <x v="1"/>
    <x v="13"/>
    <s v="Birmingham"/>
    <x v="2"/>
    <n v="44"/>
    <n v="189"/>
    <n v="8316"/>
    <n v="4906.4399999999996"/>
    <n v="0.59"/>
    <s v="Online"/>
    <s v="2021"/>
    <x v="7"/>
    <x v="21"/>
  </r>
  <r>
    <x v="2"/>
    <n v="1197831"/>
    <x v="379"/>
    <x v="1"/>
    <x v="13"/>
    <s v="Birmingham"/>
    <x v="3"/>
    <n v="41"/>
    <n v="180"/>
    <n v="7380"/>
    <n v="5092.2000000000007"/>
    <n v="0.69000000000000006"/>
    <s v="Online"/>
    <s v="2021"/>
    <x v="7"/>
    <x v="21"/>
  </r>
  <r>
    <x v="2"/>
    <n v="1197831"/>
    <x v="380"/>
    <x v="1"/>
    <x v="13"/>
    <s v="Birmingham"/>
    <x v="4"/>
    <n v="49"/>
    <n v="145"/>
    <n v="7105"/>
    <n v="3907.7499999999995"/>
    <n v="0.54999999999999993"/>
    <s v="Online"/>
    <s v="2021"/>
    <x v="7"/>
    <x v="21"/>
  </r>
  <r>
    <x v="2"/>
    <n v="1197831"/>
    <x v="381"/>
    <x v="1"/>
    <x v="13"/>
    <s v="Birmingham"/>
    <x v="5"/>
    <n v="50"/>
    <n v="245"/>
    <n v="12250"/>
    <n v="8820.0000000000018"/>
    <n v="0.72000000000000008"/>
    <s v="Online"/>
    <s v="2021"/>
    <x v="7"/>
    <x v="22"/>
  </r>
  <r>
    <x v="2"/>
    <n v="1197831"/>
    <x v="382"/>
    <x v="1"/>
    <x v="13"/>
    <s v="Birmingham"/>
    <x v="0"/>
    <n v="44"/>
    <n v="206"/>
    <n v="9064"/>
    <n v="5800.9599999999991"/>
    <n v="0.6399999999999999"/>
    <s v="Online"/>
    <s v="2021"/>
    <x v="7"/>
    <x v="22"/>
  </r>
  <r>
    <x v="2"/>
    <n v="1197831"/>
    <x v="383"/>
    <x v="1"/>
    <x v="13"/>
    <s v="Birmingham"/>
    <x v="1"/>
    <n v="49"/>
    <n v="215"/>
    <n v="10535"/>
    <n v="6742.3999999999987"/>
    <n v="0.6399999999999999"/>
    <s v="Online"/>
    <s v="2021"/>
    <x v="7"/>
    <x v="22"/>
  </r>
  <r>
    <x v="2"/>
    <n v="1197831"/>
    <x v="384"/>
    <x v="1"/>
    <x v="13"/>
    <s v="Birmingham"/>
    <x v="2"/>
    <n v="41"/>
    <n v="254"/>
    <n v="10414"/>
    <n v="6560.8199999999988"/>
    <n v="0.62999999999999989"/>
    <s v="Online"/>
    <s v="2021"/>
    <x v="7"/>
    <x v="22"/>
  </r>
  <r>
    <x v="2"/>
    <n v="1197831"/>
    <x v="385"/>
    <x v="1"/>
    <x v="13"/>
    <s v="Birmingham"/>
    <x v="3"/>
    <n v="44"/>
    <n v="173"/>
    <n v="7612"/>
    <n v="5632.880000000001"/>
    <n v="0.7400000000000001"/>
    <s v="Online"/>
    <s v="2021"/>
    <x v="7"/>
    <x v="22"/>
  </r>
  <r>
    <x v="2"/>
    <n v="1197831"/>
    <x v="386"/>
    <x v="1"/>
    <x v="13"/>
    <s v="Birmingham"/>
    <x v="4"/>
    <n v="45"/>
    <n v="131"/>
    <n v="5895"/>
    <n v="3419.1"/>
    <n v="0.57999999999999996"/>
    <s v="Online"/>
    <s v="2021"/>
    <x v="7"/>
    <x v="22"/>
  </r>
  <r>
    <x v="2"/>
    <n v="1197831"/>
    <x v="387"/>
    <x v="1"/>
    <x v="13"/>
    <s v="Birmingham"/>
    <x v="5"/>
    <n v="56"/>
    <n v="240"/>
    <n v="13440"/>
    <n v="10752.000000000002"/>
    <n v="0.80000000000000016"/>
    <s v="Online"/>
    <s v="2021"/>
    <x v="7"/>
    <x v="22"/>
  </r>
  <r>
    <x v="2"/>
    <n v="1197831"/>
    <x v="388"/>
    <x v="1"/>
    <x v="13"/>
    <s v="Birmingham"/>
    <x v="0"/>
    <n v="38"/>
    <n v="225"/>
    <n v="8550"/>
    <n v="5215.5"/>
    <n v="0.61"/>
    <s v="Online"/>
    <s v="2021"/>
    <x v="7"/>
    <x v="23"/>
  </r>
  <r>
    <x v="2"/>
    <n v="1197831"/>
    <x v="389"/>
    <x v="1"/>
    <x v="13"/>
    <s v="Birmingham"/>
    <x v="1"/>
    <n v="52"/>
    <n v="210"/>
    <n v="10920"/>
    <n v="7097.9999999999991"/>
    <n v="0.64999999999999991"/>
    <s v="Online"/>
    <s v="2021"/>
    <x v="7"/>
    <x v="23"/>
  </r>
  <r>
    <x v="2"/>
    <n v="1197831"/>
    <x v="390"/>
    <x v="1"/>
    <x v="13"/>
    <s v="Birmingham"/>
    <x v="2"/>
    <n v="51"/>
    <n v="268"/>
    <n v="13668"/>
    <n v="8200.7999999999993"/>
    <n v="0.6"/>
    <s v="Online"/>
    <s v="2021"/>
    <x v="7"/>
    <x v="23"/>
  </r>
  <r>
    <x v="2"/>
    <n v="1197831"/>
    <x v="391"/>
    <x v="1"/>
    <x v="13"/>
    <s v="Birmingham"/>
    <x v="3"/>
    <n v="46"/>
    <n v="119"/>
    <n v="5474"/>
    <n v="3886.5400000000004"/>
    <n v="0.71000000000000008"/>
    <s v="Online"/>
    <s v="2021"/>
    <x v="7"/>
    <x v="23"/>
  </r>
  <r>
    <x v="2"/>
    <n v="1197831"/>
    <x v="392"/>
    <x v="1"/>
    <x v="13"/>
    <s v="Birmingham"/>
    <x v="4"/>
    <n v="50"/>
    <n v="123"/>
    <n v="6150"/>
    <n v="3628.5"/>
    <n v="0.59"/>
    <s v="Online"/>
    <s v="2021"/>
    <x v="7"/>
    <x v="23"/>
  </r>
  <r>
    <x v="2"/>
    <n v="1197831"/>
    <x v="393"/>
    <x v="1"/>
    <x v="13"/>
    <s v="Birmingham"/>
    <x v="5"/>
    <n v="59"/>
    <n v="182"/>
    <n v="10738"/>
    <n v="8268.260000000002"/>
    <n v="0.77000000000000013"/>
    <s v="Online"/>
    <s v="2021"/>
    <x v="7"/>
    <x v="23"/>
  </r>
  <r>
    <x v="2"/>
    <n v="1197831"/>
    <x v="394"/>
    <x v="1"/>
    <x v="13"/>
    <s v="Birmingham"/>
    <x v="0"/>
    <n v="51"/>
    <n v="175"/>
    <n v="8925"/>
    <n v="5355"/>
    <n v="0.6"/>
    <s v="Online"/>
    <s v="2021"/>
    <x v="7"/>
    <x v="23"/>
  </r>
  <r>
    <x v="2"/>
    <n v="1197831"/>
    <x v="395"/>
    <x v="1"/>
    <x v="13"/>
    <s v="Birmingham"/>
    <x v="1"/>
    <n v="50"/>
    <n v="144"/>
    <n v="7200"/>
    <n v="4535.9999999999991"/>
    <n v="0.62999999999999989"/>
    <s v="Online"/>
    <s v="2021"/>
    <x v="7"/>
    <x v="44"/>
  </r>
  <r>
    <x v="2"/>
    <n v="1197831"/>
    <x v="396"/>
    <x v="1"/>
    <x v="13"/>
    <s v="Birmingham"/>
    <x v="2"/>
    <n v="59"/>
    <n v="188"/>
    <n v="11092"/>
    <n v="6987.9599999999991"/>
    <n v="0.62999999999999989"/>
    <s v="Online"/>
    <s v="2021"/>
    <x v="7"/>
    <x v="44"/>
  </r>
  <r>
    <x v="2"/>
    <n v="1197831"/>
    <x v="397"/>
    <x v="1"/>
    <x v="13"/>
    <s v="Birmingham"/>
    <x v="3"/>
    <n v="58"/>
    <n v="95"/>
    <n v="5510"/>
    <n v="3912.1000000000004"/>
    <n v="0.71000000000000008"/>
    <s v="Online"/>
    <s v="2021"/>
    <x v="7"/>
    <x v="44"/>
  </r>
  <r>
    <x v="2"/>
    <n v="1197831"/>
    <x v="398"/>
    <x v="1"/>
    <x v="13"/>
    <s v="Birmingham"/>
    <x v="4"/>
    <n v="41"/>
    <n v="88"/>
    <n v="3608"/>
    <n v="2056.56"/>
    <n v="0.56999999999999995"/>
    <s v="Online"/>
    <s v="2021"/>
    <x v="7"/>
    <x v="44"/>
  </r>
  <r>
    <x v="2"/>
    <n v="1197831"/>
    <x v="399"/>
    <x v="1"/>
    <x v="13"/>
    <s v="Birmingham"/>
    <x v="5"/>
    <n v="37"/>
    <n v="150"/>
    <n v="5550"/>
    <n v="4273.5000000000009"/>
    <n v="0.77000000000000013"/>
    <s v="Online"/>
    <s v="2021"/>
    <x v="7"/>
    <x v="44"/>
  </r>
  <r>
    <x v="2"/>
    <n v="1197831"/>
    <x v="400"/>
    <x v="1"/>
    <x v="13"/>
    <s v="Birmingham"/>
    <x v="0"/>
    <n v="29"/>
    <n v="131"/>
    <n v="3799"/>
    <n v="2279.4"/>
    <n v="0.6"/>
    <s v="Online"/>
    <s v="2021"/>
    <x v="7"/>
    <x v="44"/>
  </r>
  <r>
    <x v="2"/>
    <n v="1197831"/>
    <x v="401"/>
    <x v="1"/>
    <x v="13"/>
    <s v="Birmingham"/>
    <x v="1"/>
    <n v="29"/>
    <n v="158"/>
    <n v="4582"/>
    <n v="2886.6599999999994"/>
    <n v="0.62999999999999989"/>
    <s v="Online"/>
    <s v="2021"/>
    <x v="7"/>
    <x v="44"/>
  </r>
  <r>
    <x v="2"/>
    <n v="1197831"/>
    <x v="402"/>
    <x v="1"/>
    <x v="13"/>
    <s v="Birmingham"/>
    <x v="2"/>
    <n v="32"/>
    <n v="124"/>
    <n v="3968"/>
    <n v="2380.7999999999997"/>
    <n v="0.6"/>
    <s v="Online"/>
    <s v="2021"/>
    <x v="7"/>
    <x v="45"/>
  </r>
  <r>
    <x v="2"/>
    <n v="1197831"/>
    <x v="403"/>
    <x v="1"/>
    <x v="13"/>
    <s v="Birmingham"/>
    <x v="3"/>
    <n v="32"/>
    <n v="91"/>
    <n v="2912"/>
    <n v="2125.7600000000002"/>
    <n v="0.73000000000000009"/>
    <s v="Online"/>
    <s v="2021"/>
    <x v="7"/>
    <x v="45"/>
  </r>
  <r>
    <x v="2"/>
    <n v="1197831"/>
    <x v="404"/>
    <x v="1"/>
    <x v="13"/>
    <s v="Birmingham"/>
    <x v="4"/>
    <n v="29"/>
    <n v="78"/>
    <n v="2262"/>
    <n v="1357.2"/>
    <n v="0.6"/>
    <s v="Online"/>
    <s v="2021"/>
    <x v="7"/>
    <x v="45"/>
  </r>
  <r>
    <x v="2"/>
    <n v="1197831"/>
    <x v="405"/>
    <x v="1"/>
    <x v="13"/>
    <s v="Birmingham"/>
    <x v="5"/>
    <n v="36"/>
    <n v="143"/>
    <n v="5148"/>
    <n v="3861.0000000000005"/>
    <n v="0.75000000000000011"/>
    <s v="Online"/>
    <s v="2021"/>
    <x v="7"/>
    <x v="45"/>
  </r>
  <r>
    <x v="2"/>
    <n v="1197831"/>
    <x v="406"/>
    <x v="1"/>
    <x v="13"/>
    <s v="Birmingham"/>
    <x v="0"/>
    <n v="18"/>
    <n v="169"/>
    <n v="3042"/>
    <n v="1946.8799999999997"/>
    <n v="0.6399999999999999"/>
    <s v="Online"/>
    <s v="2021"/>
    <x v="7"/>
    <x v="45"/>
  </r>
  <r>
    <x v="2"/>
    <n v="1197831"/>
    <x v="407"/>
    <x v="1"/>
    <x v="13"/>
    <s v="Birmingham"/>
    <x v="1"/>
    <n v="19"/>
    <n v="169"/>
    <n v="3211"/>
    <n v="1958.71"/>
    <n v="0.61"/>
    <s v="Online"/>
    <s v="2021"/>
    <x v="8"/>
    <x v="45"/>
  </r>
  <r>
    <x v="2"/>
    <n v="1197831"/>
    <x v="408"/>
    <x v="1"/>
    <x v="13"/>
    <s v="Birmingham"/>
    <x v="2"/>
    <n v="43"/>
    <n v="144"/>
    <n v="6192"/>
    <n v="3962.8799999999992"/>
    <n v="0.6399999999999999"/>
    <s v="Online"/>
    <s v="2021"/>
    <x v="8"/>
    <x v="45"/>
  </r>
  <r>
    <x v="2"/>
    <n v="1197831"/>
    <x v="409"/>
    <x v="1"/>
    <x v="13"/>
    <s v="Birmingham"/>
    <x v="3"/>
    <n v="44"/>
    <n v="131"/>
    <n v="5764"/>
    <n v="4207.72"/>
    <n v="0.73000000000000009"/>
    <s v="Online"/>
    <s v="2021"/>
    <x v="8"/>
    <x v="46"/>
  </r>
  <r>
    <x v="2"/>
    <n v="1197831"/>
    <x v="410"/>
    <x v="1"/>
    <x v="13"/>
    <s v="Birmingham"/>
    <x v="4"/>
    <n v="48"/>
    <n v="111"/>
    <n v="5328"/>
    <n v="3143.52"/>
    <n v="0.59"/>
    <s v="Online"/>
    <s v="2021"/>
    <x v="8"/>
    <x v="46"/>
  </r>
  <r>
    <x v="2"/>
    <n v="1197831"/>
    <x v="411"/>
    <x v="1"/>
    <x v="13"/>
    <s v="Birmingham"/>
    <x v="5"/>
    <n v="56"/>
    <n v="188"/>
    <n v="10528"/>
    <n v="8317.1200000000008"/>
    <n v="0.79000000000000015"/>
    <s v="Online"/>
    <s v="2021"/>
    <x v="8"/>
    <x v="46"/>
  </r>
  <r>
    <x v="2"/>
    <n v="1197831"/>
    <x v="412"/>
    <x v="1"/>
    <x v="13"/>
    <s v="Birmingham"/>
    <x v="0"/>
    <n v="56"/>
    <n v="233"/>
    <n v="13048"/>
    <n v="8220.239999999998"/>
    <n v="0.62999999999999989"/>
    <s v="Online"/>
    <s v="2021"/>
    <x v="8"/>
    <x v="46"/>
  </r>
  <r>
    <x v="2"/>
    <n v="1197831"/>
    <x v="413"/>
    <x v="1"/>
    <x v="13"/>
    <s v="Birmingham"/>
    <x v="1"/>
    <n v="58"/>
    <n v="225"/>
    <n v="13050"/>
    <n v="8351.9999999999982"/>
    <n v="0.6399999999999999"/>
    <s v="Online"/>
    <s v="2021"/>
    <x v="8"/>
    <x v="46"/>
  </r>
  <r>
    <x v="2"/>
    <n v="1197831"/>
    <x v="414"/>
    <x v="1"/>
    <x v="13"/>
    <s v="Birmingham"/>
    <x v="2"/>
    <n v="64"/>
    <n v="175"/>
    <n v="11200"/>
    <n v="6943.9999999999991"/>
    <n v="0.61999999999999988"/>
    <s v="Online"/>
    <s v="2021"/>
    <x v="8"/>
    <x v="46"/>
  </r>
  <r>
    <x v="2"/>
    <n v="1197831"/>
    <x v="415"/>
    <x v="1"/>
    <x v="13"/>
    <s v="Birmingham"/>
    <x v="3"/>
    <n v="63"/>
    <n v="143"/>
    <n v="9009"/>
    <n v="6756.7500000000009"/>
    <n v="0.75000000000000011"/>
    <s v="Online"/>
    <s v="2021"/>
    <x v="8"/>
    <x v="46"/>
  </r>
  <r>
    <x v="2"/>
    <n v="1197831"/>
    <x v="416"/>
    <x v="1"/>
    <x v="13"/>
    <s v="Birmingham"/>
    <x v="4"/>
    <n v="58"/>
    <n v="145"/>
    <n v="8410"/>
    <n v="4709.5999999999995"/>
    <n v="0.55999999999999994"/>
    <s v="Online"/>
    <s v="2021"/>
    <x v="8"/>
    <x v="47"/>
  </r>
  <r>
    <x v="2"/>
    <n v="1197831"/>
    <x v="417"/>
    <x v="1"/>
    <x v="13"/>
    <s v="Birmingham"/>
    <x v="5"/>
    <n v="68"/>
    <n v="203"/>
    <n v="13804"/>
    <n v="11043.200000000003"/>
    <n v="0.80000000000000016"/>
    <s v="Online"/>
    <s v="2021"/>
    <x v="8"/>
    <x v="47"/>
  </r>
  <r>
    <x v="5"/>
    <n v="1185732"/>
    <x v="418"/>
    <x v="1"/>
    <x v="13"/>
    <s v="Birmingham"/>
    <x v="0"/>
    <n v="38"/>
    <n v="117"/>
    <n v="4446"/>
    <n v="2223"/>
    <n v="0.5"/>
    <s v="Online"/>
    <s v="2021"/>
    <x v="8"/>
    <x v="47"/>
  </r>
  <r>
    <x v="5"/>
    <n v="1185732"/>
    <x v="419"/>
    <x v="1"/>
    <x v="13"/>
    <s v="Birmingham"/>
    <x v="1"/>
    <n v="38"/>
    <n v="75"/>
    <n v="2850"/>
    <n v="1311"/>
    <n v="0.45999999999999996"/>
    <s v="Online"/>
    <s v="2021"/>
    <x v="8"/>
    <x v="47"/>
  </r>
  <r>
    <x v="5"/>
    <n v="1185732"/>
    <x v="420"/>
    <x v="1"/>
    <x v="13"/>
    <s v="Birmingham"/>
    <x v="2"/>
    <n v="28"/>
    <n v="63"/>
    <n v="1764"/>
    <n v="917.28000000000009"/>
    <n v="0.52"/>
    <s v="Online"/>
    <s v="2021"/>
    <x v="8"/>
    <x v="47"/>
  </r>
  <r>
    <x v="5"/>
    <n v="1185732"/>
    <x v="421"/>
    <x v="1"/>
    <x v="13"/>
    <s v="Birmingham"/>
    <x v="3"/>
    <n v="34"/>
    <n v="28"/>
    <n v="952"/>
    <n v="390.32"/>
    <n v="0.41"/>
    <s v="Online"/>
    <s v="2021"/>
    <x v="8"/>
    <x v="47"/>
  </r>
  <r>
    <x v="5"/>
    <n v="1185732"/>
    <x v="422"/>
    <x v="0"/>
    <x v="14"/>
    <s v="Portland"/>
    <x v="4"/>
    <n v="47"/>
    <n v="42"/>
    <n v="1974"/>
    <n v="769.86"/>
    <n v="0.39"/>
    <s v="Online"/>
    <s v="2021"/>
    <x v="8"/>
    <x v="47"/>
  </r>
  <r>
    <x v="5"/>
    <n v="1185732"/>
    <x v="423"/>
    <x v="0"/>
    <x v="14"/>
    <s v="Portland"/>
    <x v="5"/>
    <n v="38"/>
    <n v="68"/>
    <n v="2584"/>
    <n v="1343.68"/>
    <n v="0.52"/>
    <s v="Online"/>
    <s v="2021"/>
    <x v="8"/>
    <x v="24"/>
  </r>
  <r>
    <x v="5"/>
    <n v="1185732"/>
    <x v="424"/>
    <x v="0"/>
    <x v="14"/>
    <s v="Portland"/>
    <x v="0"/>
    <n v="38"/>
    <n v="140"/>
    <n v="5320"/>
    <n v="2606.7999999999997"/>
    <n v="0.49"/>
    <s v="Online"/>
    <s v="2021"/>
    <x v="8"/>
    <x v="24"/>
  </r>
  <r>
    <x v="5"/>
    <n v="1185732"/>
    <x v="425"/>
    <x v="0"/>
    <x v="14"/>
    <s v="Portland"/>
    <x v="1"/>
    <n v="38"/>
    <n v="45"/>
    <n v="1710"/>
    <n v="803.69999999999993"/>
    <n v="0.47"/>
    <s v="Online"/>
    <s v="2021"/>
    <x v="8"/>
    <x v="24"/>
  </r>
  <r>
    <x v="5"/>
    <n v="1185732"/>
    <x v="426"/>
    <x v="0"/>
    <x v="14"/>
    <s v="Portland"/>
    <x v="2"/>
    <n v="29"/>
    <n v="60"/>
    <n v="1740"/>
    <n v="922.2"/>
    <n v="0.53"/>
    <s v="Online"/>
    <s v="2021"/>
    <x v="8"/>
    <x v="24"/>
  </r>
  <r>
    <x v="5"/>
    <n v="1185732"/>
    <x v="427"/>
    <x v="0"/>
    <x v="14"/>
    <s v="Portland"/>
    <x v="3"/>
    <n v="34"/>
    <n v="19"/>
    <n v="646"/>
    <n v="271.32"/>
    <n v="0.42"/>
    <s v="Online"/>
    <s v="2021"/>
    <x v="8"/>
    <x v="24"/>
  </r>
  <r>
    <x v="5"/>
    <n v="1185732"/>
    <x v="428"/>
    <x v="0"/>
    <x v="14"/>
    <s v="Portland"/>
    <x v="4"/>
    <n v="46"/>
    <n v="45"/>
    <n v="2070"/>
    <n v="807.30000000000007"/>
    <n v="0.39"/>
    <s v="Online"/>
    <s v="2021"/>
    <x v="8"/>
    <x v="24"/>
  </r>
  <r>
    <x v="5"/>
    <n v="1185732"/>
    <x v="429"/>
    <x v="0"/>
    <x v="14"/>
    <s v="Portland"/>
    <x v="5"/>
    <n v="37"/>
    <n v="63"/>
    <n v="2331"/>
    <n v="1188.81"/>
    <n v="0.51"/>
    <s v="Online"/>
    <s v="2021"/>
    <x v="8"/>
    <x v="24"/>
  </r>
  <r>
    <x v="5"/>
    <n v="1185732"/>
    <x v="430"/>
    <x v="0"/>
    <x v="14"/>
    <s v="Portland"/>
    <x v="0"/>
    <n v="39"/>
    <n v="127"/>
    <n v="4953"/>
    <n v="2426.9699999999998"/>
    <n v="0.49"/>
    <s v="Online"/>
    <s v="2021"/>
    <x v="8"/>
    <x v="25"/>
  </r>
  <r>
    <x v="5"/>
    <n v="1185732"/>
    <x v="431"/>
    <x v="0"/>
    <x v="14"/>
    <s v="Portland"/>
    <x v="1"/>
    <n v="39"/>
    <n v="46"/>
    <n v="1794"/>
    <n v="879.06"/>
    <n v="0.49"/>
    <s v="Online"/>
    <s v="2021"/>
    <x v="8"/>
    <x v="25"/>
  </r>
  <r>
    <x v="5"/>
    <n v="1185732"/>
    <x v="432"/>
    <x v="0"/>
    <x v="14"/>
    <s v="Portland"/>
    <x v="2"/>
    <n v="27"/>
    <n v="52"/>
    <n v="1404"/>
    <n v="772.19999999999993"/>
    <n v="0.54999999999999993"/>
    <s v="Online"/>
    <s v="2021"/>
    <x v="8"/>
    <x v="25"/>
  </r>
  <r>
    <x v="5"/>
    <n v="1185732"/>
    <x v="433"/>
    <x v="0"/>
    <x v="14"/>
    <s v="Portland"/>
    <x v="3"/>
    <n v="32"/>
    <n v="13"/>
    <n v="416"/>
    <n v="166.4"/>
    <n v="0.4"/>
    <s v="Online"/>
    <s v="2021"/>
    <x v="8"/>
    <x v="25"/>
  </r>
  <r>
    <x v="5"/>
    <n v="1185732"/>
    <x v="434"/>
    <x v="0"/>
    <x v="14"/>
    <s v="Portland"/>
    <x v="4"/>
    <n v="49"/>
    <n v="29"/>
    <n v="1421"/>
    <n v="511.56"/>
    <n v="0.36"/>
    <s v="Online"/>
    <s v="2021"/>
    <x v="8"/>
    <x v="25"/>
  </r>
  <r>
    <x v="5"/>
    <n v="1185732"/>
    <x v="435"/>
    <x v="0"/>
    <x v="14"/>
    <s v="Portland"/>
    <x v="5"/>
    <n v="36"/>
    <n v="50"/>
    <n v="1800"/>
    <n v="990.00000000000011"/>
    <n v="0.55000000000000004"/>
    <s v="Online"/>
    <s v="2021"/>
    <x v="8"/>
    <x v="25"/>
  </r>
  <r>
    <x v="5"/>
    <n v="1185732"/>
    <x v="436"/>
    <x v="0"/>
    <x v="14"/>
    <s v="Portland"/>
    <x v="0"/>
    <n v="37"/>
    <n v="122"/>
    <n v="4514"/>
    <n v="2166.7199999999998"/>
    <n v="0.48"/>
    <s v="Online"/>
    <s v="2021"/>
    <x v="8"/>
    <x v="25"/>
  </r>
  <r>
    <x v="5"/>
    <n v="1185732"/>
    <x v="437"/>
    <x v="0"/>
    <x v="14"/>
    <s v="Portland"/>
    <x v="1"/>
    <n v="37"/>
    <n v="44"/>
    <n v="1628"/>
    <n v="765.16"/>
    <n v="0.47"/>
    <s v="Online"/>
    <s v="2021"/>
    <x v="8"/>
    <x v="26"/>
  </r>
  <r>
    <x v="5"/>
    <n v="1185732"/>
    <x v="438"/>
    <x v="0"/>
    <x v="14"/>
    <s v="Portland"/>
    <x v="2"/>
    <n v="27"/>
    <n v="44"/>
    <n v="1188"/>
    <n v="641.5200000000001"/>
    <n v="0.54"/>
    <s v="Online"/>
    <s v="2021"/>
    <x v="9"/>
    <x v="26"/>
  </r>
  <r>
    <x v="5"/>
    <n v="1185732"/>
    <x v="439"/>
    <x v="0"/>
    <x v="14"/>
    <s v="Portland"/>
    <x v="3"/>
    <n v="33"/>
    <n v="21"/>
    <n v="693"/>
    <n v="277.2"/>
    <n v="0.4"/>
    <s v="Online"/>
    <s v="2021"/>
    <x v="9"/>
    <x v="26"/>
  </r>
  <r>
    <x v="5"/>
    <n v="1185732"/>
    <x v="440"/>
    <x v="0"/>
    <x v="14"/>
    <s v="Portland"/>
    <x v="4"/>
    <n v="47"/>
    <n v="20"/>
    <n v="940"/>
    <n v="357.2"/>
    <n v="0.38"/>
    <s v="Online"/>
    <s v="2021"/>
    <x v="9"/>
    <x v="26"/>
  </r>
  <r>
    <x v="5"/>
    <n v="1185732"/>
    <x v="441"/>
    <x v="0"/>
    <x v="14"/>
    <s v="Portland"/>
    <x v="5"/>
    <n v="39"/>
    <n v="63"/>
    <n v="2457"/>
    <n v="1253.07"/>
    <n v="0.51"/>
    <s v="Online"/>
    <s v="2021"/>
    <x v="9"/>
    <x v="26"/>
  </r>
  <r>
    <x v="5"/>
    <n v="1185732"/>
    <x v="442"/>
    <x v="0"/>
    <x v="14"/>
    <s v="Portland"/>
    <x v="0"/>
    <n v="52"/>
    <n v="144"/>
    <n v="7488"/>
    <n v="3369.5999999999995"/>
    <n v="0.44999999999999996"/>
    <s v="Online"/>
    <s v="2021"/>
    <x v="9"/>
    <x v="26"/>
  </r>
  <r>
    <x v="5"/>
    <n v="1185732"/>
    <x v="443"/>
    <x v="0"/>
    <x v="14"/>
    <s v="Portland"/>
    <x v="1"/>
    <n v="48"/>
    <n v="60"/>
    <n v="2880"/>
    <n v="1440"/>
    <n v="0.5"/>
    <s v="Online"/>
    <s v="2021"/>
    <x v="9"/>
    <x v="26"/>
  </r>
  <r>
    <x v="5"/>
    <n v="1185732"/>
    <x v="444"/>
    <x v="0"/>
    <x v="14"/>
    <s v="Portland"/>
    <x v="2"/>
    <n v="42"/>
    <n v="47"/>
    <n v="1974"/>
    <n v="1065.96"/>
    <n v="0.54"/>
    <s v="Online"/>
    <s v="2021"/>
    <x v="9"/>
    <x v="27"/>
  </r>
  <r>
    <x v="5"/>
    <n v="1185732"/>
    <x v="445"/>
    <x v="0"/>
    <x v="14"/>
    <s v="Portland"/>
    <x v="3"/>
    <n v="41"/>
    <n v="34"/>
    <n v="1394"/>
    <n v="557.6"/>
    <n v="0.4"/>
    <s v="Online"/>
    <s v="2021"/>
    <x v="9"/>
    <x v="27"/>
  </r>
  <r>
    <x v="5"/>
    <n v="1185732"/>
    <x v="446"/>
    <x v="0"/>
    <x v="14"/>
    <s v="Portland"/>
    <x v="4"/>
    <n v="51"/>
    <n v="42"/>
    <n v="2142"/>
    <n v="792.54"/>
    <n v="0.37"/>
    <s v="Online"/>
    <s v="2021"/>
    <x v="9"/>
    <x v="27"/>
  </r>
  <r>
    <x v="5"/>
    <n v="1185732"/>
    <x v="447"/>
    <x v="0"/>
    <x v="14"/>
    <s v="Portland"/>
    <x v="5"/>
    <n v="56"/>
    <n v="72"/>
    <n v="4032"/>
    <n v="2136.96"/>
    <n v="0.53"/>
    <s v="Online"/>
    <s v="2021"/>
    <x v="9"/>
    <x v="27"/>
  </r>
  <r>
    <x v="5"/>
    <n v="1185732"/>
    <x v="448"/>
    <x v="0"/>
    <x v="14"/>
    <s v="Portland"/>
    <x v="0"/>
    <n v="54"/>
    <n v="158"/>
    <n v="8532"/>
    <n v="4010.04"/>
    <n v="0.47"/>
    <s v="Online"/>
    <s v="2021"/>
    <x v="9"/>
    <x v="27"/>
  </r>
  <r>
    <x v="5"/>
    <n v="1185732"/>
    <x v="449"/>
    <x v="0"/>
    <x v="14"/>
    <s v="Portland"/>
    <x v="1"/>
    <n v="48"/>
    <n v="77"/>
    <n v="3696"/>
    <n v="1811.04"/>
    <n v="0.49"/>
    <s v="Online"/>
    <s v="2021"/>
    <x v="9"/>
    <x v="27"/>
  </r>
  <r>
    <x v="5"/>
    <n v="1185732"/>
    <x v="450"/>
    <x v="0"/>
    <x v="14"/>
    <s v="Portland"/>
    <x v="2"/>
    <n v="42"/>
    <n v="58"/>
    <n v="2436"/>
    <n v="1242.3600000000001"/>
    <n v="0.51"/>
    <s v="Online"/>
    <s v="2021"/>
    <x v="9"/>
    <x v="27"/>
  </r>
  <r>
    <x v="5"/>
    <n v="1185732"/>
    <x v="451"/>
    <x v="0"/>
    <x v="14"/>
    <s v="Portland"/>
    <x v="3"/>
    <n v="41"/>
    <n v="51"/>
    <n v="2091"/>
    <n v="878.21999999999991"/>
    <n v="0.42"/>
    <s v="Online"/>
    <s v="2021"/>
    <x v="9"/>
    <x v="28"/>
  </r>
  <r>
    <x v="5"/>
    <n v="1185732"/>
    <x v="452"/>
    <x v="0"/>
    <x v="14"/>
    <s v="Portland"/>
    <x v="4"/>
    <n v="50"/>
    <n v="53"/>
    <n v="2650"/>
    <n v="954"/>
    <n v="0.36"/>
    <s v="Online"/>
    <s v="2021"/>
    <x v="9"/>
    <x v="28"/>
  </r>
  <r>
    <x v="5"/>
    <n v="1185732"/>
    <x v="453"/>
    <x v="0"/>
    <x v="14"/>
    <s v="Portland"/>
    <x v="5"/>
    <n v="56"/>
    <n v="85"/>
    <n v="4760"/>
    <n v="2427.6"/>
    <n v="0.51"/>
    <s v="Online"/>
    <s v="2021"/>
    <x v="9"/>
    <x v="28"/>
  </r>
  <r>
    <x v="5"/>
    <n v="1185732"/>
    <x v="454"/>
    <x v="0"/>
    <x v="14"/>
    <s v="Portland"/>
    <x v="0"/>
    <n v="51"/>
    <n v="143"/>
    <n v="7293"/>
    <n v="3573.5699999999997"/>
    <n v="0.49"/>
    <s v="Online"/>
    <s v="2021"/>
    <x v="9"/>
    <x v="28"/>
  </r>
  <r>
    <x v="5"/>
    <n v="1185732"/>
    <x v="455"/>
    <x v="0"/>
    <x v="14"/>
    <s v="Portland"/>
    <x v="1"/>
    <n v="46"/>
    <n v="84"/>
    <n v="3864"/>
    <n v="1854.72"/>
    <n v="0.48"/>
    <s v="Online"/>
    <s v="2021"/>
    <x v="9"/>
    <x v="28"/>
  </r>
  <r>
    <x v="5"/>
    <n v="1185732"/>
    <x v="456"/>
    <x v="0"/>
    <x v="14"/>
    <s v="Portland"/>
    <x v="2"/>
    <n v="43"/>
    <n v="63"/>
    <n v="2709"/>
    <n v="1489.9499999999998"/>
    <n v="0.54999999999999993"/>
    <s v="Online"/>
    <s v="2021"/>
    <x v="9"/>
    <x v="28"/>
  </r>
  <r>
    <x v="5"/>
    <n v="1185732"/>
    <x v="457"/>
    <x v="0"/>
    <x v="14"/>
    <s v="Portland"/>
    <x v="3"/>
    <n v="43"/>
    <n v="44"/>
    <n v="1892"/>
    <n v="775.71999999999991"/>
    <n v="0.41"/>
    <s v="Online"/>
    <s v="2021"/>
    <x v="9"/>
    <x v="28"/>
  </r>
  <r>
    <x v="5"/>
    <n v="1185732"/>
    <x v="458"/>
    <x v="0"/>
    <x v="14"/>
    <s v="Portland"/>
    <x v="4"/>
    <n v="53"/>
    <n v="60"/>
    <n v="3180"/>
    <n v="1208.4000000000001"/>
    <n v="0.38"/>
    <s v="Online"/>
    <s v="2021"/>
    <x v="9"/>
    <x v="48"/>
  </r>
  <r>
    <x v="5"/>
    <n v="1185732"/>
    <x v="487"/>
    <x v="0"/>
    <x v="14"/>
    <s v="Portland"/>
    <x v="5"/>
    <n v="58"/>
    <n v="113"/>
    <n v="6554"/>
    <n v="3539.1600000000003"/>
    <n v="0.54"/>
    <s v="Online"/>
    <s v="2021"/>
    <x v="10"/>
    <x v="29"/>
  </r>
  <r>
    <x v="5"/>
    <n v="1185732"/>
    <x v="488"/>
    <x v="0"/>
    <x v="14"/>
    <s v="Portland"/>
    <x v="0"/>
    <n v="50"/>
    <n v="147"/>
    <n v="7350"/>
    <n v="3380.9999999999995"/>
    <n v="0.45999999999999996"/>
    <s v="Online"/>
    <s v="2021"/>
    <x v="10"/>
    <x v="29"/>
  </r>
  <r>
    <x v="5"/>
    <n v="1185732"/>
    <x v="489"/>
    <x v="0"/>
    <x v="14"/>
    <s v="Portland"/>
    <x v="1"/>
    <n v="49"/>
    <n v="90"/>
    <n v="4410"/>
    <n v="2072.6999999999998"/>
    <n v="0.47"/>
    <s v="Online"/>
    <s v="2021"/>
    <x v="10"/>
    <x v="29"/>
  </r>
  <r>
    <x v="5"/>
    <n v="1185732"/>
    <x v="490"/>
    <x v="0"/>
    <x v="14"/>
    <s v="Portland"/>
    <x v="2"/>
    <n v="41"/>
    <n v="68"/>
    <n v="2788"/>
    <n v="1394"/>
    <n v="0.5"/>
    <s v="Online"/>
    <s v="2021"/>
    <x v="10"/>
    <x v="29"/>
  </r>
  <r>
    <x v="5"/>
    <n v="1185732"/>
    <x v="491"/>
    <x v="0"/>
    <x v="14"/>
    <s v="Portland"/>
    <x v="3"/>
    <n v="41"/>
    <n v="51"/>
    <n v="2091"/>
    <n v="857.31"/>
    <n v="0.41"/>
    <s v="Online"/>
    <s v="2021"/>
    <x v="10"/>
    <x v="29"/>
  </r>
  <r>
    <x v="5"/>
    <n v="1185732"/>
    <x v="492"/>
    <x v="0"/>
    <x v="14"/>
    <s v="Portland"/>
    <x v="4"/>
    <n v="54"/>
    <n v="41"/>
    <n v="2214"/>
    <n v="819.18"/>
    <n v="0.37"/>
    <s v="Online"/>
    <s v="2021"/>
    <x v="10"/>
    <x v="29"/>
  </r>
  <r>
    <x v="5"/>
    <n v="1185732"/>
    <x v="493"/>
    <x v="0"/>
    <x v="14"/>
    <s v="Portland"/>
    <x v="5"/>
    <n v="54"/>
    <n v="91"/>
    <n v="4914"/>
    <n v="2653.5600000000004"/>
    <n v="0.54"/>
    <s v="Online"/>
    <s v="2021"/>
    <x v="10"/>
    <x v="30"/>
  </r>
  <r>
    <x v="5"/>
    <n v="1185732"/>
    <x v="494"/>
    <x v="0"/>
    <x v="14"/>
    <s v="Portland"/>
    <x v="0"/>
    <n v="53"/>
    <n v="122"/>
    <n v="6466"/>
    <n v="3103.68"/>
    <n v="0.48"/>
    <s v="Online"/>
    <s v="2021"/>
    <x v="10"/>
    <x v="30"/>
  </r>
  <r>
    <x v="5"/>
    <n v="1185732"/>
    <x v="495"/>
    <x v="0"/>
    <x v="14"/>
    <s v="Portland"/>
    <x v="1"/>
    <n v="46"/>
    <n v="70"/>
    <n v="3220"/>
    <n v="1513.3999999999999"/>
    <n v="0.47"/>
    <s v="Online"/>
    <s v="2021"/>
    <x v="10"/>
    <x v="30"/>
  </r>
  <r>
    <x v="5"/>
    <n v="1185732"/>
    <x v="496"/>
    <x v="0"/>
    <x v="14"/>
    <s v="Portland"/>
    <x v="2"/>
    <n v="41"/>
    <n v="38"/>
    <n v="1558"/>
    <n v="856.89999999999986"/>
    <n v="0.54999999999999993"/>
    <s v="Online"/>
    <s v="2021"/>
    <x v="10"/>
    <x v="30"/>
  </r>
  <r>
    <x v="5"/>
    <n v="1185732"/>
    <x v="497"/>
    <x v="0"/>
    <x v="14"/>
    <s v="Portland"/>
    <x v="3"/>
    <n v="42"/>
    <n v="36"/>
    <n v="1512"/>
    <n v="680.4"/>
    <n v="0.44999999999999996"/>
    <s v="Online"/>
    <s v="2021"/>
    <x v="10"/>
    <x v="30"/>
  </r>
  <r>
    <x v="5"/>
    <n v="1185732"/>
    <x v="498"/>
    <x v="0"/>
    <x v="14"/>
    <s v="Portland"/>
    <x v="4"/>
    <n v="52"/>
    <n v="36"/>
    <n v="1872"/>
    <n v="692.64"/>
    <n v="0.37"/>
    <s v="Online"/>
    <s v="2021"/>
    <x v="10"/>
    <x v="30"/>
  </r>
  <r>
    <x v="5"/>
    <n v="1185732"/>
    <x v="393"/>
    <x v="0"/>
    <x v="14"/>
    <s v="Portland"/>
    <x v="5"/>
    <n v="57"/>
    <n v="59"/>
    <n v="3363"/>
    <n v="1748.76"/>
    <n v="0.52"/>
    <s v="Online"/>
    <s v="2021"/>
    <x v="7"/>
    <x v="23"/>
  </r>
  <r>
    <x v="5"/>
    <n v="1185732"/>
    <x v="425"/>
    <x v="0"/>
    <x v="14"/>
    <s v="Portland"/>
    <x v="0"/>
    <n v="55"/>
    <n v="120"/>
    <n v="6600"/>
    <n v="3300"/>
    <n v="0.5"/>
    <s v="Online"/>
    <s v="2021"/>
    <x v="8"/>
    <x v="24"/>
  </r>
  <r>
    <x v="5"/>
    <n v="1185732"/>
    <x v="425"/>
    <x v="0"/>
    <x v="14"/>
    <s v="Portland"/>
    <x v="1"/>
    <n v="54"/>
    <n v="59"/>
    <n v="3186"/>
    <n v="1561.1399999999999"/>
    <n v="0.49"/>
    <s v="Online"/>
    <s v="2021"/>
    <x v="8"/>
    <x v="24"/>
  </r>
  <r>
    <x v="5"/>
    <n v="1185732"/>
    <x v="425"/>
    <x v="0"/>
    <x v="14"/>
    <s v="Portland"/>
    <x v="2"/>
    <n v="52"/>
    <n v="31"/>
    <n v="1612"/>
    <n v="886.59999999999991"/>
    <n v="0.54999999999999993"/>
    <s v="Online"/>
    <s v="2021"/>
    <x v="8"/>
    <x v="24"/>
  </r>
  <r>
    <x v="5"/>
    <n v="1185732"/>
    <x v="425"/>
    <x v="0"/>
    <x v="14"/>
    <s v="Portland"/>
    <x v="3"/>
    <n v="50"/>
    <n v="26"/>
    <n v="1300"/>
    <n v="520"/>
    <n v="0.4"/>
    <s v="Online"/>
    <s v="2021"/>
    <x v="8"/>
    <x v="24"/>
  </r>
  <r>
    <x v="5"/>
    <n v="1185732"/>
    <x v="425"/>
    <x v="0"/>
    <x v="14"/>
    <s v="Portland"/>
    <x v="4"/>
    <n v="61"/>
    <n v="27"/>
    <n v="1647"/>
    <n v="625.86"/>
    <n v="0.38"/>
    <s v="Online"/>
    <s v="2021"/>
    <x v="8"/>
    <x v="24"/>
  </r>
  <r>
    <x v="5"/>
    <n v="1185732"/>
    <x v="425"/>
    <x v="0"/>
    <x v="14"/>
    <s v="Portland"/>
    <x v="5"/>
    <n v="68"/>
    <n v="56"/>
    <n v="3808"/>
    <n v="2018.24"/>
    <n v="0.53"/>
    <s v="Online"/>
    <s v="2021"/>
    <x v="8"/>
    <x v="24"/>
  </r>
  <r>
    <x v="5"/>
    <n v="1185732"/>
    <x v="455"/>
    <x v="0"/>
    <x v="14"/>
    <s v="Portland"/>
    <x v="0"/>
    <n v="62"/>
    <n v="98"/>
    <n v="6076"/>
    <n v="2977.24"/>
    <n v="0.49"/>
    <s v="Online"/>
    <s v="2021"/>
    <x v="9"/>
    <x v="28"/>
  </r>
  <r>
    <x v="5"/>
    <n v="1185732"/>
    <x v="455"/>
    <x v="0"/>
    <x v="14"/>
    <s v="Portland"/>
    <x v="1"/>
    <n v="52"/>
    <n v="52"/>
    <n v="2704"/>
    <n v="1352"/>
    <n v="0.5"/>
    <s v="Online"/>
    <s v="2021"/>
    <x v="9"/>
    <x v="28"/>
  </r>
  <r>
    <x v="5"/>
    <n v="1185732"/>
    <x v="455"/>
    <x v="0"/>
    <x v="14"/>
    <s v="Portland"/>
    <x v="2"/>
    <n v="52"/>
    <n v="55"/>
    <n v="2860"/>
    <n v="1487.2"/>
    <n v="0.52"/>
    <s v="Online"/>
    <s v="2021"/>
    <x v="9"/>
    <x v="28"/>
  </r>
  <r>
    <x v="5"/>
    <n v="1185732"/>
    <x v="455"/>
    <x v="0"/>
    <x v="14"/>
    <s v="Portland"/>
    <x v="3"/>
    <n v="54"/>
    <n v="46"/>
    <n v="2484"/>
    <n v="1068.1199999999999"/>
    <n v="0.43"/>
    <s v="Online"/>
    <s v="2021"/>
    <x v="9"/>
    <x v="28"/>
  </r>
  <r>
    <x v="5"/>
    <n v="1185732"/>
    <x v="455"/>
    <x v="0"/>
    <x v="14"/>
    <s v="Portland"/>
    <x v="4"/>
    <n v="60"/>
    <n v="41"/>
    <n v="2460"/>
    <n v="885.6"/>
    <n v="0.36"/>
    <s v="Online"/>
    <s v="2021"/>
    <x v="9"/>
    <x v="28"/>
  </r>
  <r>
    <x v="5"/>
    <n v="1185732"/>
    <x v="455"/>
    <x v="0"/>
    <x v="14"/>
    <s v="Portland"/>
    <x v="5"/>
    <n v="67"/>
    <n v="63"/>
    <n v="4221"/>
    <n v="2279.34"/>
    <n v="0.54"/>
    <s v="Online"/>
    <s v="2021"/>
    <x v="9"/>
    <x v="28"/>
  </r>
  <r>
    <x v="5"/>
    <n v="1185732"/>
    <x v="484"/>
    <x v="0"/>
    <x v="14"/>
    <s v="Portland"/>
    <x v="0"/>
    <n v="62"/>
    <n v="138"/>
    <n v="8556"/>
    <n v="4106.88"/>
    <n v="0.48"/>
    <s v="Online"/>
    <s v="2021"/>
    <x v="10"/>
    <x v="51"/>
  </r>
  <r>
    <x v="5"/>
    <n v="1185732"/>
    <x v="484"/>
    <x v="0"/>
    <x v="14"/>
    <s v="Portland"/>
    <x v="1"/>
    <n v="53"/>
    <n v="74"/>
    <n v="3922"/>
    <n v="1961"/>
    <n v="0.5"/>
    <s v="Online"/>
    <s v="2021"/>
    <x v="10"/>
    <x v="51"/>
  </r>
  <r>
    <x v="5"/>
    <n v="1185732"/>
    <x v="484"/>
    <x v="0"/>
    <x v="14"/>
    <s v="Portland"/>
    <x v="2"/>
    <n v="52"/>
    <n v="68"/>
    <n v="3536"/>
    <n v="1768"/>
    <n v="0.5"/>
    <s v="Online"/>
    <s v="2021"/>
    <x v="10"/>
    <x v="51"/>
  </r>
  <r>
    <x v="5"/>
    <n v="1185732"/>
    <x v="484"/>
    <x v="0"/>
    <x v="14"/>
    <s v="Portland"/>
    <x v="3"/>
    <n v="52"/>
    <n v="50"/>
    <n v="2600"/>
    <n v="1118"/>
    <n v="0.43"/>
    <s v="Online"/>
    <s v="2021"/>
    <x v="10"/>
    <x v="51"/>
  </r>
  <r>
    <x v="5"/>
    <n v="1185732"/>
    <x v="484"/>
    <x v="0"/>
    <x v="14"/>
    <s v="Portland"/>
    <x v="4"/>
    <n v="60"/>
    <n v="54"/>
    <n v="3240"/>
    <n v="1166.3999999999999"/>
    <n v="0.36"/>
    <s v="Online"/>
    <s v="2021"/>
    <x v="10"/>
    <x v="51"/>
  </r>
  <r>
    <x v="5"/>
    <n v="1185732"/>
    <x v="484"/>
    <x v="0"/>
    <x v="14"/>
    <s v="Portland"/>
    <x v="5"/>
    <n v="69"/>
    <n v="75"/>
    <n v="5175"/>
    <n v="2742.75"/>
    <n v="0.53"/>
    <s v="Online"/>
    <s v="2021"/>
    <x v="10"/>
    <x v="51"/>
  </r>
  <r>
    <x v="3"/>
    <n v="1128299"/>
    <x v="174"/>
    <x v="0"/>
    <x v="14"/>
    <s v="Portland"/>
    <x v="0"/>
    <n v="33"/>
    <n v="98"/>
    <n v="3234"/>
    <n v="1131.8999999999999"/>
    <n v="0.35"/>
    <s v="Online"/>
    <s v="2021"/>
    <x v="0"/>
    <x v="31"/>
  </r>
  <r>
    <x v="3"/>
    <n v="1128299"/>
    <x v="174"/>
    <x v="0"/>
    <x v="14"/>
    <s v="Portland"/>
    <x v="1"/>
    <n v="41"/>
    <n v="109"/>
    <n v="4469"/>
    <n v="1474.77"/>
    <n v="0.33"/>
    <s v="Online"/>
    <s v="2021"/>
    <x v="0"/>
    <x v="31"/>
  </r>
  <r>
    <x v="3"/>
    <n v="1128299"/>
    <x v="174"/>
    <x v="0"/>
    <x v="14"/>
    <s v="Portland"/>
    <x v="2"/>
    <n v="43"/>
    <n v="101"/>
    <n v="4343"/>
    <n v="1737.2"/>
    <n v="0.4"/>
    <s v="Online"/>
    <s v="2021"/>
    <x v="0"/>
    <x v="31"/>
  </r>
  <r>
    <x v="3"/>
    <n v="1128299"/>
    <x v="174"/>
    <x v="0"/>
    <x v="14"/>
    <s v="Portland"/>
    <x v="3"/>
    <n v="43"/>
    <n v="59"/>
    <n v="2537"/>
    <n v="989.43000000000006"/>
    <n v="0.39"/>
    <s v="Online"/>
    <s v="2021"/>
    <x v="0"/>
    <x v="31"/>
  </r>
  <r>
    <x v="5"/>
    <n v="1185732"/>
    <x v="188"/>
    <x v="2"/>
    <x v="15"/>
    <s v="Anchorage"/>
    <x v="5"/>
    <n v="52"/>
    <n v="84"/>
    <n v="4368"/>
    <n v="1790.8799999999999"/>
    <n v="0.41"/>
    <s v="Online"/>
    <s v="2021"/>
    <x v="0"/>
    <x v="3"/>
  </r>
  <r>
    <x v="5"/>
    <n v="1185732"/>
    <x v="696"/>
    <x v="2"/>
    <x v="15"/>
    <s v="Anchorage"/>
    <x v="0"/>
    <n v="51"/>
    <n v="173"/>
    <n v="8823"/>
    <n v="4146.8100000000004"/>
    <n v="0.47000000000000003"/>
    <s v="Online"/>
    <s v="2021"/>
    <x v="1"/>
    <x v="52"/>
  </r>
  <r>
    <x v="5"/>
    <n v="1185732"/>
    <x v="696"/>
    <x v="2"/>
    <x v="15"/>
    <s v="Anchorage"/>
    <x v="1"/>
    <n v="53"/>
    <n v="65"/>
    <n v="3445"/>
    <n v="1653.6000000000001"/>
    <n v="0.48000000000000004"/>
    <s v="Online"/>
    <s v="2021"/>
    <x v="1"/>
    <x v="52"/>
  </r>
  <r>
    <x v="5"/>
    <n v="1185732"/>
    <x v="696"/>
    <x v="2"/>
    <x v="15"/>
    <s v="Anchorage"/>
    <x v="2"/>
    <n v="43"/>
    <n v="77"/>
    <n v="3311"/>
    <n v="1225.07"/>
    <n v="0.37"/>
    <s v="Online"/>
    <s v="2021"/>
    <x v="1"/>
    <x v="52"/>
  </r>
  <r>
    <x v="5"/>
    <n v="1185732"/>
    <x v="696"/>
    <x v="2"/>
    <x v="15"/>
    <s v="Anchorage"/>
    <x v="3"/>
    <n v="49"/>
    <n v="46"/>
    <n v="2254"/>
    <n v="879.06000000000006"/>
    <n v="0.39"/>
    <s v="Online"/>
    <s v="2021"/>
    <x v="1"/>
    <x v="52"/>
  </r>
  <r>
    <x v="5"/>
    <n v="1185732"/>
    <x v="696"/>
    <x v="2"/>
    <x v="15"/>
    <s v="Anchorage"/>
    <x v="4"/>
    <n v="60"/>
    <n v="75"/>
    <n v="4500"/>
    <n v="1710"/>
    <n v="0.38"/>
    <s v="Online"/>
    <s v="2021"/>
    <x v="1"/>
    <x v="52"/>
  </r>
  <r>
    <x v="5"/>
    <n v="1185732"/>
    <x v="696"/>
    <x v="2"/>
    <x v="15"/>
    <s v="Anchorage"/>
    <x v="5"/>
    <n v="52"/>
    <n v="102"/>
    <n v="5304"/>
    <n v="2333.7600000000002"/>
    <n v="0.44"/>
    <s v="Online"/>
    <s v="2021"/>
    <x v="1"/>
    <x v="52"/>
  </r>
  <r>
    <x v="5"/>
    <n v="1185732"/>
    <x v="225"/>
    <x v="2"/>
    <x v="15"/>
    <s v="Anchorage"/>
    <x v="0"/>
    <n v="53"/>
    <n v="153"/>
    <n v="8109"/>
    <n v="3973.4100000000003"/>
    <n v="0.49000000000000005"/>
    <s v="Online"/>
    <s v="2021"/>
    <x v="2"/>
    <x v="8"/>
  </r>
  <r>
    <x v="5"/>
    <n v="1185732"/>
    <x v="225"/>
    <x v="2"/>
    <x v="15"/>
    <s v="Anchorage"/>
    <x v="1"/>
    <n v="52"/>
    <n v="65"/>
    <n v="3380"/>
    <n v="1690"/>
    <n v="0.5"/>
    <s v="Online"/>
    <s v="2021"/>
    <x v="2"/>
    <x v="8"/>
  </r>
  <r>
    <x v="5"/>
    <n v="1185732"/>
    <x v="225"/>
    <x v="2"/>
    <x v="15"/>
    <s v="Anchorage"/>
    <x v="2"/>
    <n v="41"/>
    <n v="69"/>
    <n v="2829"/>
    <n v="1046.73"/>
    <n v="0.37"/>
    <s v="Online"/>
    <s v="2021"/>
    <x v="2"/>
    <x v="8"/>
  </r>
  <r>
    <x v="5"/>
    <n v="1185732"/>
    <x v="225"/>
    <x v="2"/>
    <x v="15"/>
    <s v="Anchorage"/>
    <x v="3"/>
    <n v="49"/>
    <n v="36"/>
    <n v="1764"/>
    <n v="670.32"/>
    <n v="0.38"/>
    <s v="Online"/>
    <s v="2021"/>
    <x v="2"/>
    <x v="8"/>
  </r>
  <r>
    <x v="5"/>
    <n v="1185732"/>
    <x v="225"/>
    <x v="2"/>
    <x v="15"/>
    <s v="Anchorage"/>
    <x v="4"/>
    <n v="64"/>
    <n v="53"/>
    <n v="3392"/>
    <n v="1322.88"/>
    <n v="0.39"/>
    <s v="Online"/>
    <s v="2021"/>
    <x v="2"/>
    <x v="8"/>
  </r>
  <r>
    <x v="5"/>
    <n v="1185732"/>
    <x v="225"/>
    <x v="2"/>
    <x v="15"/>
    <s v="Anchorage"/>
    <x v="5"/>
    <n v="53"/>
    <n v="72"/>
    <n v="3816"/>
    <n v="1526.4"/>
    <n v="0.4"/>
    <s v="Online"/>
    <s v="2021"/>
    <x v="2"/>
    <x v="8"/>
  </r>
  <r>
    <x v="5"/>
    <n v="1185732"/>
    <x v="244"/>
    <x v="2"/>
    <x v="15"/>
    <s v="Anchorage"/>
    <x v="0"/>
    <n v="54"/>
    <n v="131"/>
    <n v="7074"/>
    <n v="3254.04"/>
    <n v="0.46"/>
    <s v="Online"/>
    <s v="2021"/>
    <x v="3"/>
    <x v="11"/>
  </r>
  <r>
    <x v="5"/>
    <n v="1185732"/>
    <x v="244"/>
    <x v="2"/>
    <x v="15"/>
    <s v="Anchorage"/>
    <x v="1"/>
    <n v="50"/>
    <n v="61"/>
    <n v="3050"/>
    <n v="1525"/>
    <n v="0.5"/>
    <s v="Online"/>
    <s v="2021"/>
    <x v="3"/>
    <x v="11"/>
  </r>
  <r>
    <x v="5"/>
    <n v="1185732"/>
    <x v="244"/>
    <x v="2"/>
    <x v="15"/>
    <s v="Anchorage"/>
    <x v="2"/>
    <n v="44"/>
    <n v="61"/>
    <n v="2684"/>
    <n v="1073.6000000000001"/>
    <n v="0.4"/>
    <s v="Online"/>
    <s v="2021"/>
    <x v="3"/>
    <x v="11"/>
  </r>
  <r>
    <x v="5"/>
    <n v="1185732"/>
    <x v="244"/>
    <x v="2"/>
    <x v="15"/>
    <s v="Anchorage"/>
    <x v="3"/>
    <n v="47"/>
    <n v="44"/>
    <n v="2068"/>
    <n v="765.16"/>
    <n v="0.37"/>
    <s v="Online"/>
    <s v="2021"/>
    <x v="3"/>
    <x v="11"/>
  </r>
  <r>
    <x v="5"/>
    <n v="1185732"/>
    <x v="244"/>
    <x v="2"/>
    <x v="15"/>
    <s v="Anchorage"/>
    <x v="4"/>
    <n v="56"/>
    <n v="41"/>
    <n v="2296"/>
    <n v="849.52"/>
    <n v="0.37"/>
    <s v="Online"/>
    <s v="2021"/>
    <x v="3"/>
    <x v="11"/>
  </r>
  <r>
    <x v="5"/>
    <n v="1185732"/>
    <x v="244"/>
    <x v="2"/>
    <x v="15"/>
    <s v="Anchorage"/>
    <x v="5"/>
    <n v="49"/>
    <n v="84"/>
    <n v="4116"/>
    <n v="1811.04"/>
    <n v="0.44"/>
    <s v="Online"/>
    <s v="2021"/>
    <x v="3"/>
    <x v="11"/>
  </r>
  <r>
    <x v="5"/>
    <n v="1185732"/>
    <x v="273"/>
    <x v="2"/>
    <x v="15"/>
    <s v="Anchorage"/>
    <x v="0"/>
    <n v="59"/>
    <n v="160"/>
    <n v="9440"/>
    <n v="4720"/>
    <n v="0.5"/>
    <s v="Online"/>
    <s v="2021"/>
    <x v="4"/>
    <x v="36"/>
  </r>
  <r>
    <x v="5"/>
    <n v="1185732"/>
    <x v="273"/>
    <x v="2"/>
    <x v="15"/>
    <s v="Anchorage"/>
    <x v="1"/>
    <n v="56"/>
    <n v="72"/>
    <n v="4032"/>
    <n v="1814.4000000000003"/>
    <n v="0.45000000000000007"/>
    <s v="Online"/>
    <s v="2021"/>
    <x v="4"/>
    <x v="36"/>
  </r>
  <r>
    <x v="5"/>
    <n v="1185732"/>
    <x v="273"/>
    <x v="2"/>
    <x v="15"/>
    <s v="Anchorage"/>
    <x v="2"/>
    <n v="53"/>
    <n v="84"/>
    <n v="4452"/>
    <n v="1780.8000000000002"/>
    <n v="0.4"/>
    <s v="Online"/>
    <s v="2021"/>
    <x v="4"/>
    <x v="36"/>
  </r>
  <r>
    <x v="5"/>
    <n v="1185732"/>
    <x v="273"/>
    <x v="2"/>
    <x v="15"/>
    <s v="Anchorage"/>
    <x v="3"/>
    <n v="51"/>
    <n v="63"/>
    <n v="3213"/>
    <n v="1220.94"/>
    <n v="0.38"/>
    <s v="Online"/>
    <s v="2021"/>
    <x v="4"/>
    <x v="36"/>
  </r>
  <r>
    <x v="5"/>
    <n v="1185732"/>
    <x v="273"/>
    <x v="2"/>
    <x v="15"/>
    <s v="Anchorage"/>
    <x v="4"/>
    <n v="62"/>
    <n v="69"/>
    <n v="4278"/>
    <n v="1625.64"/>
    <n v="0.38"/>
    <s v="Online"/>
    <s v="2021"/>
    <x v="4"/>
    <x v="36"/>
  </r>
  <r>
    <x v="5"/>
    <n v="1185732"/>
    <x v="273"/>
    <x v="2"/>
    <x v="15"/>
    <s v="Anchorage"/>
    <x v="5"/>
    <n v="67"/>
    <n v="100"/>
    <n v="6700"/>
    <n v="2747"/>
    <n v="0.41"/>
    <s v="Online"/>
    <s v="2021"/>
    <x v="4"/>
    <x v="36"/>
  </r>
  <r>
    <x v="5"/>
    <n v="1185732"/>
    <x v="306"/>
    <x v="2"/>
    <x v="15"/>
    <s v="Anchorage"/>
    <x v="0"/>
    <n v="59"/>
    <n v="189"/>
    <n v="11151"/>
    <n v="5129.46"/>
    <n v="0.46"/>
    <s v="Online"/>
    <s v="2021"/>
    <x v="11"/>
    <x v="41"/>
  </r>
  <r>
    <x v="5"/>
    <n v="1185732"/>
    <x v="306"/>
    <x v="2"/>
    <x v="15"/>
    <s v="Anchorage"/>
    <x v="1"/>
    <n v="55"/>
    <n v="112"/>
    <n v="6160"/>
    <n v="3080"/>
    <n v="0.5"/>
    <s v="Online"/>
    <s v="2021"/>
    <x v="11"/>
    <x v="41"/>
  </r>
  <r>
    <x v="5"/>
    <n v="1185732"/>
    <x v="306"/>
    <x v="2"/>
    <x v="15"/>
    <s v="Anchorage"/>
    <x v="2"/>
    <n v="53"/>
    <n v="81"/>
    <n v="4293"/>
    <n v="1545.48"/>
    <n v="0.36"/>
    <s v="Online"/>
    <s v="2021"/>
    <x v="11"/>
    <x v="41"/>
  </r>
  <r>
    <x v="5"/>
    <n v="1185732"/>
    <x v="306"/>
    <x v="2"/>
    <x v="15"/>
    <s v="Anchorage"/>
    <x v="3"/>
    <n v="53"/>
    <n v="90"/>
    <n v="4770"/>
    <n v="1717.2"/>
    <n v="0.36"/>
    <s v="Online"/>
    <s v="2021"/>
    <x v="11"/>
    <x v="41"/>
  </r>
  <r>
    <x v="5"/>
    <n v="1185732"/>
    <x v="306"/>
    <x v="2"/>
    <x v="15"/>
    <s v="Anchorage"/>
    <x v="4"/>
    <n v="60"/>
    <n v="84"/>
    <n v="5040"/>
    <n v="1814.3999999999999"/>
    <n v="0.36"/>
    <s v="Online"/>
    <s v="2021"/>
    <x v="11"/>
    <x v="41"/>
  </r>
  <r>
    <x v="5"/>
    <n v="1185732"/>
    <x v="306"/>
    <x v="2"/>
    <x v="15"/>
    <s v="Anchorage"/>
    <x v="5"/>
    <n v="67"/>
    <n v="126"/>
    <n v="8442"/>
    <n v="3545.64"/>
    <n v="0.42"/>
    <s v="Online"/>
    <s v="2021"/>
    <x v="11"/>
    <x v="41"/>
  </r>
  <r>
    <x v="5"/>
    <n v="1185732"/>
    <x v="334"/>
    <x v="2"/>
    <x v="15"/>
    <s v="Anchorage"/>
    <x v="0"/>
    <n v="63"/>
    <n v="182"/>
    <n v="11466"/>
    <n v="5274.3600000000006"/>
    <n v="0.46"/>
    <s v="Online"/>
    <s v="2021"/>
    <x v="5"/>
    <x v="15"/>
  </r>
  <r>
    <x v="5"/>
    <n v="1185732"/>
    <x v="334"/>
    <x v="2"/>
    <x v="15"/>
    <s v="Anchorage"/>
    <x v="1"/>
    <n v="59"/>
    <n v="111"/>
    <n v="6549"/>
    <n v="3078.03"/>
    <n v="0.47000000000000003"/>
    <s v="Online"/>
    <s v="2021"/>
    <x v="5"/>
    <x v="15"/>
  </r>
  <r>
    <x v="5"/>
    <n v="1185732"/>
    <x v="334"/>
    <x v="2"/>
    <x v="15"/>
    <s v="Anchorage"/>
    <x v="2"/>
    <n v="53"/>
    <n v="102"/>
    <n v="5406"/>
    <n v="1946.1599999999999"/>
    <n v="0.36"/>
    <s v="Online"/>
    <s v="2021"/>
    <x v="5"/>
    <x v="15"/>
  </r>
  <r>
    <x v="5"/>
    <n v="1185732"/>
    <x v="334"/>
    <x v="2"/>
    <x v="15"/>
    <s v="Anchorage"/>
    <x v="3"/>
    <n v="51"/>
    <n v="75"/>
    <n v="3825"/>
    <n v="1453.5"/>
    <n v="0.38"/>
    <s v="Online"/>
    <s v="2021"/>
    <x v="5"/>
    <x v="15"/>
  </r>
  <r>
    <x v="5"/>
    <n v="1185732"/>
    <x v="334"/>
    <x v="2"/>
    <x v="15"/>
    <s v="Anchorage"/>
    <x v="4"/>
    <n v="61"/>
    <n v="91"/>
    <n v="5551"/>
    <n v="2164.89"/>
    <n v="0.39"/>
    <s v="Online"/>
    <s v="2021"/>
    <x v="5"/>
    <x v="15"/>
  </r>
  <r>
    <x v="5"/>
    <n v="1185732"/>
    <x v="334"/>
    <x v="2"/>
    <x v="15"/>
    <s v="Anchorage"/>
    <x v="5"/>
    <n v="67"/>
    <n v="130"/>
    <n v="8710"/>
    <n v="3919.4999999999995"/>
    <n v="0.44999999999999996"/>
    <s v="Online"/>
    <s v="2021"/>
    <x v="5"/>
    <x v="15"/>
  </r>
  <r>
    <x v="5"/>
    <n v="1185732"/>
    <x v="366"/>
    <x v="2"/>
    <x v="15"/>
    <s v="Anchorage"/>
    <x v="0"/>
    <n v="59"/>
    <n v="163"/>
    <n v="9617"/>
    <n v="4327.6500000000005"/>
    <n v="0.45000000000000007"/>
    <s v="Online"/>
    <s v="2021"/>
    <x v="6"/>
    <x v="19"/>
  </r>
  <r>
    <x v="5"/>
    <n v="1185732"/>
    <x v="366"/>
    <x v="2"/>
    <x v="15"/>
    <s v="Anchorage"/>
    <x v="1"/>
    <n v="56"/>
    <n v="106"/>
    <n v="5936"/>
    <n v="2671.2000000000003"/>
    <n v="0.45000000000000007"/>
    <s v="Online"/>
    <s v="2021"/>
    <x v="6"/>
    <x v="19"/>
  </r>
  <r>
    <x v="5"/>
    <n v="1185732"/>
    <x v="366"/>
    <x v="2"/>
    <x v="15"/>
    <s v="Anchorage"/>
    <x v="2"/>
    <n v="54"/>
    <n v="102"/>
    <n v="5508"/>
    <n v="1982.8799999999999"/>
    <n v="0.36"/>
    <s v="Online"/>
    <s v="2021"/>
    <x v="6"/>
    <x v="19"/>
  </r>
  <r>
    <x v="5"/>
    <n v="1185732"/>
    <x v="366"/>
    <x v="2"/>
    <x v="15"/>
    <s v="Anchorage"/>
    <x v="3"/>
    <n v="53"/>
    <n v="68"/>
    <n v="3604"/>
    <n v="1441.6000000000001"/>
    <n v="0.4"/>
    <s v="Online"/>
    <s v="2021"/>
    <x v="6"/>
    <x v="19"/>
  </r>
  <r>
    <x v="5"/>
    <n v="1185732"/>
    <x v="366"/>
    <x v="2"/>
    <x v="15"/>
    <s v="Anchorage"/>
    <x v="4"/>
    <n v="62"/>
    <n v="65"/>
    <n v="4030"/>
    <n v="1531.4"/>
    <n v="0.38"/>
    <s v="Online"/>
    <s v="2021"/>
    <x v="6"/>
    <x v="19"/>
  </r>
  <r>
    <x v="5"/>
    <n v="1185732"/>
    <x v="366"/>
    <x v="2"/>
    <x v="15"/>
    <s v="Anchorage"/>
    <x v="5"/>
    <n v="67"/>
    <n v="104"/>
    <n v="6968"/>
    <n v="2926.56"/>
    <n v="0.42"/>
    <s v="Online"/>
    <s v="2021"/>
    <x v="6"/>
    <x v="19"/>
  </r>
  <r>
    <x v="5"/>
    <n v="1185732"/>
    <x v="396"/>
    <x v="2"/>
    <x v="15"/>
    <s v="Anchorage"/>
    <x v="0"/>
    <n v="64"/>
    <n v="131"/>
    <n v="8384"/>
    <n v="4024.32"/>
    <n v="0.48000000000000004"/>
    <s v="Online"/>
    <s v="2021"/>
    <x v="7"/>
    <x v="44"/>
  </r>
  <r>
    <x v="5"/>
    <n v="1185732"/>
    <x v="396"/>
    <x v="2"/>
    <x v="15"/>
    <s v="Anchorage"/>
    <x v="1"/>
    <n v="55"/>
    <n v="91"/>
    <n v="5005"/>
    <n v="2402.4"/>
    <n v="0.48000000000000004"/>
    <s v="Online"/>
    <s v="2021"/>
    <x v="7"/>
    <x v="44"/>
  </r>
  <r>
    <x v="5"/>
    <n v="1185732"/>
    <x v="396"/>
    <x v="2"/>
    <x v="15"/>
    <s v="Anchorage"/>
    <x v="2"/>
    <n v="50"/>
    <n v="59"/>
    <n v="2950"/>
    <n v="1121"/>
    <n v="0.38"/>
    <s v="Online"/>
    <s v="2021"/>
    <x v="7"/>
    <x v="44"/>
  </r>
  <r>
    <x v="5"/>
    <n v="1185732"/>
    <x v="396"/>
    <x v="2"/>
    <x v="15"/>
    <s v="Anchorage"/>
    <x v="3"/>
    <n v="50"/>
    <n v="56"/>
    <n v="2800"/>
    <n v="1092"/>
    <n v="0.39"/>
    <s v="Online"/>
    <s v="2021"/>
    <x v="7"/>
    <x v="44"/>
  </r>
  <r>
    <x v="5"/>
    <n v="1185732"/>
    <x v="396"/>
    <x v="2"/>
    <x v="15"/>
    <s v="Anchorage"/>
    <x v="4"/>
    <n v="62"/>
    <n v="60"/>
    <n v="3720"/>
    <n v="1488"/>
    <n v="0.4"/>
    <s v="Online"/>
    <s v="2021"/>
    <x v="7"/>
    <x v="44"/>
  </r>
  <r>
    <x v="5"/>
    <n v="1185732"/>
    <x v="396"/>
    <x v="2"/>
    <x v="15"/>
    <s v="Anchorage"/>
    <x v="5"/>
    <n v="64"/>
    <n v="84"/>
    <n v="5376"/>
    <n v="2204.16"/>
    <n v="0.41"/>
    <s v="Online"/>
    <s v="2021"/>
    <x v="7"/>
    <x v="44"/>
  </r>
  <r>
    <x v="5"/>
    <n v="1185732"/>
    <x v="428"/>
    <x v="2"/>
    <x v="15"/>
    <s v="Anchorage"/>
    <x v="0"/>
    <n v="68"/>
    <n v="113"/>
    <n v="7684"/>
    <n v="3611.48"/>
    <n v="0.47000000000000003"/>
    <s v="Online"/>
    <s v="2021"/>
    <x v="8"/>
    <x v="24"/>
  </r>
  <r>
    <x v="5"/>
    <n v="1185732"/>
    <x v="428"/>
    <x v="2"/>
    <x v="15"/>
    <s v="Anchorage"/>
    <x v="1"/>
    <n v="60"/>
    <n v="77"/>
    <n v="4620"/>
    <n v="2217.6000000000004"/>
    <n v="0.48000000000000004"/>
    <s v="Online"/>
    <s v="2021"/>
    <x v="8"/>
    <x v="24"/>
  </r>
  <r>
    <x v="5"/>
    <n v="1185732"/>
    <x v="428"/>
    <x v="2"/>
    <x v="15"/>
    <s v="Anchorage"/>
    <x v="2"/>
    <n v="59"/>
    <n v="46"/>
    <n v="2714"/>
    <n v="1085.6000000000001"/>
    <n v="0.4"/>
    <s v="Online"/>
    <s v="2021"/>
    <x v="8"/>
    <x v="24"/>
  </r>
  <r>
    <x v="5"/>
    <n v="1185732"/>
    <x v="428"/>
    <x v="2"/>
    <x v="15"/>
    <s v="Anchorage"/>
    <x v="3"/>
    <n v="59"/>
    <n v="42"/>
    <n v="2478"/>
    <n v="892.07999999999993"/>
    <n v="0.36"/>
    <s v="Online"/>
    <s v="2021"/>
    <x v="8"/>
    <x v="24"/>
  </r>
  <r>
    <x v="5"/>
    <n v="1185732"/>
    <x v="428"/>
    <x v="2"/>
    <x v="15"/>
    <s v="Anchorage"/>
    <x v="4"/>
    <n v="71"/>
    <n v="44"/>
    <n v="3124"/>
    <n v="1093.3999999999999"/>
    <n v="0.35"/>
    <s v="Online"/>
    <s v="2021"/>
    <x v="8"/>
    <x v="24"/>
  </r>
  <r>
    <x v="5"/>
    <n v="1185732"/>
    <x v="428"/>
    <x v="2"/>
    <x v="15"/>
    <s v="Anchorage"/>
    <x v="5"/>
    <n v="73"/>
    <n v="83"/>
    <n v="6059"/>
    <n v="2423.6"/>
    <n v="0.4"/>
    <s v="Online"/>
    <s v="2021"/>
    <x v="8"/>
    <x v="24"/>
  </r>
  <r>
    <x v="5"/>
    <n v="1185732"/>
    <x v="458"/>
    <x v="2"/>
    <x v="15"/>
    <s v="Anchorage"/>
    <x v="0"/>
    <n v="68"/>
    <n v="123"/>
    <n v="8364"/>
    <n v="4014.7200000000003"/>
    <n v="0.48000000000000004"/>
    <s v="Online"/>
    <s v="2021"/>
    <x v="9"/>
    <x v="48"/>
  </r>
  <r>
    <x v="5"/>
    <n v="1185732"/>
    <x v="458"/>
    <x v="2"/>
    <x v="15"/>
    <s v="Anchorage"/>
    <x v="1"/>
    <n v="59"/>
    <n v="81"/>
    <n v="4779"/>
    <n v="2198.34"/>
    <n v="0.46"/>
    <s v="Online"/>
    <s v="2021"/>
    <x v="9"/>
    <x v="48"/>
  </r>
  <r>
    <x v="5"/>
    <n v="1185732"/>
    <x v="458"/>
    <x v="2"/>
    <x v="15"/>
    <s v="Anchorage"/>
    <x v="2"/>
    <n v="59"/>
    <n v="93"/>
    <n v="5487"/>
    <n v="2139.9300000000003"/>
    <n v="0.39"/>
    <s v="Online"/>
    <s v="2021"/>
    <x v="9"/>
    <x v="48"/>
  </r>
  <r>
    <x v="5"/>
    <n v="1185732"/>
    <x v="458"/>
    <x v="2"/>
    <x v="15"/>
    <s v="Anchorage"/>
    <x v="3"/>
    <n v="62"/>
    <n v="90"/>
    <n v="5580"/>
    <n v="2120.4"/>
    <n v="0.38"/>
    <s v="Online"/>
    <s v="2021"/>
    <x v="9"/>
    <x v="48"/>
  </r>
  <r>
    <x v="5"/>
    <n v="1185732"/>
    <x v="458"/>
    <x v="2"/>
    <x v="15"/>
    <s v="Anchorage"/>
    <x v="4"/>
    <n v="69"/>
    <n v="83"/>
    <n v="5727"/>
    <n v="2004.4499999999998"/>
    <n v="0.35"/>
    <s v="Online"/>
    <s v="2021"/>
    <x v="9"/>
    <x v="48"/>
  </r>
  <r>
    <x v="5"/>
    <n v="1185732"/>
    <x v="458"/>
    <x v="2"/>
    <x v="15"/>
    <s v="Anchorage"/>
    <x v="5"/>
    <n v="74"/>
    <n v="101"/>
    <n v="7474"/>
    <n v="3139.08"/>
    <n v="0.42"/>
    <s v="Online"/>
    <s v="2021"/>
    <x v="9"/>
    <x v="48"/>
  </r>
  <r>
    <x v="5"/>
    <n v="1185732"/>
    <x v="487"/>
    <x v="2"/>
    <x v="15"/>
    <s v="Anchorage"/>
    <x v="0"/>
    <n v="69"/>
    <n v="174"/>
    <n v="12006"/>
    <n v="5642.8200000000006"/>
    <n v="0.47000000000000003"/>
    <s v="Online"/>
    <s v="2021"/>
    <x v="10"/>
    <x v="29"/>
  </r>
  <r>
    <x v="5"/>
    <n v="1185732"/>
    <x v="487"/>
    <x v="2"/>
    <x v="15"/>
    <s v="Anchorage"/>
    <x v="1"/>
    <n v="60"/>
    <n v="112"/>
    <n v="6720"/>
    <n v="3158.4"/>
    <n v="0.47000000000000003"/>
    <s v="Online"/>
    <s v="2021"/>
    <x v="10"/>
    <x v="29"/>
  </r>
  <r>
    <x v="0"/>
    <n v="1128299"/>
    <x v="174"/>
    <x v="2"/>
    <x v="15"/>
    <s v="Anchorage"/>
    <x v="0"/>
    <n v="33"/>
    <n v="109"/>
    <n v="3597"/>
    <n v="1366.8600000000001"/>
    <n v="0.38"/>
    <s v="Online"/>
    <s v="2021"/>
    <x v="0"/>
    <x v="31"/>
  </r>
  <r>
    <x v="0"/>
    <n v="1128299"/>
    <x v="174"/>
    <x v="2"/>
    <x v="15"/>
    <s v="Anchorage"/>
    <x v="1"/>
    <n v="43"/>
    <n v="109"/>
    <n v="4687"/>
    <n v="1546.71"/>
    <n v="0.33"/>
    <s v="Online"/>
    <s v="2021"/>
    <x v="0"/>
    <x v="31"/>
  </r>
  <r>
    <x v="0"/>
    <n v="1128299"/>
    <x v="174"/>
    <x v="2"/>
    <x v="15"/>
    <s v="Anchorage"/>
    <x v="2"/>
    <n v="41"/>
    <n v="113"/>
    <n v="4633"/>
    <n v="1667.8799999999999"/>
    <n v="0.36"/>
    <s v="Online"/>
    <s v="2021"/>
    <x v="0"/>
    <x v="31"/>
  </r>
  <r>
    <x v="0"/>
    <n v="1128299"/>
    <x v="174"/>
    <x v="2"/>
    <x v="15"/>
    <s v="Anchorage"/>
    <x v="3"/>
    <n v="43"/>
    <n v="56"/>
    <n v="2408"/>
    <n v="842.8"/>
    <n v="0.35"/>
    <s v="Online"/>
    <s v="2021"/>
    <x v="0"/>
    <x v="31"/>
  </r>
  <r>
    <x v="0"/>
    <n v="1128299"/>
    <x v="174"/>
    <x v="2"/>
    <x v="15"/>
    <s v="Anchorage"/>
    <x v="4"/>
    <n v="46"/>
    <n v="46"/>
    <n v="2116"/>
    <n v="634.79999999999995"/>
    <n v="0.3"/>
    <s v="Online"/>
    <s v="2021"/>
    <x v="0"/>
    <x v="31"/>
  </r>
  <r>
    <x v="0"/>
    <n v="1128299"/>
    <x v="174"/>
    <x v="2"/>
    <x v="15"/>
    <s v="Anchorage"/>
    <x v="5"/>
    <n v="42"/>
    <n v="123"/>
    <n v="5166"/>
    <n v="2789.6400000000003"/>
    <n v="0.54"/>
    <s v="Online"/>
    <s v="2021"/>
    <x v="0"/>
    <x v="31"/>
  </r>
  <r>
    <x v="0"/>
    <n v="1128299"/>
    <x v="205"/>
    <x v="2"/>
    <x v="15"/>
    <s v="Anchorage"/>
    <x v="0"/>
    <n v="33"/>
    <n v="143"/>
    <n v="4719"/>
    <n v="1698.84"/>
    <n v="0.36"/>
    <s v="Online"/>
    <s v="2021"/>
    <x v="1"/>
    <x v="5"/>
  </r>
  <r>
    <x v="0"/>
    <n v="1128299"/>
    <x v="205"/>
    <x v="2"/>
    <x v="15"/>
    <s v="Anchorage"/>
    <x v="1"/>
    <n v="42"/>
    <n v="98"/>
    <n v="4116"/>
    <n v="1317.1200000000001"/>
    <n v="0.32"/>
    <s v="Online"/>
    <s v="2021"/>
    <x v="1"/>
    <x v="5"/>
  </r>
  <r>
    <x v="0"/>
    <n v="1128299"/>
    <x v="205"/>
    <x v="2"/>
    <x v="15"/>
    <s v="Anchorage"/>
    <x v="2"/>
    <n v="44"/>
    <n v="94"/>
    <n v="4136"/>
    <n v="1488.96"/>
    <n v="0.36"/>
    <s v="Online"/>
    <s v="2021"/>
    <x v="1"/>
    <x v="5"/>
  </r>
  <r>
    <x v="0"/>
    <n v="1128299"/>
    <x v="205"/>
    <x v="2"/>
    <x v="16"/>
    <s v="Honolulu"/>
    <x v="3"/>
    <n v="41"/>
    <n v="56"/>
    <n v="2296"/>
    <n v="895.44"/>
    <n v="0.39"/>
    <s v="Online"/>
    <s v="2021"/>
    <x v="1"/>
    <x v="5"/>
  </r>
  <r>
    <x v="0"/>
    <n v="1128299"/>
    <x v="205"/>
    <x v="2"/>
    <x v="16"/>
    <s v="Honolulu"/>
    <x v="4"/>
    <n v="47"/>
    <n v="38"/>
    <n v="1786"/>
    <n v="535.79999999999995"/>
    <n v="0.3"/>
    <s v="Online"/>
    <s v="2021"/>
    <x v="1"/>
    <x v="5"/>
  </r>
  <r>
    <x v="0"/>
    <n v="1128299"/>
    <x v="205"/>
    <x v="2"/>
    <x v="16"/>
    <s v="Honolulu"/>
    <x v="5"/>
    <n v="44"/>
    <n v="102"/>
    <n v="4488"/>
    <n v="2468.4"/>
    <n v="0.55000000000000004"/>
    <s v="Online"/>
    <s v="2021"/>
    <x v="1"/>
    <x v="5"/>
  </r>
  <r>
    <x v="0"/>
    <n v="1128299"/>
    <x v="214"/>
    <x v="2"/>
    <x v="16"/>
    <s v="Honolulu"/>
    <x v="0"/>
    <n v="44"/>
    <n v="135"/>
    <n v="5940"/>
    <n v="2376"/>
    <n v="0.4"/>
    <s v="Online"/>
    <s v="2021"/>
    <x v="2"/>
    <x v="7"/>
  </r>
  <r>
    <x v="0"/>
    <n v="1128299"/>
    <x v="214"/>
    <x v="2"/>
    <x v="16"/>
    <s v="Honolulu"/>
    <x v="1"/>
    <n v="54"/>
    <n v="91"/>
    <n v="4914"/>
    <n v="1523.34"/>
    <n v="0.31"/>
    <s v="Online"/>
    <s v="2021"/>
    <x v="2"/>
    <x v="7"/>
  </r>
  <r>
    <x v="0"/>
    <n v="1128299"/>
    <x v="214"/>
    <x v="2"/>
    <x v="16"/>
    <s v="Honolulu"/>
    <x v="2"/>
    <n v="57"/>
    <n v="101"/>
    <n v="5757"/>
    <n v="2245.23"/>
    <n v="0.39"/>
    <s v="Online"/>
    <s v="2021"/>
    <x v="2"/>
    <x v="7"/>
  </r>
  <r>
    <x v="0"/>
    <n v="1128299"/>
    <x v="214"/>
    <x v="2"/>
    <x v="16"/>
    <s v="Honolulu"/>
    <x v="3"/>
    <n v="52"/>
    <n v="69"/>
    <n v="3588"/>
    <n v="1291.68"/>
    <n v="0.36"/>
    <s v="Online"/>
    <s v="2021"/>
    <x v="2"/>
    <x v="7"/>
  </r>
  <r>
    <x v="0"/>
    <n v="1128299"/>
    <x v="214"/>
    <x v="2"/>
    <x v="16"/>
    <s v="Honolulu"/>
    <x v="4"/>
    <n v="55"/>
    <n v="36"/>
    <n v="1980"/>
    <n v="514.80000000000007"/>
    <n v="0.26"/>
    <s v="Online"/>
    <s v="2021"/>
    <x v="2"/>
    <x v="7"/>
  </r>
  <r>
    <x v="0"/>
    <n v="1128299"/>
    <x v="214"/>
    <x v="2"/>
    <x v="16"/>
    <s v="Honolulu"/>
    <x v="5"/>
    <n v="50"/>
    <n v="85"/>
    <n v="4250"/>
    <n v="2337.5"/>
    <n v="0.55000000000000004"/>
    <s v="Online"/>
    <s v="2021"/>
    <x v="2"/>
    <x v="7"/>
  </r>
  <r>
    <x v="0"/>
    <n v="1128299"/>
    <x v="233"/>
    <x v="2"/>
    <x v="16"/>
    <s v="Honolulu"/>
    <x v="0"/>
    <n v="59"/>
    <n v="130"/>
    <n v="7670"/>
    <n v="2761.2"/>
    <n v="0.36"/>
    <s v="Online"/>
    <s v="2021"/>
    <x v="3"/>
    <x v="34"/>
  </r>
  <r>
    <x v="0"/>
    <n v="1128299"/>
    <x v="233"/>
    <x v="2"/>
    <x v="16"/>
    <s v="Honolulu"/>
    <x v="1"/>
    <n v="61"/>
    <n v="81"/>
    <n v="4941"/>
    <n v="1729.35"/>
    <n v="0.35"/>
    <s v="Online"/>
    <s v="2021"/>
    <x v="3"/>
    <x v="34"/>
  </r>
  <r>
    <x v="0"/>
    <n v="1128299"/>
    <x v="233"/>
    <x v="2"/>
    <x v="16"/>
    <s v="Honolulu"/>
    <x v="2"/>
    <n v="60"/>
    <n v="91"/>
    <n v="5460"/>
    <n v="2074.8000000000002"/>
    <n v="0.38"/>
    <s v="Online"/>
    <s v="2021"/>
    <x v="3"/>
    <x v="34"/>
  </r>
  <r>
    <x v="0"/>
    <n v="1128299"/>
    <x v="233"/>
    <x v="2"/>
    <x v="16"/>
    <s v="Honolulu"/>
    <x v="3"/>
    <n v="48"/>
    <n v="73"/>
    <n v="3504"/>
    <n v="1226.3999999999999"/>
    <n v="0.35"/>
    <s v="Online"/>
    <s v="2021"/>
    <x v="3"/>
    <x v="34"/>
  </r>
  <r>
    <x v="0"/>
    <n v="1128299"/>
    <x v="233"/>
    <x v="2"/>
    <x v="16"/>
    <s v="Honolulu"/>
    <x v="4"/>
    <n v="52"/>
    <n v="42"/>
    <n v="2184"/>
    <n v="589.68000000000006"/>
    <n v="0.27"/>
    <s v="Online"/>
    <s v="2021"/>
    <x v="3"/>
    <x v="34"/>
  </r>
  <r>
    <x v="0"/>
    <n v="1128299"/>
    <x v="233"/>
    <x v="2"/>
    <x v="16"/>
    <s v="Honolulu"/>
    <x v="5"/>
    <n v="66"/>
    <n v="94"/>
    <n v="6204"/>
    <n v="3102"/>
    <n v="0.5"/>
    <s v="Online"/>
    <s v="2021"/>
    <x v="3"/>
    <x v="34"/>
  </r>
  <r>
    <x v="0"/>
    <n v="1128299"/>
    <x v="264"/>
    <x v="2"/>
    <x v="16"/>
    <s v="Honolulu"/>
    <x v="0"/>
    <n v="51"/>
    <n v="158"/>
    <n v="8058"/>
    <n v="2981.46"/>
    <n v="0.37"/>
    <s v="Online"/>
    <s v="2021"/>
    <x v="4"/>
    <x v="35"/>
  </r>
  <r>
    <x v="0"/>
    <n v="1128299"/>
    <x v="264"/>
    <x v="2"/>
    <x v="16"/>
    <s v="Honolulu"/>
    <x v="1"/>
    <n v="58"/>
    <n v="98"/>
    <n v="5684"/>
    <n v="1875.72"/>
    <n v="0.33"/>
    <s v="Online"/>
    <s v="2021"/>
    <x v="4"/>
    <x v="35"/>
  </r>
  <r>
    <x v="0"/>
    <n v="1128299"/>
    <x v="264"/>
    <x v="2"/>
    <x v="16"/>
    <s v="Honolulu"/>
    <x v="2"/>
    <n v="56"/>
    <n v="98"/>
    <n v="5488"/>
    <n v="2195.2000000000003"/>
    <n v="0.4"/>
    <s v="Online"/>
    <s v="2021"/>
    <x v="4"/>
    <x v="35"/>
  </r>
  <r>
    <x v="0"/>
    <n v="1128299"/>
    <x v="264"/>
    <x v="2"/>
    <x v="16"/>
    <s v="Honolulu"/>
    <x v="3"/>
    <n v="52"/>
    <n v="80"/>
    <n v="4160"/>
    <n v="1664"/>
    <n v="0.4"/>
    <s v="Online"/>
    <s v="2021"/>
    <x v="4"/>
    <x v="35"/>
  </r>
  <r>
    <x v="0"/>
    <n v="1128299"/>
    <x v="264"/>
    <x v="2"/>
    <x v="16"/>
    <s v="Honolulu"/>
    <x v="4"/>
    <n v="55"/>
    <n v="46"/>
    <n v="2530"/>
    <n v="708.40000000000009"/>
    <n v="0.28000000000000003"/>
    <s v="Online"/>
    <s v="2021"/>
    <x v="4"/>
    <x v="35"/>
  </r>
  <r>
    <x v="0"/>
    <n v="1128299"/>
    <x v="264"/>
    <x v="2"/>
    <x v="16"/>
    <s v="Honolulu"/>
    <x v="5"/>
    <n v="69"/>
    <n v="143"/>
    <n v="9867"/>
    <n v="5426.85"/>
    <n v="0.55000000000000004"/>
    <s v="Online"/>
    <s v="2021"/>
    <x v="4"/>
    <x v="35"/>
  </r>
  <r>
    <x v="0"/>
    <n v="1128299"/>
    <x v="294"/>
    <x v="2"/>
    <x v="16"/>
    <s v="Honolulu"/>
    <x v="0"/>
    <n v="67"/>
    <n v="210"/>
    <n v="14070"/>
    <n v="5628"/>
    <n v="0.4"/>
    <s v="Online"/>
    <s v="2021"/>
    <x v="11"/>
    <x v="39"/>
  </r>
  <r>
    <x v="0"/>
    <n v="1128299"/>
    <x v="294"/>
    <x v="2"/>
    <x v="16"/>
    <s v="Honolulu"/>
    <x v="1"/>
    <n v="72"/>
    <n v="156"/>
    <n v="11232"/>
    <n v="3481.92"/>
    <n v="0.31"/>
    <s v="Online"/>
    <s v="2021"/>
    <x v="11"/>
    <x v="39"/>
  </r>
  <r>
    <x v="0"/>
    <n v="1128299"/>
    <x v="294"/>
    <x v="2"/>
    <x v="16"/>
    <s v="Honolulu"/>
    <x v="2"/>
    <n v="71"/>
    <n v="180"/>
    <n v="12780"/>
    <n v="4600.8"/>
    <n v="0.36"/>
    <s v="Online"/>
    <s v="2021"/>
    <x v="11"/>
    <x v="39"/>
  </r>
  <r>
    <x v="0"/>
    <n v="1128299"/>
    <x v="294"/>
    <x v="2"/>
    <x v="16"/>
    <s v="Honolulu"/>
    <x v="3"/>
    <n v="74"/>
    <n v="133"/>
    <n v="9842"/>
    <n v="3739.96"/>
    <n v="0.38"/>
    <s v="Online"/>
    <s v="2021"/>
    <x v="11"/>
    <x v="39"/>
  </r>
  <r>
    <x v="0"/>
    <n v="1128299"/>
    <x v="294"/>
    <x v="2"/>
    <x v="16"/>
    <s v="Honolulu"/>
    <x v="4"/>
    <n v="83"/>
    <n v="88"/>
    <n v="7304"/>
    <n v="2191.1999999999998"/>
    <n v="0.3"/>
    <s v="Online"/>
    <s v="2021"/>
    <x v="11"/>
    <x v="39"/>
  </r>
  <r>
    <x v="0"/>
    <n v="1128299"/>
    <x v="294"/>
    <x v="2"/>
    <x v="16"/>
    <s v="Honolulu"/>
    <x v="5"/>
    <n v="97"/>
    <n v="169"/>
    <n v="16393"/>
    <n v="8524.36"/>
    <n v="0.52"/>
    <s v="Online"/>
    <s v="2021"/>
    <x v="11"/>
    <x v="39"/>
  </r>
  <r>
    <x v="0"/>
    <n v="1128299"/>
    <x v="323"/>
    <x v="2"/>
    <x v="16"/>
    <s v="Honolulu"/>
    <x v="0"/>
    <n v="74"/>
    <n v="208"/>
    <n v="15392"/>
    <n v="5695.04"/>
    <n v="0.37"/>
    <s v="Online"/>
    <s v="2021"/>
    <x v="5"/>
    <x v="43"/>
  </r>
  <r>
    <x v="0"/>
    <n v="1128299"/>
    <x v="323"/>
    <x v="2"/>
    <x v="16"/>
    <s v="Honolulu"/>
    <x v="1"/>
    <n v="81"/>
    <n v="182"/>
    <n v="14742"/>
    <n v="5012.2800000000007"/>
    <n v="0.34"/>
    <s v="Online"/>
    <s v="2021"/>
    <x v="5"/>
    <x v="43"/>
  </r>
  <r>
    <x v="0"/>
    <n v="1128299"/>
    <x v="323"/>
    <x v="2"/>
    <x v="16"/>
    <s v="Honolulu"/>
    <x v="2"/>
    <n v="79"/>
    <n v="150"/>
    <n v="11850"/>
    <n v="4266"/>
    <n v="0.36"/>
    <s v="Online"/>
    <s v="2021"/>
    <x v="5"/>
    <x v="43"/>
  </r>
  <r>
    <x v="0"/>
    <n v="1128299"/>
    <x v="323"/>
    <x v="2"/>
    <x v="16"/>
    <s v="Honolulu"/>
    <x v="3"/>
    <n v="73"/>
    <n v="130"/>
    <n v="9490"/>
    <n v="3796"/>
    <n v="0.4"/>
    <s v="Online"/>
    <s v="2021"/>
    <x v="5"/>
    <x v="43"/>
  </r>
  <r>
    <x v="0"/>
    <n v="1128299"/>
    <x v="323"/>
    <x v="2"/>
    <x v="16"/>
    <s v="Honolulu"/>
    <x v="4"/>
    <n v="80"/>
    <n v="149"/>
    <n v="11920"/>
    <n v="3576"/>
    <n v="0.3"/>
    <s v="Online"/>
    <s v="2021"/>
    <x v="5"/>
    <x v="43"/>
  </r>
  <r>
    <x v="0"/>
    <n v="1128299"/>
    <x v="323"/>
    <x v="2"/>
    <x v="16"/>
    <s v="Honolulu"/>
    <x v="5"/>
    <n v="96"/>
    <n v="154"/>
    <n v="14784"/>
    <n v="7687.68"/>
    <n v="0.52"/>
    <s v="Online"/>
    <s v="2021"/>
    <x v="5"/>
    <x v="43"/>
  </r>
  <r>
    <x v="0"/>
    <n v="1128299"/>
    <x v="355"/>
    <x v="2"/>
    <x v="16"/>
    <s v="Honolulu"/>
    <x v="0"/>
    <n v="79"/>
    <n v="210"/>
    <n v="16590"/>
    <n v="6138.3"/>
    <n v="0.37"/>
    <s v="Online"/>
    <s v="2021"/>
    <x v="6"/>
    <x v="18"/>
  </r>
  <r>
    <x v="0"/>
    <n v="1128299"/>
    <x v="355"/>
    <x v="2"/>
    <x v="16"/>
    <s v="Honolulu"/>
    <x v="1"/>
    <n v="71"/>
    <n v="218"/>
    <n v="15478"/>
    <n v="5262.52"/>
    <n v="0.34"/>
    <s v="Online"/>
    <s v="2021"/>
    <x v="6"/>
    <x v="18"/>
  </r>
  <r>
    <x v="0"/>
    <n v="1128299"/>
    <x v="355"/>
    <x v="2"/>
    <x v="16"/>
    <s v="Honolulu"/>
    <x v="2"/>
    <n v="64"/>
    <n v="162"/>
    <n v="10368"/>
    <n v="4043.52"/>
    <n v="0.39"/>
    <s v="Online"/>
    <s v="2021"/>
    <x v="6"/>
    <x v="18"/>
  </r>
  <r>
    <x v="0"/>
    <n v="1128299"/>
    <x v="355"/>
    <x v="2"/>
    <x v="16"/>
    <s v="Honolulu"/>
    <x v="3"/>
    <n v="67"/>
    <n v="142"/>
    <n v="9514"/>
    <n v="3615.32"/>
    <n v="0.38"/>
    <s v="Online"/>
    <s v="2021"/>
    <x v="6"/>
    <x v="18"/>
  </r>
  <r>
    <x v="1"/>
    <n v="1128299"/>
    <x v="355"/>
    <x v="2"/>
    <x v="16"/>
    <s v="Honolulu"/>
    <x v="4"/>
    <n v="69"/>
    <n v="147"/>
    <n v="10143"/>
    <n v="2738.61"/>
    <n v="0.27"/>
    <s v="Online"/>
    <s v="2021"/>
    <x v="6"/>
    <x v="18"/>
  </r>
  <r>
    <x v="1"/>
    <n v="1128299"/>
    <x v="355"/>
    <x v="2"/>
    <x v="16"/>
    <s v="Honolulu"/>
    <x v="5"/>
    <n v="72"/>
    <n v="88"/>
    <n v="6336"/>
    <n v="3358.0800000000004"/>
    <n v="0.53"/>
    <s v="Online"/>
    <s v="2021"/>
    <x v="6"/>
    <x v="18"/>
  </r>
  <r>
    <x v="1"/>
    <n v="1128299"/>
    <x v="387"/>
    <x v="2"/>
    <x v="16"/>
    <s v="Honolulu"/>
    <x v="0"/>
    <n v="62"/>
    <n v="149"/>
    <n v="9238"/>
    <n v="3325.68"/>
    <n v="0.36"/>
    <s v="Online"/>
    <s v="2021"/>
    <x v="7"/>
    <x v="22"/>
  </r>
  <r>
    <x v="1"/>
    <n v="1128299"/>
    <x v="387"/>
    <x v="2"/>
    <x v="16"/>
    <s v="Honolulu"/>
    <x v="1"/>
    <n v="69"/>
    <n v="149"/>
    <n v="10281"/>
    <n v="3392.73"/>
    <n v="0.33"/>
    <s v="Online"/>
    <s v="2021"/>
    <x v="7"/>
    <x v="22"/>
  </r>
  <r>
    <x v="1"/>
    <n v="1128299"/>
    <x v="387"/>
    <x v="2"/>
    <x v="16"/>
    <s v="Honolulu"/>
    <x v="2"/>
    <n v="64"/>
    <n v="105"/>
    <n v="6720"/>
    <n v="2620.8000000000002"/>
    <n v="0.39"/>
    <s v="Online"/>
    <s v="2021"/>
    <x v="7"/>
    <x v="22"/>
  </r>
  <r>
    <x v="1"/>
    <n v="1128299"/>
    <x v="387"/>
    <x v="2"/>
    <x v="16"/>
    <s v="Honolulu"/>
    <x v="3"/>
    <n v="62"/>
    <n v="85"/>
    <n v="5270"/>
    <n v="2108"/>
    <n v="0.4"/>
    <s v="Online"/>
    <s v="2021"/>
    <x v="7"/>
    <x v="22"/>
  </r>
  <r>
    <x v="1"/>
    <n v="1128299"/>
    <x v="387"/>
    <x v="2"/>
    <x v="16"/>
    <s v="Honolulu"/>
    <x v="4"/>
    <n v="71"/>
    <n v="91"/>
    <n v="6461"/>
    <n v="1938.3"/>
    <n v="0.3"/>
    <s v="Online"/>
    <s v="2021"/>
    <x v="7"/>
    <x v="22"/>
  </r>
  <r>
    <x v="1"/>
    <n v="1128299"/>
    <x v="387"/>
    <x v="2"/>
    <x v="16"/>
    <s v="Honolulu"/>
    <x v="5"/>
    <n v="56"/>
    <n v="105"/>
    <n v="5880"/>
    <n v="3116.4"/>
    <n v="0.53"/>
    <s v="Online"/>
    <s v="2021"/>
    <x v="7"/>
    <x v="22"/>
  </r>
  <r>
    <x v="1"/>
    <n v="1128299"/>
    <x v="416"/>
    <x v="2"/>
    <x v="16"/>
    <s v="Honolulu"/>
    <x v="0"/>
    <n v="52"/>
    <n v="124"/>
    <n v="6448"/>
    <n v="2579.2000000000003"/>
    <n v="0.4"/>
    <s v="Online"/>
    <s v="2021"/>
    <x v="8"/>
    <x v="47"/>
  </r>
  <r>
    <x v="1"/>
    <n v="1128299"/>
    <x v="416"/>
    <x v="2"/>
    <x v="16"/>
    <s v="Honolulu"/>
    <x v="1"/>
    <n v="61"/>
    <n v="138"/>
    <n v="8418"/>
    <n v="2525.4000000000005"/>
    <n v="0.30000000000000004"/>
    <s v="Online"/>
    <s v="2021"/>
    <x v="8"/>
    <x v="47"/>
  </r>
  <r>
    <x v="1"/>
    <n v="1128299"/>
    <x v="416"/>
    <x v="2"/>
    <x v="16"/>
    <s v="Honolulu"/>
    <x v="2"/>
    <n v="56"/>
    <n v="87"/>
    <n v="4872"/>
    <n v="1705.1999999999998"/>
    <n v="0.35"/>
    <s v="Online"/>
    <s v="2021"/>
    <x v="8"/>
    <x v="47"/>
  </r>
  <r>
    <x v="1"/>
    <n v="1128299"/>
    <x v="416"/>
    <x v="2"/>
    <x v="16"/>
    <s v="Honolulu"/>
    <x v="3"/>
    <n v="50"/>
    <n v="83"/>
    <n v="4150"/>
    <n v="1535.5"/>
    <n v="0.37"/>
    <s v="Online"/>
    <s v="2021"/>
    <x v="8"/>
    <x v="47"/>
  </r>
  <r>
    <x v="1"/>
    <n v="1128299"/>
    <x v="416"/>
    <x v="2"/>
    <x v="16"/>
    <s v="Honolulu"/>
    <x v="4"/>
    <n v="63"/>
    <n v="70"/>
    <n v="4410"/>
    <n v="1234.8000000000002"/>
    <n v="0.28000000000000003"/>
    <s v="Online"/>
    <s v="2021"/>
    <x v="8"/>
    <x v="47"/>
  </r>
  <r>
    <x v="1"/>
    <n v="1128299"/>
    <x v="416"/>
    <x v="2"/>
    <x v="16"/>
    <s v="Honolulu"/>
    <x v="5"/>
    <n v="64"/>
    <n v="75"/>
    <n v="4800"/>
    <n v="2448"/>
    <n v="0.51"/>
    <s v="Online"/>
    <s v="2021"/>
    <x v="8"/>
    <x v="47"/>
  </r>
  <r>
    <x v="1"/>
    <n v="1128299"/>
    <x v="447"/>
    <x v="2"/>
    <x v="16"/>
    <s v="Honolulu"/>
    <x v="0"/>
    <n v="51"/>
    <n v="158"/>
    <n v="8058"/>
    <n v="2981.46"/>
    <n v="0.37"/>
    <s v="Online"/>
    <s v="2021"/>
    <x v="9"/>
    <x v="27"/>
  </r>
  <r>
    <x v="1"/>
    <n v="1128299"/>
    <x v="447"/>
    <x v="2"/>
    <x v="16"/>
    <s v="Honolulu"/>
    <x v="1"/>
    <n v="56"/>
    <n v="168"/>
    <n v="9408"/>
    <n v="3010.56"/>
    <n v="0.32"/>
    <s v="Online"/>
    <s v="2021"/>
    <x v="9"/>
    <x v="27"/>
  </r>
  <r>
    <x v="1"/>
    <n v="1128299"/>
    <x v="447"/>
    <x v="2"/>
    <x v="16"/>
    <s v="Honolulu"/>
    <x v="2"/>
    <n v="50"/>
    <n v="123"/>
    <n v="6150"/>
    <n v="2460"/>
    <n v="0.4"/>
    <s v="Online"/>
    <s v="2021"/>
    <x v="9"/>
    <x v="27"/>
  </r>
  <r>
    <x v="1"/>
    <n v="1128299"/>
    <x v="447"/>
    <x v="2"/>
    <x v="16"/>
    <s v="Honolulu"/>
    <x v="3"/>
    <n v="60"/>
    <n v="104"/>
    <n v="6240"/>
    <n v="2433.6"/>
    <n v="0.39"/>
    <s v="Online"/>
    <s v="2021"/>
    <x v="9"/>
    <x v="27"/>
  </r>
  <r>
    <x v="1"/>
    <n v="1128299"/>
    <x v="447"/>
    <x v="2"/>
    <x v="16"/>
    <s v="Honolulu"/>
    <x v="4"/>
    <n v="83"/>
    <n v="113"/>
    <n v="9379"/>
    <n v="2813.7"/>
    <n v="0.3"/>
    <s v="Online"/>
    <s v="2021"/>
    <x v="9"/>
    <x v="27"/>
  </r>
  <r>
    <x v="1"/>
    <n v="1128299"/>
    <x v="447"/>
    <x v="2"/>
    <x v="16"/>
    <s v="Honolulu"/>
    <x v="5"/>
    <n v="82"/>
    <n v="140"/>
    <n v="11480"/>
    <n v="5969.6"/>
    <n v="0.52"/>
    <s v="Online"/>
    <s v="2021"/>
    <x v="9"/>
    <x v="27"/>
  </r>
  <r>
    <x v="1"/>
    <n v="1128299"/>
    <x v="476"/>
    <x v="2"/>
    <x v="16"/>
    <s v="Honolulu"/>
    <x v="0"/>
    <n v="68"/>
    <n v="189"/>
    <n v="12852"/>
    <n v="5140.8"/>
    <n v="0.4"/>
    <s v="Online"/>
    <s v="2021"/>
    <x v="10"/>
    <x v="50"/>
  </r>
  <r>
    <x v="1"/>
    <n v="1128299"/>
    <x v="476"/>
    <x v="2"/>
    <x v="16"/>
    <s v="Honolulu"/>
    <x v="1"/>
    <n v="77"/>
    <n v="182"/>
    <n v="14014"/>
    <n v="4204.2000000000007"/>
    <n v="0.30000000000000004"/>
    <s v="Online"/>
    <s v="2021"/>
    <x v="10"/>
    <x v="50"/>
  </r>
  <r>
    <x v="2"/>
    <n v="1128299"/>
    <x v="476"/>
    <x v="2"/>
    <x v="16"/>
    <s v="Honolulu"/>
    <x v="2"/>
    <n v="74"/>
    <n v="135"/>
    <n v="9990"/>
    <n v="3496.5"/>
    <n v="0.35"/>
    <s v="Online"/>
    <s v="2021"/>
    <x v="10"/>
    <x v="50"/>
  </r>
  <r>
    <x v="2"/>
    <n v="1128299"/>
    <x v="476"/>
    <x v="2"/>
    <x v="16"/>
    <s v="Honolulu"/>
    <x v="3"/>
    <n v="73"/>
    <n v="145"/>
    <n v="10585"/>
    <n v="3704.7499999999995"/>
    <n v="0.35"/>
    <s v="Online"/>
    <s v="2021"/>
    <x v="10"/>
    <x v="50"/>
  </r>
  <r>
    <x v="2"/>
    <n v="1128299"/>
    <x v="476"/>
    <x v="2"/>
    <x v="16"/>
    <s v="Honolulu"/>
    <x v="4"/>
    <n v="84"/>
    <n v="128"/>
    <n v="10752"/>
    <n v="2795.52"/>
    <n v="0.26"/>
    <s v="Online"/>
    <s v="2021"/>
    <x v="10"/>
    <x v="50"/>
  </r>
  <r>
    <x v="2"/>
    <n v="1128299"/>
    <x v="476"/>
    <x v="2"/>
    <x v="16"/>
    <s v="Honolulu"/>
    <x v="5"/>
    <n v="89"/>
    <n v="142"/>
    <n v="12638"/>
    <n v="6319"/>
    <n v="0.5"/>
    <s v="Online"/>
    <s v="2021"/>
    <x v="10"/>
    <x v="50"/>
  </r>
  <r>
    <x v="2"/>
    <n v="1128299"/>
    <x v="181"/>
    <x v="2"/>
    <x v="16"/>
    <s v="Honolulu"/>
    <x v="0"/>
    <n v="38"/>
    <n v="115"/>
    <n v="4370"/>
    <n v="1879.1"/>
    <n v="0.43"/>
    <s v="Online"/>
    <s v="2021"/>
    <x v="0"/>
    <x v="2"/>
  </r>
  <r>
    <x v="2"/>
    <n v="1128299"/>
    <x v="181"/>
    <x v="2"/>
    <x v="16"/>
    <s v="Honolulu"/>
    <x v="1"/>
    <n v="48"/>
    <n v="123"/>
    <n v="5904"/>
    <n v="2066.4"/>
    <n v="0.35"/>
    <s v="Online"/>
    <s v="2021"/>
    <x v="0"/>
    <x v="2"/>
  </r>
  <r>
    <x v="2"/>
    <n v="1128299"/>
    <x v="181"/>
    <x v="2"/>
    <x v="16"/>
    <s v="Honolulu"/>
    <x v="2"/>
    <n v="45"/>
    <n v="123"/>
    <n v="5535"/>
    <n v="2269.35"/>
    <n v="0.41"/>
    <s v="Online"/>
    <s v="2021"/>
    <x v="0"/>
    <x v="2"/>
  </r>
  <r>
    <x v="2"/>
    <n v="1128299"/>
    <x v="181"/>
    <x v="2"/>
    <x v="16"/>
    <s v="Honolulu"/>
    <x v="3"/>
    <n v="47"/>
    <n v="77"/>
    <n v="3619"/>
    <n v="1628.5499999999997"/>
    <n v="0.44999999999999996"/>
    <s v="Online"/>
    <s v="2021"/>
    <x v="0"/>
    <x v="2"/>
  </r>
  <r>
    <x v="2"/>
    <n v="1128299"/>
    <x v="181"/>
    <x v="2"/>
    <x v="16"/>
    <s v="Honolulu"/>
    <x v="4"/>
    <n v="54"/>
    <n v="68"/>
    <n v="3672"/>
    <n v="1101.6000000000001"/>
    <n v="0.30000000000000004"/>
    <s v="Online"/>
    <s v="2021"/>
    <x v="0"/>
    <x v="2"/>
  </r>
  <r>
    <x v="2"/>
    <n v="1128299"/>
    <x v="181"/>
    <x v="2"/>
    <x v="16"/>
    <s v="Honolulu"/>
    <x v="5"/>
    <n v="49"/>
    <n v="124"/>
    <n v="6076"/>
    <n v="3584.8400000000006"/>
    <n v="0.59000000000000008"/>
    <s v="Online"/>
    <s v="2021"/>
    <x v="0"/>
    <x v="2"/>
  </r>
  <r>
    <x v="2"/>
    <n v="1128299"/>
    <x v="212"/>
    <x v="2"/>
    <x v="16"/>
    <s v="Honolulu"/>
    <x v="0"/>
    <n v="36"/>
    <n v="137"/>
    <n v="4932"/>
    <n v="2071.44"/>
    <n v="0.42"/>
    <s v="Online"/>
    <s v="2021"/>
    <x v="1"/>
    <x v="32"/>
  </r>
  <r>
    <x v="2"/>
    <n v="1128299"/>
    <x v="212"/>
    <x v="2"/>
    <x v="16"/>
    <s v="Honolulu"/>
    <x v="1"/>
    <n v="49"/>
    <n v="111"/>
    <n v="5439"/>
    <n v="1903.6499999999999"/>
    <n v="0.35"/>
    <s v="Online"/>
    <s v="2021"/>
    <x v="1"/>
    <x v="32"/>
  </r>
  <r>
    <x v="2"/>
    <n v="1128299"/>
    <x v="212"/>
    <x v="2"/>
    <x v="16"/>
    <s v="Honolulu"/>
    <x v="2"/>
    <n v="49"/>
    <n v="111"/>
    <n v="5439"/>
    <n v="2175.6"/>
    <n v="0.4"/>
    <s v="Online"/>
    <s v="2021"/>
    <x v="1"/>
    <x v="32"/>
  </r>
  <r>
    <x v="2"/>
    <n v="1128299"/>
    <x v="212"/>
    <x v="4"/>
    <x v="8"/>
    <s v="Orlando"/>
    <x v="3"/>
    <n v="45"/>
    <n v="74"/>
    <n v="3330"/>
    <n v="1465.2"/>
    <n v="0.44"/>
    <s v="Online"/>
    <s v="2021"/>
    <x v="1"/>
    <x v="32"/>
  </r>
  <r>
    <x v="2"/>
    <n v="1128299"/>
    <x v="212"/>
    <x v="4"/>
    <x v="8"/>
    <s v="Orlando"/>
    <x v="4"/>
    <n v="52"/>
    <n v="60"/>
    <n v="3120"/>
    <n v="998.4"/>
    <n v="0.32"/>
    <s v="Online"/>
    <s v="2021"/>
    <x v="1"/>
    <x v="32"/>
  </r>
  <r>
    <x v="2"/>
    <n v="1128299"/>
    <x v="212"/>
    <x v="4"/>
    <x v="8"/>
    <s v="Orlando"/>
    <x v="5"/>
    <n v="47"/>
    <n v="108"/>
    <n v="5076"/>
    <n v="2944.0800000000004"/>
    <n v="0.58000000000000007"/>
    <s v="Online"/>
    <s v="2021"/>
    <x v="1"/>
    <x v="32"/>
  </r>
  <r>
    <x v="2"/>
    <n v="1128299"/>
    <x v="221"/>
    <x v="4"/>
    <x v="8"/>
    <s v="Orlando"/>
    <x v="0"/>
    <n v="46"/>
    <n v="160"/>
    <n v="7360"/>
    <n v="3017.6"/>
    <n v="0.41"/>
    <s v="Online"/>
    <s v="2021"/>
    <x v="2"/>
    <x v="8"/>
  </r>
  <r>
    <x v="2"/>
    <n v="1128299"/>
    <x v="221"/>
    <x v="4"/>
    <x v="8"/>
    <s v="Orlando"/>
    <x v="1"/>
    <n v="58"/>
    <n v="100"/>
    <n v="5800"/>
    <n v="2204"/>
    <n v="0.38"/>
    <s v="Online"/>
    <s v="2021"/>
    <x v="2"/>
    <x v="8"/>
  </r>
  <r>
    <x v="2"/>
    <n v="1128299"/>
    <x v="221"/>
    <x v="4"/>
    <x v="8"/>
    <s v="Orlando"/>
    <x v="2"/>
    <n v="59"/>
    <n v="115"/>
    <n v="6785"/>
    <n v="2917.55"/>
    <n v="0.43"/>
    <s v="Online"/>
    <s v="2021"/>
    <x v="2"/>
    <x v="8"/>
  </r>
  <r>
    <x v="2"/>
    <n v="1128299"/>
    <x v="221"/>
    <x v="4"/>
    <x v="8"/>
    <s v="Orlando"/>
    <x v="3"/>
    <n v="58"/>
    <n v="91"/>
    <n v="5278"/>
    <n v="2216.7599999999998"/>
    <n v="0.42"/>
    <s v="Online"/>
    <s v="2021"/>
    <x v="2"/>
    <x v="8"/>
  </r>
  <r>
    <x v="2"/>
    <n v="1128299"/>
    <x v="221"/>
    <x v="4"/>
    <x v="8"/>
    <s v="Orlando"/>
    <x v="4"/>
    <n v="61"/>
    <n v="44"/>
    <n v="2684"/>
    <n v="885.72"/>
    <n v="0.33"/>
    <s v="Online"/>
    <s v="2021"/>
    <x v="2"/>
    <x v="8"/>
  </r>
  <r>
    <x v="2"/>
    <n v="1128299"/>
    <x v="221"/>
    <x v="4"/>
    <x v="8"/>
    <s v="Orlando"/>
    <x v="5"/>
    <n v="54"/>
    <n v="101"/>
    <n v="5454"/>
    <n v="3272.4"/>
    <n v="0.6"/>
    <s v="Online"/>
    <s v="2021"/>
    <x v="2"/>
    <x v="8"/>
  </r>
  <r>
    <x v="1"/>
    <n v="1128299"/>
    <x v="240"/>
    <x v="4"/>
    <x v="8"/>
    <s v="Orlando"/>
    <x v="0"/>
    <n v="62"/>
    <n v="138"/>
    <n v="8556"/>
    <n v="3593.52"/>
    <n v="0.42"/>
    <s v="Online"/>
    <s v="2021"/>
    <x v="3"/>
    <x v="10"/>
  </r>
  <r>
    <x v="1"/>
    <n v="1128299"/>
    <x v="240"/>
    <x v="4"/>
    <x v="8"/>
    <s v="Orlando"/>
    <x v="1"/>
    <n v="66"/>
    <n v="98"/>
    <n v="6468"/>
    <n v="2263.7999999999997"/>
    <n v="0.35"/>
    <s v="Online"/>
    <s v="2021"/>
    <x v="3"/>
    <x v="10"/>
  </r>
  <r>
    <x v="1"/>
    <n v="1128299"/>
    <x v="240"/>
    <x v="4"/>
    <x v="8"/>
    <s v="Orlando"/>
    <x v="2"/>
    <n v="66"/>
    <n v="120"/>
    <n v="7920"/>
    <n v="3247.2"/>
    <n v="0.41"/>
    <s v="Online"/>
    <s v="2021"/>
    <x v="3"/>
    <x v="10"/>
  </r>
  <r>
    <x v="1"/>
    <n v="1128299"/>
    <x v="240"/>
    <x v="4"/>
    <x v="8"/>
    <s v="Orlando"/>
    <x v="3"/>
    <n v="52"/>
    <n v="84"/>
    <n v="4368"/>
    <n v="1965.6"/>
    <n v="0.44999999999999996"/>
    <s v="Online"/>
    <s v="2021"/>
    <x v="3"/>
    <x v="10"/>
  </r>
  <r>
    <x v="1"/>
    <n v="1128299"/>
    <x v="240"/>
    <x v="4"/>
    <x v="8"/>
    <s v="Orlando"/>
    <x v="4"/>
    <n v="59"/>
    <n v="58"/>
    <n v="3422"/>
    <n v="1197.6999999999998"/>
    <n v="0.35"/>
    <s v="Online"/>
    <s v="2021"/>
    <x v="3"/>
    <x v="10"/>
  </r>
  <r>
    <x v="1"/>
    <n v="1128299"/>
    <x v="240"/>
    <x v="4"/>
    <x v="8"/>
    <s v="Orlando"/>
    <x v="5"/>
    <n v="72"/>
    <n v="109"/>
    <n v="7848"/>
    <n v="4708.8"/>
    <n v="0.6"/>
    <s v="Online"/>
    <s v="2021"/>
    <x v="3"/>
    <x v="10"/>
  </r>
  <r>
    <x v="1"/>
    <n v="1128299"/>
    <x v="271"/>
    <x v="4"/>
    <x v="8"/>
    <s v="Orlando"/>
    <x v="0"/>
    <n v="58"/>
    <n v="155"/>
    <n v="8990"/>
    <n v="3865.7"/>
    <n v="0.43"/>
    <s v="Online"/>
    <s v="2021"/>
    <x v="4"/>
    <x v="36"/>
  </r>
  <r>
    <x v="1"/>
    <n v="1128299"/>
    <x v="271"/>
    <x v="4"/>
    <x v="8"/>
    <s v="Orlando"/>
    <x v="1"/>
    <n v="60"/>
    <n v="128"/>
    <n v="7680"/>
    <n v="3072"/>
    <n v="0.4"/>
    <s v="Online"/>
    <s v="2021"/>
    <x v="4"/>
    <x v="36"/>
  </r>
  <r>
    <x v="1"/>
    <n v="1128299"/>
    <x v="271"/>
    <x v="4"/>
    <x v="8"/>
    <s v="Orlando"/>
    <x v="2"/>
    <n v="59"/>
    <n v="119"/>
    <n v="7021"/>
    <n v="3159.45"/>
    <n v="0.44999999999999996"/>
    <s v="Online"/>
    <s v="2021"/>
    <x v="4"/>
    <x v="36"/>
  </r>
  <r>
    <x v="1"/>
    <n v="1128299"/>
    <x v="271"/>
    <x v="4"/>
    <x v="8"/>
    <s v="Orlando"/>
    <x v="3"/>
    <n v="59"/>
    <n v="88"/>
    <n v="5192"/>
    <n v="2232.56"/>
    <n v="0.43"/>
    <s v="Online"/>
    <s v="2021"/>
    <x v="4"/>
    <x v="36"/>
  </r>
  <r>
    <x v="1"/>
    <n v="1128299"/>
    <x v="271"/>
    <x v="4"/>
    <x v="8"/>
    <s v="Orlando"/>
    <x v="4"/>
    <n v="52"/>
    <n v="68"/>
    <n v="3536"/>
    <n v="1131.52"/>
    <n v="0.32"/>
    <s v="Online"/>
    <s v="2021"/>
    <x v="4"/>
    <x v="36"/>
  </r>
  <r>
    <x v="1"/>
    <n v="1128299"/>
    <x v="271"/>
    <x v="4"/>
    <x v="8"/>
    <s v="Orlando"/>
    <x v="5"/>
    <n v="67"/>
    <n v="173"/>
    <n v="11591"/>
    <n v="6722.7800000000007"/>
    <n v="0.58000000000000007"/>
    <s v="Online"/>
    <s v="2021"/>
    <x v="4"/>
    <x v="36"/>
  </r>
  <r>
    <x v="1"/>
    <n v="1128299"/>
    <x v="301"/>
    <x v="4"/>
    <x v="8"/>
    <s v="Orlando"/>
    <x v="0"/>
    <n v="61"/>
    <n v="223"/>
    <n v="13603"/>
    <n v="6121.3499999999995"/>
    <n v="0.44999999999999996"/>
    <s v="Online"/>
    <s v="2021"/>
    <x v="11"/>
    <x v="40"/>
  </r>
  <r>
    <x v="1"/>
    <n v="1128299"/>
    <x v="301"/>
    <x v="4"/>
    <x v="8"/>
    <s v="Orlando"/>
    <x v="1"/>
    <n v="64"/>
    <n v="203"/>
    <n v="12992"/>
    <n v="4547.2"/>
    <n v="0.35"/>
    <s v="Online"/>
    <s v="2021"/>
    <x v="11"/>
    <x v="40"/>
  </r>
  <r>
    <x v="1"/>
    <n v="1128299"/>
    <x v="301"/>
    <x v="4"/>
    <x v="8"/>
    <s v="Orlando"/>
    <x v="2"/>
    <n v="80"/>
    <n v="210"/>
    <n v="16800"/>
    <n v="7224"/>
    <n v="0.43"/>
    <s v="Online"/>
    <s v="2021"/>
    <x v="11"/>
    <x v="40"/>
  </r>
  <r>
    <x v="1"/>
    <n v="1128299"/>
    <x v="301"/>
    <x v="4"/>
    <x v="8"/>
    <s v="Orlando"/>
    <x v="3"/>
    <n v="77"/>
    <n v="155"/>
    <n v="11935"/>
    <n v="5012.7"/>
    <n v="0.42"/>
    <s v="Online"/>
    <s v="2021"/>
    <x v="11"/>
    <x v="40"/>
  </r>
  <r>
    <x v="1"/>
    <n v="1128299"/>
    <x v="301"/>
    <x v="4"/>
    <x v="8"/>
    <s v="Orlando"/>
    <x v="4"/>
    <n v="89"/>
    <n v="126"/>
    <n v="11214"/>
    <n v="3588.48"/>
    <n v="0.32"/>
    <s v="Online"/>
    <s v="2021"/>
    <x v="11"/>
    <x v="40"/>
  </r>
  <r>
    <x v="1"/>
    <n v="1128299"/>
    <x v="301"/>
    <x v="4"/>
    <x v="8"/>
    <s v="Orlando"/>
    <x v="5"/>
    <n v="103"/>
    <n v="218"/>
    <n v="22454"/>
    <n v="12574.240000000002"/>
    <n v="0.56000000000000005"/>
    <s v="Online"/>
    <s v="2021"/>
    <x v="11"/>
    <x v="40"/>
  </r>
  <r>
    <x v="1"/>
    <n v="1128299"/>
    <x v="330"/>
    <x v="4"/>
    <x v="8"/>
    <s v="Orlando"/>
    <x v="0"/>
    <n v="83"/>
    <n v="261"/>
    <n v="21663"/>
    <n v="9531.7199999999993"/>
    <n v="0.44"/>
    <s v="Online"/>
    <s v="2021"/>
    <x v="5"/>
    <x v="14"/>
  </r>
  <r>
    <x v="1"/>
    <n v="1128299"/>
    <x v="330"/>
    <x v="4"/>
    <x v="8"/>
    <s v="Orlando"/>
    <x v="1"/>
    <n v="88"/>
    <n v="225"/>
    <n v="19800"/>
    <n v="7920"/>
    <n v="0.4"/>
    <s v="Online"/>
    <s v="2021"/>
    <x v="5"/>
    <x v="14"/>
  </r>
  <r>
    <x v="1"/>
    <n v="1128299"/>
    <x v="330"/>
    <x v="4"/>
    <x v="8"/>
    <s v="Orlando"/>
    <x v="2"/>
    <n v="86"/>
    <n v="189"/>
    <n v="16254"/>
    <n v="7151.76"/>
    <n v="0.44"/>
    <s v="Online"/>
    <s v="2021"/>
    <x v="5"/>
    <x v="14"/>
  </r>
  <r>
    <x v="1"/>
    <n v="1128299"/>
    <x v="330"/>
    <x v="4"/>
    <x v="8"/>
    <s v="Orlando"/>
    <x v="3"/>
    <n v="82"/>
    <n v="180"/>
    <n v="14760"/>
    <n v="6346.8"/>
    <n v="0.43"/>
    <s v="Online"/>
    <s v="2021"/>
    <x v="5"/>
    <x v="14"/>
  </r>
  <r>
    <x v="1"/>
    <n v="1128299"/>
    <x v="330"/>
    <x v="4"/>
    <x v="8"/>
    <s v="Orlando"/>
    <x v="4"/>
    <n v="89"/>
    <n v="195"/>
    <n v="17355"/>
    <n v="5553.6"/>
    <n v="0.32"/>
    <s v="Online"/>
    <s v="2021"/>
    <x v="5"/>
    <x v="14"/>
  </r>
  <r>
    <x v="1"/>
    <n v="1128299"/>
    <x v="330"/>
    <x v="4"/>
    <x v="8"/>
    <s v="Orlando"/>
    <x v="5"/>
    <n v="101"/>
    <n v="163"/>
    <n v="16463"/>
    <n v="9383.9100000000017"/>
    <n v="0.57000000000000006"/>
    <s v="Online"/>
    <s v="2021"/>
    <x v="5"/>
    <x v="14"/>
  </r>
  <r>
    <x v="1"/>
    <n v="1128299"/>
    <x v="362"/>
    <x v="4"/>
    <x v="8"/>
    <s v="Orlando"/>
    <x v="0"/>
    <n v="87"/>
    <n v="213"/>
    <n v="18531"/>
    <n v="7597.7099999999991"/>
    <n v="0.41"/>
    <s v="Online"/>
    <s v="2021"/>
    <x v="6"/>
    <x v="19"/>
  </r>
  <r>
    <x v="1"/>
    <n v="1128299"/>
    <x v="362"/>
    <x v="4"/>
    <x v="8"/>
    <s v="Orlando"/>
    <x v="1"/>
    <n v="77"/>
    <n v="206"/>
    <n v="15862"/>
    <n v="5551.7"/>
    <n v="0.35"/>
    <s v="Online"/>
    <s v="2021"/>
    <x v="6"/>
    <x v="19"/>
  </r>
  <r>
    <x v="1"/>
    <n v="1128299"/>
    <x v="362"/>
    <x v="4"/>
    <x v="8"/>
    <s v="Orlando"/>
    <x v="2"/>
    <n v="78"/>
    <n v="189"/>
    <n v="14742"/>
    <n v="6339.0599999999995"/>
    <n v="0.43"/>
    <s v="Online"/>
    <s v="2021"/>
    <x v="6"/>
    <x v="19"/>
  </r>
  <r>
    <x v="1"/>
    <n v="1128299"/>
    <x v="362"/>
    <x v="4"/>
    <x v="8"/>
    <s v="Orlando"/>
    <x v="3"/>
    <n v="77"/>
    <n v="143"/>
    <n v="11011"/>
    <n v="4624.62"/>
    <n v="0.42"/>
    <s v="Online"/>
    <s v="2021"/>
    <x v="6"/>
    <x v="19"/>
  </r>
  <r>
    <x v="1"/>
    <n v="1128299"/>
    <x v="362"/>
    <x v="4"/>
    <x v="8"/>
    <s v="Orlando"/>
    <x v="4"/>
    <n v="74"/>
    <n v="143"/>
    <n v="10582"/>
    <n v="3280.42"/>
    <n v="0.31"/>
    <s v="Online"/>
    <s v="2021"/>
    <x v="6"/>
    <x v="19"/>
  </r>
  <r>
    <x v="1"/>
    <n v="1128299"/>
    <x v="362"/>
    <x v="4"/>
    <x v="8"/>
    <s v="Orlando"/>
    <x v="5"/>
    <n v="81"/>
    <n v="87"/>
    <n v="7047"/>
    <n v="4087.2600000000007"/>
    <n v="0.58000000000000007"/>
    <s v="Online"/>
    <s v="2021"/>
    <x v="6"/>
    <x v="19"/>
  </r>
  <r>
    <x v="1"/>
    <n v="1128299"/>
    <x v="394"/>
    <x v="4"/>
    <x v="8"/>
    <s v="Orlando"/>
    <x v="0"/>
    <n v="58"/>
    <n v="140"/>
    <n v="8120"/>
    <n v="3248"/>
    <n v="0.4"/>
    <s v="Online"/>
    <s v="2021"/>
    <x v="7"/>
    <x v="23"/>
  </r>
  <r>
    <x v="1"/>
    <n v="1128299"/>
    <x v="394"/>
    <x v="4"/>
    <x v="8"/>
    <s v="Orlando"/>
    <x v="1"/>
    <n v="60"/>
    <n v="135"/>
    <n v="8100"/>
    <n v="2997"/>
    <n v="0.37"/>
    <s v="Online"/>
    <s v="2021"/>
    <x v="7"/>
    <x v="23"/>
  </r>
  <r>
    <x v="1"/>
    <n v="1128299"/>
    <x v="394"/>
    <x v="4"/>
    <x v="8"/>
    <s v="Orlando"/>
    <x v="2"/>
    <n v="54"/>
    <n v="75"/>
    <n v="4050"/>
    <n v="1822.4999999999998"/>
    <n v="0.44999999999999996"/>
    <s v="Online"/>
    <s v="2021"/>
    <x v="7"/>
    <x v="23"/>
  </r>
  <r>
    <x v="1"/>
    <n v="1128299"/>
    <x v="394"/>
    <x v="4"/>
    <x v="8"/>
    <s v="Orlando"/>
    <x v="3"/>
    <n v="54"/>
    <n v="65"/>
    <n v="3510"/>
    <n v="1544.4"/>
    <n v="0.44"/>
    <s v="Online"/>
    <s v="2021"/>
    <x v="7"/>
    <x v="23"/>
  </r>
  <r>
    <x v="1"/>
    <n v="1128299"/>
    <x v="394"/>
    <x v="4"/>
    <x v="8"/>
    <s v="Orlando"/>
    <x v="4"/>
    <n v="64"/>
    <n v="74"/>
    <n v="4736"/>
    <n v="1468.16"/>
    <n v="0.31"/>
    <s v="Online"/>
    <s v="2021"/>
    <x v="7"/>
    <x v="23"/>
  </r>
  <r>
    <x v="1"/>
    <n v="1128299"/>
    <x v="394"/>
    <x v="4"/>
    <x v="8"/>
    <s v="Orlando"/>
    <x v="5"/>
    <n v="51"/>
    <n v="75"/>
    <n v="3825"/>
    <n v="2103.75"/>
    <n v="0.55000000000000004"/>
    <s v="Online"/>
    <s v="2021"/>
    <x v="7"/>
    <x v="23"/>
  </r>
  <r>
    <x v="1"/>
    <n v="1128299"/>
    <x v="423"/>
    <x v="4"/>
    <x v="8"/>
    <s v="Orlando"/>
    <x v="0"/>
    <n v="47"/>
    <n v="100"/>
    <n v="4700"/>
    <n v="2068"/>
    <n v="0.44"/>
    <s v="Online"/>
    <s v="2021"/>
    <x v="8"/>
    <x v="24"/>
  </r>
  <r>
    <x v="1"/>
    <n v="1128299"/>
    <x v="423"/>
    <x v="4"/>
    <x v="8"/>
    <s v="Orlando"/>
    <x v="1"/>
    <n v="59"/>
    <n v="144"/>
    <n v="8496"/>
    <n v="3228.48"/>
    <n v="0.38"/>
    <s v="Online"/>
    <s v="2021"/>
    <x v="8"/>
    <x v="24"/>
  </r>
  <r>
    <x v="1"/>
    <n v="1128299"/>
    <x v="423"/>
    <x v="4"/>
    <x v="8"/>
    <s v="Orlando"/>
    <x v="2"/>
    <n v="55"/>
    <n v="112"/>
    <n v="6160"/>
    <n v="2525.6"/>
    <n v="0.41"/>
    <s v="Online"/>
    <s v="2021"/>
    <x v="8"/>
    <x v="24"/>
  </r>
  <r>
    <x v="1"/>
    <n v="1128299"/>
    <x v="423"/>
    <x v="4"/>
    <x v="8"/>
    <s v="Orlando"/>
    <x v="3"/>
    <n v="51"/>
    <n v="113"/>
    <n v="5763"/>
    <n v="2362.83"/>
    <n v="0.41"/>
    <s v="Online"/>
    <s v="2021"/>
    <x v="8"/>
    <x v="24"/>
  </r>
  <r>
    <x v="1"/>
    <n v="1128299"/>
    <x v="423"/>
    <x v="4"/>
    <x v="8"/>
    <s v="Orlando"/>
    <x v="4"/>
    <n v="59"/>
    <n v="98"/>
    <n v="5782"/>
    <n v="1792.42"/>
    <n v="0.31"/>
    <s v="Online"/>
    <s v="2021"/>
    <x v="8"/>
    <x v="24"/>
  </r>
  <r>
    <x v="1"/>
    <n v="1128299"/>
    <x v="423"/>
    <x v="4"/>
    <x v="8"/>
    <s v="Orlando"/>
    <x v="5"/>
    <n v="65"/>
    <n v="104"/>
    <n v="6760"/>
    <n v="3920.8000000000006"/>
    <n v="0.58000000000000007"/>
    <s v="Online"/>
    <s v="2021"/>
    <x v="8"/>
    <x v="24"/>
  </r>
  <r>
    <x v="1"/>
    <n v="1128299"/>
    <x v="454"/>
    <x v="4"/>
    <x v="8"/>
    <s v="Orlando"/>
    <x v="0"/>
    <n v="52"/>
    <n v="169"/>
    <n v="8788"/>
    <n v="3515.2000000000003"/>
    <n v="0.4"/>
    <s v="Online"/>
    <s v="2021"/>
    <x v="9"/>
    <x v="28"/>
  </r>
  <r>
    <x v="1"/>
    <n v="1128299"/>
    <x v="454"/>
    <x v="4"/>
    <x v="8"/>
    <s v="Orlando"/>
    <x v="1"/>
    <n v="54"/>
    <n v="175"/>
    <n v="9450"/>
    <n v="3591"/>
    <n v="0.38"/>
    <s v="Online"/>
    <s v="2021"/>
    <x v="9"/>
    <x v="28"/>
  </r>
  <r>
    <x v="1"/>
    <n v="1128299"/>
    <x v="454"/>
    <x v="4"/>
    <x v="8"/>
    <s v="Orlando"/>
    <x v="2"/>
    <n v="53"/>
    <n v="147"/>
    <n v="7791"/>
    <n v="3194.31"/>
    <n v="0.41"/>
    <s v="Online"/>
    <s v="2021"/>
    <x v="9"/>
    <x v="28"/>
  </r>
  <r>
    <x v="1"/>
    <n v="1128299"/>
    <x v="454"/>
    <x v="4"/>
    <x v="8"/>
    <s v="Orlando"/>
    <x v="3"/>
    <n v="64"/>
    <n v="150"/>
    <n v="9600"/>
    <n v="4128"/>
    <n v="0.43"/>
    <s v="Online"/>
    <s v="2021"/>
    <x v="9"/>
    <x v="28"/>
  </r>
  <r>
    <x v="1"/>
    <n v="1128299"/>
    <x v="454"/>
    <x v="4"/>
    <x v="8"/>
    <s v="Orlando"/>
    <x v="4"/>
    <n v="77"/>
    <n v="124"/>
    <n v="9548"/>
    <n v="2864.4000000000005"/>
    <n v="0.30000000000000004"/>
    <s v="Online"/>
    <s v="2021"/>
    <x v="9"/>
    <x v="28"/>
  </r>
  <r>
    <x v="1"/>
    <n v="1128299"/>
    <x v="454"/>
    <x v="4"/>
    <x v="8"/>
    <s v="Orlando"/>
    <x v="5"/>
    <n v="86"/>
    <n v="162"/>
    <n v="13932"/>
    <n v="8219.880000000001"/>
    <n v="0.59000000000000008"/>
    <s v="Online"/>
    <s v="2021"/>
    <x v="9"/>
    <x v="28"/>
  </r>
  <r>
    <x v="1"/>
    <n v="1128299"/>
    <x v="483"/>
    <x v="4"/>
    <x v="8"/>
    <s v="Orlando"/>
    <x v="0"/>
    <n v="72"/>
    <n v="216"/>
    <n v="15552"/>
    <n v="6220.8"/>
    <n v="0.4"/>
    <s v="Online"/>
    <s v="2021"/>
    <x v="10"/>
    <x v="51"/>
  </r>
  <r>
    <x v="1"/>
    <n v="1128299"/>
    <x v="483"/>
    <x v="4"/>
    <x v="8"/>
    <s v="Orlando"/>
    <x v="1"/>
    <n v="82"/>
    <n v="200"/>
    <n v="16400"/>
    <n v="5740"/>
    <n v="0.35"/>
    <s v="Online"/>
    <s v="2021"/>
    <x v="10"/>
    <x v="51"/>
  </r>
  <r>
    <x v="3"/>
    <n v="1128299"/>
    <x v="483"/>
    <x v="4"/>
    <x v="8"/>
    <s v="Orlando"/>
    <x v="2"/>
    <n v="75"/>
    <n v="174"/>
    <n v="13050"/>
    <n v="5220"/>
    <n v="0.4"/>
    <s v="Online"/>
    <s v="2021"/>
    <x v="10"/>
    <x v="51"/>
  </r>
  <r>
    <x v="3"/>
    <n v="1128299"/>
    <x v="483"/>
    <x v="4"/>
    <x v="8"/>
    <s v="Orlando"/>
    <x v="3"/>
    <n v="78"/>
    <n v="180"/>
    <n v="14040"/>
    <n v="5756.4"/>
    <n v="0.41"/>
    <s v="Online"/>
    <s v="2021"/>
    <x v="10"/>
    <x v="51"/>
  </r>
  <r>
    <x v="3"/>
    <n v="1128299"/>
    <x v="483"/>
    <x v="4"/>
    <x v="8"/>
    <s v="Orlando"/>
    <x v="4"/>
    <n v="86"/>
    <n v="147"/>
    <n v="12642"/>
    <n v="4424.7"/>
    <n v="0.35"/>
    <s v="Online"/>
    <s v="2021"/>
    <x v="10"/>
    <x v="51"/>
  </r>
  <r>
    <x v="3"/>
    <n v="1128299"/>
    <x v="483"/>
    <x v="4"/>
    <x v="8"/>
    <s v="Orlando"/>
    <x v="5"/>
    <n v="87"/>
    <n v="156"/>
    <n v="13572"/>
    <n v="7464.6"/>
    <n v="0.55000000000000004"/>
    <s v="Online"/>
    <s v="2021"/>
    <x v="10"/>
    <x v="51"/>
  </r>
  <r>
    <x v="3"/>
    <n v="1185732"/>
    <x v="176"/>
    <x v="4"/>
    <x v="8"/>
    <s v="Orlando"/>
    <x v="0"/>
    <n v="41"/>
    <n v="255"/>
    <n v="10455"/>
    <n v="5750.2500000000009"/>
    <n v="0.55000000000000004"/>
    <s v="Online"/>
    <s v="2021"/>
    <x v="0"/>
    <x v="31"/>
  </r>
  <r>
    <x v="3"/>
    <n v="1185732"/>
    <x v="176"/>
    <x v="4"/>
    <x v="8"/>
    <s v="Orlando"/>
    <x v="1"/>
    <n v="44"/>
    <n v="189"/>
    <n v="8316"/>
    <n v="3908.52"/>
    <n v="0.47"/>
    <s v="Online"/>
    <s v="2021"/>
    <x v="0"/>
    <x v="31"/>
  </r>
  <r>
    <x v="3"/>
    <n v="1185732"/>
    <x v="176"/>
    <x v="4"/>
    <x v="8"/>
    <s v="Orlando"/>
    <x v="2"/>
    <n v="32"/>
    <n v="169"/>
    <n v="5408"/>
    <n v="2055.04"/>
    <n v="0.38"/>
    <s v="Online"/>
    <s v="2021"/>
    <x v="0"/>
    <x v="31"/>
  </r>
  <r>
    <x v="3"/>
    <n v="1185732"/>
    <x v="176"/>
    <x v="4"/>
    <x v="8"/>
    <s v="Orlando"/>
    <x v="3"/>
    <n v="37"/>
    <n v="145"/>
    <n v="5365"/>
    <n v="2199.65"/>
    <n v="0.41"/>
    <s v="Online"/>
    <s v="2021"/>
    <x v="0"/>
    <x v="31"/>
  </r>
  <r>
    <x v="3"/>
    <n v="1185732"/>
    <x v="176"/>
    <x v="4"/>
    <x v="8"/>
    <s v="Orlando"/>
    <x v="4"/>
    <n v="51"/>
    <n v="165"/>
    <n v="8415"/>
    <n v="3786.7499999999995"/>
    <n v="0.44999999999999996"/>
    <s v="Online"/>
    <s v="2021"/>
    <x v="0"/>
    <x v="31"/>
  </r>
  <r>
    <x v="3"/>
    <n v="1185732"/>
    <x v="176"/>
    <x v="4"/>
    <x v="8"/>
    <s v="Orlando"/>
    <x v="5"/>
    <n v="44"/>
    <n v="176"/>
    <n v="7744"/>
    <n v="5033.6000000000004"/>
    <n v="0.65"/>
    <s v="Online"/>
    <s v="2021"/>
    <x v="0"/>
    <x v="31"/>
  </r>
  <r>
    <x v="3"/>
    <n v="1185732"/>
    <x v="205"/>
    <x v="4"/>
    <x v="8"/>
    <s v="Orlando"/>
    <x v="0"/>
    <n v="44"/>
    <n v="234"/>
    <n v="10296"/>
    <n v="5662.8"/>
    <n v="0.55000000000000004"/>
    <s v="Online"/>
    <s v="2021"/>
    <x v="1"/>
    <x v="5"/>
  </r>
  <r>
    <x v="3"/>
    <n v="1185732"/>
    <x v="205"/>
    <x v="4"/>
    <x v="8"/>
    <s v="Orlando"/>
    <x v="1"/>
    <n v="42"/>
    <n v="138"/>
    <n v="5796"/>
    <n v="2840.04"/>
    <n v="0.49"/>
    <s v="Online"/>
    <s v="2021"/>
    <x v="1"/>
    <x v="5"/>
  </r>
  <r>
    <x v="3"/>
    <n v="1185732"/>
    <x v="205"/>
    <x v="4"/>
    <x v="8"/>
    <s v="Orlando"/>
    <x v="2"/>
    <n v="33"/>
    <n v="174"/>
    <n v="5742"/>
    <n v="2124.54"/>
    <n v="0.37"/>
    <s v="Online"/>
    <s v="2021"/>
    <x v="1"/>
    <x v="5"/>
  </r>
  <r>
    <x v="3"/>
    <n v="1185732"/>
    <x v="205"/>
    <x v="0"/>
    <x v="0"/>
    <s v="Albany"/>
    <x v="3"/>
    <n v="37"/>
    <n v="133"/>
    <n v="4921"/>
    <n v="2066.8199999999997"/>
    <n v="0.42"/>
    <s v="Online"/>
    <s v="2021"/>
    <x v="1"/>
    <x v="5"/>
  </r>
  <r>
    <x v="3"/>
    <n v="1185732"/>
    <x v="205"/>
    <x v="0"/>
    <x v="0"/>
    <s v="Albany"/>
    <x v="4"/>
    <n v="50"/>
    <n v="154"/>
    <n v="7700"/>
    <n v="3541.9999999999995"/>
    <n v="0.45999999999999996"/>
    <s v="Online"/>
    <s v="2021"/>
    <x v="1"/>
    <x v="5"/>
  </r>
  <r>
    <x v="3"/>
    <n v="1185732"/>
    <x v="205"/>
    <x v="0"/>
    <x v="0"/>
    <s v="Albany"/>
    <x v="5"/>
    <n v="42"/>
    <n v="182"/>
    <n v="7644"/>
    <n v="4892.16"/>
    <n v="0.64"/>
    <s v="Online"/>
    <s v="2021"/>
    <x v="1"/>
    <x v="5"/>
  </r>
  <r>
    <x v="3"/>
    <n v="1185732"/>
    <x v="710"/>
    <x v="0"/>
    <x v="0"/>
    <s v="Albany"/>
    <x v="0"/>
    <n v="44"/>
    <n v="252"/>
    <n v="11088"/>
    <n v="6541.920000000001"/>
    <n v="0.59000000000000008"/>
    <s v="Online"/>
    <s v="2021"/>
    <x v="2"/>
    <x v="7"/>
  </r>
  <r>
    <x v="3"/>
    <n v="1185732"/>
    <x v="710"/>
    <x v="0"/>
    <x v="0"/>
    <s v="Albany"/>
    <x v="1"/>
    <n v="44"/>
    <n v="165"/>
    <n v="7260"/>
    <n v="3339.6"/>
    <n v="0.45999999999999996"/>
    <s v="Online"/>
    <s v="2021"/>
    <x v="2"/>
    <x v="7"/>
  </r>
  <r>
    <x v="3"/>
    <n v="1185732"/>
    <x v="710"/>
    <x v="0"/>
    <x v="0"/>
    <s v="Albany"/>
    <x v="2"/>
    <n v="33"/>
    <n v="161"/>
    <n v="5313"/>
    <n v="1912.6799999999998"/>
    <n v="0.36"/>
    <s v="Online"/>
    <s v="2021"/>
    <x v="2"/>
    <x v="7"/>
  </r>
  <r>
    <x v="3"/>
    <n v="1185732"/>
    <x v="710"/>
    <x v="0"/>
    <x v="0"/>
    <s v="Albany"/>
    <x v="3"/>
    <n v="39"/>
    <n v="106"/>
    <n v="4134"/>
    <n v="1694.9399999999998"/>
    <n v="0.41"/>
    <s v="Online"/>
    <s v="2021"/>
    <x v="2"/>
    <x v="7"/>
  </r>
  <r>
    <x v="3"/>
    <n v="1185732"/>
    <x v="710"/>
    <x v="0"/>
    <x v="0"/>
    <s v="Albany"/>
    <x v="4"/>
    <n v="51"/>
    <n v="133"/>
    <n v="6783"/>
    <n v="3323.67"/>
    <n v="0.49"/>
    <s v="Online"/>
    <s v="2021"/>
    <x v="2"/>
    <x v="7"/>
  </r>
  <r>
    <x v="3"/>
    <n v="1185732"/>
    <x v="710"/>
    <x v="0"/>
    <x v="0"/>
    <s v="Albany"/>
    <x v="5"/>
    <n v="43"/>
    <n v="161"/>
    <n v="6923"/>
    <n v="4153.8"/>
    <n v="0.6"/>
    <s v="Online"/>
    <s v="2021"/>
    <x v="2"/>
    <x v="7"/>
  </r>
  <r>
    <x v="3"/>
    <n v="1185732"/>
    <x v="232"/>
    <x v="0"/>
    <x v="0"/>
    <s v="Albany"/>
    <x v="0"/>
    <n v="42"/>
    <n v="248"/>
    <n v="10416"/>
    <n v="5832.9600000000009"/>
    <n v="0.56000000000000005"/>
    <s v="Online"/>
    <s v="2021"/>
    <x v="3"/>
    <x v="34"/>
  </r>
  <r>
    <x v="3"/>
    <n v="1185732"/>
    <x v="232"/>
    <x v="0"/>
    <x v="0"/>
    <s v="Albany"/>
    <x v="1"/>
    <n v="43"/>
    <n v="147"/>
    <n v="6321"/>
    <n v="2844.45"/>
    <n v="0.44999999999999996"/>
    <s v="Online"/>
    <s v="2021"/>
    <x v="3"/>
    <x v="34"/>
  </r>
  <r>
    <x v="3"/>
    <n v="1185732"/>
    <x v="232"/>
    <x v="0"/>
    <x v="0"/>
    <s v="Albany"/>
    <x v="2"/>
    <n v="34"/>
    <n v="152"/>
    <n v="5168"/>
    <n v="1860.48"/>
    <n v="0.36"/>
    <s v="Online"/>
    <s v="2021"/>
    <x v="3"/>
    <x v="34"/>
  </r>
  <r>
    <x v="3"/>
    <n v="1185732"/>
    <x v="232"/>
    <x v="0"/>
    <x v="0"/>
    <s v="Albany"/>
    <x v="3"/>
    <n v="37"/>
    <n v="135"/>
    <n v="4995"/>
    <n v="2047.9499999999998"/>
    <n v="0.41"/>
    <s v="Online"/>
    <s v="2021"/>
    <x v="3"/>
    <x v="34"/>
  </r>
  <r>
    <x v="3"/>
    <n v="1185732"/>
    <x v="232"/>
    <x v="0"/>
    <x v="0"/>
    <s v="Albany"/>
    <x v="4"/>
    <n v="50"/>
    <n v="124"/>
    <n v="6200"/>
    <n v="2914"/>
    <n v="0.47"/>
    <s v="Online"/>
    <s v="2021"/>
    <x v="3"/>
    <x v="34"/>
  </r>
  <r>
    <x v="3"/>
    <n v="1185732"/>
    <x v="232"/>
    <x v="0"/>
    <x v="0"/>
    <s v="Albany"/>
    <x v="5"/>
    <n v="41"/>
    <n v="156"/>
    <n v="6396"/>
    <n v="4157.4000000000005"/>
    <n v="0.65"/>
    <s v="Online"/>
    <s v="2021"/>
    <x v="3"/>
    <x v="34"/>
  </r>
  <r>
    <x v="3"/>
    <n v="1185732"/>
    <x v="261"/>
    <x v="0"/>
    <x v="0"/>
    <s v="Albany"/>
    <x v="0"/>
    <n v="50"/>
    <n v="261"/>
    <n v="13050"/>
    <n v="7830"/>
    <n v="0.6"/>
    <s v="Online"/>
    <s v="2021"/>
    <x v="4"/>
    <x v="13"/>
  </r>
  <r>
    <x v="3"/>
    <n v="1185732"/>
    <x v="261"/>
    <x v="0"/>
    <x v="0"/>
    <s v="Albany"/>
    <x v="1"/>
    <n v="53"/>
    <n v="161"/>
    <n v="8533"/>
    <n v="4010.5099999999998"/>
    <n v="0.47"/>
    <s v="Online"/>
    <s v="2021"/>
    <x v="4"/>
    <x v="13"/>
  </r>
  <r>
    <x v="3"/>
    <n v="1185732"/>
    <x v="261"/>
    <x v="0"/>
    <x v="0"/>
    <s v="Albany"/>
    <x v="2"/>
    <n v="49"/>
    <n v="160"/>
    <n v="7840"/>
    <n v="2822.4"/>
    <n v="0.36"/>
    <s v="Online"/>
    <s v="2021"/>
    <x v="4"/>
    <x v="13"/>
  </r>
  <r>
    <x v="3"/>
    <n v="1185732"/>
    <x v="261"/>
    <x v="0"/>
    <x v="0"/>
    <s v="Albany"/>
    <x v="3"/>
    <n v="47"/>
    <n v="130"/>
    <n v="6110"/>
    <n v="2444"/>
    <n v="0.4"/>
    <s v="Online"/>
    <s v="2021"/>
    <x v="4"/>
    <x v="13"/>
  </r>
  <r>
    <x v="3"/>
    <n v="1185732"/>
    <x v="261"/>
    <x v="0"/>
    <x v="0"/>
    <s v="Albany"/>
    <x v="4"/>
    <n v="56"/>
    <n v="137"/>
    <n v="7672"/>
    <n v="3759.2799999999997"/>
    <n v="0.49"/>
    <s v="Online"/>
    <s v="2021"/>
    <x v="4"/>
    <x v="13"/>
  </r>
  <r>
    <x v="3"/>
    <n v="1185732"/>
    <x v="261"/>
    <x v="0"/>
    <x v="0"/>
    <s v="Albany"/>
    <x v="5"/>
    <n v="59"/>
    <n v="169"/>
    <n v="9971"/>
    <n v="6281.7300000000005"/>
    <n v="0.63"/>
    <s v="Online"/>
    <s v="2021"/>
    <x v="4"/>
    <x v="13"/>
  </r>
  <r>
    <x v="3"/>
    <n v="1185732"/>
    <x v="294"/>
    <x v="0"/>
    <x v="0"/>
    <s v="Albany"/>
    <x v="0"/>
    <n v="59"/>
    <n v="263"/>
    <n v="15517"/>
    <n v="8689.52"/>
    <n v="0.56000000000000005"/>
    <s v="Online"/>
    <s v="2021"/>
    <x v="11"/>
    <x v="39"/>
  </r>
  <r>
    <x v="3"/>
    <n v="1185732"/>
    <x v="294"/>
    <x v="0"/>
    <x v="0"/>
    <s v="Albany"/>
    <x v="1"/>
    <n v="54"/>
    <n v="175"/>
    <n v="9450"/>
    <n v="4536"/>
    <n v="0.48"/>
    <s v="Online"/>
    <s v="2021"/>
    <x v="11"/>
    <x v="39"/>
  </r>
  <r>
    <x v="3"/>
    <n v="1185732"/>
    <x v="294"/>
    <x v="0"/>
    <x v="0"/>
    <s v="Albany"/>
    <x v="2"/>
    <n v="48"/>
    <n v="150"/>
    <n v="7200"/>
    <n v="2736"/>
    <n v="0.38"/>
    <s v="Online"/>
    <s v="2021"/>
    <x v="11"/>
    <x v="39"/>
  </r>
  <r>
    <x v="3"/>
    <n v="1185732"/>
    <x v="294"/>
    <x v="0"/>
    <x v="0"/>
    <s v="Albany"/>
    <x v="3"/>
    <n v="49"/>
    <n v="144"/>
    <n v="7056"/>
    <n v="2892.96"/>
    <n v="0.41"/>
    <s v="Online"/>
    <s v="2021"/>
    <x v="11"/>
    <x v="39"/>
  </r>
  <r>
    <x v="3"/>
    <n v="1185732"/>
    <x v="294"/>
    <x v="0"/>
    <x v="0"/>
    <s v="Albany"/>
    <x v="4"/>
    <n v="62"/>
    <n v="150"/>
    <n v="9300"/>
    <n v="4557"/>
    <n v="0.49"/>
    <s v="Online"/>
    <s v="2021"/>
    <x v="11"/>
    <x v="39"/>
  </r>
  <r>
    <x v="3"/>
    <n v="1185732"/>
    <x v="294"/>
    <x v="0"/>
    <x v="0"/>
    <s v="Albany"/>
    <x v="5"/>
    <n v="69"/>
    <n v="181"/>
    <n v="12489"/>
    <n v="7743.18"/>
    <n v="0.62"/>
    <s v="Online"/>
    <s v="2021"/>
    <x v="11"/>
    <x v="39"/>
  </r>
  <r>
    <x v="3"/>
    <n v="1185732"/>
    <x v="322"/>
    <x v="0"/>
    <x v="0"/>
    <s v="Albany"/>
    <x v="0"/>
    <n v="59"/>
    <n v="247"/>
    <n v="14573"/>
    <n v="8015.1500000000005"/>
    <n v="0.55000000000000004"/>
    <s v="Online"/>
    <s v="2021"/>
    <x v="5"/>
    <x v="43"/>
  </r>
  <r>
    <x v="3"/>
    <n v="1185732"/>
    <x v="322"/>
    <x v="0"/>
    <x v="0"/>
    <s v="Albany"/>
    <x v="1"/>
    <n v="56"/>
    <n v="196"/>
    <n v="10976"/>
    <n v="4939.2"/>
    <n v="0.44999999999999996"/>
    <s v="Online"/>
    <s v="2021"/>
    <x v="5"/>
    <x v="43"/>
  </r>
  <r>
    <x v="3"/>
    <n v="1185732"/>
    <x v="322"/>
    <x v="0"/>
    <x v="0"/>
    <s v="Albany"/>
    <x v="2"/>
    <n v="51"/>
    <n v="169"/>
    <n v="8619"/>
    <n v="3016.6499999999996"/>
    <n v="0.35"/>
    <s v="Online"/>
    <s v="2021"/>
    <x v="5"/>
    <x v="43"/>
  </r>
  <r>
    <x v="3"/>
    <n v="1185732"/>
    <x v="322"/>
    <x v="0"/>
    <x v="0"/>
    <s v="Albany"/>
    <x v="3"/>
    <n v="53"/>
    <n v="150"/>
    <n v="7950"/>
    <n v="3418.5"/>
    <n v="0.43"/>
    <s v="Online"/>
    <s v="2021"/>
    <x v="5"/>
    <x v="43"/>
  </r>
  <r>
    <x v="3"/>
    <n v="1185732"/>
    <x v="322"/>
    <x v="0"/>
    <x v="0"/>
    <s v="Albany"/>
    <x v="4"/>
    <n v="62"/>
    <n v="168"/>
    <n v="10416"/>
    <n v="4791.3599999999997"/>
    <n v="0.45999999999999996"/>
    <s v="Online"/>
    <s v="2021"/>
    <x v="5"/>
    <x v="43"/>
  </r>
  <r>
    <x v="3"/>
    <n v="1185732"/>
    <x v="322"/>
    <x v="0"/>
    <x v="0"/>
    <s v="Albany"/>
    <x v="5"/>
    <n v="66"/>
    <n v="194"/>
    <n v="12804"/>
    <n v="8322.6"/>
    <n v="0.65"/>
    <s v="Online"/>
    <s v="2021"/>
    <x v="5"/>
    <x v="43"/>
  </r>
  <r>
    <x v="3"/>
    <n v="1185732"/>
    <x v="354"/>
    <x v="0"/>
    <x v="0"/>
    <s v="Albany"/>
    <x v="0"/>
    <n v="62"/>
    <n v="250"/>
    <n v="15500"/>
    <n v="8680"/>
    <n v="0.56000000000000005"/>
    <s v="Online"/>
    <s v="2021"/>
    <x v="6"/>
    <x v="18"/>
  </r>
  <r>
    <x v="3"/>
    <n v="1185732"/>
    <x v="354"/>
    <x v="0"/>
    <x v="0"/>
    <s v="Albany"/>
    <x v="1"/>
    <n v="55"/>
    <n v="210"/>
    <n v="11550"/>
    <n v="5197.4999999999991"/>
    <n v="0.44999999999999996"/>
    <s v="Online"/>
    <s v="2021"/>
    <x v="6"/>
    <x v="18"/>
  </r>
  <r>
    <x v="3"/>
    <n v="1185732"/>
    <x v="354"/>
    <x v="0"/>
    <x v="0"/>
    <s v="Albany"/>
    <x v="2"/>
    <n v="51"/>
    <n v="188"/>
    <n v="9588"/>
    <n v="3451.68"/>
    <n v="0.36"/>
    <s v="Online"/>
    <s v="2021"/>
    <x v="6"/>
    <x v="18"/>
  </r>
  <r>
    <x v="3"/>
    <n v="1185732"/>
    <x v="354"/>
    <x v="0"/>
    <x v="0"/>
    <s v="Albany"/>
    <x v="3"/>
    <n v="41"/>
    <n v="150"/>
    <n v="6150"/>
    <n v="2460"/>
    <n v="0.4"/>
    <s v="Online"/>
    <s v="2021"/>
    <x v="6"/>
    <x v="18"/>
  </r>
  <r>
    <x v="3"/>
    <n v="1185732"/>
    <x v="354"/>
    <x v="0"/>
    <x v="0"/>
    <s v="Albany"/>
    <x v="4"/>
    <n v="52"/>
    <n v="149"/>
    <n v="7748"/>
    <n v="3719.04"/>
    <n v="0.48"/>
    <s v="Online"/>
    <s v="2021"/>
    <x v="6"/>
    <x v="18"/>
  </r>
  <r>
    <x v="3"/>
    <n v="1185732"/>
    <x v="354"/>
    <x v="0"/>
    <x v="0"/>
    <s v="Albany"/>
    <x v="5"/>
    <n v="55"/>
    <n v="218"/>
    <n v="11990"/>
    <n v="7194"/>
    <n v="0.6"/>
    <s v="Online"/>
    <s v="2021"/>
    <x v="6"/>
    <x v="18"/>
  </r>
  <r>
    <x v="3"/>
    <n v="1185732"/>
    <x v="384"/>
    <x v="0"/>
    <x v="0"/>
    <s v="Albany"/>
    <x v="0"/>
    <n v="50"/>
    <n v="238"/>
    <n v="11900"/>
    <n v="7021.0000000000009"/>
    <n v="0.59000000000000008"/>
    <s v="Online"/>
    <s v="2021"/>
    <x v="7"/>
    <x v="22"/>
  </r>
  <r>
    <x v="3"/>
    <n v="1185732"/>
    <x v="384"/>
    <x v="0"/>
    <x v="0"/>
    <s v="Albany"/>
    <x v="1"/>
    <n v="48"/>
    <n v="163"/>
    <n v="7824"/>
    <n v="3520.7999999999997"/>
    <n v="0.44999999999999996"/>
    <s v="Online"/>
    <s v="2021"/>
    <x v="7"/>
    <x v="22"/>
  </r>
  <r>
    <x v="3"/>
    <n v="1185732"/>
    <x v="384"/>
    <x v="0"/>
    <x v="0"/>
    <s v="Albany"/>
    <x v="2"/>
    <n v="41"/>
    <n v="138"/>
    <n v="5658"/>
    <n v="1980.3"/>
    <n v="0.35"/>
    <s v="Online"/>
    <s v="2021"/>
    <x v="7"/>
    <x v="22"/>
  </r>
  <r>
    <x v="3"/>
    <n v="1185732"/>
    <x v="384"/>
    <x v="0"/>
    <x v="0"/>
    <s v="Albany"/>
    <x v="3"/>
    <n v="44"/>
    <n v="137"/>
    <n v="6028"/>
    <n v="2471.48"/>
    <n v="0.41"/>
    <s v="Online"/>
    <s v="2021"/>
    <x v="7"/>
    <x v="22"/>
  </r>
  <r>
    <x v="3"/>
    <n v="1185732"/>
    <x v="384"/>
    <x v="0"/>
    <x v="0"/>
    <s v="Albany"/>
    <x v="4"/>
    <n v="51"/>
    <n v="131"/>
    <n v="6681"/>
    <n v="3206.8799999999997"/>
    <n v="0.48"/>
    <s v="Online"/>
    <s v="2021"/>
    <x v="7"/>
    <x v="22"/>
  </r>
  <r>
    <x v="3"/>
    <n v="1185732"/>
    <x v="384"/>
    <x v="0"/>
    <x v="0"/>
    <s v="Albany"/>
    <x v="5"/>
    <n v="59"/>
    <n v="156"/>
    <n v="9204"/>
    <n v="5522.4"/>
    <n v="0.6"/>
    <s v="Online"/>
    <s v="2021"/>
    <x v="7"/>
    <x v="22"/>
  </r>
  <r>
    <x v="3"/>
    <n v="1185732"/>
    <x v="416"/>
    <x v="0"/>
    <x v="0"/>
    <s v="Albany"/>
    <x v="0"/>
    <n v="57"/>
    <n v="208"/>
    <n v="11856"/>
    <n v="6757.920000000001"/>
    <n v="0.57000000000000006"/>
    <s v="Online"/>
    <s v="2021"/>
    <x v="8"/>
    <x v="47"/>
  </r>
  <r>
    <x v="3"/>
    <n v="1185732"/>
    <x v="416"/>
    <x v="0"/>
    <x v="0"/>
    <s v="Albany"/>
    <x v="1"/>
    <n v="46"/>
    <n v="156"/>
    <n v="7176"/>
    <n v="3300.9599999999996"/>
    <n v="0.45999999999999996"/>
    <s v="Online"/>
    <s v="2021"/>
    <x v="8"/>
    <x v="47"/>
  </r>
  <r>
    <x v="3"/>
    <n v="1185732"/>
    <x v="416"/>
    <x v="0"/>
    <x v="0"/>
    <s v="Albany"/>
    <x v="2"/>
    <n v="46"/>
    <n v="137"/>
    <n v="6302"/>
    <n v="2520.8000000000002"/>
    <n v="0.4"/>
    <s v="Online"/>
    <s v="2021"/>
    <x v="8"/>
    <x v="47"/>
  </r>
  <r>
    <x v="3"/>
    <n v="1185732"/>
    <x v="416"/>
    <x v="0"/>
    <x v="0"/>
    <s v="Albany"/>
    <x v="3"/>
    <n v="45"/>
    <n v="135"/>
    <n v="6075"/>
    <n v="2490.75"/>
    <n v="0.41"/>
    <s v="Online"/>
    <s v="2021"/>
    <x v="8"/>
    <x v="47"/>
  </r>
  <r>
    <x v="3"/>
    <n v="1185732"/>
    <x v="416"/>
    <x v="0"/>
    <x v="0"/>
    <s v="Albany"/>
    <x v="4"/>
    <n v="59"/>
    <n v="150"/>
    <n v="8850"/>
    <n v="4159.5"/>
    <n v="0.47"/>
    <s v="Online"/>
    <s v="2021"/>
    <x v="8"/>
    <x v="47"/>
  </r>
  <r>
    <x v="3"/>
    <n v="1185732"/>
    <x v="416"/>
    <x v="0"/>
    <x v="0"/>
    <s v="Albany"/>
    <x v="5"/>
    <n v="64"/>
    <n v="156"/>
    <n v="9984"/>
    <n v="6190.08"/>
    <n v="0.62"/>
    <s v="Online"/>
    <s v="2021"/>
    <x v="8"/>
    <x v="47"/>
  </r>
  <r>
    <x v="3"/>
    <n v="1185732"/>
    <x v="446"/>
    <x v="0"/>
    <x v="0"/>
    <s v="Albany"/>
    <x v="0"/>
    <n v="56"/>
    <n v="217"/>
    <n v="12152"/>
    <n v="6683.6"/>
    <n v="0.55000000000000004"/>
    <s v="Online"/>
    <s v="2021"/>
    <x v="9"/>
    <x v="27"/>
  </r>
  <r>
    <x v="3"/>
    <n v="1185732"/>
    <x v="446"/>
    <x v="0"/>
    <x v="0"/>
    <s v="Albany"/>
    <x v="1"/>
    <n v="49"/>
    <n v="162"/>
    <n v="7938"/>
    <n v="3889.62"/>
    <n v="0.49"/>
    <s v="Online"/>
    <s v="2021"/>
    <x v="9"/>
    <x v="27"/>
  </r>
  <r>
    <x v="3"/>
    <n v="1185732"/>
    <x v="446"/>
    <x v="0"/>
    <x v="0"/>
    <s v="Albany"/>
    <x v="2"/>
    <n v="45"/>
    <n v="147"/>
    <n v="6615"/>
    <n v="2381.4"/>
    <n v="0.36"/>
    <s v="Online"/>
    <s v="2021"/>
    <x v="9"/>
    <x v="27"/>
  </r>
  <r>
    <x v="3"/>
    <n v="1185732"/>
    <x v="446"/>
    <x v="0"/>
    <x v="0"/>
    <s v="Albany"/>
    <x v="3"/>
    <n v="47"/>
    <n v="144"/>
    <n v="6768"/>
    <n v="2707.2000000000003"/>
    <n v="0.4"/>
    <s v="Online"/>
    <s v="2021"/>
    <x v="9"/>
    <x v="27"/>
  </r>
  <r>
    <x v="3"/>
    <n v="1185732"/>
    <x v="446"/>
    <x v="0"/>
    <x v="0"/>
    <s v="Albany"/>
    <x v="4"/>
    <n v="62"/>
    <n v="154"/>
    <n v="9548"/>
    <n v="4296.5999999999995"/>
    <n v="0.44999999999999996"/>
    <s v="Online"/>
    <s v="2021"/>
    <x v="9"/>
    <x v="27"/>
  </r>
  <r>
    <x v="3"/>
    <n v="1185732"/>
    <x v="446"/>
    <x v="0"/>
    <x v="0"/>
    <s v="Albany"/>
    <x v="5"/>
    <n v="68"/>
    <n v="176"/>
    <n v="11968"/>
    <n v="7659.52"/>
    <n v="0.64"/>
    <s v="Online"/>
    <s v="2021"/>
    <x v="9"/>
    <x v="27"/>
  </r>
  <r>
    <x v="3"/>
    <n v="1185732"/>
    <x v="475"/>
    <x v="0"/>
    <x v="0"/>
    <s v="Albany"/>
    <x v="0"/>
    <n v="59"/>
    <n v="245"/>
    <n v="14455"/>
    <n v="8383.9000000000015"/>
    <n v="0.58000000000000007"/>
    <s v="Online"/>
    <s v="2021"/>
    <x v="10"/>
    <x v="50"/>
  </r>
  <r>
    <x v="3"/>
    <n v="1185732"/>
    <x v="475"/>
    <x v="0"/>
    <x v="0"/>
    <s v="Albany"/>
    <x v="1"/>
    <n v="51"/>
    <n v="169"/>
    <n v="8619"/>
    <n v="4309.5"/>
    <n v="0.5"/>
    <s v="Online"/>
    <s v="2021"/>
    <x v="10"/>
    <x v="50"/>
  </r>
  <r>
    <x v="4"/>
    <n v="1185732"/>
    <x v="475"/>
    <x v="0"/>
    <x v="0"/>
    <s v="Albany"/>
    <x v="2"/>
    <n v="52"/>
    <n v="163"/>
    <n v="8476"/>
    <n v="3305.6400000000003"/>
    <n v="0.39"/>
    <s v="Online"/>
    <s v="2021"/>
    <x v="10"/>
    <x v="50"/>
  </r>
  <r>
    <x v="4"/>
    <n v="1185732"/>
    <x v="475"/>
    <x v="0"/>
    <x v="0"/>
    <s v="Albany"/>
    <x v="3"/>
    <n v="54"/>
    <n v="155"/>
    <n v="8370"/>
    <n v="3431.7"/>
    <n v="0.41"/>
    <s v="Online"/>
    <s v="2021"/>
    <x v="10"/>
    <x v="50"/>
  </r>
  <r>
    <x v="4"/>
    <n v="1185732"/>
    <x v="475"/>
    <x v="0"/>
    <x v="0"/>
    <s v="Albany"/>
    <x v="4"/>
    <n v="60"/>
    <n v="155"/>
    <n v="9300"/>
    <n v="4278"/>
    <n v="0.45999999999999996"/>
    <s v="Online"/>
    <s v="2021"/>
    <x v="10"/>
    <x v="50"/>
  </r>
  <r>
    <x v="4"/>
    <n v="1185732"/>
    <x v="475"/>
    <x v="0"/>
    <x v="0"/>
    <s v="Albany"/>
    <x v="5"/>
    <n v="69"/>
    <n v="182"/>
    <n v="12558"/>
    <n v="8037.12"/>
    <n v="0.64"/>
    <s v="Online"/>
    <s v="2021"/>
    <x v="10"/>
    <x v="50"/>
  </r>
  <r>
    <x v="4"/>
    <n v="1185732"/>
    <x v="178"/>
    <x v="0"/>
    <x v="0"/>
    <s v="Albany"/>
    <x v="0"/>
    <n v="39"/>
    <n v="216"/>
    <n v="8424"/>
    <n v="5307.12"/>
    <n v="0.63"/>
    <s v="Online"/>
    <s v="2021"/>
    <x v="0"/>
    <x v="31"/>
  </r>
  <r>
    <x v="4"/>
    <n v="1185732"/>
    <x v="178"/>
    <x v="0"/>
    <x v="0"/>
    <s v="Albany"/>
    <x v="1"/>
    <n v="39"/>
    <n v="156"/>
    <n v="6084"/>
    <n v="2737.7999999999997"/>
    <n v="0.44999999999999996"/>
    <s v="Online"/>
    <s v="2021"/>
    <x v="0"/>
    <x v="31"/>
  </r>
  <r>
    <x v="4"/>
    <n v="1185732"/>
    <x v="178"/>
    <x v="0"/>
    <x v="0"/>
    <s v="Albany"/>
    <x v="2"/>
    <n v="29"/>
    <n v="168"/>
    <n v="4872"/>
    <n v="2338.56"/>
    <n v="0.48"/>
    <s v="Online"/>
    <s v="2021"/>
    <x v="0"/>
    <x v="31"/>
  </r>
  <r>
    <x v="4"/>
    <n v="1185732"/>
    <x v="178"/>
    <x v="0"/>
    <x v="0"/>
    <s v="Albany"/>
    <x v="3"/>
    <n v="34"/>
    <n v="131"/>
    <n v="4454"/>
    <n v="2093.3799999999997"/>
    <n v="0.47"/>
    <s v="Online"/>
    <s v="2021"/>
    <x v="0"/>
    <x v="31"/>
  </r>
  <r>
    <x v="4"/>
    <n v="1185732"/>
    <x v="178"/>
    <x v="0"/>
    <x v="0"/>
    <s v="Albany"/>
    <x v="4"/>
    <n v="49"/>
    <n v="145"/>
    <n v="7105"/>
    <n v="3197.2499999999995"/>
    <n v="0.44999999999999996"/>
    <s v="Online"/>
    <s v="2021"/>
    <x v="0"/>
    <x v="31"/>
  </r>
  <r>
    <x v="4"/>
    <n v="1185732"/>
    <x v="178"/>
    <x v="0"/>
    <x v="0"/>
    <s v="Albany"/>
    <x v="5"/>
    <n v="38"/>
    <n v="156"/>
    <n v="5928"/>
    <n v="2371.2000000000003"/>
    <n v="0.4"/>
    <s v="Online"/>
    <s v="2021"/>
    <x v="0"/>
    <x v="31"/>
  </r>
  <r>
    <x v="4"/>
    <n v="1185732"/>
    <x v="207"/>
    <x v="0"/>
    <x v="0"/>
    <s v="Albany"/>
    <x v="0"/>
    <n v="37"/>
    <n v="238"/>
    <n v="8806"/>
    <n v="5371.66"/>
    <n v="0.61"/>
    <s v="Online"/>
    <s v="2021"/>
    <x v="1"/>
    <x v="5"/>
  </r>
  <r>
    <x v="4"/>
    <n v="1185732"/>
    <x v="207"/>
    <x v="0"/>
    <x v="0"/>
    <s v="Albany"/>
    <x v="1"/>
    <n v="37"/>
    <n v="145"/>
    <n v="5365"/>
    <n v="2199.65"/>
    <n v="0.41"/>
    <s v="Online"/>
    <s v="2021"/>
    <x v="1"/>
    <x v="5"/>
  </r>
  <r>
    <x v="4"/>
    <n v="1185732"/>
    <x v="207"/>
    <x v="0"/>
    <x v="0"/>
    <s v="Albany"/>
    <x v="2"/>
    <n v="29"/>
    <n v="143"/>
    <n v="4147"/>
    <n v="2032.03"/>
    <n v="0.49"/>
    <s v="Online"/>
    <s v="2021"/>
    <x v="1"/>
    <x v="5"/>
  </r>
  <r>
    <x v="4"/>
    <n v="1185732"/>
    <x v="207"/>
    <x v="2"/>
    <x v="17"/>
    <s v="Cheyenne"/>
    <x v="3"/>
    <n v="32"/>
    <n v="123"/>
    <n v="3936"/>
    <n v="1889.28"/>
    <n v="0.48"/>
    <s v="Online"/>
    <s v="2021"/>
    <x v="1"/>
    <x v="5"/>
  </r>
  <r>
    <x v="4"/>
    <n v="1185732"/>
    <x v="207"/>
    <x v="2"/>
    <x v="17"/>
    <s v="Cheyenne"/>
    <x v="4"/>
    <n v="47"/>
    <n v="145"/>
    <n v="6815"/>
    <n v="2794.1499999999996"/>
    <n v="0.41"/>
    <s v="Online"/>
    <s v="2021"/>
    <x v="1"/>
    <x v="5"/>
  </r>
  <r>
    <x v="4"/>
    <n v="1185732"/>
    <x v="207"/>
    <x v="2"/>
    <x v="17"/>
    <s v="Cheyenne"/>
    <x v="5"/>
    <n v="38"/>
    <n v="174"/>
    <n v="6612"/>
    <n v="2578.6800000000003"/>
    <n v="0.39"/>
    <s v="Online"/>
    <s v="2021"/>
    <x v="1"/>
    <x v="5"/>
  </r>
  <r>
    <x v="4"/>
    <n v="1185732"/>
    <x v="215"/>
    <x v="2"/>
    <x v="17"/>
    <s v="Cheyenne"/>
    <x v="0"/>
    <n v="38"/>
    <n v="246"/>
    <n v="9348"/>
    <n v="5608.8"/>
    <n v="0.6"/>
    <s v="Online"/>
    <s v="2021"/>
    <x v="2"/>
    <x v="7"/>
  </r>
  <r>
    <x v="4"/>
    <n v="1185732"/>
    <x v="215"/>
    <x v="2"/>
    <x v="17"/>
    <s v="Cheyenne"/>
    <x v="1"/>
    <n v="37"/>
    <n v="131"/>
    <n v="4847"/>
    <n v="2132.6799999999998"/>
    <n v="0.44"/>
    <s v="Online"/>
    <s v="2021"/>
    <x v="2"/>
    <x v="7"/>
  </r>
  <r>
    <x v="4"/>
    <n v="1185732"/>
    <x v="215"/>
    <x v="2"/>
    <x v="17"/>
    <s v="Cheyenne"/>
    <x v="2"/>
    <n v="27"/>
    <n v="149"/>
    <n v="4023"/>
    <n v="1810.35"/>
    <n v="0.44999999999999996"/>
    <s v="Online"/>
    <s v="2021"/>
    <x v="2"/>
    <x v="7"/>
  </r>
  <r>
    <x v="4"/>
    <n v="1185732"/>
    <x v="215"/>
    <x v="2"/>
    <x v="17"/>
    <s v="Cheyenne"/>
    <x v="3"/>
    <n v="33"/>
    <n v="112"/>
    <n v="3696"/>
    <n v="1737.12"/>
    <n v="0.47"/>
    <s v="Online"/>
    <s v="2021"/>
    <x v="2"/>
    <x v="7"/>
  </r>
  <r>
    <x v="4"/>
    <n v="1185732"/>
    <x v="215"/>
    <x v="2"/>
    <x v="17"/>
    <s v="Cheyenne"/>
    <x v="4"/>
    <n v="47"/>
    <n v="126"/>
    <n v="5922"/>
    <n v="2664.8999999999996"/>
    <n v="0.44999999999999996"/>
    <s v="Online"/>
    <s v="2021"/>
    <x v="2"/>
    <x v="7"/>
  </r>
  <r>
    <x v="4"/>
    <n v="1185732"/>
    <x v="215"/>
    <x v="2"/>
    <x v="17"/>
    <s v="Cheyenne"/>
    <x v="5"/>
    <n v="37"/>
    <n v="165"/>
    <n v="6105"/>
    <n v="2258.85"/>
    <n v="0.37"/>
    <s v="Online"/>
    <s v="2021"/>
    <x v="2"/>
    <x v="7"/>
  </r>
  <r>
    <x v="4"/>
    <n v="1185732"/>
    <x v="234"/>
    <x v="2"/>
    <x v="17"/>
    <s v="Cheyenne"/>
    <x v="0"/>
    <n v="39"/>
    <n v="208"/>
    <n v="8112"/>
    <n v="5029.4399999999996"/>
    <n v="0.62"/>
    <s v="Online"/>
    <s v="2021"/>
    <x v="3"/>
    <x v="10"/>
  </r>
  <r>
    <x v="4"/>
    <n v="1185732"/>
    <x v="234"/>
    <x v="2"/>
    <x v="17"/>
    <s v="Cheyenne"/>
    <x v="1"/>
    <n v="39"/>
    <n v="140"/>
    <n v="5460"/>
    <n v="2456.9999999999995"/>
    <n v="0.44999999999999996"/>
    <s v="Online"/>
    <s v="2021"/>
    <x v="3"/>
    <x v="10"/>
  </r>
  <r>
    <x v="4"/>
    <n v="1185732"/>
    <x v="234"/>
    <x v="2"/>
    <x v="17"/>
    <s v="Cheyenne"/>
    <x v="2"/>
    <n v="28"/>
    <n v="145"/>
    <n v="4060"/>
    <n v="1867.6"/>
    <n v="0.45999999999999996"/>
    <s v="Online"/>
    <s v="2021"/>
    <x v="3"/>
    <x v="10"/>
  </r>
  <r>
    <x v="4"/>
    <n v="1185732"/>
    <x v="234"/>
    <x v="2"/>
    <x v="17"/>
    <s v="Cheyenne"/>
    <x v="3"/>
    <n v="33"/>
    <n v="119"/>
    <n v="3927"/>
    <n v="1845.6899999999998"/>
    <n v="0.47"/>
    <s v="Online"/>
    <s v="2021"/>
    <x v="3"/>
    <x v="10"/>
  </r>
  <r>
    <x v="4"/>
    <n v="1185732"/>
    <x v="234"/>
    <x v="2"/>
    <x v="17"/>
    <s v="Cheyenne"/>
    <x v="4"/>
    <n v="47"/>
    <n v="106"/>
    <n v="4982"/>
    <n v="2092.44"/>
    <n v="0.42"/>
    <s v="Online"/>
    <s v="2021"/>
    <x v="3"/>
    <x v="10"/>
  </r>
  <r>
    <x v="4"/>
    <n v="1185732"/>
    <x v="234"/>
    <x v="2"/>
    <x v="17"/>
    <s v="Cheyenne"/>
    <x v="5"/>
    <n v="36"/>
    <n v="149"/>
    <n v="5364"/>
    <n v="1877.3999999999999"/>
    <n v="0.35"/>
    <s v="Online"/>
    <s v="2021"/>
    <x v="3"/>
    <x v="10"/>
  </r>
  <r>
    <x v="4"/>
    <n v="1185732"/>
    <x v="263"/>
    <x v="2"/>
    <x v="17"/>
    <s v="Cheyenne"/>
    <x v="0"/>
    <n v="45"/>
    <n v="246"/>
    <n v="11070"/>
    <n v="7195.5"/>
    <n v="0.65"/>
    <s v="Online"/>
    <s v="2021"/>
    <x v="4"/>
    <x v="35"/>
  </r>
  <r>
    <x v="4"/>
    <n v="1185732"/>
    <x v="263"/>
    <x v="2"/>
    <x v="17"/>
    <s v="Cheyenne"/>
    <x v="1"/>
    <n v="41"/>
    <n v="152"/>
    <n v="6232"/>
    <n v="2492.8000000000002"/>
    <n v="0.4"/>
    <s v="Online"/>
    <s v="2021"/>
    <x v="4"/>
    <x v="35"/>
  </r>
  <r>
    <x v="4"/>
    <n v="1185732"/>
    <x v="263"/>
    <x v="2"/>
    <x v="17"/>
    <s v="Cheyenne"/>
    <x v="2"/>
    <n v="39"/>
    <n v="145"/>
    <n v="5655"/>
    <n v="2770.95"/>
    <n v="0.49"/>
    <s v="Online"/>
    <s v="2021"/>
    <x v="4"/>
    <x v="35"/>
  </r>
  <r>
    <x v="4"/>
    <n v="1185732"/>
    <x v="263"/>
    <x v="2"/>
    <x v="17"/>
    <s v="Cheyenne"/>
    <x v="3"/>
    <n v="39"/>
    <n v="131"/>
    <n v="5109"/>
    <n v="2554.5"/>
    <n v="0.5"/>
    <s v="Online"/>
    <s v="2021"/>
    <x v="4"/>
    <x v="35"/>
  </r>
  <r>
    <x v="4"/>
    <n v="1185732"/>
    <x v="263"/>
    <x v="2"/>
    <x v="17"/>
    <s v="Cheyenne"/>
    <x v="4"/>
    <n v="45"/>
    <n v="133"/>
    <n v="5985"/>
    <n v="2513.6999999999998"/>
    <n v="0.42"/>
    <s v="Online"/>
    <s v="2021"/>
    <x v="4"/>
    <x v="35"/>
  </r>
  <r>
    <x v="4"/>
    <n v="1185732"/>
    <x v="263"/>
    <x v="2"/>
    <x v="17"/>
    <s v="Cheyenne"/>
    <x v="5"/>
    <n v="52"/>
    <n v="156"/>
    <n v="8112"/>
    <n v="3244.8"/>
    <n v="0.4"/>
    <s v="Online"/>
    <s v="2021"/>
    <x v="4"/>
    <x v="35"/>
  </r>
  <r>
    <x v="4"/>
    <n v="1185732"/>
    <x v="296"/>
    <x v="2"/>
    <x v="17"/>
    <s v="Cheyenne"/>
    <x v="0"/>
    <n v="46"/>
    <n v="247"/>
    <n v="11362"/>
    <n v="7158.06"/>
    <n v="0.63"/>
    <s v="Online"/>
    <s v="2021"/>
    <x v="11"/>
    <x v="39"/>
  </r>
  <r>
    <x v="4"/>
    <n v="1185732"/>
    <x v="296"/>
    <x v="2"/>
    <x v="17"/>
    <s v="Cheyenne"/>
    <x v="1"/>
    <n v="42"/>
    <n v="168"/>
    <n v="7056"/>
    <n v="2892.96"/>
    <n v="0.41"/>
    <s v="Online"/>
    <s v="2021"/>
    <x v="11"/>
    <x v="39"/>
  </r>
  <r>
    <x v="4"/>
    <n v="1185732"/>
    <x v="296"/>
    <x v="2"/>
    <x v="17"/>
    <s v="Cheyenne"/>
    <x v="2"/>
    <n v="38"/>
    <n v="131"/>
    <n v="4978"/>
    <n v="2240.1"/>
    <n v="0.44999999999999996"/>
    <s v="Online"/>
    <s v="2021"/>
    <x v="11"/>
    <x v="39"/>
  </r>
  <r>
    <x v="4"/>
    <n v="1185732"/>
    <x v="296"/>
    <x v="2"/>
    <x v="17"/>
    <s v="Cheyenne"/>
    <x v="3"/>
    <n v="38"/>
    <n v="140"/>
    <n v="5320"/>
    <n v="2500.3999999999996"/>
    <n v="0.47"/>
    <s v="Online"/>
    <s v="2021"/>
    <x v="11"/>
    <x v="39"/>
  </r>
  <r>
    <x v="4"/>
    <n v="1185732"/>
    <x v="296"/>
    <x v="2"/>
    <x v="17"/>
    <s v="Cheyenne"/>
    <x v="4"/>
    <n v="49"/>
    <n v="135"/>
    <n v="6615"/>
    <n v="2910.6"/>
    <n v="0.44"/>
    <s v="Online"/>
    <s v="2021"/>
    <x v="11"/>
    <x v="39"/>
  </r>
  <r>
    <x v="4"/>
    <n v="1185732"/>
    <x v="296"/>
    <x v="2"/>
    <x v="17"/>
    <s v="Cheyenne"/>
    <x v="5"/>
    <n v="50"/>
    <n v="163"/>
    <n v="8150"/>
    <n v="3015.5"/>
    <n v="0.37"/>
    <s v="Online"/>
    <s v="2021"/>
    <x v="11"/>
    <x v="39"/>
  </r>
  <r>
    <x v="4"/>
    <n v="1185732"/>
    <x v="324"/>
    <x v="2"/>
    <x v="17"/>
    <s v="Cheyenne"/>
    <x v="0"/>
    <n v="48"/>
    <n v="228"/>
    <n v="10944"/>
    <n v="7004.16"/>
    <n v="0.64"/>
    <s v="Online"/>
    <s v="2021"/>
    <x v="5"/>
    <x v="43"/>
  </r>
  <r>
    <x v="4"/>
    <n v="1185732"/>
    <x v="324"/>
    <x v="2"/>
    <x v="17"/>
    <s v="Cheyenne"/>
    <x v="1"/>
    <n v="44"/>
    <n v="163"/>
    <n v="7172"/>
    <n v="3083.96"/>
    <n v="0.43"/>
    <s v="Online"/>
    <s v="2021"/>
    <x v="5"/>
    <x v="43"/>
  </r>
  <r>
    <x v="4"/>
    <n v="1185732"/>
    <x v="324"/>
    <x v="2"/>
    <x v="17"/>
    <s v="Cheyenne"/>
    <x v="2"/>
    <n v="38"/>
    <n v="149"/>
    <n v="5662"/>
    <n v="2717.7599999999998"/>
    <n v="0.48"/>
    <s v="Online"/>
    <s v="2021"/>
    <x v="5"/>
    <x v="43"/>
  </r>
  <r>
    <x v="4"/>
    <n v="1185732"/>
    <x v="324"/>
    <x v="2"/>
    <x v="17"/>
    <s v="Cheyenne"/>
    <x v="3"/>
    <n v="39"/>
    <n v="150"/>
    <n v="5850"/>
    <n v="2749.5"/>
    <n v="0.47"/>
    <s v="Online"/>
    <s v="2021"/>
    <x v="5"/>
    <x v="43"/>
  </r>
  <r>
    <x v="4"/>
    <n v="1185732"/>
    <x v="324"/>
    <x v="2"/>
    <x v="17"/>
    <s v="Cheyenne"/>
    <x v="4"/>
    <n v="48"/>
    <n v="137"/>
    <n v="6576"/>
    <n v="2761.92"/>
    <n v="0.42"/>
    <s v="Online"/>
    <s v="2021"/>
    <x v="5"/>
    <x v="43"/>
  </r>
  <r>
    <x v="4"/>
    <n v="1185732"/>
    <x v="324"/>
    <x v="2"/>
    <x v="17"/>
    <s v="Cheyenne"/>
    <x v="5"/>
    <n v="51"/>
    <n v="196"/>
    <n v="9996"/>
    <n v="3598.56"/>
    <n v="0.36"/>
    <s v="Online"/>
    <s v="2021"/>
    <x v="5"/>
    <x v="43"/>
  </r>
  <r>
    <x v="4"/>
    <n v="1185732"/>
    <x v="356"/>
    <x v="2"/>
    <x v="17"/>
    <s v="Cheyenne"/>
    <x v="0"/>
    <n v="47"/>
    <n v="255"/>
    <n v="11985"/>
    <n v="7670.4000000000005"/>
    <n v="0.64"/>
    <s v="Online"/>
    <s v="2021"/>
    <x v="6"/>
    <x v="18"/>
  </r>
  <r>
    <x v="4"/>
    <n v="1185732"/>
    <x v="356"/>
    <x v="2"/>
    <x v="17"/>
    <s v="Cheyenne"/>
    <x v="1"/>
    <n v="43"/>
    <n v="163"/>
    <n v="7009"/>
    <n v="2873.69"/>
    <n v="0.41"/>
    <s v="Online"/>
    <s v="2021"/>
    <x v="6"/>
    <x v="18"/>
  </r>
  <r>
    <x v="4"/>
    <n v="1185732"/>
    <x v="356"/>
    <x v="2"/>
    <x v="17"/>
    <s v="Cheyenne"/>
    <x v="2"/>
    <n v="38"/>
    <n v="143"/>
    <n v="5434"/>
    <n v="2445.2999999999997"/>
    <n v="0.44999999999999996"/>
    <s v="Online"/>
    <s v="2021"/>
    <x v="6"/>
    <x v="18"/>
  </r>
  <r>
    <x v="4"/>
    <n v="1185732"/>
    <x v="356"/>
    <x v="2"/>
    <x v="17"/>
    <s v="Cheyenne"/>
    <x v="3"/>
    <n v="38"/>
    <n v="147"/>
    <n v="5586"/>
    <n v="2737.14"/>
    <n v="0.49"/>
    <s v="Online"/>
    <s v="2021"/>
    <x v="6"/>
    <x v="18"/>
  </r>
  <r>
    <x v="4"/>
    <n v="1185732"/>
    <x v="356"/>
    <x v="2"/>
    <x v="17"/>
    <s v="Cheyenne"/>
    <x v="4"/>
    <n v="47"/>
    <n v="140"/>
    <n v="6580"/>
    <n v="2697.7999999999997"/>
    <n v="0.41"/>
    <s v="Online"/>
    <s v="2021"/>
    <x v="6"/>
    <x v="18"/>
  </r>
  <r>
    <x v="4"/>
    <n v="1185732"/>
    <x v="356"/>
    <x v="2"/>
    <x v="17"/>
    <s v="Cheyenne"/>
    <x v="5"/>
    <n v="52"/>
    <n v="196"/>
    <n v="10192"/>
    <n v="4076.8"/>
    <n v="0.4"/>
    <s v="Online"/>
    <s v="2021"/>
    <x v="6"/>
    <x v="18"/>
  </r>
  <r>
    <x v="4"/>
    <n v="1185732"/>
    <x v="386"/>
    <x v="2"/>
    <x v="17"/>
    <s v="Cheyenne"/>
    <x v="0"/>
    <n v="48"/>
    <n v="208"/>
    <n v="9984"/>
    <n v="6389.76"/>
    <n v="0.64"/>
    <s v="Online"/>
    <s v="2021"/>
    <x v="7"/>
    <x v="22"/>
  </r>
  <r>
    <x v="4"/>
    <n v="1185732"/>
    <x v="386"/>
    <x v="2"/>
    <x v="17"/>
    <s v="Cheyenne"/>
    <x v="1"/>
    <n v="44"/>
    <n v="150"/>
    <n v="6600"/>
    <n v="2838"/>
    <n v="0.43"/>
    <s v="Online"/>
    <s v="2021"/>
    <x v="7"/>
    <x v="22"/>
  </r>
  <r>
    <x v="4"/>
    <n v="1185732"/>
    <x v="386"/>
    <x v="2"/>
    <x v="17"/>
    <s v="Cheyenne"/>
    <x v="2"/>
    <n v="38"/>
    <n v="137"/>
    <n v="5206"/>
    <n v="2394.7599999999998"/>
    <n v="0.45999999999999996"/>
    <s v="Online"/>
    <s v="2021"/>
    <x v="7"/>
    <x v="22"/>
  </r>
  <r>
    <x v="4"/>
    <n v="1185732"/>
    <x v="386"/>
    <x v="2"/>
    <x v="17"/>
    <s v="Cheyenne"/>
    <x v="3"/>
    <n v="38"/>
    <n v="135"/>
    <n v="5130"/>
    <n v="2513.6999999999998"/>
    <n v="0.49"/>
    <s v="Online"/>
    <s v="2021"/>
    <x v="7"/>
    <x v="22"/>
  </r>
  <r>
    <x v="4"/>
    <n v="1185732"/>
    <x v="386"/>
    <x v="2"/>
    <x v="17"/>
    <s v="Cheyenne"/>
    <x v="4"/>
    <n v="48"/>
    <n v="125"/>
    <n v="6000"/>
    <n v="2580"/>
    <n v="0.43"/>
    <s v="Online"/>
    <s v="2021"/>
    <x v="7"/>
    <x v="22"/>
  </r>
  <r>
    <x v="4"/>
    <n v="1185732"/>
    <x v="386"/>
    <x v="2"/>
    <x v="17"/>
    <s v="Cheyenne"/>
    <x v="5"/>
    <n v="52"/>
    <n v="174"/>
    <n v="9048"/>
    <n v="3619.2000000000003"/>
    <n v="0.4"/>
    <s v="Online"/>
    <s v="2021"/>
    <x v="7"/>
    <x v="22"/>
  </r>
  <r>
    <x v="4"/>
    <n v="1185732"/>
    <x v="418"/>
    <x v="2"/>
    <x v="17"/>
    <s v="Cheyenne"/>
    <x v="0"/>
    <n v="50"/>
    <n v="202"/>
    <n v="10100"/>
    <n v="6464"/>
    <n v="0.64"/>
    <s v="Online"/>
    <s v="2021"/>
    <x v="8"/>
    <x v="47"/>
  </r>
  <r>
    <x v="4"/>
    <n v="1185732"/>
    <x v="418"/>
    <x v="2"/>
    <x v="17"/>
    <s v="Cheyenne"/>
    <x v="1"/>
    <n v="44"/>
    <n v="174"/>
    <n v="7656"/>
    <n v="3062.4"/>
    <n v="0.4"/>
    <s v="Online"/>
    <s v="2021"/>
    <x v="8"/>
    <x v="47"/>
  </r>
  <r>
    <x v="4"/>
    <n v="1185732"/>
    <x v="418"/>
    <x v="2"/>
    <x v="17"/>
    <s v="Cheyenne"/>
    <x v="2"/>
    <n v="42"/>
    <n v="125"/>
    <n v="5250"/>
    <n v="2415"/>
    <n v="0.45999999999999996"/>
    <s v="Online"/>
    <s v="2021"/>
    <x v="8"/>
    <x v="47"/>
  </r>
  <r>
    <x v="4"/>
    <n v="1185732"/>
    <x v="418"/>
    <x v="2"/>
    <x v="17"/>
    <s v="Cheyenne"/>
    <x v="3"/>
    <n v="41"/>
    <n v="119"/>
    <n v="4879"/>
    <n v="2244.3399999999997"/>
    <n v="0.45999999999999996"/>
    <s v="Online"/>
    <s v="2021"/>
    <x v="8"/>
    <x v="47"/>
  </r>
  <r>
    <x v="4"/>
    <n v="1185732"/>
    <x v="418"/>
    <x v="2"/>
    <x v="17"/>
    <s v="Cheyenne"/>
    <x v="4"/>
    <n v="54"/>
    <n v="128"/>
    <n v="6912"/>
    <n v="3041.28"/>
    <n v="0.44"/>
    <s v="Online"/>
    <s v="2021"/>
    <x v="8"/>
    <x v="47"/>
  </r>
  <r>
    <x v="4"/>
    <n v="1185732"/>
    <x v="418"/>
    <x v="2"/>
    <x v="17"/>
    <s v="Cheyenne"/>
    <x v="5"/>
    <n v="55"/>
    <n v="150"/>
    <n v="8250"/>
    <n v="3052.5"/>
    <n v="0.37"/>
    <s v="Online"/>
    <s v="2021"/>
    <x v="8"/>
    <x v="47"/>
  </r>
  <r>
    <x v="4"/>
    <n v="1185732"/>
    <x v="448"/>
    <x v="2"/>
    <x v="17"/>
    <s v="Cheyenne"/>
    <x v="0"/>
    <n v="53"/>
    <n v="218"/>
    <n v="11554"/>
    <n v="7047.94"/>
    <n v="0.61"/>
    <s v="Online"/>
    <s v="2021"/>
    <x v="9"/>
    <x v="27"/>
  </r>
  <r>
    <x v="4"/>
    <n v="1185732"/>
    <x v="448"/>
    <x v="2"/>
    <x v="17"/>
    <s v="Cheyenne"/>
    <x v="1"/>
    <n v="42"/>
    <n v="167"/>
    <n v="7014"/>
    <n v="3016.02"/>
    <n v="0.43"/>
    <s v="Online"/>
    <s v="2021"/>
    <x v="9"/>
    <x v="27"/>
  </r>
  <r>
    <x v="4"/>
    <n v="1185732"/>
    <x v="448"/>
    <x v="2"/>
    <x v="17"/>
    <s v="Cheyenne"/>
    <x v="2"/>
    <n v="42"/>
    <n v="146"/>
    <n v="6132"/>
    <n v="3066"/>
    <n v="0.5"/>
    <s v="Online"/>
    <s v="2021"/>
    <x v="9"/>
    <x v="27"/>
  </r>
  <r>
    <x v="4"/>
    <n v="1185732"/>
    <x v="448"/>
    <x v="2"/>
    <x v="17"/>
    <s v="Cheyenne"/>
    <x v="3"/>
    <n v="42"/>
    <n v="135"/>
    <n v="5670"/>
    <n v="2778.2999999999997"/>
    <n v="0.49"/>
    <s v="Online"/>
    <s v="2021"/>
    <x v="9"/>
    <x v="27"/>
  </r>
  <r>
    <x v="4"/>
    <n v="1185732"/>
    <x v="448"/>
    <x v="2"/>
    <x v="17"/>
    <s v="Cheyenne"/>
    <x v="4"/>
    <n v="51"/>
    <n v="143"/>
    <n v="7293"/>
    <n v="2990.1299999999997"/>
    <n v="0.41"/>
    <s v="Online"/>
    <s v="2021"/>
    <x v="9"/>
    <x v="27"/>
  </r>
  <r>
    <x v="4"/>
    <n v="1185732"/>
    <x v="448"/>
    <x v="2"/>
    <x v="17"/>
    <s v="Cheyenne"/>
    <x v="5"/>
    <n v="55"/>
    <n v="161"/>
    <n v="8855"/>
    <n v="3453.4500000000003"/>
    <n v="0.39"/>
    <s v="Online"/>
    <s v="2021"/>
    <x v="9"/>
    <x v="27"/>
  </r>
  <r>
    <x v="4"/>
    <n v="1185732"/>
    <x v="477"/>
    <x v="2"/>
    <x v="17"/>
    <s v="Cheyenne"/>
    <x v="0"/>
    <n v="52"/>
    <n v="224"/>
    <n v="11648"/>
    <n v="7105.28"/>
    <n v="0.61"/>
    <s v="Online"/>
    <s v="2021"/>
    <x v="10"/>
    <x v="50"/>
  </r>
  <r>
    <x v="4"/>
    <n v="1185732"/>
    <x v="477"/>
    <x v="2"/>
    <x v="17"/>
    <s v="Cheyenne"/>
    <x v="1"/>
    <n v="44"/>
    <n v="168"/>
    <n v="7392"/>
    <n v="3030.72"/>
    <n v="0.41"/>
    <s v="Online"/>
    <s v="2021"/>
    <x v="10"/>
    <x v="50"/>
  </r>
  <r>
    <x v="0"/>
    <n v="1185732"/>
    <x v="477"/>
    <x v="2"/>
    <x v="17"/>
    <s v="Cheyenne"/>
    <x v="2"/>
    <n v="44"/>
    <n v="165"/>
    <n v="7260"/>
    <n v="3339.6"/>
    <n v="0.45999999999999996"/>
    <s v="Online"/>
    <s v="2021"/>
    <x v="10"/>
    <x v="50"/>
  </r>
  <r>
    <x v="0"/>
    <n v="1185732"/>
    <x v="477"/>
    <x v="2"/>
    <x v="17"/>
    <s v="Cheyenne"/>
    <x v="3"/>
    <n v="44"/>
    <n v="135"/>
    <n v="5940"/>
    <n v="2910.6"/>
    <n v="0.49"/>
    <s v="Online"/>
    <s v="2021"/>
    <x v="10"/>
    <x v="50"/>
  </r>
  <r>
    <x v="0"/>
    <n v="1185732"/>
    <x v="477"/>
    <x v="2"/>
    <x v="17"/>
    <s v="Cheyenne"/>
    <x v="4"/>
    <n v="54"/>
    <n v="145"/>
    <n v="7830"/>
    <n v="3523.4999999999995"/>
    <n v="0.44999999999999996"/>
    <s v="Online"/>
    <s v="2021"/>
    <x v="10"/>
    <x v="50"/>
  </r>
  <r>
    <x v="0"/>
    <n v="1185732"/>
    <x v="477"/>
    <x v="2"/>
    <x v="17"/>
    <s v="Cheyenne"/>
    <x v="5"/>
    <n v="56"/>
    <n v="174"/>
    <n v="9744"/>
    <n v="3507.8399999999997"/>
    <n v="0.36"/>
    <s v="Online"/>
    <s v="2021"/>
    <x v="10"/>
    <x v="50"/>
  </r>
  <r>
    <x v="0"/>
    <n v="1128299"/>
    <x v="188"/>
    <x v="2"/>
    <x v="17"/>
    <s v="Cheyenne"/>
    <x v="0"/>
    <n v="29"/>
    <n v="91"/>
    <n v="2639"/>
    <n v="1213.9399999999998"/>
    <n v="0.45999999999999996"/>
    <s v="Online"/>
    <s v="2021"/>
    <x v="0"/>
    <x v="3"/>
  </r>
  <r>
    <x v="0"/>
    <n v="1128299"/>
    <x v="188"/>
    <x v="2"/>
    <x v="17"/>
    <s v="Cheyenne"/>
    <x v="1"/>
    <n v="36"/>
    <n v="105"/>
    <n v="3780"/>
    <n v="1738.8"/>
    <n v="0.45999999999999996"/>
    <s v="Online"/>
    <s v="2021"/>
    <x v="0"/>
    <x v="3"/>
  </r>
  <r>
    <x v="0"/>
    <n v="1128299"/>
    <x v="188"/>
    <x v="2"/>
    <x v="17"/>
    <s v="Cheyenne"/>
    <x v="2"/>
    <n v="39"/>
    <n v="91"/>
    <n v="3549"/>
    <n v="1597.05"/>
    <n v="0.44999999999999996"/>
    <s v="Online"/>
    <s v="2021"/>
    <x v="0"/>
    <x v="3"/>
  </r>
  <r>
    <x v="0"/>
    <n v="1128299"/>
    <x v="188"/>
    <x v="2"/>
    <x v="17"/>
    <s v="Cheyenne"/>
    <x v="3"/>
    <n v="38"/>
    <n v="54"/>
    <n v="2052"/>
    <n v="964.43999999999994"/>
    <n v="0.47"/>
    <s v="Online"/>
    <s v="2021"/>
    <x v="0"/>
    <x v="3"/>
  </r>
  <r>
    <x v="0"/>
    <n v="1128299"/>
    <x v="188"/>
    <x v="2"/>
    <x v="17"/>
    <s v="Cheyenne"/>
    <x v="4"/>
    <n v="42"/>
    <n v="45"/>
    <n v="1890"/>
    <n v="963.9"/>
    <n v="0.51"/>
    <s v="Online"/>
    <s v="2021"/>
    <x v="0"/>
    <x v="3"/>
  </r>
  <r>
    <x v="0"/>
    <n v="1128299"/>
    <x v="188"/>
    <x v="2"/>
    <x v="17"/>
    <s v="Cheyenne"/>
    <x v="5"/>
    <n v="38"/>
    <n v="116"/>
    <n v="4408"/>
    <n v="1983.6"/>
    <n v="0.44999999999999996"/>
    <s v="Online"/>
    <s v="2021"/>
    <x v="0"/>
    <x v="3"/>
  </r>
  <r>
    <x v="0"/>
    <n v="1128299"/>
    <x v="698"/>
    <x v="2"/>
    <x v="17"/>
    <s v="Cheyenne"/>
    <x v="0"/>
    <n v="27"/>
    <n v="113"/>
    <n v="3051"/>
    <n v="1403.4599999999998"/>
    <n v="0.45999999999999996"/>
    <s v="Online"/>
    <s v="2021"/>
    <x v="1"/>
    <x v="52"/>
  </r>
  <r>
    <x v="0"/>
    <n v="1128299"/>
    <x v="698"/>
    <x v="2"/>
    <x v="17"/>
    <s v="Cheyenne"/>
    <x v="1"/>
    <n v="36"/>
    <n v="105"/>
    <n v="3780"/>
    <n v="1700.9999999999998"/>
    <n v="0.44999999999999996"/>
    <s v="Online"/>
    <s v="2021"/>
    <x v="1"/>
    <x v="52"/>
  </r>
  <r>
    <x v="0"/>
    <n v="1128299"/>
    <x v="698"/>
    <x v="2"/>
    <x v="17"/>
    <s v="Cheyenne"/>
    <x v="2"/>
    <n v="39"/>
    <n v="88"/>
    <n v="3432"/>
    <n v="1544.3999999999999"/>
    <n v="0.44999999999999996"/>
    <s v="Online"/>
    <s v="2021"/>
    <x v="1"/>
    <x v="52"/>
  </r>
  <r>
    <x v="0"/>
    <n v="1128299"/>
    <x v="698"/>
    <x v="4"/>
    <x v="18"/>
    <s v="Richmond"/>
    <x v="3"/>
    <n v="38"/>
    <n v="58"/>
    <n v="2204"/>
    <n v="1102"/>
    <n v="0.5"/>
    <s v="Online"/>
    <s v="2021"/>
    <x v="1"/>
    <x v="52"/>
  </r>
  <r>
    <x v="0"/>
    <n v="1128299"/>
    <x v="698"/>
    <x v="4"/>
    <x v="18"/>
    <s v="Richmond"/>
    <x v="4"/>
    <n v="42"/>
    <n v="38"/>
    <n v="1596"/>
    <n v="877.80000000000007"/>
    <n v="0.55000000000000004"/>
    <s v="Online"/>
    <s v="2021"/>
    <x v="1"/>
    <x v="52"/>
  </r>
  <r>
    <x v="0"/>
    <n v="1128299"/>
    <x v="698"/>
    <x v="4"/>
    <x v="18"/>
    <s v="Richmond"/>
    <x v="5"/>
    <n v="38"/>
    <n v="81"/>
    <n v="3078"/>
    <n v="1323.54"/>
    <n v="0.43"/>
    <s v="Online"/>
    <s v="2021"/>
    <x v="1"/>
    <x v="52"/>
  </r>
  <r>
    <x v="0"/>
    <n v="1128299"/>
    <x v="228"/>
    <x v="4"/>
    <x v="18"/>
    <s v="Richmond"/>
    <x v="0"/>
    <n v="38"/>
    <n v="143"/>
    <n v="5434"/>
    <n v="2553.98"/>
    <n v="0.47"/>
    <s v="Online"/>
    <s v="2021"/>
    <x v="2"/>
    <x v="33"/>
  </r>
  <r>
    <x v="0"/>
    <n v="1128299"/>
    <x v="228"/>
    <x v="4"/>
    <x v="18"/>
    <s v="Richmond"/>
    <x v="1"/>
    <n v="45"/>
    <n v="85"/>
    <n v="3825"/>
    <n v="1797.75"/>
    <n v="0.47"/>
    <s v="Online"/>
    <s v="2021"/>
    <x v="2"/>
    <x v="33"/>
  </r>
  <r>
    <x v="0"/>
    <n v="1128299"/>
    <x v="228"/>
    <x v="4"/>
    <x v="18"/>
    <s v="Richmond"/>
    <x v="2"/>
    <n v="52"/>
    <n v="91"/>
    <n v="4732"/>
    <n v="2271.36"/>
    <n v="0.48"/>
    <s v="Online"/>
    <s v="2021"/>
    <x v="2"/>
    <x v="33"/>
  </r>
  <r>
    <x v="0"/>
    <n v="1128299"/>
    <x v="228"/>
    <x v="4"/>
    <x v="18"/>
    <s v="Richmond"/>
    <x v="3"/>
    <n v="48"/>
    <n v="65"/>
    <n v="3120"/>
    <n v="1435.1999999999998"/>
    <n v="0.45999999999999996"/>
    <s v="Online"/>
    <s v="2021"/>
    <x v="2"/>
    <x v="33"/>
  </r>
  <r>
    <x v="0"/>
    <n v="1128299"/>
    <x v="228"/>
    <x v="4"/>
    <x v="18"/>
    <s v="Richmond"/>
    <x v="4"/>
    <n v="51"/>
    <n v="30"/>
    <n v="1530"/>
    <n v="795.6"/>
    <n v="0.52"/>
    <s v="Online"/>
    <s v="2021"/>
    <x v="2"/>
    <x v="33"/>
  </r>
  <r>
    <x v="0"/>
    <n v="1128299"/>
    <x v="228"/>
    <x v="4"/>
    <x v="18"/>
    <s v="Richmond"/>
    <x v="5"/>
    <n v="49"/>
    <n v="78"/>
    <n v="3822"/>
    <n v="1605.24"/>
    <n v="0.42"/>
    <s v="Online"/>
    <s v="2021"/>
    <x v="2"/>
    <x v="33"/>
  </r>
  <r>
    <x v="0"/>
    <n v="1128299"/>
    <x v="247"/>
    <x v="4"/>
    <x v="18"/>
    <s v="Richmond"/>
    <x v="0"/>
    <n v="52"/>
    <n v="124"/>
    <n v="6448"/>
    <n v="3095.04"/>
    <n v="0.48"/>
    <s v="Online"/>
    <s v="2021"/>
    <x v="3"/>
    <x v="11"/>
  </r>
  <r>
    <x v="0"/>
    <n v="1128299"/>
    <x v="247"/>
    <x v="4"/>
    <x v="18"/>
    <s v="Richmond"/>
    <x v="1"/>
    <n v="59"/>
    <n v="69"/>
    <n v="4071"/>
    <n v="1954.08"/>
    <n v="0.48"/>
    <s v="Online"/>
    <s v="2021"/>
    <x v="3"/>
    <x v="11"/>
  </r>
  <r>
    <x v="0"/>
    <n v="1128299"/>
    <x v="247"/>
    <x v="4"/>
    <x v="18"/>
    <s v="Richmond"/>
    <x v="2"/>
    <n v="57"/>
    <n v="85"/>
    <n v="4845"/>
    <n v="2374.0500000000002"/>
    <n v="0.49"/>
    <s v="Online"/>
    <s v="2021"/>
    <x v="3"/>
    <x v="11"/>
  </r>
  <r>
    <x v="0"/>
    <n v="1128299"/>
    <x v="247"/>
    <x v="4"/>
    <x v="18"/>
    <s v="Richmond"/>
    <x v="3"/>
    <n v="42"/>
    <n v="56"/>
    <n v="2352"/>
    <n v="1105.4399999999998"/>
    <n v="0.47"/>
    <s v="Online"/>
    <s v="2021"/>
    <x v="3"/>
    <x v="11"/>
  </r>
  <r>
    <x v="0"/>
    <n v="1128299"/>
    <x v="247"/>
    <x v="4"/>
    <x v="18"/>
    <s v="Richmond"/>
    <x v="4"/>
    <n v="49"/>
    <n v="35"/>
    <n v="1715"/>
    <n v="874.65"/>
    <n v="0.51"/>
    <s v="Online"/>
    <s v="2021"/>
    <x v="3"/>
    <x v="11"/>
  </r>
  <r>
    <x v="0"/>
    <n v="1128299"/>
    <x v="247"/>
    <x v="4"/>
    <x v="18"/>
    <s v="Richmond"/>
    <x v="5"/>
    <n v="64"/>
    <n v="78"/>
    <n v="4992"/>
    <n v="2196.48"/>
    <n v="0.44"/>
    <s v="Online"/>
    <s v="2021"/>
    <x v="3"/>
    <x v="11"/>
  </r>
  <r>
    <x v="0"/>
    <n v="1128299"/>
    <x v="278"/>
    <x v="4"/>
    <x v="18"/>
    <s v="Richmond"/>
    <x v="0"/>
    <n v="46"/>
    <n v="125"/>
    <n v="5750"/>
    <n v="2645"/>
    <n v="0.45999999999999996"/>
    <s v="Online"/>
    <s v="2021"/>
    <x v="4"/>
    <x v="37"/>
  </r>
  <r>
    <x v="0"/>
    <n v="1128299"/>
    <x v="278"/>
    <x v="4"/>
    <x v="18"/>
    <s v="Richmond"/>
    <x v="1"/>
    <n v="51"/>
    <n v="98"/>
    <n v="4998"/>
    <n v="2249.1"/>
    <n v="0.44999999999999996"/>
    <s v="Online"/>
    <s v="2021"/>
    <x v="4"/>
    <x v="37"/>
  </r>
  <r>
    <x v="0"/>
    <n v="1128299"/>
    <x v="278"/>
    <x v="4"/>
    <x v="18"/>
    <s v="Richmond"/>
    <x v="2"/>
    <n v="50"/>
    <n v="88"/>
    <n v="4400"/>
    <n v="2200"/>
    <n v="0.5"/>
    <s v="Online"/>
    <s v="2021"/>
    <x v="4"/>
    <x v="37"/>
  </r>
  <r>
    <x v="0"/>
    <n v="1128299"/>
    <x v="278"/>
    <x v="4"/>
    <x v="18"/>
    <s v="Richmond"/>
    <x v="3"/>
    <n v="47"/>
    <n v="69"/>
    <n v="3243"/>
    <n v="1621.5"/>
    <n v="0.5"/>
    <s v="Online"/>
    <s v="2021"/>
    <x v="4"/>
    <x v="37"/>
  </r>
  <r>
    <x v="0"/>
    <n v="1128299"/>
    <x v="278"/>
    <x v="4"/>
    <x v="18"/>
    <s v="Richmond"/>
    <x v="4"/>
    <n v="44"/>
    <n v="49"/>
    <n v="2156"/>
    <n v="1164.24"/>
    <n v="0.54"/>
    <s v="Online"/>
    <s v="2021"/>
    <x v="4"/>
    <x v="37"/>
  </r>
  <r>
    <x v="0"/>
    <n v="1128299"/>
    <x v="278"/>
    <x v="4"/>
    <x v="18"/>
    <s v="Richmond"/>
    <x v="5"/>
    <n v="56"/>
    <n v="152"/>
    <n v="8512"/>
    <n v="3660.16"/>
    <n v="0.43"/>
    <s v="Online"/>
    <s v="2021"/>
    <x v="4"/>
    <x v="37"/>
  </r>
  <r>
    <x v="0"/>
    <n v="1128299"/>
    <x v="308"/>
    <x v="4"/>
    <x v="18"/>
    <s v="Richmond"/>
    <x v="0"/>
    <n v="53"/>
    <n v="233"/>
    <n v="12349"/>
    <n v="5804.03"/>
    <n v="0.47"/>
    <s v="Online"/>
    <s v="2021"/>
    <x v="11"/>
    <x v="41"/>
  </r>
  <r>
    <x v="0"/>
    <n v="1128299"/>
    <x v="308"/>
    <x v="4"/>
    <x v="18"/>
    <s v="Richmond"/>
    <x v="1"/>
    <n v="62"/>
    <n v="176"/>
    <n v="10912"/>
    <n v="5019.5199999999995"/>
    <n v="0.45999999999999996"/>
    <s v="Online"/>
    <s v="2021"/>
    <x v="11"/>
    <x v="41"/>
  </r>
  <r>
    <x v="0"/>
    <n v="1128299"/>
    <x v="308"/>
    <x v="4"/>
    <x v="18"/>
    <s v="Richmond"/>
    <x v="2"/>
    <n v="73"/>
    <n v="195"/>
    <n v="14235"/>
    <n v="6832.8"/>
    <n v="0.48"/>
    <s v="Online"/>
    <s v="2021"/>
    <x v="11"/>
    <x v="41"/>
  </r>
  <r>
    <x v="0"/>
    <n v="1128299"/>
    <x v="308"/>
    <x v="4"/>
    <x v="18"/>
    <s v="Richmond"/>
    <x v="3"/>
    <n v="72"/>
    <n v="142"/>
    <n v="10224"/>
    <n v="5009.76"/>
    <n v="0.49"/>
    <s v="Online"/>
    <s v="2021"/>
    <x v="11"/>
    <x v="41"/>
  </r>
  <r>
    <x v="0"/>
    <n v="1128299"/>
    <x v="308"/>
    <x v="4"/>
    <x v="18"/>
    <s v="Richmond"/>
    <x v="4"/>
    <n v="81"/>
    <n v="104"/>
    <n v="8424"/>
    <n v="4296.24"/>
    <n v="0.51"/>
    <s v="Online"/>
    <s v="2021"/>
    <x v="11"/>
    <x v="41"/>
  </r>
  <r>
    <x v="0"/>
    <n v="1128299"/>
    <x v="308"/>
    <x v="4"/>
    <x v="18"/>
    <s v="Richmond"/>
    <x v="5"/>
    <n v="96"/>
    <n v="182"/>
    <n v="17472"/>
    <n v="6988.8"/>
    <n v="0.4"/>
    <s v="Online"/>
    <s v="2021"/>
    <x v="11"/>
    <x v="41"/>
  </r>
  <r>
    <x v="0"/>
    <n v="1128299"/>
    <x v="337"/>
    <x v="4"/>
    <x v="18"/>
    <s v="Richmond"/>
    <x v="0"/>
    <n v="79"/>
    <n v="255"/>
    <n v="20145"/>
    <n v="10072.5"/>
    <n v="0.5"/>
    <s v="Online"/>
    <s v="2021"/>
    <x v="5"/>
    <x v="15"/>
  </r>
  <r>
    <x v="0"/>
    <n v="1128299"/>
    <x v="337"/>
    <x v="4"/>
    <x v="18"/>
    <s v="Richmond"/>
    <x v="1"/>
    <n v="81"/>
    <n v="203"/>
    <n v="16443"/>
    <n v="8221.5"/>
    <n v="0.5"/>
    <s v="Online"/>
    <s v="2021"/>
    <x v="5"/>
    <x v="15"/>
  </r>
  <r>
    <x v="0"/>
    <n v="1128299"/>
    <x v="337"/>
    <x v="4"/>
    <x v="18"/>
    <s v="Richmond"/>
    <x v="2"/>
    <n v="86"/>
    <n v="182"/>
    <n v="15652"/>
    <n v="7043.4"/>
    <n v="0.44999999999999996"/>
    <s v="Online"/>
    <s v="2021"/>
    <x v="5"/>
    <x v="15"/>
  </r>
  <r>
    <x v="0"/>
    <n v="1128299"/>
    <x v="337"/>
    <x v="4"/>
    <x v="18"/>
    <s v="Richmond"/>
    <x v="3"/>
    <n v="82"/>
    <n v="149"/>
    <n v="12218"/>
    <n v="5620.28"/>
    <n v="0.45999999999999996"/>
    <s v="Online"/>
    <s v="2021"/>
    <x v="5"/>
    <x v="15"/>
  </r>
  <r>
    <x v="0"/>
    <n v="1128299"/>
    <x v="337"/>
    <x v="4"/>
    <x v="18"/>
    <s v="Richmond"/>
    <x v="4"/>
    <n v="85"/>
    <n v="162"/>
    <n v="13770"/>
    <n v="7573.5000000000009"/>
    <n v="0.55000000000000004"/>
    <s v="Online"/>
    <s v="2021"/>
    <x v="5"/>
    <x v="15"/>
  </r>
  <r>
    <x v="0"/>
    <n v="1128299"/>
    <x v="337"/>
    <x v="4"/>
    <x v="18"/>
    <s v="Richmond"/>
    <x v="5"/>
    <n v="96"/>
    <n v="180"/>
    <n v="17280"/>
    <n v="6912"/>
    <n v="0.4"/>
    <s v="Online"/>
    <s v="2021"/>
    <x v="5"/>
    <x v="15"/>
  </r>
  <r>
    <x v="0"/>
    <n v="1128299"/>
    <x v="369"/>
    <x v="4"/>
    <x v="18"/>
    <s v="Richmond"/>
    <x v="0"/>
    <n v="83"/>
    <n v="240"/>
    <n v="19920"/>
    <n v="8964"/>
    <n v="0.44999999999999996"/>
    <s v="Online"/>
    <s v="2021"/>
    <x v="6"/>
    <x v="20"/>
  </r>
  <r>
    <x v="0"/>
    <n v="1128299"/>
    <x v="369"/>
    <x v="4"/>
    <x v="18"/>
    <s v="Richmond"/>
    <x v="1"/>
    <n v="76"/>
    <n v="202"/>
    <n v="15352"/>
    <n v="7368.96"/>
    <n v="0.48"/>
    <s v="Online"/>
    <s v="2021"/>
    <x v="6"/>
    <x v="20"/>
  </r>
  <r>
    <x v="0"/>
    <n v="1128299"/>
    <x v="369"/>
    <x v="4"/>
    <x v="18"/>
    <s v="Richmond"/>
    <x v="2"/>
    <n v="69"/>
    <n v="189"/>
    <n v="13041"/>
    <n v="6259.6799999999994"/>
    <n v="0.48"/>
    <s v="Online"/>
    <s v="2021"/>
    <x v="6"/>
    <x v="20"/>
  </r>
  <r>
    <x v="0"/>
    <n v="1128299"/>
    <x v="369"/>
    <x v="4"/>
    <x v="18"/>
    <s v="Richmond"/>
    <x v="3"/>
    <n v="66"/>
    <n v="111"/>
    <n v="7326"/>
    <n v="3589.74"/>
    <n v="0.49"/>
    <s v="Online"/>
    <s v="2021"/>
    <x v="6"/>
    <x v="20"/>
  </r>
  <r>
    <x v="0"/>
    <n v="1128299"/>
    <x v="369"/>
    <x v="4"/>
    <x v="18"/>
    <s v="Richmond"/>
    <x v="4"/>
    <n v="64"/>
    <n v="106"/>
    <n v="6784"/>
    <n v="3459.84"/>
    <n v="0.51"/>
    <s v="Online"/>
    <s v="2021"/>
    <x v="6"/>
    <x v="20"/>
  </r>
  <r>
    <x v="0"/>
    <n v="1128299"/>
    <x v="369"/>
    <x v="4"/>
    <x v="18"/>
    <s v="Richmond"/>
    <x v="5"/>
    <n v="73"/>
    <n v="75"/>
    <n v="5475"/>
    <n v="2299.5"/>
    <n v="0.42"/>
    <s v="Online"/>
    <s v="2021"/>
    <x v="6"/>
    <x v="20"/>
  </r>
  <r>
    <x v="0"/>
    <n v="1128299"/>
    <x v="401"/>
    <x v="4"/>
    <x v="18"/>
    <s v="Richmond"/>
    <x v="0"/>
    <n v="46"/>
    <n v="113"/>
    <n v="5198"/>
    <n v="2599"/>
    <n v="0.5"/>
    <s v="Online"/>
    <s v="2021"/>
    <x v="7"/>
    <x v="44"/>
  </r>
  <r>
    <x v="0"/>
    <n v="1128299"/>
    <x v="401"/>
    <x v="4"/>
    <x v="18"/>
    <s v="Richmond"/>
    <x v="1"/>
    <n v="52"/>
    <n v="113"/>
    <n v="5876"/>
    <n v="2702.9599999999996"/>
    <n v="0.45999999999999996"/>
    <s v="Online"/>
    <s v="2021"/>
    <x v="7"/>
    <x v="44"/>
  </r>
  <r>
    <x v="0"/>
    <n v="1128299"/>
    <x v="401"/>
    <x v="4"/>
    <x v="18"/>
    <s v="Richmond"/>
    <x v="2"/>
    <n v="47"/>
    <n v="65"/>
    <n v="3055"/>
    <n v="1435.85"/>
    <n v="0.47"/>
    <s v="Online"/>
    <s v="2021"/>
    <x v="7"/>
    <x v="44"/>
  </r>
  <r>
    <x v="0"/>
    <n v="1128299"/>
    <x v="401"/>
    <x v="4"/>
    <x v="18"/>
    <s v="Richmond"/>
    <x v="3"/>
    <n v="45"/>
    <n v="54"/>
    <n v="2430"/>
    <n v="1190.7"/>
    <n v="0.49"/>
    <s v="Online"/>
    <s v="2021"/>
    <x v="7"/>
    <x v="44"/>
  </r>
  <r>
    <x v="0"/>
    <n v="1128299"/>
    <x v="401"/>
    <x v="4"/>
    <x v="18"/>
    <s v="Richmond"/>
    <x v="4"/>
    <n v="58"/>
    <n v="56"/>
    <n v="3248"/>
    <n v="1624"/>
    <n v="0.5"/>
    <s v="Online"/>
    <s v="2021"/>
    <x v="7"/>
    <x v="44"/>
  </r>
  <r>
    <x v="0"/>
    <n v="1128299"/>
    <x v="401"/>
    <x v="4"/>
    <x v="18"/>
    <s v="Richmond"/>
    <x v="5"/>
    <n v="42"/>
    <n v="70"/>
    <n v="2940"/>
    <n v="1264.2"/>
    <n v="0.43"/>
    <s v="Online"/>
    <s v="2021"/>
    <x v="7"/>
    <x v="44"/>
  </r>
  <r>
    <x v="0"/>
    <n v="1128299"/>
    <x v="430"/>
    <x v="4"/>
    <x v="18"/>
    <s v="Richmond"/>
    <x v="0"/>
    <n v="38"/>
    <n v="102"/>
    <n v="3876"/>
    <n v="1744.1999999999998"/>
    <n v="0.44999999999999996"/>
    <s v="Online"/>
    <s v="2021"/>
    <x v="8"/>
    <x v="25"/>
  </r>
  <r>
    <x v="0"/>
    <n v="1128299"/>
    <x v="430"/>
    <x v="4"/>
    <x v="18"/>
    <s v="Richmond"/>
    <x v="1"/>
    <n v="51"/>
    <n v="142"/>
    <n v="7242"/>
    <n v="3548.58"/>
    <n v="0.49"/>
    <s v="Online"/>
    <s v="2021"/>
    <x v="8"/>
    <x v="25"/>
  </r>
  <r>
    <x v="0"/>
    <n v="1128299"/>
    <x v="430"/>
    <x v="4"/>
    <x v="18"/>
    <s v="Richmond"/>
    <x v="2"/>
    <n v="46"/>
    <n v="95"/>
    <n v="4370"/>
    <n v="2010.1999999999998"/>
    <n v="0.45999999999999996"/>
    <s v="Online"/>
    <s v="2021"/>
    <x v="8"/>
    <x v="25"/>
  </r>
  <r>
    <x v="0"/>
    <n v="1128299"/>
    <x v="430"/>
    <x v="4"/>
    <x v="18"/>
    <s v="Richmond"/>
    <x v="3"/>
    <n v="41"/>
    <n v="98"/>
    <n v="4018"/>
    <n v="1968.82"/>
    <n v="0.49"/>
    <s v="Online"/>
    <s v="2021"/>
    <x v="8"/>
    <x v="25"/>
  </r>
  <r>
    <x v="0"/>
    <n v="1128299"/>
    <x v="430"/>
    <x v="4"/>
    <x v="18"/>
    <s v="Richmond"/>
    <x v="4"/>
    <n v="53"/>
    <n v="87"/>
    <n v="4611"/>
    <n v="2489.94"/>
    <n v="0.54"/>
    <s v="Online"/>
    <s v="2021"/>
    <x v="8"/>
    <x v="25"/>
  </r>
  <r>
    <x v="0"/>
    <n v="1128299"/>
    <x v="430"/>
    <x v="4"/>
    <x v="18"/>
    <s v="Richmond"/>
    <x v="5"/>
    <n v="59"/>
    <n v="102"/>
    <n v="6018"/>
    <n v="2647.92"/>
    <n v="0.44"/>
    <s v="Online"/>
    <s v="2021"/>
    <x v="8"/>
    <x v="25"/>
  </r>
  <r>
    <x v="0"/>
    <n v="1128299"/>
    <x v="461"/>
    <x v="4"/>
    <x v="18"/>
    <s v="Richmond"/>
    <x v="0"/>
    <n v="42"/>
    <n v="155"/>
    <n v="6510"/>
    <n v="3059.7"/>
    <n v="0.47"/>
    <s v="Online"/>
    <s v="2021"/>
    <x v="9"/>
    <x v="48"/>
  </r>
  <r>
    <x v="0"/>
    <n v="1128299"/>
    <x v="461"/>
    <x v="4"/>
    <x v="18"/>
    <s v="Richmond"/>
    <x v="1"/>
    <n v="47"/>
    <n v="169"/>
    <n v="7943"/>
    <n v="3892.0699999999997"/>
    <n v="0.49"/>
    <s v="Online"/>
    <s v="2021"/>
    <x v="9"/>
    <x v="48"/>
  </r>
  <r>
    <x v="0"/>
    <n v="1128299"/>
    <x v="461"/>
    <x v="4"/>
    <x v="18"/>
    <s v="Richmond"/>
    <x v="2"/>
    <n v="43"/>
    <n v="138"/>
    <n v="5934"/>
    <n v="2848.3199999999997"/>
    <n v="0.48"/>
    <s v="Online"/>
    <s v="2021"/>
    <x v="9"/>
    <x v="48"/>
  </r>
  <r>
    <x v="0"/>
    <n v="1128299"/>
    <x v="461"/>
    <x v="4"/>
    <x v="18"/>
    <s v="Richmond"/>
    <x v="3"/>
    <n v="52"/>
    <n v="113"/>
    <n v="5876"/>
    <n v="2820.48"/>
    <n v="0.48"/>
    <s v="Online"/>
    <s v="2021"/>
    <x v="9"/>
    <x v="48"/>
  </r>
  <r>
    <x v="0"/>
    <n v="1128299"/>
    <x v="461"/>
    <x v="4"/>
    <x v="18"/>
    <s v="Richmond"/>
    <x v="4"/>
    <n v="73"/>
    <n v="111"/>
    <n v="8103"/>
    <n v="4456.6500000000005"/>
    <n v="0.55000000000000004"/>
    <s v="Online"/>
    <s v="2021"/>
    <x v="9"/>
    <x v="48"/>
  </r>
  <r>
    <x v="0"/>
    <n v="1128299"/>
    <x v="461"/>
    <x v="4"/>
    <x v="18"/>
    <s v="Richmond"/>
    <x v="5"/>
    <n v="74"/>
    <n v="149"/>
    <n v="11026"/>
    <n v="4410.4000000000005"/>
    <n v="0.4"/>
    <s v="Online"/>
    <s v="2021"/>
    <x v="9"/>
    <x v="48"/>
  </r>
  <r>
    <x v="0"/>
    <n v="1128299"/>
    <x v="490"/>
    <x v="4"/>
    <x v="18"/>
    <s v="Richmond"/>
    <x v="0"/>
    <n v="60"/>
    <n v="225"/>
    <n v="13500"/>
    <n v="6345"/>
    <n v="0.47"/>
    <s v="Online"/>
    <s v="2021"/>
    <x v="10"/>
    <x v="29"/>
  </r>
  <r>
    <x v="0"/>
    <n v="1128299"/>
    <x v="490"/>
    <x v="4"/>
    <x v="18"/>
    <s v="Richmond"/>
    <x v="1"/>
    <n v="74"/>
    <n v="225"/>
    <n v="16650"/>
    <n v="7492.4999999999991"/>
    <n v="0.44999999999999996"/>
    <s v="Online"/>
    <s v="2021"/>
    <x v="10"/>
    <x v="29"/>
  </r>
  <r>
    <x v="2"/>
    <n v="1128299"/>
    <x v="490"/>
    <x v="4"/>
    <x v="18"/>
    <s v="Richmond"/>
    <x v="2"/>
    <n v="64"/>
    <n v="154"/>
    <n v="9856"/>
    <n v="4730.88"/>
    <n v="0.48"/>
    <s v="Online"/>
    <s v="2021"/>
    <x v="10"/>
    <x v="29"/>
  </r>
  <r>
    <x v="2"/>
    <n v="1128299"/>
    <x v="490"/>
    <x v="4"/>
    <x v="18"/>
    <s v="Richmond"/>
    <x v="3"/>
    <n v="67"/>
    <n v="160"/>
    <n v="10720"/>
    <n v="5360"/>
    <n v="0.5"/>
    <s v="Online"/>
    <s v="2021"/>
    <x v="10"/>
    <x v="29"/>
  </r>
  <r>
    <x v="2"/>
    <n v="1128299"/>
    <x v="490"/>
    <x v="4"/>
    <x v="18"/>
    <s v="Richmond"/>
    <x v="4"/>
    <n v="72"/>
    <n v="133"/>
    <n v="9576"/>
    <n v="4883.76"/>
    <n v="0.51"/>
    <s v="Online"/>
    <s v="2021"/>
    <x v="10"/>
    <x v="29"/>
  </r>
  <r>
    <x v="2"/>
    <n v="1128299"/>
    <x v="490"/>
    <x v="4"/>
    <x v="18"/>
    <s v="Richmond"/>
    <x v="5"/>
    <n v="82"/>
    <n v="150"/>
    <n v="12300"/>
    <n v="5289"/>
    <n v="0.43"/>
    <s v="Online"/>
    <s v="2021"/>
    <x v="10"/>
    <x v="29"/>
  </r>
  <r>
    <x v="2"/>
    <n v="1185732"/>
    <x v="183"/>
    <x v="4"/>
    <x v="18"/>
    <s v="Richmond"/>
    <x v="0"/>
    <n v="34"/>
    <n v="203"/>
    <n v="6902"/>
    <n v="4210.22"/>
    <n v="0.61"/>
    <s v="Online"/>
    <s v="2021"/>
    <x v="0"/>
    <x v="2"/>
  </r>
  <r>
    <x v="2"/>
    <n v="1185732"/>
    <x v="183"/>
    <x v="4"/>
    <x v="18"/>
    <s v="Richmond"/>
    <x v="1"/>
    <n v="34"/>
    <n v="154"/>
    <n v="5236"/>
    <n v="2670.36"/>
    <n v="0.51"/>
    <s v="Online"/>
    <s v="2021"/>
    <x v="0"/>
    <x v="2"/>
  </r>
  <r>
    <x v="2"/>
    <n v="1185732"/>
    <x v="183"/>
    <x v="4"/>
    <x v="18"/>
    <s v="Richmond"/>
    <x v="2"/>
    <n v="23"/>
    <n v="149"/>
    <n v="3427"/>
    <n v="1370.8000000000002"/>
    <n v="0.4"/>
    <s v="Online"/>
    <s v="2021"/>
    <x v="0"/>
    <x v="2"/>
  </r>
  <r>
    <x v="2"/>
    <n v="1185732"/>
    <x v="183"/>
    <x v="4"/>
    <x v="18"/>
    <s v="Richmond"/>
    <x v="3"/>
    <n v="29"/>
    <n v="116"/>
    <n v="3364"/>
    <n v="1682"/>
    <n v="0.5"/>
    <s v="Online"/>
    <s v="2021"/>
    <x v="0"/>
    <x v="2"/>
  </r>
  <r>
    <x v="2"/>
    <n v="1185732"/>
    <x v="183"/>
    <x v="4"/>
    <x v="18"/>
    <s v="Richmond"/>
    <x v="4"/>
    <n v="43"/>
    <n v="122"/>
    <n v="5246"/>
    <n v="2727.92"/>
    <n v="0.52"/>
    <s v="Online"/>
    <s v="2021"/>
    <x v="0"/>
    <x v="2"/>
  </r>
  <r>
    <x v="2"/>
    <n v="1185732"/>
    <x v="183"/>
    <x v="4"/>
    <x v="18"/>
    <s v="Richmond"/>
    <x v="5"/>
    <n v="33"/>
    <n v="138"/>
    <n v="4554"/>
    <n v="3096.7200000000003"/>
    <n v="0.68"/>
    <s v="Online"/>
    <s v="2021"/>
    <x v="0"/>
    <x v="2"/>
  </r>
  <r>
    <x v="2"/>
    <n v="1185732"/>
    <x v="212"/>
    <x v="4"/>
    <x v="18"/>
    <s v="Richmond"/>
    <x v="0"/>
    <n v="34"/>
    <n v="200"/>
    <n v="6800"/>
    <n v="4284"/>
    <n v="0.63"/>
    <s v="Online"/>
    <s v="2021"/>
    <x v="1"/>
    <x v="32"/>
  </r>
  <r>
    <x v="2"/>
    <n v="1185732"/>
    <x v="212"/>
    <x v="4"/>
    <x v="18"/>
    <s v="Richmond"/>
    <x v="1"/>
    <n v="33"/>
    <n v="117"/>
    <n v="3861"/>
    <n v="2007.72"/>
    <n v="0.52"/>
    <s v="Online"/>
    <s v="2021"/>
    <x v="1"/>
    <x v="32"/>
  </r>
  <r>
    <x v="2"/>
    <n v="1185732"/>
    <x v="212"/>
    <x v="4"/>
    <x v="18"/>
    <s v="Richmond"/>
    <x v="2"/>
    <n v="23"/>
    <n v="150"/>
    <n v="3450"/>
    <n v="1483.5"/>
    <n v="0.43"/>
    <s v="Online"/>
    <s v="2021"/>
    <x v="1"/>
    <x v="32"/>
  </r>
  <r>
    <x v="2"/>
    <n v="1185732"/>
    <x v="212"/>
    <x v="3"/>
    <x v="19"/>
    <s v="Detroit"/>
    <x v="3"/>
    <n v="28"/>
    <n v="109"/>
    <n v="3052"/>
    <n v="1495.48"/>
    <n v="0.49"/>
    <s v="Online"/>
    <s v="2021"/>
    <x v="1"/>
    <x v="32"/>
  </r>
  <r>
    <x v="2"/>
    <n v="1185732"/>
    <x v="212"/>
    <x v="3"/>
    <x v="19"/>
    <s v="Detroit"/>
    <x v="4"/>
    <n v="41"/>
    <n v="126"/>
    <n v="5166"/>
    <n v="2841.2999999999997"/>
    <n v="0.54999999999999993"/>
    <s v="Online"/>
    <s v="2021"/>
    <x v="1"/>
    <x v="32"/>
  </r>
  <r>
    <x v="2"/>
    <n v="1185732"/>
    <x v="212"/>
    <x v="3"/>
    <x v="19"/>
    <s v="Detroit"/>
    <x v="5"/>
    <n v="33"/>
    <n v="138"/>
    <n v="4554"/>
    <n v="3051.1800000000003"/>
    <n v="0.67"/>
    <s v="Online"/>
    <s v="2021"/>
    <x v="1"/>
    <x v="32"/>
  </r>
  <r>
    <x v="2"/>
    <n v="1185732"/>
    <x v="220"/>
    <x v="3"/>
    <x v="19"/>
    <s v="Detroit"/>
    <x v="0"/>
    <n v="34"/>
    <n v="216"/>
    <n v="7344"/>
    <n v="4479.84"/>
    <n v="0.61"/>
    <s v="Online"/>
    <s v="2021"/>
    <x v="2"/>
    <x v="8"/>
  </r>
  <r>
    <x v="2"/>
    <n v="1185732"/>
    <x v="220"/>
    <x v="3"/>
    <x v="19"/>
    <s v="Detroit"/>
    <x v="1"/>
    <n v="32"/>
    <n v="126"/>
    <n v="4032"/>
    <n v="2177.2800000000002"/>
    <n v="0.54"/>
    <s v="Online"/>
    <s v="2021"/>
    <x v="2"/>
    <x v="8"/>
  </r>
  <r>
    <x v="2"/>
    <n v="1185732"/>
    <x v="220"/>
    <x v="3"/>
    <x v="19"/>
    <s v="Detroit"/>
    <x v="2"/>
    <n v="25"/>
    <n v="124"/>
    <n v="3100"/>
    <n v="1240"/>
    <n v="0.4"/>
    <s v="Online"/>
    <s v="2021"/>
    <x v="2"/>
    <x v="8"/>
  </r>
  <r>
    <x v="2"/>
    <n v="1185732"/>
    <x v="220"/>
    <x v="3"/>
    <x v="19"/>
    <s v="Detroit"/>
    <x v="3"/>
    <n v="29"/>
    <n v="91"/>
    <n v="2639"/>
    <n v="1266.72"/>
    <n v="0.48"/>
    <s v="Online"/>
    <s v="2021"/>
    <x v="2"/>
    <x v="8"/>
  </r>
  <r>
    <x v="2"/>
    <n v="1185732"/>
    <x v="220"/>
    <x v="3"/>
    <x v="19"/>
    <s v="Detroit"/>
    <x v="4"/>
    <n v="43"/>
    <n v="94"/>
    <n v="4042"/>
    <n v="2101.84"/>
    <n v="0.52"/>
    <s v="Online"/>
    <s v="2021"/>
    <x v="2"/>
    <x v="8"/>
  </r>
  <r>
    <x v="2"/>
    <n v="1185732"/>
    <x v="220"/>
    <x v="3"/>
    <x v="19"/>
    <s v="Detroit"/>
    <x v="5"/>
    <n v="33"/>
    <n v="143"/>
    <n v="4719"/>
    <n v="3256.11"/>
    <n v="0.69000000000000006"/>
    <s v="Online"/>
    <s v="2021"/>
    <x v="2"/>
    <x v="8"/>
  </r>
  <r>
    <x v="2"/>
    <n v="1185732"/>
    <x v="239"/>
    <x v="3"/>
    <x v="19"/>
    <s v="Detroit"/>
    <x v="0"/>
    <n v="32"/>
    <n v="181"/>
    <n v="5792"/>
    <n v="3475.2"/>
    <n v="0.6"/>
    <s v="Online"/>
    <s v="2021"/>
    <x v="3"/>
    <x v="10"/>
  </r>
  <r>
    <x v="2"/>
    <n v="1185732"/>
    <x v="239"/>
    <x v="3"/>
    <x v="19"/>
    <s v="Detroit"/>
    <x v="1"/>
    <n v="38"/>
    <n v="111"/>
    <n v="4218"/>
    <n v="2235.54"/>
    <n v="0.53"/>
    <s v="Online"/>
    <s v="2021"/>
    <x v="3"/>
    <x v="10"/>
  </r>
  <r>
    <x v="2"/>
    <n v="1185732"/>
    <x v="239"/>
    <x v="3"/>
    <x v="19"/>
    <s v="Detroit"/>
    <x v="2"/>
    <n v="27"/>
    <n v="135"/>
    <n v="3645"/>
    <n v="1530.8999999999999"/>
    <n v="0.42"/>
    <s v="Online"/>
    <s v="2021"/>
    <x v="3"/>
    <x v="10"/>
  </r>
  <r>
    <x v="2"/>
    <n v="1185732"/>
    <x v="239"/>
    <x v="3"/>
    <x v="19"/>
    <s v="Detroit"/>
    <x v="3"/>
    <n v="32"/>
    <n v="109"/>
    <n v="3488"/>
    <n v="1604.4799999999998"/>
    <n v="0.45999999999999996"/>
    <s v="Online"/>
    <s v="2021"/>
    <x v="3"/>
    <x v="10"/>
  </r>
  <r>
    <x v="2"/>
    <n v="1185732"/>
    <x v="239"/>
    <x v="3"/>
    <x v="19"/>
    <s v="Detroit"/>
    <x v="4"/>
    <n v="45"/>
    <n v="120"/>
    <n v="5400"/>
    <n v="2700"/>
    <n v="0.5"/>
    <s v="Online"/>
    <s v="2021"/>
    <x v="3"/>
    <x v="10"/>
  </r>
  <r>
    <x v="2"/>
    <n v="1185732"/>
    <x v="239"/>
    <x v="3"/>
    <x v="19"/>
    <s v="Detroit"/>
    <x v="5"/>
    <n v="37"/>
    <n v="152"/>
    <n v="5624"/>
    <n v="3880.5600000000004"/>
    <n v="0.69000000000000006"/>
    <s v="Online"/>
    <s v="2021"/>
    <x v="3"/>
    <x v="10"/>
  </r>
  <r>
    <x v="2"/>
    <n v="1185732"/>
    <x v="268"/>
    <x v="3"/>
    <x v="19"/>
    <s v="Detroit"/>
    <x v="0"/>
    <n v="48"/>
    <n v="207"/>
    <n v="9936"/>
    <n v="6060.96"/>
    <n v="0.61"/>
    <s v="Online"/>
    <s v="2021"/>
    <x v="4"/>
    <x v="35"/>
  </r>
  <r>
    <x v="2"/>
    <n v="1185732"/>
    <x v="268"/>
    <x v="3"/>
    <x v="19"/>
    <s v="Detroit"/>
    <x v="1"/>
    <n v="47"/>
    <n v="150"/>
    <n v="7050"/>
    <n v="3877.4999999999995"/>
    <n v="0.54999999999999993"/>
    <s v="Online"/>
    <s v="2021"/>
    <x v="4"/>
    <x v="35"/>
  </r>
  <r>
    <x v="2"/>
    <n v="1185732"/>
    <x v="268"/>
    <x v="3"/>
    <x v="19"/>
    <s v="Detroit"/>
    <x v="2"/>
    <n v="44"/>
    <n v="133"/>
    <n v="5852"/>
    <n v="2340.8000000000002"/>
    <n v="0.4"/>
    <s v="Online"/>
    <s v="2021"/>
    <x v="4"/>
    <x v="35"/>
  </r>
  <r>
    <x v="2"/>
    <n v="1185732"/>
    <x v="268"/>
    <x v="3"/>
    <x v="19"/>
    <s v="Detroit"/>
    <x v="3"/>
    <n v="42"/>
    <n v="126"/>
    <n v="5292"/>
    <n v="2646"/>
    <n v="0.5"/>
    <s v="Online"/>
    <s v="2021"/>
    <x v="4"/>
    <x v="35"/>
  </r>
  <r>
    <x v="2"/>
    <n v="1185732"/>
    <x v="268"/>
    <x v="3"/>
    <x v="19"/>
    <s v="Detroit"/>
    <x v="4"/>
    <n v="52"/>
    <n v="124"/>
    <n v="6448"/>
    <n v="3417.44"/>
    <n v="0.53"/>
    <s v="Online"/>
    <s v="2021"/>
    <x v="4"/>
    <x v="35"/>
  </r>
  <r>
    <x v="2"/>
    <n v="1185732"/>
    <x v="268"/>
    <x v="3"/>
    <x v="19"/>
    <s v="Detroit"/>
    <x v="5"/>
    <n v="55"/>
    <n v="150"/>
    <n v="8250"/>
    <n v="5775.0000000000009"/>
    <n v="0.70000000000000007"/>
    <s v="Online"/>
    <s v="2021"/>
    <x v="4"/>
    <x v="35"/>
  </r>
  <r>
    <x v="2"/>
    <n v="1185732"/>
    <x v="301"/>
    <x v="3"/>
    <x v="19"/>
    <s v="Detroit"/>
    <x v="0"/>
    <n v="52"/>
    <n v="206"/>
    <n v="10712"/>
    <n v="6641.44"/>
    <n v="0.62"/>
    <s v="Online"/>
    <s v="2021"/>
    <x v="11"/>
    <x v="40"/>
  </r>
  <r>
    <x v="2"/>
    <n v="1185732"/>
    <x v="301"/>
    <x v="3"/>
    <x v="19"/>
    <s v="Detroit"/>
    <x v="1"/>
    <n v="46"/>
    <n v="167"/>
    <n v="7682"/>
    <n v="4148.2800000000007"/>
    <n v="0.54"/>
    <s v="Online"/>
    <s v="2021"/>
    <x v="11"/>
    <x v="40"/>
  </r>
  <r>
    <x v="2"/>
    <n v="1185732"/>
    <x v="301"/>
    <x v="3"/>
    <x v="19"/>
    <s v="Detroit"/>
    <x v="2"/>
    <n v="41"/>
    <n v="138"/>
    <n v="5658"/>
    <n v="2489.52"/>
    <n v="0.44"/>
    <s v="Online"/>
    <s v="2021"/>
    <x v="11"/>
    <x v="40"/>
  </r>
  <r>
    <x v="2"/>
    <n v="1185732"/>
    <x v="301"/>
    <x v="3"/>
    <x v="19"/>
    <s v="Detroit"/>
    <x v="3"/>
    <n v="43"/>
    <n v="158"/>
    <n v="6794"/>
    <n v="3261.12"/>
    <n v="0.48"/>
    <s v="Online"/>
    <s v="2021"/>
    <x v="11"/>
    <x v="40"/>
  </r>
  <r>
    <x v="2"/>
    <n v="1185732"/>
    <x v="301"/>
    <x v="3"/>
    <x v="19"/>
    <s v="Detroit"/>
    <x v="4"/>
    <n v="57"/>
    <n v="152"/>
    <n v="8664"/>
    <n v="4765.2"/>
    <n v="0.54999999999999993"/>
    <s v="Online"/>
    <s v="2021"/>
    <x v="11"/>
    <x v="40"/>
  </r>
  <r>
    <x v="2"/>
    <n v="1185732"/>
    <x v="301"/>
    <x v="3"/>
    <x v="19"/>
    <s v="Detroit"/>
    <x v="5"/>
    <n v="60"/>
    <n v="169"/>
    <n v="10140"/>
    <n v="6591"/>
    <n v="0.65"/>
    <s v="Online"/>
    <s v="2021"/>
    <x v="11"/>
    <x v="40"/>
  </r>
  <r>
    <x v="2"/>
    <n v="1185732"/>
    <x v="329"/>
    <x v="3"/>
    <x v="19"/>
    <s v="Detroit"/>
    <x v="0"/>
    <n v="57"/>
    <n v="225"/>
    <n v="12825"/>
    <n v="7695"/>
    <n v="0.6"/>
    <s v="Online"/>
    <s v="2021"/>
    <x v="5"/>
    <x v="14"/>
  </r>
  <r>
    <x v="2"/>
    <n v="1185732"/>
    <x v="329"/>
    <x v="3"/>
    <x v="19"/>
    <s v="Detroit"/>
    <x v="1"/>
    <n v="53"/>
    <n v="189"/>
    <n v="10017"/>
    <n v="5108.67"/>
    <n v="0.51"/>
    <s v="Online"/>
    <s v="2021"/>
    <x v="5"/>
    <x v="14"/>
  </r>
  <r>
    <x v="2"/>
    <n v="1185732"/>
    <x v="329"/>
    <x v="3"/>
    <x v="19"/>
    <s v="Detroit"/>
    <x v="2"/>
    <n v="46"/>
    <n v="173"/>
    <n v="7958"/>
    <n v="3581.0999999999995"/>
    <n v="0.44999999999999996"/>
    <s v="Online"/>
    <s v="2021"/>
    <x v="5"/>
    <x v="14"/>
  </r>
  <r>
    <x v="2"/>
    <n v="1185732"/>
    <x v="329"/>
    <x v="3"/>
    <x v="19"/>
    <s v="Detroit"/>
    <x v="3"/>
    <n v="47"/>
    <n v="158"/>
    <n v="7426"/>
    <n v="3341.7"/>
    <n v="0.44999999999999996"/>
    <s v="Online"/>
    <s v="2021"/>
    <x v="5"/>
    <x v="14"/>
  </r>
  <r>
    <x v="2"/>
    <n v="1185732"/>
    <x v="329"/>
    <x v="3"/>
    <x v="19"/>
    <s v="Detroit"/>
    <x v="4"/>
    <n v="54"/>
    <n v="143"/>
    <n v="7722"/>
    <n v="3938.2200000000003"/>
    <n v="0.51"/>
    <s v="Online"/>
    <s v="2021"/>
    <x v="5"/>
    <x v="14"/>
  </r>
  <r>
    <x v="2"/>
    <n v="1185732"/>
    <x v="329"/>
    <x v="3"/>
    <x v="19"/>
    <s v="Detroit"/>
    <x v="5"/>
    <n v="62"/>
    <n v="210"/>
    <n v="13020"/>
    <n v="8983.8000000000011"/>
    <n v="0.69000000000000006"/>
    <s v="Online"/>
    <s v="2021"/>
    <x v="5"/>
    <x v="14"/>
  </r>
  <r>
    <x v="2"/>
    <n v="1185732"/>
    <x v="361"/>
    <x v="3"/>
    <x v="19"/>
    <s v="Detroit"/>
    <x v="0"/>
    <n v="55"/>
    <n v="263"/>
    <n v="14465"/>
    <n v="9257.6"/>
    <n v="0.64"/>
    <s v="Online"/>
    <s v="2021"/>
    <x v="6"/>
    <x v="19"/>
  </r>
  <r>
    <x v="2"/>
    <n v="1185732"/>
    <x v="361"/>
    <x v="3"/>
    <x v="19"/>
    <s v="Detroit"/>
    <x v="1"/>
    <n v="50"/>
    <n v="195"/>
    <n v="9750"/>
    <n v="4875"/>
    <n v="0.5"/>
    <s v="Online"/>
    <s v="2021"/>
    <x v="6"/>
    <x v="19"/>
  </r>
  <r>
    <x v="2"/>
    <n v="1185732"/>
    <x v="361"/>
    <x v="3"/>
    <x v="19"/>
    <s v="Detroit"/>
    <x v="2"/>
    <n v="42"/>
    <n v="144"/>
    <n v="6048"/>
    <n v="2540.16"/>
    <n v="0.42"/>
    <s v="Online"/>
    <s v="2021"/>
    <x v="6"/>
    <x v="19"/>
  </r>
  <r>
    <x v="2"/>
    <n v="1185732"/>
    <x v="361"/>
    <x v="3"/>
    <x v="19"/>
    <s v="Detroit"/>
    <x v="3"/>
    <n v="34"/>
    <n v="142"/>
    <n v="4828"/>
    <n v="2172.6"/>
    <n v="0.44999999999999996"/>
    <s v="Online"/>
    <s v="2021"/>
    <x v="6"/>
    <x v="19"/>
  </r>
  <r>
    <x v="2"/>
    <n v="1185732"/>
    <x v="361"/>
    <x v="3"/>
    <x v="19"/>
    <s v="Detroit"/>
    <x v="4"/>
    <n v="42"/>
    <n v="135"/>
    <n v="5670"/>
    <n v="3005.1000000000004"/>
    <n v="0.53"/>
    <s v="Online"/>
    <s v="2021"/>
    <x v="6"/>
    <x v="19"/>
  </r>
  <r>
    <x v="2"/>
    <n v="1185732"/>
    <x v="361"/>
    <x v="3"/>
    <x v="19"/>
    <s v="Detroit"/>
    <x v="5"/>
    <n v="45"/>
    <n v="176"/>
    <n v="7920"/>
    <n v="5385.6"/>
    <n v="0.68"/>
    <s v="Online"/>
    <s v="2021"/>
    <x v="6"/>
    <x v="19"/>
  </r>
  <r>
    <x v="2"/>
    <n v="1185732"/>
    <x v="391"/>
    <x v="3"/>
    <x v="19"/>
    <s v="Detroit"/>
    <x v="0"/>
    <n v="42"/>
    <n v="232"/>
    <n v="9744"/>
    <n v="6138.72"/>
    <n v="0.63"/>
    <s v="Online"/>
    <s v="2021"/>
    <x v="7"/>
    <x v="23"/>
  </r>
  <r>
    <x v="2"/>
    <n v="1185732"/>
    <x v="391"/>
    <x v="3"/>
    <x v="19"/>
    <s v="Detroit"/>
    <x v="1"/>
    <n v="37"/>
    <n v="174"/>
    <n v="6438"/>
    <n v="3283.38"/>
    <n v="0.51"/>
    <s v="Online"/>
    <s v="2021"/>
    <x v="7"/>
    <x v="23"/>
  </r>
  <r>
    <x v="2"/>
    <n v="1185732"/>
    <x v="391"/>
    <x v="3"/>
    <x v="19"/>
    <s v="Detroit"/>
    <x v="2"/>
    <n v="34"/>
    <n v="145"/>
    <n v="4930"/>
    <n v="2070.6"/>
    <n v="0.42"/>
    <s v="Online"/>
    <s v="2021"/>
    <x v="7"/>
    <x v="23"/>
  </r>
  <r>
    <x v="2"/>
    <n v="1185732"/>
    <x v="391"/>
    <x v="3"/>
    <x v="19"/>
    <s v="Detroit"/>
    <x v="3"/>
    <n v="34"/>
    <n v="119"/>
    <n v="4046"/>
    <n v="1820.6999999999998"/>
    <n v="0.44999999999999996"/>
    <s v="Online"/>
    <s v="2021"/>
    <x v="7"/>
    <x v="23"/>
  </r>
  <r>
    <x v="2"/>
    <n v="1185732"/>
    <x v="391"/>
    <x v="3"/>
    <x v="19"/>
    <s v="Detroit"/>
    <x v="4"/>
    <n v="41"/>
    <n v="128"/>
    <n v="5248"/>
    <n v="2624"/>
    <n v="0.5"/>
    <s v="Online"/>
    <s v="2021"/>
    <x v="7"/>
    <x v="23"/>
  </r>
  <r>
    <x v="2"/>
    <n v="1185732"/>
    <x v="391"/>
    <x v="3"/>
    <x v="19"/>
    <s v="Detroit"/>
    <x v="5"/>
    <n v="48"/>
    <n v="173"/>
    <n v="8304"/>
    <n v="5397.6"/>
    <n v="0.65"/>
    <s v="Online"/>
    <s v="2021"/>
    <x v="7"/>
    <x v="23"/>
  </r>
  <r>
    <x v="2"/>
    <n v="1185732"/>
    <x v="423"/>
    <x v="3"/>
    <x v="19"/>
    <s v="Detroit"/>
    <x v="0"/>
    <n v="49"/>
    <n v="225"/>
    <n v="11025"/>
    <n v="6725.25"/>
    <n v="0.61"/>
    <s v="Online"/>
    <s v="2021"/>
    <x v="8"/>
    <x v="24"/>
  </r>
  <r>
    <x v="2"/>
    <n v="1185732"/>
    <x v="423"/>
    <x v="3"/>
    <x v="19"/>
    <s v="Detroit"/>
    <x v="1"/>
    <n v="37"/>
    <n v="167"/>
    <n v="6179"/>
    <n v="3151.29"/>
    <n v="0.51"/>
    <s v="Online"/>
    <s v="2021"/>
    <x v="8"/>
    <x v="24"/>
  </r>
  <r>
    <x v="2"/>
    <n v="1185732"/>
    <x v="423"/>
    <x v="3"/>
    <x v="19"/>
    <s v="Detroit"/>
    <x v="2"/>
    <n v="37"/>
    <n v="123"/>
    <n v="4551"/>
    <n v="2047.9499999999998"/>
    <n v="0.44999999999999996"/>
    <s v="Online"/>
    <s v="2021"/>
    <x v="8"/>
    <x v="24"/>
  </r>
  <r>
    <x v="2"/>
    <n v="1185732"/>
    <x v="423"/>
    <x v="3"/>
    <x v="19"/>
    <s v="Detroit"/>
    <x v="3"/>
    <n v="38"/>
    <n v="116"/>
    <n v="4408"/>
    <n v="2204"/>
    <n v="0.5"/>
    <s v="Online"/>
    <s v="2021"/>
    <x v="8"/>
    <x v="24"/>
  </r>
  <r>
    <x v="2"/>
    <n v="1185732"/>
    <x v="423"/>
    <x v="3"/>
    <x v="19"/>
    <s v="Detroit"/>
    <x v="4"/>
    <n v="48"/>
    <n v="112"/>
    <n v="5376"/>
    <n v="2956.7999999999997"/>
    <n v="0.54999999999999993"/>
    <s v="Online"/>
    <s v="2021"/>
    <x v="8"/>
    <x v="24"/>
  </r>
  <r>
    <x v="2"/>
    <n v="1185732"/>
    <x v="423"/>
    <x v="3"/>
    <x v="19"/>
    <s v="Detroit"/>
    <x v="5"/>
    <n v="52"/>
    <n v="137"/>
    <n v="7124"/>
    <n v="4986.8"/>
    <n v="0.70000000000000007"/>
    <s v="Online"/>
    <s v="2021"/>
    <x v="8"/>
    <x v="24"/>
  </r>
  <r>
    <x v="2"/>
    <n v="1185732"/>
    <x v="453"/>
    <x v="3"/>
    <x v="19"/>
    <s v="Detroit"/>
    <x v="0"/>
    <n v="49"/>
    <n v="196"/>
    <n v="9604"/>
    <n v="6050.52"/>
    <n v="0.63"/>
    <s v="Online"/>
    <s v="2021"/>
    <x v="9"/>
    <x v="28"/>
  </r>
  <r>
    <x v="2"/>
    <n v="1185732"/>
    <x v="453"/>
    <x v="3"/>
    <x v="19"/>
    <s v="Detroit"/>
    <x v="1"/>
    <n v="42"/>
    <n v="145"/>
    <n v="6090"/>
    <n v="3349.4999999999995"/>
    <n v="0.54999999999999993"/>
    <s v="Online"/>
    <s v="2021"/>
    <x v="9"/>
    <x v="28"/>
  </r>
  <r>
    <x v="2"/>
    <n v="1185732"/>
    <x v="453"/>
    <x v="3"/>
    <x v="19"/>
    <s v="Detroit"/>
    <x v="2"/>
    <n v="43"/>
    <n v="120"/>
    <n v="5160"/>
    <n v="2321.9999999999995"/>
    <n v="0.44999999999999996"/>
    <s v="Online"/>
    <s v="2021"/>
    <x v="9"/>
    <x v="28"/>
  </r>
  <r>
    <x v="2"/>
    <n v="1185732"/>
    <x v="453"/>
    <x v="3"/>
    <x v="19"/>
    <s v="Detroit"/>
    <x v="3"/>
    <n v="41"/>
    <n v="138"/>
    <n v="5658"/>
    <n v="2772.42"/>
    <n v="0.49"/>
    <s v="Online"/>
    <s v="2021"/>
    <x v="9"/>
    <x v="28"/>
  </r>
  <r>
    <x v="2"/>
    <n v="1185732"/>
    <x v="453"/>
    <x v="3"/>
    <x v="19"/>
    <s v="Detroit"/>
    <x v="4"/>
    <n v="59"/>
    <n v="126"/>
    <n v="7434"/>
    <n v="4088.6999999999994"/>
    <n v="0.54999999999999993"/>
    <s v="Online"/>
    <s v="2021"/>
    <x v="9"/>
    <x v="28"/>
  </r>
  <r>
    <x v="2"/>
    <n v="1185732"/>
    <x v="453"/>
    <x v="3"/>
    <x v="19"/>
    <s v="Detroit"/>
    <x v="5"/>
    <n v="59"/>
    <n v="169"/>
    <n v="9971"/>
    <n v="6879.9900000000007"/>
    <n v="0.69000000000000006"/>
    <s v="Online"/>
    <s v="2021"/>
    <x v="9"/>
    <x v="28"/>
  </r>
  <r>
    <x v="2"/>
    <n v="1185732"/>
    <x v="482"/>
    <x v="3"/>
    <x v="19"/>
    <s v="Detroit"/>
    <x v="0"/>
    <n v="55"/>
    <n v="255"/>
    <n v="14025"/>
    <n v="8555.25"/>
    <n v="0.61"/>
    <s v="Online"/>
    <s v="2021"/>
    <x v="10"/>
    <x v="51"/>
  </r>
  <r>
    <x v="2"/>
    <n v="1185732"/>
    <x v="482"/>
    <x v="3"/>
    <x v="19"/>
    <s v="Detroit"/>
    <x v="1"/>
    <n v="46"/>
    <n v="176"/>
    <n v="8096"/>
    <n v="4290.88"/>
    <n v="0.53"/>
    <s v="Online"/>
    <s v="2021"/>
    <x v="10"/>
    <x v="51"/>
  </r>
  <r>
    <x v="0"/>
    <n v="1185732"/>
    <x v="482"/>
    <x v="3"/>
    <x v="19"/>
    <s v="Detroit"/>
    <x v="2"/>
    <n v="48"/>
    <n v="168"/>
    <n v="8064"/>
    <n v="3628.7999999999997"/>
    <n v="0.44999999999999996"/>
    <s v="Online"/>
    <s v="2021"/>
    <x v="10"/>
    <x v="51"/>
  </r>
  <r>
    <x v="0"/>
    <n v="1185732"/>
    <x v="482"/>
    <x v="3"/>
    <x v="19"/>
    <s v="Detroit"/>
    <x v="3"/>
    <n v="48"/>
    <n v="138"/>
    <n v="6624"/>
    <n v="3179.52"/>
    <n v="0.48"/>
    <s v="Online"/>
    <s v="2021"/>
    <x v="10"/>
    <x v="51"/>
  </r>
  <r>
    <x v="0"/>
    <n v="1185732"/>
    <x v="482"/>
    <x v="3"/>
    <x v="19"/>
    <s v="Detroit"/>
    <x v="4"/>
    <n v="55"/>
    <n v="143"/>
    <n v="7865"/>
    <n v="4089.8"/>
    <n v="0.52"/>
    <s v="Online"/>
    <s v="2021"/>
    <x v="10"/>
    <x v="51"/>
  </r>
  <r>
    <x v="0"/>
    <n v="1185732"/>
    <x v="482"/>
    <x v="3"/>
    <x v="19"/>
    <s v="Detroit"/>
    <x v="5"/>
    <n v="59"/>
    <n v="163"/>
    <n v="9617"/>
    <n v="6251.05"/>
    <n v="0.65"/>
    <s v="Online"/>
    <s v="2021"/>
    <x v="10"/>
    <x v="51"/>
  </r>
  <r>
    <x v="0"/>
    <n v="1185732"/>
    <x v="182"/>
    <x v="3"/>
    <x v="19"/>
    <s v="Detroit"/>
    <x v="0"/>
    <n v="27"/>
    <n v="156"/>
    <n v="4212"/>
    <n v="2106"/>
    <n v="0.5"/>
    <s v="Online"/>
    <s v="2021"/>
    <x v="0"/>
    <x v="2"/>
  </r>
  <r>
    <x v="0"/>
    <n v="1185732"/>
    <x v="182"/>
    <x v="3"/>
    <x v="19"/>
    <s v="Detroit"/>
    <x v="1"/>
    <n v="29"/>
    <n v="123"/>
    <n v="3567"/>
    <n v="1676.49"/>
    <n v="0.47"/>
    <s v="Online"/>
    <s v="2021"/>
    <x v="0"/>
    <x v="2"/>
  </r>
  <r>
    <x v="0"/>
    <n v="1185732"/>
    <x v="182"/>
    <x v="3"/>
    <x v="19"/>
    <s v="Detroit"/>
    <x v="2"/>
    <n v="19"/>
    <n v="123"/>
    <n v="2337"/>
    <n v="1051.6499999999999"/>
    <n v="0.44999999999999996"/>
    <s v="Online"/>
    <s v="2021"/>
    <x v="0"/>
    <x v="2"/>
  </r>
  <r>
    <x v="0"/>
    <n v="1185732"/>
    <x v="182"/>
    <x v="3"/>
    <x v="19"/>
    <s v="Detroit"/>
    <x v="3"/>
    <n v="24"/>
    <n v="77"/>
    <n v="1848"/>
    <n v="960.96"/>
    <n v="0.52"/>
    <s v="Online"/>
    <s v="2021"/>
    <x v="0"/>
    <x v="2"/>
  </r>
  <r>
    <x v="0"/>
    <n v="1185732"/>
    <x v="182"/>
    <x v="3"/>
    <x v="19"/>
    <s v="Detroit"/>
    <x v="4"/>
    <n v="39"/>
    <n v="98"/>
    <n v="3822"/>
    <n v="1872.78"/>
    <n v="0.49"/>
    <s v="Online"/>
    <s v="2021"/>
    <x v="0"/>
    <x v="2"/>
  </r>
  <r>
    <x v="0"/>
    <n v="1185732"/>
    <x v="182"/>
    <x v="3"/>
    <x v="19"/>
    <s v="Detroit"/>
    <x v="5"/>
    <n v="29"/>
    <n v="123"/>
    <n v="3567"/>
    <n v="2247.21"/>
    <n v="0.63"/>
    <s v="Online"/>
    <s v="2021"/>
    <x v="0"/>
    <x v="2"/>
  </r>
  <r>
    <x v="0"/>
    <n v="1185732"/>
    <x v="213"/>
    <x v="3"/>
    <x v="19"/>
    <s v="Detroit"/>
    <x v="0"/>
    <n v="29"/>
    <n v="182"/>
    <n v="5278"/>
    <n v="2797.34"/>
    <n v="0.53"/>
    <s v="Online"/>
    <s v="2021"/>
    <x v="1"/>
    <x v="32"/>
  </r>
  <r>
    <x v="0"/>
    <n v="1185732"/>
    <x v="213"/>
    <x v="3"/>
    <x v="19"/>
    <s v="Detroit"/>
    <x v="1"/>
    <n v="28"/>
    <n v="94"/>
    <n v="2632"/>
    <n v="1289.68"/>
    <n v="0.49"/>
    <s v="Online"/>
    <s v="2021"/>
    <x v="1"/>
    <x v="32"/>
  </r>
  <r>
    <x v="0"/>
    <n v="1185732"/>
    <x v="213"/>
    <x v="3"/>
    <x v="19"/>
    <s v="Detroit"/>
    <x v="2"/>
    <n v="19"/>
    <n v="113"/>
    <n v="2147"/>
    <n v="966.14999999999986"/>
    <n v="0.44999999999999996"/>
    <s v="Online"/>
    <s v="2021"/>
    <x v="1"/>
    <x v="32"/>
  </r>
  <r>
    <x v="0"/>
    <n v="1185732"/>
    <x v="213"/>
    <x v="3"/>
    <x v="20"/>
    <s v="St. Louis"/>
    <x v="3"/>
    <n v="24"/>
    <n v="70"/>
    <n v="1680"/>
    <n v="873.6"/>
    <n v="0.52"/>
    <s v="Online"/>
    <s v="2021"/>
    <x v="1"/>
    <x v="32"/>
  </r>
  <r>
    <x v="0"/>
    <n v="1185732"/>
    <x v="213"/>
    <x v="3"/>
    <x v="20"/>
    <s v="St. Louis"/>
    <x v="4"/>
    <n v="38"/>
    <n v="88"/>
    <n v="3344"/>
    <n v="1504.8"/>
    <n v="0.44999999999999996"/>
    <s v="Online"/>
    <s v="2021"/>
    <x v="1"/>
    <x v="32"/>
  </r>
  <r>
    <x v="0"/>
    <n v="1185732"/>
    <x v="213"/>
    <x v="3"/>
    <x v="20"/>
    <s v="St. Louis"/>
    <x v="5"/>
    <n v="28"/>
    <n v="120"/>
    <n v="3360"/>
    <n v="2116.8000000000002"/>
    <n v="0.63"/>
    <s v="Online"/>
    <s v="2021"/>
    <x v="1"/>
    <x v="32"/>
  </r>
  <r>
    <x v="0"/>
    <n v="1185732"/>
    <x v="222"/>
    <x v="3"/>
    <x v="20"/>
    <s v="St. Louis"/>
    <x v="0"/>
    <n v="34"/>
    <n v="186"/>
    <n v="6324"/>
    <n v="3225.2400000000002"/>
    <n v="0.51"/>
    <s v="Online"/>
    <s v="2021"/>
    <x v="2"/>
    <x v="8"/>
  </r>
  <r>
    <x v="0"/>
    <n v="1185732"/>
    <x v="222"/>
    <x v="3"/>
    <x v="20"/>
    <s v="St. Louis"/>
    <x v="1"/>
    <n v="34"/>
    <n v="87"/>
    <n v="2958"/>
    <n v="1331.1"/>
    <n v="0.44999999999999996"/>
    <s v="Online"/>
    <s v="2021"/>
    <x v="2"/>
    <x v="8"/>
  </r>
  <r>
    <x v="0"/>
    <n v="1185732"/>
    <x v="222"/>
    <x v="3"/>
    <x v="20"/>
    <s v="St. Louis"/>
    <x v="2"/>
    <n v="23"/>
    <n v="95"/>
    <n v="2185"/>
    <n v="1005.0999999999999"/>
    <n v="0.45999999999999996"/>
    <s v="Online"/>
    <s v="2021"/>
    <x v="2"/>
    <x v="8"/>
  </r>
  <r>
    <x v="0"/>
    <n v="1185732"/>
    <x v="222"/>
    <x v="3"/>
    <x v="20"/>
    <s v="St. Louis"/>
    <x v="3"/>
    <n v="28"/>
    <n v="54"/>
    <n v="1512"/>
    <n v="771.12"/>
    <n v="0.51"/>
    <s v="Online"/>
    <s v="2021"/>
    <x v="2"/>
    <x v="8"/>
  </r>
  <r>
    <x v="0"/>
    <n v="1185732"/>
    <x v="222"/>
    <x v="3"/>
    <x v="20"/>
    <s v="St. Louis"/>
    <x v="4"/>
    <n v="41"/>
    <n v="75"/>
    <n v="3075"/>
    <n v="1506.75"/>
    <n v="0.49"/>
    <s v="Online"/>
    <s v="2021"/>
    <x v="2"/>
    <x v="8"/>
  </r>
  <r>
    <x v="0"/>
    <n v="1185732"/>
    <x v="222"/>
    <x v="3"/>
    <x v="20"/>
    <s v="St. Louis"/>
    <x v="5"/>
    <n v="34"/>
    <n v="102"/>
    <n v="3468"/>
    <n v="2254.2000000000003"/>
    <n v="0.65"/>
    <s v="Online"/>
    <s v="2021"/>
    <x v="2"/>
    <x v="8"/>
  </r>
  <r>
    <x v="0"/>
    <n v="1185732"/>
    <x v="241"/>
    <x v="3"/>
    <x v="20"/>
    <s v="St. Louis"/>
    <x v="0"/>
    <n v="33"/>
    <n v="144"/>
    <n v="4752"/>
    <n v="2471.04"/>
    <n v="0.52"/>
    <s v="Online"/>
    <s v="2021"/>
    <x v="3"/>
    <x v="11"/>
  </r>
  <r>
    <x v="0"/>
    <n v="1185732"/>
    <x v="241"/>
    <x v="3"/>
    <x v="20"/>
    <s v="St. Louis"/>
    <x v="1"/>
    <n v="27"/>
    <n v="72"/>
    <n v="1944"/>
    <n v="952.56"/>
    <n v="0.49"/>
    <s v="Online"/>
    <s v="2021"/>
    <x v="3"/>
    <x v="11"/>
  </r>
  <r>
    <x v="0"/>
    <n v="1185732"/>
    <x v="241"/>
    <x v="3"/>
    <x v="20"/>
    <s v="St. Louis"/>
    <x v="2"/>
    <n v="18"/>
    <n v="83"/>
    <n v="1494"/>
    <n v="732.06"/>
    <n v="0.49"/>
    <s v="Online"/>
    <s v="2021"/>
    <x v="3"/>
    <x v="11"/>
  </r>
  <r>
    <x v="0"/>
    <n v="1185732"/>
    <x v="241"/>
    <x v="3"/>
    <x v="20"/>
    <s v="St. Louis"/>
    <x v="3"/>
    <n v="23"/>
    <n v="52"/>
    <n v="1196"/>
    <n v="621.92000000000007"/>
    <n v="0.52"/>
    <s v="Online"/>
    <s v="2021"/>
    <x v="3"/>
    <x v="11"/>
  </r>
  <r>
    <x v="0"/>
    <n v="1185732"/>
    <x v="241"/>
    <x v="3"/>
    <x v="20"/>
    <s v="St. Louis"/>
    <x v="4"/>
    <n v="36"/>
    <n v="65"/>
    <n v="2340"/>
    <n v="1053"/>
    <n v="0.44999999999999996"/>
    <s v="Online"/>
    <s v="2021"/>
    <x v="3"/>
    <x v="11"/>
  </r>
  <r>
    <x v="0"/>
    <n v="1185732"/>
    <x v="241"/>
    <x v="3"/>
    <x v="20"/>
    <s v="St. Louis"/>
    <x v="5"/>
    <n v="28"/>
    <n v="105"/>
    <n v="2940"/>
    <n v="1793.3999999999999"/>
    <n v="0.61"/>
    <s v="Online"/>
    <s v="2021"/>
    <x v="3"/>
    <x v="11"/>
  </r>
  <r>
    <x v="0"/>
    <n v="1185732"/>
    <x v="272"/>
    <x v="3"/>
    <x v="20"/>
    <s v="St. Louis"/>
    <x v="0"/>
    <n v="39"/>
    <n v="180"/>
    <n v="7020"/>
    <n v="3580.2000000000003"/>
    <n v="0.51"/>
    <s v="Online"/>
    <s v="2021"/>
    <x v="4"/>
    <x v="36"/>
  </r>
  <r>
    <x v="0"/>
    <n v="1185732"/>
    <x v="272"/>
    <x v="3"/>
    <x v="20"/>
    <s v="St. Louis"/>
    <x v="1"/>
    <n v="34"/>
    <n v="88"/>
    <n v="2992"/>
    <n v="1406.24"/>
    <n v="0.47"/>
    <s v="Online"/>
    <s v="2021"/>
    <x v="4"/>
    <x v="36"/>
  </r>
  <r>
    <x v="0"/>
    <n v="1185732"/>
    <x v="272"/>
    <x v="3"/>
    <x v="20"/>
    <s v="St. Louis"/>
    <x v="2"/>
    <n v="29"/>
    <n v="87"/>
    <n v="2523"/>
    <n v="1160.58"/>
    <n v="0.45999999999999996"/>
    <s v="Online"/>
    <s v="2021"/>
    <x v="4"/>
    <x v="36"/>
  </r>
  <r>
    <x v="0"/>
    <n v="1185732"/>
    <x v="272"/>
    <x v="3"/>
    <x v="20"/>
    <s v="St. Louis"/>
    <x v="3"/>
    <n v="29"/>
    <n v="65"/>
    <n v="1885"/>
    <n v="1036.75"/>
    <n v="0.55000000000000004"/>
    <s v="Online"/>
    <s v="2021"/>
    <x v="4"/>
    <x v="36"/>
  </r>
  <r>
    <x v="0"/>
    <n v="1185732"/>
    <x v="272"/>
    <x v="3"/>
    <x v="20"/>
    <s v="St. Louis"/>
    <x v="4"/>
    <n v="44"/>
    <n v="70"/>
    <n v="3080"/>
    <n v="1478.3999999999999"/>
    <n v="0.48"/>
    <s v="Online"/>
    <s v="2021"/>
    <x v="4"/>
    <x v="36"/>
  </r>
  <r>
    <x v="0"/>
    <n v="1185732"/>
    <x v="272"/>
    <x v="3"/>
    <x v="20"/>
    <s v="St. Louis"/>
    <x v="5"/>
    <n v="45"/>
    <n v="105"/>
    <n v="4725"/>
    <n v="2835"/>
    <n v="0.6"/>
    <s v="Online"/>
    <s v="2021"/>
    <x v="4"/>
    <x v="36"/>
  </r>
  <r>
    <x v="0"/>
    <n v="1185732"/>
    <x v="302"/>
    <x v="3"/>
    <x v="20"/>
    <s v="St. Louis"/>
    <x v="0"/>
    <n v="32"/>
    <n v="168"/>
    <n v="5376"/>
    <n v="2903.04"/>
    <n v="0.54"/>
    <s v="Online"/>
    <s v="2021"/>
    <x v="11"/>
    <x v="40"/>
  </r>
  <r>
    <x v="0"/>
    <n v="1185732"/>
    <x v="302"/>
    <x v="3"/>
    <x v="20"/>
    <s v="St. Louis"/>
    <x v="1"/>
    <n v="27"/>
    <n v="91"/>
    <n v="2457"/>
    <n v="1130.2199999999998"/>
    <n v="0.45999999999999996"/>
    <s v="Online"/>
    <s v="2021"/>
    <x v="11"/>
    <x v="40"/>
  </r>
  <r>
    <x v="0"/>
    <n v="1185732"/>
    <x v="302"/>
    <x v="3"/>
    <x v="20"/>
    <s v="St. Louis"/>
    <x v="2"/>
    <n v="23"/>
    <n v="113"/>
    <n v="2599"/>
    <n v="1273.51"/>
    <n v="0.49"/>
    <s v="Online"/>
    <s v="2021"/>
    <x v="11"/>
    <x v="40"/>
  </r>
  <r>
    <x v="0"/>
    <n v="1185732"/>
    <x v="302"/>
    <x v="3"/>
    <x v="20"/>
    <s v="St. Louis"/>
    <x v="3"/>
    <n v="23"/>
    <n v="91"/>
    <n v="2093"/>
    <n v="1046.5"/>
    <n v="0.5"/>
    <s v="Online"/>
    <s v="2021"/>
    <x v="11"/>
    <x v="40"/>
  </r>
  <r>
    <x v="0"/>
    <n v="1185732"/>
    <x v="302"/>
    <x v="3"/>
    <x v="20"/>
    <s v="St. Louis"/>
    <x v="4"/>
    <n v="38"/>
    <n v="102"/>
    <n v="3876"/>
    <n v="1744.1999999999998"/>
    <n v="0.44999999999999996"/>
    <s v="Online"/>
    <s v="2021"/>
    <x v="11"/>
    <x v="40"/>
  </r>
  <r>
    <x v="0"/>
    <n v="1185732"/>
    <x v="302"/>
    <x v="3"/>
    <x v="20"/>
    <s v="St. Louis"/>
    <x v="5"/>
    <n v="42"/>
    <n v="142"/>
    <n v="5964"/>
    <n v="3876.6"/>
    <n v="0.65"/>
    <s v="Online"/>
    <s v="2021"/>
    <x v="11"/>
    <x v="40"/>
  </r>
  <r>
    <x v="0"/>
    <n v="1185732"/>
    <x v="331"/>
    <x v="3"/>
    <x v="20"/>
    <s v="St. Louis"/>
    <x v="0"/>
    <n v="36"/>
    <n v="203"/>
    <n v="7308"/>
    <n v="4019.4000000000005"/>
    <n v="0.55000000000000004"/>
    <s v="Online"/>
    <s v="2021"/>
    <x v="5"/>
    <x v="14"/>
  </r>
  <r>
    <x v="0"/>
    <n v="1185732"/>
    <x v="331"/>
    <x v="3"/>
    <x v="20"/>
    <s v="St. Louis"/>
    <x v="1"/>
    <n v="33"/>
    <n v="130"/>
    <n v="4290"/>
    <n v="2016.3"/>
    <n v="0.47"/>
    <s v="Online"/>
    <s v="2021"/>
    <x v="5"/>
    <x v="14"/>
  </r>
  <r>
    <x v="0"/>
    <n v="1185732"/>
    <x v="331"/>
    <x v="3"/>
    <x v="20"/>
    <s v="St. Louis"/>
    <x v="2"/>
    <n v="29"/>
    <n v="128"/>
    <n v="3712"/>
    <n v="1707.52"/>
    <n v="0.45999999999999996"/>
    <s v="Online"/>
    <s v="2021"/>
    <x v="5"/>
    <x v="14"/>
  </r>
  <r>
    <x v="0"/>
    <n v="1185732"/>
    <x v="331"/>
    <x v="3"/>
    <x v="20"/>
    <s v="St. Louis"/>
    <x v="3"/>
    <n v="29"/>
    <n v="101"/>
    <n v="2929"/>
    <n v="1552.3700000000001"/>
    <n v="0.53"/>
    <s v="Online"/>
    <s v="2021"/>
    <x v="5"/>
    <x v="14"/>
  </r>
  <r>
    <x v="0"/>
    <n v="1185732"/>
    <x v="331"/>
    <x v="3"/>
    <x v="20"/>
    <s v="St. Louis"/>
    <x v="4"/>
    <n v="37"/>
    <n v="94"/>
    <n v="3478"/>
    <n v="1704.22"/>
    <n v="0.49"/>
    <s v="Online"/>
    <s v="2021"/>
    <x v="5"/>
    <x v="14"/>
  </r>
  <r>
    <x v="0"/>
    <n v="1185732"/>
    <x v="331"/>
    <x v="3"/>
    <x v="20"/>
    <s v="St. Louis"/>
    <x v="5"/>
    <n v="41"/>
    <n v="160"/>
    <n v="6560"/>
    <n v="4001.6"/>
    <n v="0.61"/>
    <s v="Online"/>
    <s v="2021"/>
    <x v="5"/>
    <x v="14"/>
  </r>
  <r>
    <x v="0"/>
    <n v="1185732"/>
    <x v="363"/>
    <x v="3"/>
    <x v="20"/>
    <s v="St. Louis"/>
    <x v="0"/>
    <n v="38"/>
    <n v="203"/>
    <n v="7714"/>
    <n v="3857"/>
    <n v="0.5"/>
    <s v="Online"/>
    <s v="2021"/>
    <x v="6"/>
    <x v="19"/>
  </r>
  <r>
    <x v="0"/>
    <n v="1185732"/>
    <x v="363"/>
    <x v="3"/>
    <x v="20"/>
    <s v="St. Louis"/>
    <x v="1"/>
    <n v="38"/>
    <n v="143"/>
    <n v="5434"/>
    <n v="2499.64"/>
    <n v="0.45999999999999996"/>
    <s v="Online"/>
    <s v="2021"/>
    <x v="6"/>
    <x v="19"/>
  </r>
  <r>
    <x v="0"/>
    <n v="1185732"/>
    <x v="363"/>
    <x v="3"/>
    <x v="20"/>
    <s v="St. Louis"/>
    <x v="2"/>
    <n v="32"/>
    <n v="120"/>
    <n v="3840"/>
    <n v="1766.3999999999999"/>
    <n v="0.45999999999999996"/>
    <s v="Online"/>
    <s v="2021"/>
    <x v="6"/>
    <x v="19"/>
  </r>
  <r>
    <x v="0"/>
    <n v="1185732"/>
    <x v="363"/>
    <x v="3"/>
    <x v="20"/>
    <s v="St. Louis"/>
    <x v="3"/>
    <n v="24"/>
    <n v="91"/>
    <n v="2184"/>
    <n v="1201.2"/>
    <n v="0.55000000000000004"/>
    <s v="Online"/>
    <s v="2021"/>
    <x v="6"/>
    <x v="19"/>
  </r>
  <r>
    <x v="0"/>
    <n v="1185732"/>
    <x v="363"/>
    <x v="3"/>
    <x v="20"/>
    <s v="St. Louis"/>
    <x v="4"/>
    <n v="34"/>
    <n v="81"/>
    <n v="2754"/>
    <n v="1294.3799999999999"/>
    <n v="0.47"/>
    <s v="Online"/>
    <s v="2021"/>
    <x v="6"/>
    <x v="19"/>
  </r>
  <r>
    <x v="0"/>
    <n v="1185732"/>
    <x v="363"/>
    <x v="3"/>
    <x v="20"/>
    <s v="St. Louis"/>
    <x v="5"/>
    <n v="36"/>
    <n v="128"/>
    <n v="4608"/>
    <n v="2995.2000000000003"/>
    <n v="0.65"/>
    <s v="Online"/>
    <s v="2021"/>
    <x v="6"/>
    <x v="19"/>
  </r>
  <r>
    <x v="0"/>
    <n v="1185732"/>
    <x v="395"/>
    <x v="3"/>
    <x v="20"/>
    <s v="St. Louis"/>
    <x v="0"/>
    <n v="32"/>
    <n v="174"/>
    <n v="5568"/>
    <n v="2784"/>
    <n v="0.5"/>
    <s v="Online"/>
    <s v="2021"/>
    <x v="7"/>
    <x v="44"/>
  </r>
  <r>
    <x v="0"/>
    <n v="1185732"/>
    <x v="395"/>
    <x v="3"/>
    <x v="20"/>
    <s v="St. Louis"/>
    <x v="1"/>
    <n v="28"/>
    <n v="100"/>
    <n v="2800"/>
    <n v="1316"/>
    <n v="0.47"/>
    <s v="Online"/>
    <s v="2021"/>
    <x v="7"/>
    <x v="44"/>
  </r>
  <r>
    <x v="0"/>
    <n v="1185732"/>
    <x v="395"/>
    <x v="3"/>
    <x v="20"/>
    <s v="St. Louis"/>
    <x v="2"/>
    <n v="14"/>
    <n v="75"/>
    <n v="1050"/>
    <n v="514.5"/>
    <n v="0.49"/>
    <s v="Online"/>
    <s v="2021"/>
    <x v="7"/>
    <x v="44"/>
  </r>
  <r>
    <x v="0"/>
    <n v="1185732"/>
    <x v="395"/>
    <x v="3"/>
    <x v="20"/>
    <s v="St. Louis"/>
    <x v="3"/>
    <n v="14"/>
    <n v="83"/>
    <n v="1162"/>
    <n v="615.86"/>
    <n v="0.53"/>
    <s v="Online"/>
    <s v="2021"/>
    <x v="7"/>
    <x v="44"/>
  </r>
  <r>
    <x v="0"/>
    <n v="1185732"/>
    <x v="395"/>
    <x v="3"/>
    <x v="20"/>
    <s v="St. Louis"/>
    <x v="4"/>
    <n v="23"/>
    <n v="77"/>
    <n v="1771"/>
    <n v="832.37"/>
    <n v="0.47"/>
    <s v="Online"/>
    <s v="2021"/>
    <x v="7"/>
    <x v="44"/>
  </r>
  <r>
    <x v="0"/>
    <n v="1185732"/>
    <x v="395"/>
    <x v="3"/>
    <x v="20"/>
    <s v="St. Louis"/>
    <x v="5"/>
    <n v="28"/>
    <n v="95"/>
    <n v="2660"/>
    <n v="1702.4"/>
    <n v="0.64"/>
    <s v="Online"/>
    <s v="2021"/>
    <x v="7"/>
    <x v="44"/>
  </r>
  <r>
    <x v="0"/>
    <n v="1185732"/>
    <x v="424"/>
    <x v="3"/>
    <x v="20"/>
    <s v="St. Louis"/>
    <x v="0"/>
    <n v="34"/>
    <n v="131"/>
    <n v="4454"/>
    <n v="2271.54"/>
    <n v="0.51"/>
    <s v="Online"/>
    <s v="2021"/>
    <x v="8"/>
    <x v="24"/>
  </r>
  <r>
    <x v="0"/>
    <n v="1185732"/>
    <x v="424"/>
    <x v="3"/>
    <x v="20"/>
    <s v="St. Louis"/>
    <x v="1"/>
    <n v="24"/>
    <n v="91"/>
    <n v="2184"/>
    <n v="1092"/>
    <n v="0.5"/>
    <s v="Online"/>
    <s v="2021"/>
    <x v="8"/>
    <x v="24"/>
  </r>
  <r>
    <x v="0"/>
    <n v="1185732"/>
    <x v="424"/>
    <x v="3"/>
    <x v="20"/>
    <s v="St. Louis"/>
    <x v="2"/>
    <n v="23"/>
    <n v="73"/>
    <n v="1679"/>
    <n v="805.92"/>
    <n v="0.48"/>
    <s v="Online"/>
    <s v="2021"/>
    <x v="8"/>
    <x v="24"/>
  </r>
  <r>
    <x v="0"/>
    <n v="1185732"/>
    <x v="424"/>
    <x v="3"/>
    <x v="20"/>
    <s v="St. Louis"/>
    <x v="3"/>
    <n v="23"/>
    <n v="59"/>
    <n v="1357"/>
    <n v="678.5"/>
    <n v="0.5"/>
    <s v="Online"/>
    <s v="2021"/>
    <x v="8"/>
    <x v="24"/>
  </r>
  <r>
    <x v="0"/>
    <n v="1185732"/>
    <x v="424"/>
    <x v="3"/>
    <x v="20"/>
    <s v="St. Louis"/>
    <x v="4"/>
    <n v="32"/>
    <n v="68"/>
    <n v="2176"/>
    <n v="1022.7199999999999"/>
    <n v="0.47"/>
    <s v="Online"/>
    <s v="2021"/>
    <x v="8"/>
    <x v="24"/>
  </r>
  <r>
    <x v="0"/>
    <n v="1185732"/>
    <x v="424"/>
    <x v="3"/>
    <x v="20"/>
    <s v="St. Louis"/>
    <x v="5"/>
    <n v="38"/>
    <n v="88"/>
    <n v="3344"/>
    <n v="2140.16"/>
    <n v="0.64"/>
    <s v="Online"/>
    <s v="2021"/>
    <x v="8"/>
    <x v="24"/>
  </r>
  <r>
    <x v="0"/>
    <n v="1185732"/>
    <x v="455"/>
    <x v="3"/>
    <x v="20"/>
    <s v="St. Louis"/>
    <x v="0"/>
    <n v="34"/>
    <n v="150"/>
    <n v="5100"/>
    <n v="2601"/>
    <n v="0.51"/>
    <s v="Online"/>
    <s v="2021"/>
    <x v="9"/>
    <x v="28"/>
  </r>
  <r>
    <x v="0"/>
    <n v="1185732"/>
    <x v="455"/>
    <x v="3"/>
    <x v="20"/>
    <s v="St. Louis"/>
    <x v="1"/>
    <n v="23"/>
    <n v="88"/>
    <n v="2024"/>
    <n v="910.8"/>
    <n v="0.44999999999999996"/>
    <s v="Online"/>
    <s v="2021"/>
    <x v="9"/>
    <x v="28"/>
  </r>
  <r>
    <x v="0"/>
    <n v="1185732"/>
    <x v="455"/>
    <x v="3"/>
    <x v="20"/>
    <s v="St. Louis"/>
    <x v="2"/>
    <n v="23"/>
    <n v="80"/>
    <n v="1840"/>
    <n v="901.6"/>
    <n v="0.49"/>
    <s v="Online"/>
    <s v="2021"/>
    <x v="9"/>
    <x v="28"/>
  </r>
  <r>
    <x v="0"/>
    <n v="1185732"/>
    <x v="455"/>
    <x v="3"/>
    <x v="20"/>
    <s v="St. Louis"/>
    <x v="3"/>
    <n v="23"/>
    <n v="88"/>
    <n v="2024"/>
    <n v="1052.48"/>
    <n v="0.52"/>
    <s v="Online"/>
    <s v="2021"/>
    <x v="9"/>
    <x v="28"/>
  </r>
  <r>
    <x v="0"/>
    <n v="1185732"/>
    <x v="455"/>
    <x v="3"/>
    <x v="20"/>
    <s v="St. Louis"/>
    <x v="4"/>
    <n v="43"/>
    <n v="81"/>
    <n v="3483"/>
    <n v="1671.84"/>
    <n v="0.48"/>
    <s v="Online"/>
    <s v="2021"/>
    <x v="9"/>
    <x v="28"/>
  </r>
  <r>
    <x v="0"/>
    <n v="1185732"/>
    <x v="455"/>
    <x v="3"/>
    <x v="20"/>
    <s v="St. Louis"/>
    <x v="5"/>
    <n v="48"/>
    <n v="108"/>
    <n v="5184"/>
    <n v="3265.92"/>
    <n v="0.63"/>
    <s v="Online"/>
    <s v="2021"/>
    <x v="9"/>
    <x v="28"/>
  </r>
  <r>
    <x v="0"/>
    <n v="1185732"/>
    <x v="484"/>
    <x v="3"/>
    <x v="20"/>
    <s v="St. Louis"/>
    <x v="0"/>
    <n v="41"/>
    <n v="163"/>
    <n v="6683"/>
    <n v="3475.1600000000003"/>
    <n v="0.52"/>
    <s v="Online"/>
    <s v="2021"/>
    <x v="10"/>
    <x v="51"/>
  </r>
  <r>
    <x v="0"/>
    <n v="1185732"/>
    <x v="484"/>
    <x v="3"/>
    <x v="20"/>
    <s v="St. Louis"/>
    <x v="1"/>
    <n v="32"/>
    <n v="113"/>
    <n v="3616"/>
    <n v="1735.6799999999998"/>
    <n v="0.48"/>
    <s v="Online"/>
    <s v="2021"/>
    <x v="10"/>
    <x v="51"/>
  </r>
  <r>
    <x v="3"/>
    <n v="1185732"/>
    <x v="484"/>
    <x v="3"/>
    <x v="20"/>
    <s v="St. Louis"/>
    <x v="2"/>
    <n v="32"/>
    <n v="120"/>
    <n v="3840"/>
    <n v="1804.8"/>
    <n v="0.47"/>
    <s v="Online"/>
    <s v="2021"/>
    <x v="10"/>
    <x v="51"/>
  </r>
  <r>
    <x v="3"/>
    <n v="1185732"/>
    <x v="484"/>
    <x v="3"/>
    <x v="20"/>
    <s v="St. Louis"/>
    <x v="3"/>
    <n v="34"/>
    <n v="88"/>
    <n v="2992"/>
    <n v="1555.8400000000001"/>
    <n v="0.52"/>
    <s v="Online"/>
    <s v="2021"/>
    <x v="10"/>
    <x v="51"/>
  </r>
  <r>
    <x v="3"/>
    <n v="1185732"/>
    <x v="484"/>
    <x v="3"/>
    <x v="20"/>
    <s v="St. Louis"/>
    <x v="4"/>
    <n v="42"/>
    <n v="88"/>
    <n v="3696"/>
    <n v="1848"/>
    <n v="0.5"/>
    <s v="Online"/>
    <s v="2021"/>
    <x v="10"/>
    <x v="51"/>
  </r>
  <r>
    <x v="3"/>
    <n v="1185732"/>
    <x v="484"/>
    <x v="3"/>
    <x v="20"/>
    <s v="St. Louis"/>
    <x v="5"/>
    <n v="47"/>
    <n v="126"/>
    <n v="5922"/>
    <n v="3612.42"/>
    <n v="0.61"/>
    <s v="Online"/>
    <s v="2021"/>
    <x v="10"/>
    <x v="51"/>
  </r>
  <r>
    <x v="3"/>
    <n v="1185732"/>
    <x v="175"/>
    <x v="3"/>
    <x v="20"/>
    <s v="St. Louis"/>
    <x v="0"/>
    <n v="23"/>
    <n v="196"/>
    <n v="4508"/>
    <n v="2479.4"/>
    <n v="0.55000000000000004"/>
    <s v="Online"/>
    <s v="2021"/>
    <x v="0"/>
    <x v="31"/>
  </r>
  <r>
    <x v="3"/>
    <n v="1185732"/>
    <x v="175"/>
    <x v="3"/>
    <x v="20"/>
    <s v="St. Louis"/>
    <x v="1"/>
    <n v="23"/>
    <n v="133"/>
    <n v="3059"/>
    <n v="1437.73"/>
    <n v="0.47"/>
    <s v="Online"/>
    <s v="2021"/>
    <x v="0"/>
    <x v="31"/>
  </r>
  <r>
    <x v="3"/>
    <n v="1185732"/>
    <x v="175"/>
    <x v="3"/>
    <x v="20"/>
    <s v="St. Louis"/>
    <x v="2"/>
    <n v="14"/>
    <n v="143"/>
    <n v="2002"/>
    <n v="940.93999999999994"/>
    <n v="0.47"/>
    <s v="Online"/>
    <s v="2021"/>
    <x v="0"/>
    <x v="31"/>
  </r>
  <r>
    <x v="3"/>
    <n v="1185732"/>
    <x v="175"/>
    <x v="3"/>
    <x v="20"/>
    <s v="St. Louis"/>
    <x v="3"/>
    <n v="18"/>
    <n v="88"/>
    <n v="1584"/>
    <n v="823.68000000000006"/>
    <n v="0.52"/>
    <s v="Online"/>
    <s v="2021"/>
    <x v="0"/>
    <x v="31"/>
  </r>
  <r>
    <x v="3"/>
    <n v="1185732"/>
    <x v="175"/>
    <x v="3"/>
    <x v="20"/>
    <s v="St. Louis"/>
    <x v="4"/>
    <n v="33"/>
    <n v="98"/>
    <n v="3234"/>
    <n v="1519.98"/>
    <n v="0.47"/>
    <s v="Online"/>
    <s v="2021"/>
    <x v="0"/>
    <x v="31"/>
  </r>
  <r>
    <x v="3"/>
    <n v="1185732"/>
    <x v="175"/>
    <x v="3"/>
    <x v="20"/>
    <s v="St. Louis"/>
    <x v="5"/>
    <n v="24"/>
    <n v="138"/>
    <n v="3312"/>
    <n v="2119.6799999999998"/>
    <n v="0.64"/>
    <s v="Online"/>
    <s v="2021"/>
    <x v="0"/>
    <x v="31"/>
  </r>
  <r>
    <x v="3"/>
    <n v="1185732"/>
    <x v="206"/>
    <x v="3"/>
    <x v="20"/>
    <s v="St. Louis"/>
    <x v="0"/>
    <n v="25"/>
    <n v="218"/>
    <n v="5450"/>
    <n v="2888.5"/>
    <n v="0.53"/>
    <s v="Online"/>
    <s v="2021"/>
    <x v="1"/>
    <x v="5"/>
  </r>
  <r>
    <x v="3"/>
    <n v="1185732"/>
    <x v="206"/>
    <x v="3"/>
    <x v="20"/>
    <s v="St. Louis"/>
    <x v="1"/>
    <n v="24"/>
    <n v="101"/>
    <n v="2424"/>
    <n v="1139.28"/>
    <n v="0.47"/>
    <s v="Online"/>
    <s v="2021"/>
    <x v="1"/>
    <x v="5"/>
  </r>
  <r>
    <x v="3"/>
    <n v="1185732"/>
    <x v="206"/>
    <x v="3"/>
    <x v="20"/>
    <s v="St. Louis"/>
    <x v="2"/>
    <n v="14"/>
    <n v="115"/>
    <n v="1610"/>
    <n v="724.49999999999989"/>
    <n v="0.44999999999999996"/>
    <s v="Online"/>
    <s v="2021"/>
    <x v="1"/>
    <x v="5"/>
  </r>
  <r>
    <x v="3"/>
    <n v="1185732"/>
    <x v="206"/>
    <x v="2"/>
    <x v="21"/>
    <s v="Salt Lake City"/>
    <x v="3"/>
    <n v="19"/>
    <n v="87"/>
    <n v="1653"/>
    <n v="826.5"/>
    <n v="0.5"/>
    <s v="Online"/>
    <s v="2021"/>
    <x v="1"/>
    <x v="5"/>
  </r>
  <r>
    <x v="3"/>
    <n v="1185732"/>
    <x v="206"/>
    <x v="2"/>
    <x v="21"/>
    <s v="Salt Lake City"/>
    <x v="4"/>
    <n v="32"/>
    <n v="101"/>
    <n v="3232"/>
    <n v="1454.3999999999999"/>
    <n v="0.44999999999999996"/>
    <s v="Online"/>
    <s v="2021"/>
    <x v="1"/>
    <x v="5"/>
  </r>
  <r>
    <x v="3"/>
    <n v="1185732"/>
    <x v="206"/>
    <x v="2"/>
    <x v="21"/>
    <s v="Salt Lake City"/>
    <x v="5"/>
    <n v="24"/>
    <n v="131"/>
    <n v="3144"/>
    <n v="1949.28"/>
    <n v="0.62"/>
    <s v="Online"/>
    <s v="2021"/>
    <x v="1"/>
    <x v="5"/>
  </r>
  <r>
    <x v="3"/>
    <n v="1185732"/>
    <x v="215"/>
    <x v="2"/>
    <x v="21"/>
    <s v="Salt Lake City"/>
    <x v="0"/>
    <n v="29"/>
    <n v="168"/>
    <n v="4872"/>
    <n v="2533.44"/>
    <n v="0.52"/>
    <s v="Online"/>
    <s v="2021"/>
    <x v="2"/>
    <x v="7"/>
  </r>
  <r>
    <x v="3"/>
    <n v="1185732"/>
    <x v="215"/>
    <x v="2"/>
    <x v="21"/>
    <s v="Salt Lake City"/>
    <x v="1"/>
    <n v="28"/>
    <n v="102"/>
    <n v="2856"/>
    <n v="1428"/>
    <n v="0.5"/>
    <s v="Online"/>
    <s v="2021"/>
    <x v="2"/>
    <x v="7"/>
  </r>
  <r>
    <x v="3"/>
    <n v="1185732"/>
    <x v="215"/>
    <x v="2"/>
    <x v="21"/>
    <s v="Salt Lake City"/>
    <x v="2"/>
    <n v="18"/>
    <n v="112"/>
    <n v="2016"/>
    <n v="1008"/>
    <n v="0.5"/>
    <s v="Online"/>
    <s v="2021"/>
    <x v="2"/>
    <x v="7"/>
  </r>
  <r>
    <x v="3"/>
    <n v="1185732"/>
    <x v="215"/>
    <x v="2"/>
    <x v="21"/>
    <s v="Salt Lake City"/>
    <x v="3"/>
    <n v="23"/>
    <n v="73"/>
    <n v="1679"/>
    <n v="889.87"/>
    <n v="0.53"/>
    <s v="Online"/>
    <s v="2021"/>
    <x v="2"/>
    <x v="7"/>
  </r>
  <r>
    <x v="3"/>
    <n v="1185732"/>
    <x v="215"/>
    <x v="2"/>
    <x v="21"/>
    <s v="Salt Lake City"/>
    <x v="4"/>
    <n v="38"/>
    <n v="75"/>
    <n v="2850"/>
    <n v="1425"/>
    <n v="0.5"/>
    <s v="Online"/>
    <s v="2021"/>
    <x v="2"/>
    <x v="7"/>
  </r>
  <r>
    <x v="3"/>
    <n v="1185732"/>
    <x v="215"/>
    <x v="2"/>
    <x v="21"/>
    <s v="Salt Lake City"/>
    <x v="5"/>
    <n v="29"/>
    <n v="100"/>
    <n v="2900"/>
    <n v="1856"/>
    <n v="0.64"/>
    <s v="Online"/>
    <s v="2021"/>
    <x v="2"/>
    <x v="7"/>
  </r>
  <r>
    <x v="3"/>
    <n v="1185732"/>
    <x v="234"/>
    <x v="2"/>
    <x v="21"/>
    <s v="Salt Lake City"/>
    <x v="0"/>
    <n v="27"/>
    <n v="181"/>
    <n v="4887"/>
    <n v="2443.5"/>
    <n v="0.5"/>
    <s v="Online"/>
    <s v="2021"/>
    <x v="3"/>
    <x v="10"/>
  </r>
  <r>
    <x v="3"/>
    <n v="1185732"/>
    <x v="234"/>
    <x v="2"/>
    <x v="21"/>
    <s v="Salt Lake City"/>
    <x v="1"/>
    <n v="25"/>
    <n v="94"/>
    <n v="2350"/>
    <n v="1057.5"/>
    <n v="0.44999999999999996"/>
    <s v="Online"/>
    <s v="2021"/>
    <x v="3"/>
    <x v="10"/>
  </r>
  <r>
    <x v="3"/>
    <n v="1185732"/>
    <x v="234"/>
    <x v="2"/>
    <x v="21"/>
    <s v="Salt Lake City"/>
    <x v="2"/>
    <n v="14"/>
    <n v="98"/>
    <n v="1372"/>
    <n v="631.12"/>
    <n v="0.45999999999999996"/>
    <s v="Online"/>
    <s v="2021"/>
    <x v="3"/>
    <x v="10"/>
  </r>
  <r>
    <x v="3"/>
    <n v="1185732"/>
    <x v="234"/>
    <x v="2"/>
    <x v="21"/>
    <s v="Salt Lake City"/>
    <x v="3"/>
    <n v="18"/>
    <n v="70"/>
    <n v="1260"/>
    <n v="667.80000000000007"/>
    <n v="0.53"/>
    <s v="Online"/>
    <s v="2021"/>
    <x v="3"/>
    <x v="10"/>
  </r>
  <r>
    <x v="3"/>
    <n v="1185732"/>
    <x v="234"/>
    <x v="2"/>
    <x v="21"/>
    <s v="Salt Lake City"/>
    <x v="4"/>
    <n v="33"/>
    <n v="74"/>
    <n v="2442"/>
    <n v="1123.32"/>
    <n v="0.45999999999999996"/>
    <s v="Online"/>
    <s v="2021"/>
    <x v="3"/>
    <x v="10"/>
  </r>
  <r>
    <x v="3"/>
    <n v="1185732"/>
    <x v="234"/>
    <x v="2"/>
    <x v="21"/>
    <s v="Salt Lake City"/>
    <x v="5"/>
    <n v="24"/>
    <n v="112"/>
    <n v="2688"/>
    <n v="1612.8"/>
    <n v="0.6"/>
    <s v="Online"/>
    <s v="2021"/>
    <x v="3"/>
    <x v="10"/>
  </r>
  <r>
    <x v="3"/>
    <n v="1185732"/>
    <x v="265"/>
    <x v="2"/>
    <x v="21"/>
    <s v="Salt Lake City"/>
    <x v="0"/>
    <n v="32"/>
    <n v="174"/>
    <n v="5568"/>
    <n v="2839.68"/>
    <n v="0.51"/>
    <s v="Online"/>
    <s v="2021"/>
    <x v="4"/>
    <x v="35"/>
  </r>
  <r>
    <x v="3"/>
    <n v="1185732"/>
    <x v="265"/>
    <x v="2"/>
    <x v="21"/>
    <s v="Salt Lake City"/>
    <x v="1"/>
    <n v="29"/>
    <n v="101"/>
    <n v="2929"/>
    <n v="1435.21"/>
    <n v="0.49"/>
    <s v="Online"/>
    <s v="2021"/>
    <x v="4"/>
    <x v="35"/>
  </r>
  <r>
    <x v="3"/>
    <n v="1185732"/>
    <x v="265"/>
    <x v="2"/>
    <x v="21"/>
    <s v="Salt Lake City"/>
    <x v="2"/>
    <n v="25"/>
    <n v="98"/>
    <n v="2450"/>
    <n v="1225"/>
    <n v="0.5"/>
    <s v="Online"/>
    <s v="2021"/>
    <x v="4"/>
    <x v="35"/>
  </r>
  <r>
    <x v="3"/>
    <n v="1185732"/>
    <x v="265"/>
    <x v="2"/>
    <x v="21"/>
    <s v="Salt Lake City"/>
    <x v="3"/>
    <n v="23"/>
    <n v="72"/>
    <n v="1656"/>
    <n v="910.80000000000007"/>
    <n v="0.55000000000000004"/>
    <s v="Online"/>
    <s v="2021"/>
    <x v="4"/>
    <x v="35"/>
  </r>
  <r>
    <x v="3"/>
    <n v="1185732"/>
    <x v="265"/>
    <x v="2"/>
    <x v="21"/>
    <s v="Salt Lake City"/>
    <x v="4"/>
    <n v="39"/>
    <n v="75"/>
    <n v="2925"/>
    <n v="1462.5"/>
    <n v="0.5"/>
    <s v="Online"/>
    <s v="2021"/>
    <x v="4"/>
    <x v="35"/>
  </r>
  <r>
    <x v="3"/>
    <n v="1185732"/>
    <x v="265"/>
    <x v="2"/>
    <x v="21"/>
    <s v="Salt Lake City"/>
    <x v="5"/>
    <n v="44"/>
    <n v="120"/>
    <n v="5280"/>
    <n v="3432"/>
    <n v="0.65"/>
    <s v="Online"/>
    <s v="2021"/>
    <x v="4"/>
    <x v="35"/>
  </r>
  <r>
    <x v="3"/>
    <n v="1185732"/>
    <x v="295"/>
    <x v="2"/>
    <x v="21"/>
    <s v="Salt Lake City"/>
    <x v="0"/>
    <n v="28"/>
    <n v="182"/>
    <n v="5096"/>
    <n v="2598.96"/>
    <n v="0.51"/>
    <s v="Online"/>
    <s v="2021"/>
    <x v="11"/>
    <x v="39"/>
  </r>
  <r>
    <x v="3"/>
    <n v="1185732"/>
    <x v="295"/>
    <x v="2"/>
    <x v="21"/>
    <s v="Salt Lake City"/>
    <x v="1"/>
    <n v="24"/>
    <n v="112"/>
    <n v="2688"/>
    <n v="1317.12"/>
    <n v="0.49"/>
    <s v="Online"/>
    <s v="2021"/>
    <x v="11"/>
    <x v="39"/>
  </r>
  <r>
    <x v="3"/>
    <n v="1185732"/>
    <x v="295"/>
    <x v="2"/>
    <x v="21"/>
    <s v="Salt Lake City"/>
    <x v="2"/>
    <n v="19"/>
    <n v="115"/>
    <n v="2185"/>
    <n v="1070.6500000000001"/>
    <n v="0.49"/>
    <s v="Online"/>
    <s v="2021"/>
    <x v="11"/>
    <x v="39"/>
  </r>
  <r>
    <x v="3"/>
    <n v="1185732"/>
    <x v="295"/>
    <x v="2"/>
    <x v="21"/>
    <s v="Salt Lake City"/>
    <x v="3"/>
    <n v="19"/>
    <n v="108"/>
    <n v="2052"/>
    <n v="1046.52"/>
    <n v="0.51"/>
    <s v="Online"/>
    <s v="2021"/>
    <x v="11"/>
    <x v="39"/>
  </r>
  <r>
    <x v="3"/>
    <n v="1185732"/>
    <x v="295"/>
    <x v="2"/>
    <x v="21"/>
    <s v="Salt Lake City"/>
    <x v="4"/>
    <n v="34"/>
    <n v="108"/>
    <n v="3672"/>
    <n v="1652.3999999999999"/>
    <n v="0.44999999999999996"/>
    <s v="Online"/>
    <s v="2021"/>
    <x v="11"/>
    <x v="39"/>
  </r>
  <r>
    <x v="3"/>
    <n v="1185732"/>
    <x v="295"/>
    <x v="2"/>
    <x v="21"/>
    <s v="Salt Lake City"/>
    <x v="5"/>
    <n v="38"/>
    <n v="150"/>
    <n v="5700"/>
    <n v="3420"/>
    <n v="0.6"/>
    <s v="Online"/>
    <s v="2021"/>
    <x v="11"/>
    <x v="39"/>
  </r>
  <r>
    <x v="3"/>
    <n v="1185732"/>
    <x v="324"/>
    <x v="2"/>
    <x v="21"/>
    <s v="Salt Lake City"/>
    <x v="0"/>
    <n v="34"/>
    <n v="224"/>
    <n v="7616"/>
    <n v="3960.32"/>
    <n v="0.52"/>
    <s v="Online"/>
    <s v="2021"/>
    <x v="5"/>
    <x v="43"/>
  </r>
  <r>
    <x v="3"/>
    <n v="1185732"/>
    <x v="324"/>
    <x v="2"/>
    <x v="21"/>
    <s v="Salt Lake City"/>
    <x v="1"/>
    <n v="29"/>
    <n v="160"/>
    <n v="4640"/>
    <n v="2227.1999999999998"/>
    <n v="0.48"/>
    <s v="Online"/>
    <s v="2021"/>
    <x v="5"/>
    <x v="43"/>
  </r>
  <r>
    <x v="3"/>
    <n v="1185732"/>
    <x v="324"/>
    <x v="2"/>
    <x v="21"/>
    <s v="Salt Lake City"/>
    <x v="2"/>
    <n v="24"/>
    <n v="138"/>
    <n v="3312"/>
    <n v="1589.76"/>
    <n v="0.48"/>
    <s v="Online"/>
    <s v="2021"/>
    <x v="5"/>
    <x v="43"/>
  </r>
  <r>
    <x v="3"/>
    <n v="1185732"/>
    <x v="324"/>
    <x v="2"/>
    <x v="21"/>
    <s v="Salt Lake City"/>
    <x v="3"/>
    <n v="23"/>
    <n v="115"/>
    <n v="2645"/>
    <n v="1322.5"/>
    <n v="0.5"/>
    <s v="Online"/>
    <s v="2021"/>
    <x v="5"/>
    <x v="43"/>
  </r>
  <r>
    <x v="3"/>
    <n v="1185732"/>
    <x v="324"/>
    <x v="2"/>
    <x v="21"/>
    <s v="Salt Lake City"/>
    <x v="4"/>
    <n v="32"/>
    <n v="128"/>
    <n v="4096"/>
    <n v="1884.1599999999999"/>
    <n v="0.45999999999999996"/>
    <s v="Online"/>
    <s v="2021"/>
    <x v="5"/>
    <x v="43"/>
  </r>
  <r>
    <x v="3"/>
    <n v="1185732"/>
    <x v="324"/>
    <x v="2"/>
    <x v="21"/>
    <s v="Salt Lake City"/>
    <x v="5"/>
    <n v="38"/>
    <n v="150"/>
    <n v="5700"/>
    <n v="3705"/>
    <n v="0.65"/>
    <s v="Online"/>
    <s v="2021"/>
    <x v="5"/>
    <x v="43"/>
  </r>
  <r>
    <x v="3"/>
    <n v="1185732"/>
    <x v="356"/>
    <x v="2"/>
    <x v="21"/>
    <s v="Salt Lake City"/>
    <x v="0"/>
    <n v="33"/>
    <n v="203"/>
    <n v="6699"/>
    <n v="3349.5"/>
    <n v="0.5"/>
    <s v="Online"/>
    <s v="2021"/>
    <x v="6"/>
    <x v="18"/>
  </r>
  <r>
    <x v="3"/>
    <n v="1185732"/>
    <x v="356"/>
    <x v="2"/>
    <x v="21"/>
    <s v="Salt Lake City"/>
    <x v="1"/>
    <n v="34"/>
    <n v="131"/>
    <n v="4454"/>
    <n v="2093.3799999999997"/>
    <n v="0.47"/>
    <s v="Online"/>
    <s v="2021"/>
    <x v="6"/>
    <x v="18"/>
  </r>
  <r>
    <x v="3"/>
    <n v="1185732"/>
    <x v="356"/>
    <x v="2"/>
    <x v="21"/>
    <s v="Salt Lake City"/>
    <x v="2"/>
    <n v="29"/>
    <n v="113"/>
    <n v="3277"/>
    <n v="1605.73"/>
    <n v="0.49"/>
    <s v="Online"/>
    <s v="2021"/>
    <x v="6"/>
    <x v="18"/>
  </r>
  <r>
    <x v="3"/>
    <n v="1185732"/>
    <x v="356"/>
    <x v="2"/>
    <x v="21"/>
    <s v="Salt Lake City"/>
    <x v="3"/>
    <n v="19"/>
    <n v="101"/>
    <n v="1919"/>
    <n v="1017.07"/>
    <n v="0.53"/>
    <s v="Online"/>
    <s v="2021"/>
    <x v="6"/>
    <x v="18"/>
  </r>
  <r>
    <x v="3"/>
    <n v="1185732"/>
    <x v="356"/>
    <x v="2"/>
    <x v="21"/>
    <s v="Salt Lake City"/>
    <x v="4"/>
    <n v="29"/>
    <n v="105"/>
    <n v="3045"/>
    <n v="1400.6999999999998"/>
    <n v="0.45999999999999996"/>
    <s v="Online"/>
    <s v="2021"/>
    <x v="6"/>
    <x v="18"/>
  </r>
  <r>
    <x v="3"/>
    <n v="1185732"/>
    <x v="356"/>
    <x v="2"/>
    <x v="21"/>
    <s v="Salt Lake City"/>
    <x v="5"/>
    <n v="32"/>
    <n v="152"/>
    <n v="4864"/>
    <n v="2918.4"/>
    <n v="0.6"/>
    <s v="Online"/>
    <s v="2021"/>
    <x v="6"/>
    <x v="18"/>
  </r>
  <r>
    <x v="3"/>
    <n v="1185732"/>
    <x v="388"/>
    <x v="2"/>
    <x v="21"/>
    <s v="Salt Lake City"/>
    <x v="0"/>
    <n v="29"/>
    <n v="169"/>
    <n v="4901"/>
    <n v="2548.52"/>
    <n v="0.52"/>
    <s v="Online"/>
    <s v="2021"/>
    <x v="7"/>
    <x v="23"/>
  </r>
  <r>
    <x v="3"/>
    <n v="1185732"/>
    <x v="388"/>
    <x v="2"/>
    <x v="21"/>
    <s v="Salt Lake City"/>
    <x v="1"/>
    <n v="23"/>
    <n v="122"/>
    <n v="2806"/>
    <n v="1262.6999999999998"/>
    <n v="0.44999999999999996"/>
    <s v="Online"/>
    <s v="2021"/>
    <x v="7"/>
    <x v="23"/>
  </r>
  <r>
    <x v="3"/>
    <n v="1185732"/>
    <x v="388"/>
    <x v="2"/>
    <x v="21"/>
    <s v="Salt Lake City"/>
    <x v="2"/>
    <n v="9"/>
    <n v="91"/>
    <n v="819"/>
    <n v="409.5"/>
    <n v="0.5"/>
    <s v="Online"/>
    <s v="2021"/>
    <x v="7"/>
    <x v="23"/>
  </r>
  <r>
    <x v="3"/>
    <n v="1185732"/>
    <x v="388"/>
    <x v="2"/>
    <x v="21"/>
    <s v="Salt Lake City"/>
    <x v="3"/>
    <n v="10"/>
    <n v="88"/>
    <n v="880"/>
    <n v="448.8"/>
    <n v="0.51"/>
    <s v="Online"/>
    <s v="2021"/>
    <x v="7"/>
    <x v="23"/>
  </r>
  <r>
    <x v="3"/>
    <n v="1185732"/>
    <x v="388"/>
    <x v="2"/>
    <x v="21"/>
    <s v="Salt Lake City"/>
    <x v="4"/>
    <n v="19"/>
    <n v="88"/>
    <n v="1672"/>
    <n v="836"/>
    <n v="0.5"/>
    <s v="Online"/>
    <s v="2021"/>
    <x v="7"/>
    <x v="23"/>
  </r>
  <r>
    <x v="3"/>
    <n v="1185732"/>
    <x v="388"/>
    <x v="2"/>
    <x v="21"/>
    <s v="Salt Lake City"/>
    <x v="5"/>
    <n v="24"/>
    <n v="120"/>
    <n v="2880"/>
    <n v="1843.2"/>
    <n v="0.64"/>
    <s v="Online"/>
    <s v="2021"/>
    <x v="7"/>
    <x v="23"/>
  </r>
  <r>
    <x v="3"/>
    <n v="1185732"/>
    <x v="417"/>
    <x v="2"/>
    <x v="21"/>
    <s v="Salt Lake City"/>
    <x v="0"/>
    <n v="28"/>
    <n v="173"/>
    <n v="4844"/>
    <n v="2470.44"/>
    <n v="0.51"/>
    <s v="Online"/>
    <s v="2021"/>
    <x v="8"/>
    <x v="47"/>
  </r>
  <r>
    <x v="3"/>
    <n v="1185732"/>
    <x v="417"/>
    <x v="2"/>
    <x v="21"/>
    <s v="Salt Lake City"/>
    <x v="1"/>
    <n v="19"/>
    <n v="100"/>
    <n v="1900"/>
    <n v="950"/>
    <n v="0.5"/>
    <s v="Online"/>
    <s v="2021"/>
    <x v="8"/>
    <x v="47"/>
  </r>
  <r>
    <x v="3"/>
    <n v="1185732"/>
    <x v="417"/>
    <x v="2"/>
    <x v="21"/>
    <s v="Salt Lake City"/>
    <x v="2"/>
    <n v="19"/>
    <n v="87"/>
    <n v="1653"/>
    <n v="809.97"/>
    <n v="0.49"/>
    <s v="Online"/>
    <s v="2021"/>
    <x v="8"/>
    <x v="47"/>
  </r>
  <r>
    <x v="3"/>
    <n v="1185732"/>
    <x v="417"/>
    <x v="2"/>
    <x v="21"/>
    <s v="Salt Lake City"/>
    <x v="3"/>
    <n v="19"/>
    <n v="72"/>
    <n v="1368"/>
    <n v="752.40000000000009"/>
    <n v="0.55000000000000004"/>
    <s v="Online"/>
    <s v="2021"/>
    <x v="8"/>
    <x v="47"/>
  </r>
  <r>
    <x v="3"/>
    <n v="1185732"/>
    <x v="417"/>
    <x v="2"/>
    <x v="21"/>
    <s v="Salt Lake City"/>
    <x v="4"/>
    <n v="29"/>
    <n v="83"/>
    <n v="2407"/>
    <n v="1203.5"/>
    <n v="0.5"/>
    <s v="Online"/>
    <s v="2021"/>
    <x v="8"/>
    <x v="47"/>
  </r>
  <r>
    <x v="3"/>
    <n v="1185732"/>
    <x v="417"/>
    <x v="2"/>
    <x v="21"/>
    <s v="Salt Lake City"/>
    <x v="5"/>
    <n v="32"/>
    <n v="104"/>
    <n v="3328"/>
    <n v="2063.36"/>
    <n v="0.62"/>
    <s v="Online"/>
    <s v="2021"/>
    <x v="8"/>
    <x v="47"/>
  </r>
  <r>
    <x v="3"/>
    <n v="1185732"/>
    <x v="448"/>
    <x v="2"/>
    <x v="21"/>
    <s v="Salt Lake City"/>
    <x v="0"/>
    <n v="29"/>
    <n v="149"/>
    <n v="4321"/>
    <n v="2160.5"/>
    <n v="0.5"/>
    <s v="Online"/>
    <s v="2021"/>
    <x v="9"/>
    <x v="27"/>
  </r>
  <r>
    <x v="3"/>
    <n v="1185732"/>
    <x v="448"/>
    <x v="2"/>
    <x v="21"/>
    <s v="Salt Lake City"/>
    <x v="1"/>
    <n v="20"/>
    <n v="108"/>
    <n v="2160"/>
    <n v="993.59999999999991"/>
    <n v="0.45999999999999996"/>
    <s v="Online"/>
    <s v="2021"/>
    <x v="9"/>
    <x v="27"/>
  </r>
  <r>
    <x v="3"/>
    <n v="1185732"/>
    <x v="448"/>
    <x v="2"/>
    <x v="21"/>
    <s v="Salt Lake City"/>
    <x v="2"/>
    <n v="19"/>
    <n v="93"/>
    <n v="1767"/>
    <n v="848.16"/>
    <n v="0.48"/>
    <s v="Online"/>
    <s v="2021"/>
    <x v="9"/>
    <x v="27"/>
  </r>
  <r>
    <x v="3"/>
    <n v="1185732"/>
    <x v="448"/>
    <x v="2"/>
    <x v="21"/>
    <s v="Salt Lake City"/>
    <x v="3"/>
    <n v="19"/>
    <n v="113"/>
    <n v="2147"/>
    <n v="1094.97"/>
    <n v="0.51"/>
    <s v="Online"/>
    <s v="2021"/>
    <x v="9"/>
    <x v="27"/>
  </r>
  <r>
    <x v="3"/>
    <n v="1185732"/>
    <x v="448"/>
    <x v="2"/>
    <x v="21"/>
    <s v="Salt Lake City"/>
    <x v="4"/>
    <n v="39"/>
    <n v="91"/>
    <n v="3549"/>
    <n v="1739.01"/>
    <n v="0.49"/>
    <s v="Online"/>
    <s v="2021"/>
    <x v="9"/>
    <x v="27"/>
  </r>
  <r>
    <x v="3"/>
    <n v="1185732"/>
    <x v="448"/>
    <x v="2"/>
    <x v="21"/>
    <s v="Salt Lake City"/>
    <x v="5"/>
    <n v="43"/>
    <n v="113"/>
    <n v="4859"/>
    <n v="3158.35"/>
    <n v="0.65"/>
    <s v="Online"/>
    <s v="2021"/>
    <x v="9"/>
    <x v="27"/>
  </r>
  <r>
    <x v="3"/>
    <n v="1185732"/>
    <x v="477"/>
    <x v="2"/>
    <x v="21"/>
    <s v="Salt Lake City"/>
    <x v="0"/>
    <n v="39"/>
    <n v="203"/>
    <n v="7917"/>
    <n v="4354.3500000000004"/>
    <n v="0.55000000000000004"/>
    <s v="Online"/>
    <s v="2021"/>
    <x v="10"/>
    <x v="50"/>
  </r>
  <r>
    <x v="3"/>
    <n v="1185732"/>
    <x v="477"/>
    <x v="2"/>
    <x v="21"/>
    <s v="Salt Lake City"/>
    <x v="1"/>
    <n v="28"/>
    <n v="145"/>
    <n v="4060"/>
    <n v="1989.3999999999999"/>
    <n v="0.49"/>
    <s v="Online"/>
    <s v="2021"/>
    <x v="10"/>
    <x v="50"/>
  </r>
  <r>
    <x v="3"/>
    <n v="1185732"/>
    <x v="477"/>
    <x v="2"/>
    <x v="21"/>
    <s v="Salt Lake City"/>
    <x v="2"/>
    <n v="29"/>
    <n v="113"/>
    <n v="3277"/>
    <n v="1540.1899999999998"/>
    <n v="0.47"/>
    <s v="Online"/>
    <s v="2021"/>
    <x v="10"/>
    <x v="50"/>
  </r>
  <r>
    <x v="3"/>
    <n v="1185732"/>
    <x v="477"/>
    <x v="2"/>
    <x v="21"/>
    <s v="Salt Lake City"/>
    <x v="3"/>
    <n v="27"/>
    <n v="112"/>
    <n v="3024"/>
    <n v="1542.24"/>
    <n v="0.51"/>
    <s v="Online"/>
    <s v="2021"/>
    <x v="10"/>
    <x v="50"/>
  </r>
  <r>
    <x v="3"/>
    <n v="1185732"/>
    <x v="477"/>
    <x v="2"/>
    <x v="21"/>
    <s v="Salt Lake City"/>
    <x v="4"/>
    <n v="38"/>
    <n v="112"/>
    <n v="4256"/>
    <n v="2128"/>
    <n v="0.5"/>
    <s v="Online"/>
    <s v="2021"/>
    <x v="10"/>
    <x v="50"/>
  </r>
  <r>
    <x v="3"/>
    <n v="1185732"/>
    <x v="477"/>
    <x v="2"/>
    <x v="21"/>
    <s v="Salt Lake City"/>
    <x v="5"/>
    <n v="42"/>
    <n v="125"/>
    <n v="5250"/>
    <n v="3202.5"/>
    <n v="0.61"/>
    <s v="Online"/>
    <s v="2021"/>
    <x v="10"/>
    <x v="50"/>
  </r>
  <r>
    <x v="3"/>
    <n v="1128299"/>
    <x v="188"/>
    <x v="2"/>
    <x v="21"/>
    <s v="Salt Lake City"/>
    <x v="0"/>
    <n v="27"/>
    <n v="98"/>
    <n v="2646"/>
    <n v="1270.08"/>
    <n v="0.48"/>
    <s v="Online"/>
    <s v="2021"/>
    <x v="0"/>
    <x v="3"/>
  </r>
  <r>
    <x v="3"/>
    <n v="1128299"/>
    <x v="188"/>
    <x v="2"/>
    <x v="21"/>
    <s v="Salt Lake City"/>
    <x v="1"/>
    <n v="39"/>
    <n v="105"/>
    <n v="4095"/>
    <n v="2006.55"/>
    <n v="0.49"/>
    <s v="Online"/>
    <s v="2021"/>
    <x v="0"/>
    <x v="3"/>
  </r>
  <r>
    <x v="3"/>
    <n v="1128299"/>
    <x v="188"/>
    <x v="2"/>
    <x v="21"/>
    <s v="Salt Lake City"/>
    <x v="2"/>
    <n v="39"/>
    <n v="105"/>
    <n v="4095"/>
    <n v="1965.6"/>
    <n v="0.48"/>
    <s v="Online"/>
    <s v="2021"/>
    <x v="0"/>
    <x v="3"/>
  </r>
  <r>
    <x v="3"/>
    <n v="1128299"/>
    <x v="188"/>
    <x v="2"/>
    <x v="21"/>
    <s v="Salt Lake City"/>
    <x v="3"/>
    <n v="39"/>
    <n v="58"/>
    <n v="2262"/>
    <n v="1040.52"/>
    <n v="0.45999999999999996"/>
    <s v="Online"/>
    <s v="2021"/>
    <x v="0"/>
    <x v="3"/>
  </r>
  <r>
    <x v="3"/>
    <n v="1128299"/>
    <x v="188"/>
    <x v="2"/>
    <x v="21"/>
    <s v="Salt Lake City"/>
    <x v="4"/>
    <n v="42"/>
    <n v="44"/>
    <n v="1848"/>
    <n v="1016.4000000000001"/>
    <n v="0.55000000000000004"/>
    <s v="Online"/>
    <s v="2021"/>
    <x v="0"/>
    <x v="3"/>
  </r>
  <r>
    <x v="3"/>
    <n v="1128299"/>
    <x v="188"/>
    <x v="2"/>
    <x v="21"/>
    <s v="Salt Lake City"/>
    <x v="5"/>
    <n v="39"/>
    <n v="108"/>
    <n v="4212"/>
    <n v="1811.16"/>
    <n v="0.43"/>
    <s v="Online"/>
    <s v="2021"/>
    <x v="0"/>
    <x v="3"/>
  </r>
  <r>
    <x v="3"/>
    <n v="1128299"/>
    <x v="698"/>
    <x v="2"/>
    <x v="21"/>
    <s v="Salt Lake City"/>
    <x v="0"/>
    <n v="29"/>
    <n v="117"/>
    <n v="3393"/>
    <n v="1526.85"/>
    <n v="0.44999999999999996"/>
    <s v="Online"/>
    <s v="2021"/>
    <x v="1"/>
    <x v="52"/>
  </r>
  <r>
    <x v="3"/>
    <n v="1128299"/>
    <x v="698"/>
    <x v="2"/>
    <x v="21"/>
    <s v="Salt Lake City"/>
    <x v="1"/>
    <n v="39"/>
    <n v="91"/>
    <n v="3549"/>
    <n v="1703.52"/>
    <n v="0.48"/>
    <s v="Online"/>
    <s v="2021"/>
    <x v="1"/>
    <x v="52"/>
  </r>
  <r>
    <x v="3"/>
    <n v="1128299"/>
    <x v="698"/>
    <x v="2"/>
    <x v="21"/>
    <s v="Salt Lake City"/>
    <x v="2"/>
    <n v="36"/>
    <n v="88"/>
    <n v="3168"/>
    <n v="1425.6"/>
    <n v="0.44999999999999996"/>
    <s v="Online"/>
    <s v="2021"/>
    <x v="1"/>
    <x v="52"/>
  </r>
  <r>
    <x v="3"/>
    <n v="1128299"/>
    <x v="698"/>
    <x v="2"/>
    <x v="22"/>
    <s v="Portland"/>
    <x v="3"/>
    <n v="39"/>
    <n v="58"/>
    <n v="2262"/>
    <n v="1085.76"/>
    <n v="0.48"/>
    <s v="Online"/>
    <s v="2021"/>
    <x v="1"/>
    <x v="52"/>
  </r>
  <r>
    <x v="3"/>
    <n v="1128299"/>
    <x v="698"/>
    <x v="2"/>
    <x v="22"/>
    <s v="Portland"/>
    <x v="4"/>
    <n v="42"/>
    <n v="38"/>
    <n v="1596"/>
    <n v="829.92000000000007"/>
    <n v="0.52"/>
    <s v="Online"/>
    <s v="2021"/>
    <x v="1"/>
    <x v="52"/>
  </r>
  <r>
    <x v="3"/>
    <n v="1128299"/>
    <x v="698"/>
    <x v="2"/>
    <x v="22"/>
    <s v="Portland"/>
    <x v="5"/>
    <n v="37"/>
    <n v="85"/>
    <n v="3145"/>
    <n v="1258"/>
    <n v="0.4"/>
    <s v="Online"/>
    <s v="2021"/>
    <x v="1"/>
    <x v="52"/>
  </r>
  <r>
    <x v="3"/>
    <n v="1128299"/>
    <x v="228"/>
    <x v="2"/>
    <x v="22"/>
    <s v="Portland"/>
    <x v="0"/>
    <n v="38"/>
    <n v="128"/>
    <n v="4864"/>
    <n v="2383.36"/>
    <n v="0.49"/>
    <s v="Online"/>
    <s v="2021"/>
    <x v="2"/>
    <x v="33"/>
  </r>
  <r>
    <x v="3"/>
    <n v="1128299"/>
    <x v="228"/>
    <x v="2"/>
    <x v="22"/>
    <s v="Portland"/>
    <x v="1"/>
    <n v="45"/>
    <n v="85"/>
    <n v="3825"/>
    <n v="1836"/>
    <n v="0.48"/>
    <s v="Online"/>
    <s v="2021"/>
    <x v="2"/>
    <x v="33"/>
  </r>
  <r>
    <x v="3"/>
    <n v="1128299"/>
    <x v="228"/>
    <x v="2"/>
    <x v="22"/>
    <s v="Portland"/>
    <x v="2"/>
    <n v="54"/>
    <n v="88"/>
    <n v="4752"/>
    <n v="2138.3999999999996"/>
    <n v="0.44999999999999996"/>
    <s v="Online"/>
    <s v="2021"/>
    <x v="2"/>
    <x v="33"/>
  </r>
  <r>
    <x v="3"/>
    <n v="1128299"/>
    <x v="228"/>
    <x v="2"/>
    <x v="22"/>
    <s v="Portland"/>
    <x v="3"/>
    <n v="49"/>
    <n v="65"/>
    <n v="3185"/>
    <n v="1528.8"/>
    <n v="0.48"/>
    <s v="Online"/>
    <s v="2021"/>
    <x v="2"/>
    <x v="33"/>
  </r>
  <r>
    <x v="3"/>
    <n v="1128299"/>
    <x v="228"/>
    <x v="2"/>
    <x v="22"/>
    <s v="Portland"/>
    <x v="4"/>
    <n v="54"/>
    <n v="26"/>
    <n v="1404"/>
    <n v="744.12"/>
    <n v="0.53"/>
    <s v="Online"/>
    <s v="2021"/>
    <x v="2"/>
    <x v="33"/>
  </r>
  <r>
    <x v="3"/>
    <n v="1128299"/>
    <x v="228"/>
    <x v="2"/>
    <x v="22"/>
    <s v="Portland"/>
    <x v="5"/>
    <n v="49"/>
    <n v="87"/>
    <n v="4263"/>
    <n v="1790.46"/>
    <n v="0.42"/>
    <s v="Online"/>
    <s v="2021"/>
    <x v="2"/>
    <x v="33"/>
  </r>
  <r>
    <x v="3"/>
    <n v="1128299"/>
    <x v="247"/>
    <x v="2"/>
    <x v="22"/>
    <s v="Portland"/>
    <x v="0"/>
    <n v="51"/>
    <n v="124"/>
    <n v="6324"/>
    <n v="2909.04"/>
    <n v="0.45999999999999996"/>
    <s v="Online"/>
    <s v="2021"/>
    <x v="3"/>
    <x v="11"/>
  </r>
  <r>
    <x v="3"/>
    <n v="1128299"/>
    <x v="247"/>
    <x v="2"/>
    <x v="22"/>
    <s v="Portland"/>
    <x v="1"/>
    <n v="54"/>
    <n v="83"/>
    <n v="4482"/>
    <n v="2196.1799999999998"/>
    <n v="0.49"/>
    <s v="Online"/>
    <s v="2021"/>
    <x v="3"/>
    <x v="11"/>
  </r>
  <r>
    <x v="3"/>
    <n v="1128299"/>
    <x v="247"/>
    <x v="2"/>
    <x v="22"/>
    <s v="Portland"/>
    <x v="2"/>
    <n v="55"/>
    <n v="85"/>
    <n v="4675"/>
    <n v="2244"/>
    <n v="0.48"/>
    <s v="Online"/>
    <s v="2021"/>
    <x v="3"/>
    <x v="11"/>
  </r>
  <r>
    <x v="3"/>
    <n v="1128299"/>
    <x v="247"/>
    <x v="2"/>
    <x v="22"/>
    <s v="Portland"/>
    <x v="3"/>
    <n v="41"/>
    <n v="63"/>
    <n v="2583"/>
    <n v="1291.5"/>
    <n v="0.5"/>
    <s v="Online"/>
    <s v="2021"/>
    <x v="3"/>
    <x v="11"/>
  </r>
  <r>
    <x v="3"/>
    <n v="1128299"/>
    <x v="247"/>
    <x v="2"/>
    <x v="22"/>
    <s v="Portland"/>
    <x v="4"/>
    <n v="48"/>
    <n v="36"/>
    <n v="1728"/>
    <n v="864"/>
    <n v="0.5"/>
    <s v="Online"/>
    <s v="2021"/>
    <x v="3"/>
    <x v="11"/>
  </r>
  <r>
    <x v="3"/>
    <n v="1128299"/>
    <x v="247"/>
    <x v="2"/>
    <x v="22"/>
    <s v="Portland"/>
    <x v="5"/>
    <n v="59"/>
    <n v="84"/>
    <n v="4956"/>
    <n v="2230.1999999999998"/>
    <n v="0.44999999999999996"/>
    <s v="Online"/>
    <s v="2021"/>
    <x v="3"/>
    <x v="11"/>
  </r>
  <r>
    <x v="3"/>
    <n v="1128299"/>
    <x v="278"/>
    <x v="2"/>
    <x v="22"/>
    <s v="Portland"/>
    <x v="0"/>
    <n v="48"/>
    <n v="145"/>
    <n v="6960"/>
    <n v="3131.9999999999995"/>
    <n v="0.44999999999999996"/>
    <s v="Online"/>
    <s v="2021"/>
    <x v="4"/>
    <x v="37"/>
  </r>
  <r>
    <x v="3"/>
    <n v="1128299"/>
    <x v="278"/>
    <x v="2"/>
    <x v="22"/>
    <s v="Portland"/>
    <x v="1"/>
    <n v="50"/>
    <n v="105"/>
    <n v="5250"/>
    <n v="2415"/>
    <n v="0.45999999999999996"/>
    <s v="Online"/>
    <s v="2021"/>
    <x v="4"/>
    <x v="37"/>
  </r>
  <r>
    <x v="3"/>
    <n v="1128299"/>
    <x v="278"/>
    <x v="2"/>
    <x v="22"/>
    <s v="Portland"/>
    <x v="2"/>
    <n v="50"/>
    <n v="95"/>
    <n v="4750"/>
    <n v="2375"/>
    <n v="0.5"/>
    <s v="Online"/>
    <s v="2021"/>
    <x v="4"/>
    <x v="37"/>
  </r>
  <r>
    <x v="3"/>
    <n v="1128299"/>
    <x v="278"/>
    <x v="2"/>
    <x v="22"/>
    <s v="Portland"/>
    <x v="3"/>
    <n v="49"/>
    <n v="83"/>
    <n v="4067"/>
    <n v="1952.1599999999999"/>
    <n v="0.48"/>
    <s v="Online"/>
    <s v="2021"/>
    <x v="4"/>
    <x v="37"/>
  </r>
  <r>
    <x v="3"/>
    <n v="1128299"/>
    <x v="278"/>
    <x v="2"/>
    <x v="22"/>
    <s v="Portland"/>
    <x v="4"/>
    <n v="41"/>
    <n v="44"/>
    <n v="1804"/>
    <n v="992.2"/>
    <n v="0.55000000000000004"/>
    <s v="Online"/>
    <s v="2021"/>
    <x v="4"/>
    <x v="37"/>
  </r>
  <r>
    <x v="3"/>
    <n v="1128299"/>
    <x v="278"/>
    <x v="2"/>
    <x v="22"/>
    <s v="Portland"/>
    <x v="5"/>
    <n v="54"/>
    <n v="158"/>
    <n v="8532"/>
    <n v="3839.3999999999996"/>
    <n v="0.44999999999999996"/>
    <s v="Online"/>
    <s v="2021"/>
    <x v="4"/>
    <x v="37"/>
  </r>
  <r>
    <x v="3"/>
    <n v="1128299"/>
    <x v="308"/>
    <x v="2"/>
    <x v="22"/>
    <s v="Portland"/>
    <x v="0"/>
    <n v="51"/>
    <n v="225"/>
    <n v="11475"/>
    <n v="5622.75"/>
    <n v="0.49"/>
    <s v="Online"/>
    <s v="2021"/>
    <x v="11"/>
    <x v="41"/>
  </r>
  <r>
    <x v="3"/>
    <n v="1128299"/>
    <x v="308"/>
    <x v="2"/>
    <x v="22"/>
    <s v="Portland"/>
    <x v="1"/>
    <n v="62"/>
    <n v="169"/>
    <n v="10478"/>
    <n v="5134.22"/>
    <n v="0.49"/>
    <s v="Online"/>
    <s v="2021"/>
    <x v="11"/>
    <x v="41"/>
  </r>
  <r>
    <x v="3"/>
    <n v="1128299"/>
    <x v="308"/>
    <x v="2"/>
    <x v="22"/>
    <s v="Portland"/>
    <x v="2"/>
    <n v="78"/>
    <n v="189"/>
    <n v="14742"/>
    <n v="6781.32"/>
    <n v="0.45999999999999996"/>
    <s v="Online"/>
    <s v="2021"/>
    <x v="11"/>
    <x v="41"/>
  </r>
  <r>
    <x v="3"/>
    <n v="1128299"/>
    <x v="308"/>
    <x v="2"/>
    <x v="22"/>
    <s v="Portland"/>
    <x v="3"/>
    <n v="74"/>
    <n v="158"/>
    <n v="11692"/>
    <n v="5846"/>
    <n v="0.5"/>
    <s v="Online"/>
    <s v="2021"/>
    <x v="11"/>
    <x v="41"/>
  </r>
  <r>
    <x v="3"/>
    <n v="1128299"/>
    <x v="308"/>
    <x v="2"/>
    <x v="22"/>
    <s v="Portland"/>
    <x v="4"/>
    <n v="86"/>
    <n v="108"/>
    <n v="9288"/>
    <n v="4922.6400000000003"/>
    <n v="0.53"/>
    <s v="Online"/>
    <s v="2021"/>
    <x v="11"/>
    <x v="41"/>
  </r>
  <r>
    <x v="3"/>
    <n v="1128299"/>
    <x v="308"/>
    <x v="2"/>
    <x v="22"/>
    <s v="Portland"/>
    <x v="5"/>
    <n v="95"/>
    <n v="189"/>
    <n v="17955"/>
    <n v="8079.7499999999991"/>
    <n v="0.44999999999999996"/>
    <s v="Online"/>
    <s v="2021"/>
    <x v="11"/>
    <x v="41"/>
  </r>
  <r>
    <x v="3"/>
    <n v="1128299"/>
    <x v="337"/>
    <x v="2"/>
    <x v="22"/>
    <s v="Portland"/>
    <x v="0"/>
    <n v="79"/>
    <n v="255"/>
    <n v="20145"/>
    <n v="9669.6"/>
    <n v="0.48"/>
    <s v="Online"/>
    <s v="2021"/>
    <x v="5"/>
    <x v="15"/>
  </r>
  <r>
    <x v="3"/>
    <n v="1128299"/>
    <x v="337"/>
    <x v="2"/>
    <x v="22"/>
    <s v="Portland"/>
    <x v="1"/>
    <n v="85"/>
    <n v="196"/>
    <n v="16660"/>
    <n v="7830.2"/>
    <n v="0.47"/>
    <s v="Online"/>
    <s v="2021"/>
    <x v="5"/>
    <x v="15"/>
  </r>
  <r>
    <x v="3"/>
    <n v="1128299"/>
    <x v="337"/>
    <x v="2"/>
    <x v="22"/>
    <s v="Portland"/>
    <x v="2"/>
    <n v="86"/>
    <n v="163"/>
    <n v="14018"/>
    <n v="6588.46"/>
    <n v="0.47"/>
    <s v="Online"/>
    <s v="2021"/>
    <x v="5"/>
    <x v="15"/>
  </r>
  <r>
    <x v="3"/>
    <n v="1128299"/>
    <x v="337"/>
    <x v="2"/>
    <x v="22"/>
    <s v="Portland"/>
    <x v="3"/>
    <n v="82"/>
    <n v="165"/>
    <n v="13530"/>
    <n v="6494.4"/>
    <n v="0.48"/>
    <s v="Online"/>
    <s v="2021"/>
    <x v="5"/>
    <x v="15"/>
  </r>
  <r>
    <x v="3"/>
    <n v="1128299"/>
    <x v="337"/>
    <x v="2"/>
    <x v="22"/>
    <s v="Portland"/>
    <x v="4"/>
    <n v="84"/>
    <n v="156"/>
    <n v="13104"/>
    <n v="6552"/>
    <n v="0.5"/>
    <s v="Online"/>
    <s v="2021"/>
    <x v="5"/>
    <x v="15"/>
  </r>
  <r>
    <x v="3"/>
    <n v="1128299"/>
    <x v="337"/>
    <x v="2"/>
    <x v="22"/>
    <s v="Portland"/>
    <x v="5"/>
    <n v="97"/>
    <n v="150"/>
    <n v="14550"/>
    <n v="6111"/>
    <n v="0.42"/>
    <s v="Online"/>
    <s v="2021"/>
    <x v="5"/>
    <x v="15"/>
  </r>
  <r>
    <x v="3"/>
    <n v="1128299"/>
    <x v="369"/>
    <x v="2"/>
    <x v="22"/>
    <s v="Portland"/>
    <x v="0"/>
    <n v="81"/>
    <n v="200"/>
    <n v="16200"/>
    <n v="7776"/>
    <n v="0.48"/>
    <s v="Online"/>
    <s v="2021"/>
    <x v="6"/>
    <x v="20"/>
  </r>
  <r>
    <x v="3"/>
    <n v="1128299"/>
    <x v="369"/>
    <x v="2"/>
    <x v="22"/>
    <s v="Portland"/>
    <x v="1"/>
    <n v="76"/>
    <n v="233"/>
    <n v="17708"/>
    <n v="8676.92"/>
    <n v="0.49"/>
    <s v="Online"/>
    <s v="2021"/>
    <x v="6"/>
    <x v="20"/>
  </r>
  <r>
    <x v="3"/>
    <n v="1128299"/>
    <x v="369"/>
    <x v="2"/>
    <x v="22"/>
    <s v="Portland"/>
    <x v="2"/>
    <n v="68"/>
    <n v="195"/>
    <n v="13260"/>
    <n v="6497.4"/>
    <n v="0.49"/>
    <s v="Online"/>
    <s v="2021"/>
    <x v="6"/>
    <x v="20"/>
  </r>
  <r>
    <x v="3"/>
    <n v="1128299"/>
    <x v="369"/>
    <x v="2"/>
    <x v="22"/>
    <s v="Portland"/>
    <x v="3"/>
    <n v="68"/>
    <n v="119"/>
    <n v="8092"/>
    <n v="3722.3199999999997"/>
    <n v="0.45999999999999996"/>
    <s v="Online"/>
    <s v="2021"/>
    <x v="6"/>
    <x v="20"/>
  </r>
  <r>
    <x v="3"/>
    <n v="1128299"/>
    <x v="369"/>
    <x v="2"/>
    <x v="22"/>
    <s v="Portland"/>
    <x v="4"/>
    <n v="65"/>
    <n v="128"/>
    <n v="8320"/>
    <n v="4409.6000000000004"/>
    <n v="0.53"/>
    <s v="Online"/>
    <s v="2021"/>
    <x v="6"/>
    <x v="20"/>
  </r>
  <r>
    <x v="3"/>
    <n v="1128299"/>
    <x v="369"/>
    <x v="2"/>
    <x v="22"/>
    <s v="Portland"/>
    <x v="5"/>
    <n v="69"/>
    <n v="73"/>
    <n v="5037"/>
    <n v="2216.2800000000002"/>
    <n v="0.44"/>
    <s v="Online"/>
    <s v="2021"/>
    <x v="6"/>
    <x v="20"/>
  </r>
  <r>
    <x v="3"/>
    <n v="1128299"/>
    <x v="401"/>
    <x v="2"/>
    <x v="22"/>
    <s v="Portland"/>
    <x v="0"/>
    <n v="46"/>
    <n v="122"/>
    <n v="5612"/>
    <n v="2525.3999999999996"/>
    <n v="0.44999999999999996"/>
    <s v="Online"/>
    <s v="2021"/>
    <x v="7"/>
    <x v="44"/>
  </r>
  <r>
    <x v="3"/>
    <n v="1128299"/>
    <x v="401"/>
    <x v="2"/>
    <x v="22"/>
    <s v="Portland"/>
    <x v="1"/>
    <n v="51"/>
    <n v="122"/>
    <n v="6222"/>
    <n v="2862.12"/>
    <n v="0.45999999999999996"/>
    <s v="Online"/>
    <s v="2021"/>
    <x v="7"/>
    <x v="44"/>
  </r>
  <r>
    <x v="3"/>
    <n v="1128299"/>
    <x v="401"/>
    <x v="2"/>
    <x v="22"/>
    <s v="Portland"/>
    <x v="2"/>
    <n v="49"/>
    <n v="75"/>
    <n v="3675"/>
    <n v="1653.7499999999998"/>
    <n v="0.44999999999999996"/>
    <s v="Online"/>
    <s v="2021"/>
    <x v="7"/>
    <x v="44"/>
  </r>
  <r>
    <x v="3"/>
    <n v="1128299"/>
    <x v="401"/>
    <x v="2"/>
    <x v="22"/>
    <s v="Portland"/>
    <x v="3"/>
    <n v="49"/>
    <n v="52"/>
    <n v="2548"/>
    <n v="1172.08"/>
    <n v="0.45999999999999996"/>
    <s v="Online"/>
    <s v="2021"/>
    <x v="7"/>
    <x v="44"/>
  </r>
  <r>
    <x v="3"/>
    <n v="1128299"/>
    <x v="401"/>
    <x v="2"/>
    <x v="22"/>
    <s v="Portland"/>
    <x v="4"/>
    <n v="58"/>
    <n v="59"/>
    <n v="3422"/>
    <n v="1813.66"/>
    <n v="0.53"/>
    <s v="Online"/>
    <s v="2021"/>
    <x v="7"/>
    <x v="44"/>
  </r>
  <r>
    <x v="3"/>
    <n v="1128299"/>
    <x v="401"/>
    <x v="2"/>
    <x v="22"/>
    <s v="Portland"/>
    <x v="5"/>
    <n v="41"/>
    <n v="73"/>
    <n v="2993"/>
    <n v="1257.06"/>
    <n v="0.42"/>
    <s v="Online"/>
    <s v="2021"/>
    <x v="7"/>
    <x v="44"/>
  </r>
  <r>
    <x v="3"/>
    <n v="1128299"/>
    <x v="430"/>
    <x v="2"/>
    <x v="22"/>
    <s v="Portland"/>
    <x v="0"/>
    <n v="38"/>
    <n v="102"/>
    <n v="3876"/>
    <n v="1821.7199999999998"/>
    <n v="0.47"/>
    <s v="Online"/>
    <s v="2021"/>
    <x v="8"/>
    <x v="25"/>
  </r>
  <r>
    <x v="3"/>
    <n v="1128299"/>
    <x v="430"/>
    <x v="2"/>
    <x v="22"/>
    <s v="Portland"/>
    <x v="1"/>
    <n v="50"/>
    <n v="142"/>
    <n v="7100"/>
    <n v="3265.9999999999995"/>
    <n v="0.45999999999999996"/>
    <s v="Online"/>
    <s v="2021"/>
    <x v="8"/>
    <x v="25"/>
  </r>
  <r>
    <x v="3"/>
    <n v="1128299"/>
    <x v="430"/>
    <x v="2"/>
    <x v="22"/>
    <s v="Portland"/>
    <x v="2"/>
    <n v="46"/>
    <n v="91"/>
    <n v="4186"/>
    <n v="2051.14"/>
    <n v="0.49"/>
    <s v="Online"/>
    <s v="2021"/>
    <x v="8"/>
    <x v="25"/>
  </r>
  <r>
    <x v="3"/>
    <n v="1128299"/>
    <x v="430"/>
    <x v="2"/>
    <x v="22"/>
    <s v="Portland"/>
    <x v="3"/>
    <n v="44"/>
    <n v="81"/>
    <n v="3564"/>
    <n v="1710.72"/>
    <n v="0.48"/>
    <s v="Online"/>
    <s v="2021"/>
    <x v="8"/>
    <x v="25"/>
  </r>
  <r>
    <x v="3"/>
    <n v="1128299"/>
    <x v="430"/>
    <x v="2"/>
    <x v="22"/>
    <s v="Portland"/>
    <x v="4"/>
    <n v="51"/>
    <n v="75"/>
    <n v="3825"/>
    <n v="2065.5"/>
    <n v="0.54"/>
    <s v="Online"/>
    <s v="2021"/>
    <x v="8"/>
    <x v="25"/>
  </r>
  <r>
    <x v="3"/>
    <n v="1128299"/>
    <x v="430"/>
    <x v="2"/>
    <x v="22"/>
    <s v="Portland"/>
    <x v="5"/>
    <n v="58"/>
    <n v="105"/>
    <n v="6090"/>
    <n v="2618.6999999999998"/>
    <n v="0.43"/>
    <s v="Online"/>
    <s v="2021"/>
    <x v="8"/>
    <x v="25"/>
  </r>
  <r>
    <x v="3"/>
    <n v="1128299"/>
    <x v="461"/>
    <x v="2"/>
    <x v="22"/>
    <s v="Portland"/>
    <x v="0"/>
    <n v="44"/>
    <n v="173"/>
    <n v="7612"/>
    <n v="3501.5199999999995"/>
    <n v="0.45999999999999996"/>
    <s v="Online"/>
    <s v="2021"/>
    <x v="9"/>
    <x v="48"/>
  </r>
  <r>
    <x v="3"/>
    <n v="1128299"/>
    <x v="461"/>
    <x v="2"/>
    <x v="22"/>
    <s v="Portland"/>
    <x v="1"/>
    <n v="48"/>
    <n v="195"/>
    <n v="9360"/>
    <n v="4680"/>
    <n v="0.5"/>
    <s v="Online"/>
    <s v="2021"/>
    <x v="9"/>
    <x v="48"/>
  </r>
  <r>
    <x v="3"/>
    <n v="1128299"/>
    <x v="461"/>
    <x v="2"/>
    <x v="22"/>
    <s v="Portland"/>
    <x v="2"/>
    <n v="42"/>
    <n v="128"/>
    <n v="5376"/>
    <n v="2688"/>
    <n v="0.5"/>
    <s v="Online"/>
    <s v="2021"/>
    <x v="9"/>
    <x v="48"/>
  </r>
  <r>
    <x v="3"/>
    <n v="1128299"/>
    <x v="461"/>
    <x v="2"/>
    <x v="22"/>
    <s v="Portland"/>
    <x v="3"/>
    <n v="51"/>
    <n v="131"/>
    <n v="6681"/>
    <n v="3073.2599999999998"/>
    <n v="0.45999999999999996"/>
    <s v="Online"/>
    <s v="2021"/>
    <x v="9"/>
    <x v="48"/>
  </r>
  <r>
    <x v="3"/>
    <n v="1128299"/>
    <x v="461"/>
    <x v="2"/>
    <x v="22"/>
    <s v="Portland"/>
    <x v="4"/>
    <n v="68"/>
    <n v="111"/>
    <n v="7548"/>
    <n v="4075.92"/>
    <n v="0.54"/>
    <s v="Online"/>
    <s v="2021"/>
    <x v="9"/>
    <x v="48"/>
  </r>
  <r>
    <x v="3"/>
    <n v="1128299"/>
    <x v="461"/>
    <x v="2"/>
    <x v="22"/>
    <s v="Portland"/>
    <x v="5"/>
    <n v="76"/>
    <n v="149"/>
    <n v="11324"/>
    <n v="4756.08"/>
    <n v="0.42"/>
    <s v="Online"/>
    <s v="2021"/>
    <x v="9"/>
    <x v="48"/>
  </r>
  <r>
    <x v="3"/>
    <n v="1128299"/>
    <x v="490"/>
    <x v="2"/>
    <x v="22"/>
    <s v="Portland"/>
    <x v="0"/>
    <n v="61"/>
    <n v="188"/>
    <n v="11468"/>
    <n v="5504.6399999999994"/>
    <n v="0.48"/>
    <s v="Online"/>
    <s v="2021"/>
    <x v="10"/>
    <x v="29"/>
  </r>
  <r>
    <x v="3"/>
    <n v="1128299"/>
    <x v="490"/>
    <x v="2"/>
    <x v="22"/>
    <s v="Portland"/>
    <x v="1"/>
    <n v="72"/>
    <n v="218"/>
    <n v="15696"/>
    <n v="7377.12"/>
    <n v="0.47"/>
    <s v="Online"/>
    <s v="2021"/>
    <x v="10"/>
    <x v="29"/>
  </r>
  <r>
    <x v="3"/>
    <n v="1128299"/>
    <x v="490"/>
    <x v="2"/>
    <x v="22"/>
    <s v="Portland"/>
    <x v="2"/>
    <n v="67"/>
    <n v="165"/>
    <n v="11055"/>
    <n v="4974.7499999999991"/>
    <n v="0.44999999999999996"/>
    <s v="Online"/>
    <s v="2021"/>
    <x v="10"/>
    <x v="29"/>
  </r>
  <r>
    <x v="3"/>
    <n v="1128299"/>
    <x v="490"/>
    <x v="2"/>
    <x v="22"/>
    <s v="Portland"/>
    <x v="3"/>
    <n v="67"/>
    <n v="143"/>
    <n v="9581"/>
    <n v="4311.45"/>
    <n v="0.44999999999999996"/>
    <s v="Online"/>
    <s v="2021"/>
    <x v="10"/>
    <x v="29"/>
  </r>
  <r>
    <x v="3"/>
    <n v="1128299"/>
    <x v="490"/>
    <x v="2"/>
    <x v="22"/>
    <s v="Portland"/>
    <x v="4"/>
    <n v="72"/>
    <n v="133"/>
    <n v="9576"/>
    <n v="4788"/>
    <n v="0.5"/>
    <s v="Online"/>
    <s v="2021"/>
    <x v="10"/>
    <x v="29"/>
  </r>
  <r>
    <x v="3"/>
    <n v="1128299"/>
    <x v="490"/>
    <x v="2"/>
    <x v="22"/>
    <s v="Portland"/>
    <x v="5"/>
    <n v="77"/>
    <n v="173"/>
    <n v="13321"/>
    <n v="5328.4000000000005"/>
    <n v="0.4"/>
    <s v="Online"/>
    <s v="2021"/>
    <x v="10"/>
    <x v="29"/>
  </r>
  <r>
    <x v="3"/>
    <n v="1128299"/>
    <x v="181"/>
    <x v="2"/>
    <x v="22"/>
    <s v="Portland"/>
    <x v="0"/>
    <n v="33"/>
    <n v="100"/>
    <n v="3300"/>
    <n v="1683"/>
    <n v="0.51"/>
    <s v="Online"/>
    <s v="2021"/>
    <x v="0"/>
    <x v="2"/>
  </r>
  <r>
    <x v="3"/>
    <n v="1128299"/>
    <x v="181"/>
    <x v="2"/>
    <x v="22"/>
    <s v="Portland"/>
    <x v="1"/>
    <n v="42"/>
    <n v="100"/>
    <n v="4200"/>
    <n v="2268"/>
    <n v="0.54"/>
    <s v="Online"/>
    <s v="2021"/>
    <x v="0"/>
    <x v="2"/>
  </r>
  <r>
    <x v="3"/>
    <n v="1128299"/>
    <x v="181"/>
    <x v="2"/>
    <x v="22"/>
    <s v="Portland"/>
    <x v="2"/>
    <n v="43"/>
    <n v="112"/>
    <n v="4816"/>
    <n v="2600.6400000000003"/>
    <n v="0.54"/>
    <s v="Online"/>
    <s v="2021"/>
    <x v="0"/>
    <x v="2"/>
  </r>
  <r>
    <x v="3"/>
    <n v="1128299"/>
    <x v="181"/>
    <x v="2"/>
    <x v="22"/>
    <s v="Portland"/>
    <x v="3"/>
    <n v="41"/>
    <n v="68"/>
    <n v="2788"/>
    <n v="1533.3999999999999"/>
    <n v="0.54999999999999993"/>
    <s v="Online"/>
    <s v="2021"/>
    <x v="0"/>
    <x v="2"/>
  </r>
  <r>
    <x v="3"/>
    <n v="1128299"/>
    <x v="181"/>
    <x v="2"/>
    <x v="22"/>
    <s v="Portland"/>
    <x v="4"/>
    <n v="46"/>
    <n v="58"/>
    <n v="2668"/>
    <n v="1574.1200000000001"/>
    <n v="0.59000000000000008"/>
    <s v="Online"/>
    <s v="2021"/>
    <x v="0"/>
    <x v="2"/>
  </r>
  <r>
    <x v="3"/>
    <n v="1128299"/>
    <x v="181"/>
    <x v="2"/>
    <x v="22"/>
    <s v="Portland"/>
    <x v="5"/>
    <n v="41"/>
    <n v="122"/>
    <n v="5002"/>
    <n v="2400.96"/>
    <n v="0.48"/>
    <s v="Online"/>
    <s v="2021"/>
    <x v="0"/>
    <x v="2"/>
  </r>
  <r>
    <x v="3"/>
    <n v="1128299"/>
    <x v="212"/>
    <x v="2"/>
    <x v="22"/>
    <s v="Portland"/>
    <x v="0"/>
    <n v="33"/>
    <n v="140"/>
    <n v="4620"/>
    <n v="2448.6"/>
    <n v="0.53"/>
    <s v="Online"/>
    <s v="2021"/>
    <x v="1"/>
    <x v="32"/>
  </r>
  <r>
    <x v="3"/>
    <n v="1128299"/>
    <x v="212"/>
    <x v="2"/>
    <x v="22"/>
    <s v="Portland"/>
    <x v="1"/>
    <n v="41"/>
    <n v="116"/>
    <n v="4756"/>
    <n v="2425.56"/>
    <n v="0.51"/>
    <s v="Online"/>
    <s v="2021"/>
    <x v="1"/>
    <x v="32"/>
  </r>
  <r>
    <x v="3"/>
    <n v="1128299"/>
    <x v="212"/>
    <x v="2"/>
    <x v="22"/>
    <s v="Portland"/>
    <x v="2"/>
    <n v="41"/>
    <n v="120"/>
    <n v="4920"/>
    <n v="2558.4"/>
    <n v="0.52"/>
    <s v="Online"/>
    <s v="2021"/>
    <x v="1"/>
    <x v="32"/>
  </r>
  <r>
    <x v="3"/>
    <n v="1128299"/>
    <x v="212"/>
    <x v="1"/>
    <x v="23"/>
    <s v="New Orleans"/>
    <x v="3"/>
    <n v="44"/>
    <n v="73"/>
    <n v="3212"/>
    <n v="1766.5999999999997"/>
    <n v="0.54999999999999993"/>
    <s v="Online"/>
    <s v="2021"/>
    <x v="1"/>
    <x v="32"/>
  </r>
  <r>
    <x v="3"/>
    <n v="1128299"/>
    <x v="212"/>
    <x v="1"/>
    <x v="23"/>
    <s v="New Orleans"/>
    <x v="4"/>
    <n v="48"/>
    <n v="51"/>
    <n v="2448"/>
    <n v="1468.8"/>
    <n v="0.6"/>
    <s v="Online"/>
    <s v="2021"/>
    <x v="1"/>
    <x v="32"/>
  </r>
  <r>
    <x v="3"/>
    <n v="1128299"/>
    <x v="212"/>
    <x v="1"/>
    <x v="23"/>
    <s v="New Orleans"/>
    <x v="5"/>
    <n v="44"/>
    <n v="105"/>
    <n v="4620"/>
    <n v="2217.6"/>
    <n v="0.48"/>
    <s v="Online"/>
    <s v="2021"/>
    <x v="1"/>
    <x v="32"/>
  </r>
  <r>
    <x v="3"/>
    <n v="1128299"/>
    <x v="221"/>
    <x v="1"/>
    <x v="23"/>
    <s v="New Orleans"/>
    <x v="0"/>
    <n v="44"/>
    <n v="147"/>
    <n v="6468"/>
    <n v="3298.68"/>
    <n v="0.51"/>
    <s v="Online"/>
    <s v="2021"/>
    <x v="2"/>
    <x v="8"/>
  </r>
  <r>
    <x v="3"/>
    <n v="1128299"/>
    <x v="221"/>
    <x v="1"/>
    <x v="23"/>
    <s v="New Orleans"/>
    <x v="1"/>
    <n v="51"/>
    <n v="101"/>
    <n v="5151"/>
    <n v="2833.0499999999997"/>
    <n v="0.54999999999999993"/>
    <s v="Online"/>
    <s v="2021"/>
    <x v="2"/>
    <x v="8"/>
  </r>
  <r>
    <x v="3"/>
    <n v="1128299"/>
    <x v="221"/>
    <x v="1"/>
    <x v="23"/>
    <s v="New Orleans"/>
    <x v="2"/>
    <n v="56"/>
    <n v="116"/>
    <n v="6496"/>
    <n v="3572.7999999999997"/>
    <n v="0.54999999999999993"/>
    <s v="Online"/>
    <s v="2021"/>
    <x v="2"/>
    <x v="8"/>
  </r>
  <r>
    <x v="3"/>
    <n v="1128299"/>
    <x v="221"/>
    <x v="1"/>
    <x v="23"/>
    <s v="New Orleans"/>
    <x v="3"/>
    <n v="50"/>
    <n v="84"/>
    <n v="4200"/>
    <n v="2309.9999999999995"/>
    <n v="0.54999999999999993"/>
    <s v="Online"/>
    <s v="2021"/>
    <x v="2"/>
    <x v="8"/>
  </r>
  <r>
    <x v="3"/>
    <n v="1128299"/>
    <x v="221"/>
    <x v="1"/>
    <x v="23"/>
    <s v="New Orleans"/>
    <x v="4"/>
    <n v="56"/>
    <n v="39"/>
    <n v="2184"/>
    <n v="1310.3999999999999"/>
    <n v="0.6"/>
    <s v="Online"/>
    <s v="2021"/>
    <x v="2"/>
    <x v="8"/>
  </r>
  <r>
    <x v="3"/>
    <n v="1128299"/>
    <x v="221"/>
    <x v="1"/>
    <x v="23"/>
    <s v="New Orleans"/>
    <x v="5"/>
    <n v="41"/>
    <n v="95"/>
    <n v="3895"/>
    <n v="1752.7499999999998"/>
    <n v="0.44999999999999996"/>
    <s v="Online"/>
    <s v="2021"/>
    <x v="2"/>
    <x v="8"/>
  </r>
  <r>
    <x v="3"/>
    <n v="1128299"/>
    <x v="240"/>
    <x v="1"/>
    <x v="23"/>
    <s v="New Orleans"/>
    <x v="0"/>
    <n v="48"/>
    <n v="142"/>
    <n v="6816"/>
    <n v="3544.32"/>
    <n v="0.52"/>
    <s v="Online"/>
    <s v="2021"/>
    <x v="3"/>
    <x v="10"/>
  </r>
  <r>
    <x v="3"/>
    <n v="1128299"/>
    <x v="240"/>
    <x v="1"/>
    <x v="23"/>
    <s v="New Orleans"/>
    <x v="1"/>
    <n v="52"/>
    <n v="88"/>
    <n v="4576"/>
    <n v="2288"/>
    <n v="0.5"/>
    <s v="Online"/>
    <s v="2021"/>
    <x v="3"/>
    <x v="10"/>
  </r>
  <r>
    <x v="3"/>
    <n v="1128299"/>
    <x v="240"/>
    <x v="1"/>
    <x v="23"/>
    <s v="New Orleans"/>
    <x v="2"/>
    <n v="52"/>
    <n v="105"/>
    <n v="5460"/>
    <n v="2784.6"/>
    <n v="0.51"/>
    <s v="Online"/>
    <s v="2021"/>
    <x v="3"/>
    <x v="10"/>
  </r>
  <r>
    <x v="3"/>
    <n v="1128299"/>
    <x v="240"/>
    <x v="1"/>
    <x v="23"/>
    <s v="New Orleans"/>
    <x v="3"/>
    <n v="39"/>
    <n v="74"/>
    <n v="2886"/>
    <n v="1529.5800000000002"/>
    <n v="0.53"/>
    <s v="Online"/>
    <s v="2021"/>
    <x v="3"/>
    <x v="10"/>
  </r>
  <r>
    <x v="3"/>
    <n v="1128299"/>
    <x v="240"/>
    <x v="1"/>
    <x v="23"/>
    <s v="New Orleans"/>
    <x v="4"/>
    <n v="43"/>
    <n v="53"/>
    <n v="2279"/>
    <n v="1299.0300000000002"/>
    <n v="0.57000000000000006"/>
    <s v="Online"/>
    <s v="2021"/>
    <x v="3"/>
    <x v="10"/>
  </r>
  <r>
    <x v="3"/>
    <n v="1128299"/>
    <x v="240"/>
    <x v="1"/>
    <x v="23"/>
    <s v="New Orleans"/>
    <x v="5"/>
    <n v="55"/>
    <n v="105"/>
    <n v="5775"/>
    <n v="2887.5"/>
    <n v="0.5"/>
    <s v="Online"/>
    <s v="2021"/>
    <x v="3"/>
    <x v="10"/>
  </r>
  <r>
    <x v="3"/>
    <n v="1128299"/>
    <x v="271"/>
    <x v="1"/>
    <x v="23"/>
    <s v="New Orleans"/>
    <x v="0"/>
    <n v="43"/>
    <n v="160"/>
    <n v="6880"/>
    <n v="3646.4"/>
    <n v="0.53"/>
    <s v="Online"/>
    <s v="2021"/>
    <x v="4"/>
    <x v="36"/>
  </r>
  <r>
    <x v="3"/>
    <n v="1128299"/>
    <x v="271"/>
    <x v="1"/>
    <x v="23"/>
    <s v="New Orleans"/>
    <x v="1"/>
    <n v="47"/>
    <n v="100"/>
    <n v="4700"/>
    <n v="2444"/>
    <n v="0.52"/>
    <s v="Online"/>
    <s v="2021"/>
    <x v="4"/>
    <x v="36"/>
  </r>
  <r>
    <x v="3"/>
    <n v="1128299"/>
    <x v="271"/>
    <x v="1"/>
    <x v="23"/>
    <s v="New Orleans"/>
    <x v="2"/>
    <n v="49"/>
    <n v="112"/>
    <n v="5488"/>
    <n v="2798.88"/>
    <n v="0.51"/>
    <s v="Online"/>
    <s v="2021"/>
    <x v="4"/>
    <x v="36"/>
  </r>
  <r>
    <x v="3"/>
    <n v="1128299"/>
    <x v="271"/>
    <x v="1"/>
    <x v="23"/>
    <s v="New Orleans"/>
    <x v="3"/>
    <n v="44"/>
    <n v="85"/>
    <n v="3740"/>
    <n v="1907.4"/>
    <n v="0.51"/>
    <s v="Online"/>
    <s v="2021"/>
    <x v="4"/>
    <x v="36"/>
  </r>
  <r>
    <x v="3"/>
    <n v="1128299"/>
    <x v="271"/>
    <x v="1"/>
    <x v="23"/>
    <s v="New Orleans"/>
    <x v="4"/>
    <n v="36"/>
    <n v="65"/>
    <n v="2340"/>
    <n v="1380.6000000000001"/>
    <n v="0.59000000000000008"/>
    <s v="Online"/>
    <s v="2021"/>
    <x v="4"/>
    <x v="36"/>
  </r>
  <r>
    <x v="3"/>
    <n v="1128299"/>
    <x v="271"/>
    <x v="1"/>
    <x v="23"/>
    <s v="New Orleans"/>
    <x v="5"/>
    <n v="59"/>
    <n v="167"/>
    <n v="9853"/>
    <n v="4433.8499999999995"/>
    <n v="0.44999999999999996"/>
    <s v="Online"/>
    <s v="2021"/>
    <x v="4"/>
    <x v="36"/>
  </r>
  <r>
    <x v="3"/>
    <n v="1128299"/>
    <x v="301"/>
    <x v="1"/>
    <x v="23"/>
    <s v="New Orleans"/>
    <x v="0"/>
    <n v="58"/>
    <n v="248"/>
    <n v="14384"/>
    <n v="7335.84"/>
    <n v="0.51"/>
    <s v="Online"/>
    <s v="2021"/>
    <x v="11"/>
    <x v="40"/>
  </r>
  <r>
    <x v="3"/>
    <n v="1128299"/>
    <x v="301"/>
    <x v="1"/>
    <x v="23"/>
    <s v="New Orleans"/>
    <x v="1"/>
    <n v="65"/>
    <n v="210"/>
    <n v="13650"/>
    <n v="7098"/>
    <n v="0.52"/>
    <s v="Online"/>
    <s v="2021"/>
    <x v="11"/>
    <x v="40"/>
  </r>
  <r>
    <x v="3"/>
    <n v="1128299"/>
    <x v="301"/>
    <x v="1"/>
    <x v="23"/>
    <s v="New Orleans"/>
    <x v="2"/>
    <n v="83"/>
    <n v="203"/>
    <n v="16849"/>
    <n v="9266.9499999999989"/>
    <n v="0.54999999999999993"/>
    <s v="Online"/>
    <s v="2021"/>
    <x v="11"/>
    <x v="40"/>
  </r>
  <r>
    <x v="3"/>
    <n v="1128299"/>
    <x v="301"/>
    <x v="1"/>
    <x v="23"/>
    <s v="New Orleans"/>
    <x v="3"/>
    <n v="82"/>
    <n v="161"/>
    <n v="13202"/>
    <n v="7261.0999999999995"/>
    <n v="0.54999999999999993"/>
    <s v="Online"/>
    <s v="2021"/>
    <x v="11"/>
    <x v="40"/>
  </r>
  <r>
    <x v="3"/>
    <n v="1128299"/>
    <x v="301"/>
    <x v="1"/>
    <x v="23"/>
    <s v="New Orleans"/>
    <x v="4"/>
    <n v="92"/>
    <n v="117"/>
    <n v="10764"/>
    <n v="6135.4800000000005"/>
    <n v="0.57000000000000006"/>
    <s v="Online"/>
    <s v="2021"/>
    <x v="11"/>
    <x v="40"/>
  </r>
  <r>
    <x v="3"/>
    <n v="1128299"/>
    <x v="301"/>
    <x v="1"/>
    <x v="23"/>
    <s v="New Orleans"/>
    <x v="5"/>
    <n v="100"/>
    <n v="195"/>
    <n v="19500"/>
    <n v="9360"/>
    <n v="0.48"/>
    <s v="Online"/>
    <s v="2021"/>
    <x v="11"/>
    <x v="40"/>
  </r>
  <r>
    <x v="3"/>
    <n v="1128299"/>
    <x v="330"/>
    <x v="1"/>
    <x v="23"/>
    <s v="New Orleans"/>
    <x v="0"/>
    <n v="86"/>
    <n v="270"/>
    <n v="23220"/>
    <n v="12306.6"/>
    <n v="0.53"/>
    <s v="Online"/>
    <s v="2021"/>
    <x v="5"/>
    <x v="14"/>
  </r>
  <r>
    <x v="3"/>
    <n v="1128299"/>
    <x v="330"/>
    <x v="1"/>
    <x v="23"/>
    <s v="New Orleans"/>
    <x v="1"/>
    <n v="92"/>
    <n v="203"/>
    <n v="18676"/>
    <n v="10271.799999999999"/>
    <n v="0.54999999999999993"/>
    <s v="Online"/>
    <s v="2021"/>
    <x v="5"/>
    <x v="14"/>
  </r>
  <r>
    <x v="3"/>
    <n v="1128299"/>
    <x v="330"/>
    <x v="1"/>
    <x v="23"/>
    <s v="New Orleans"/>
    <x v="2"/>
    <n v="90"/>
    <n v="196"/>
    <n v="17640"/>
    <n v="9525.6"/>
    <n v="0.54"/>
    <s v="Online"/>
    <s v="2021"/>
    <x v="5"/>
    <x v="14"/>
  </r>
  <r>
    <x v="3"/>
    <n v="1128299"/>
    <x v="330"/>
    <x v="1"/>
    <x v="23"/>
    <s v="New Orleans"/>
    <x v="3"/>
    <n v="86"/>
    <n v="168"/>
    <n v="14448"/>
    <n v="7801.92"/>
    <n v="0.54"/>
    <s v="Online"/>
    <s v="2021"/>
    <x v="5"/>
    <x v="14"/>
  </r>
  <r>
    <x v="3"/>
    <n v="1128299"/>
    <x v="330"/>
    <x v="1"/>
    <x v="23"/>
    <s v="New Orleans"/>
    <x v="4"/>
    <n v="86"/>
    <n v="189"/>
    <n v="16254"/>
    <n v="9427.3200000000015"/>
    <n v="0.58000000000000007"/>
    <s v="Online"/>
    <s v="2021"/>
    <x v="5"/>
    <x v="14"/>
  </r>
  <r>
    <x v="3"/>
    <n v="1128299"/>
    <x v="330"/>
    <x v="1"/>
    <x v="23"/>
    <s v="New Orleans"/>
    <x v="5"/>
    <n v="103"/>
    <n v="163"/>
    <n v="16789"/>
    <n v="8058.7199999999993"/>
    <n v="0.48"/>
    <s v="Online"/>
    <s v="2021"/>
    <x v="5"/>
    <x v="14"/>
  </r>
  <r>
    <x v="3"/>
    <n v="1128299"/>
    <x v="362"/>
    <x v="1"/>
    <x v="23"/>
    <s v="New Orleans"/>
    <x v="0"/>
    <n v="86"/>
    <n v="255"/>
    <n v="21930"/>
    <n v="11184.300000000001"/>
    <n v="0.51"/>
    <s v="Online"/>
    <s v="2021"/>
    <x v="6"/>
    <x v="19"/>
  </r>
  <r>
    <x v="3"/>
    <n v="1128299"/>
    <x v="362"/>
    <x v="1"/>
    <x v="23"/>
    <s v="New Orleans"/>
    <x v="1"/>
    <n v="77"/>
    <n v="239"/>
    <n v="18403"/>
    <n v="9385.5300000000007"/>
    <n v="0.51"/>
    <s v="Online"/>
    <s v="2021"/>
    <x v="6"/>
    <x v="19"/>
  </r>
  <r>
    <x v="3"/>
    <n v="1128299"/>
    <x v="362"/>
    <x v="1"/>
    <x v="23"/>
    <s v="New Orleans"/>
    <x v="2"/>
    <n v="70"/>
    <n v="189"/>
    <n v="13230"/>
    <n v="7276.4999999999991"/>
    <n v="0.54999999999999993"/>
    <s v="Online"/>
    <s v="2021"/>
    <x v="6"/>
    <x v="19"/>
  </r>
  <r>
    <x v="3"/>
    <n v="1128299"/>
    <x v="362"/>
    <x v="1"/>
    <x v="23"/>
    <s v="New Orleans"/>
    <x v="3"/>
    <n v="74"/>
    <n v="128"/>
    <n v="9472"/>
    <n v="5020.16"/>
    <n v="0.53"/>
    <s v="Online"/>
    <s v="2021"/>
    <x v="6"/>
    <x v="19"/>
  </r>
  <r>
    <x v="3"/>
    <n v="1128299"/>
    <x v="362"/>
    <x v="1"/>
    <x v="23"/>
    <s v="New Orleans"/>
    <x v="4"/>
    <n v="64"/>
    <n v="138"/>
    <n v="8832"/>
    <n v="5210.880000000001"/>
    <n v="0.59000000000000008"/>
    <s v="Online"/>
    <s v="2021"/>
    <x v="6"/>
    <x v="19"/>
  </r>
  <r>
    <x v="3"/>
    <n v="1128299"/>
    <x v="362"/>
    <x v="1"/>
    <x v="23"/>
    <s v="New Orleans"/>
    <x v="5"/>
    <n v="63"/>
    <n v="90"/>
    <n v="5670"/>
    <n v="2778.2999999999997"/>
    <n v="0.49"/>
    <s v="Online"/>
    <s v="2021"/>
    <x v="6"/>
    <x v="19"/>
  </r>
  <r>
    <x v="3"/>
    <n v="1128299"/>
    <x v="394"/>
    <x v="1"/>
    <x v="23"/>
    <s v="New Orleans"/>
    <x v="0"/>
    <n v="43"/>
    <n v="145"/>
    <n v="6235"/>
    <n v="3429.2499999999995"/>
    <n v="0.54999999999999993"/>
    <s v="Online"/>
    <s v="2021"/>
    <x v="7"/>
    <x v="23"/>
  </r>
  <r>
    <x v="3"/>
    <n v="1128299"/>
    <x v="394"/>
    <x v="1"/>
    <x v="23"/>
    <s v="New Orleans"/>
    <x v="1"/>
    <n v="46"/>
    <n v="125"/>
    <n v="5750"/>
    <n v="2932.5"/>
    <n v="0.51"/>
    <s v="Online"/>
    <s v="2021"/>
    <x v="7"/>
    <x v="23"/>
  </r>
  <r>
    <x v="3"/>
    <n v="1128299"/>
    <x v="394"/>
    <x v="1"/>
    <x v="23"/>
    <s v="New Orleans"/>
    <x v="2"/>
    <n v="43"/>
    <n v="78"/>
    <n v="3354"/>
    <n v="1744.0800000000002"/>
    <n v="0.52"/>
    <s v="Online"/>
    <s v="2021"/>
    <x v="7"/>
    <x v="23"/>
  </r>
  <r>
    <x v="3"/>
    <n v="1128299"/>
    <x v="394"/>
    <x v="1"/>
    <x v="23"/>
    <s v="New Orleans"/>
    <x v="3"/>
    <n v="41"/>
    <n v="63"/>
    <n v="2583"/>
    <n v="1317.33"/>
    <n v="0.51"/>
    <s v="Online"/>
    <s v="2021"/>
    <x v="7"/>
    <x v="23"/>
  </r>
  <r>
    <x v="3"/>
    <n v="1128299"/>
    <x v="394"/>
    <x v="1"/>
    <x v="23"/>
    <s v="New Orleans"/>
    <x v="4"/>
    <n v="51"/>
    <n v="77"/>
    <n v="3927"/>
    <n v="2159.8500000000004"/>
    <n v="0.55000000000000004"/>
    <s v="Online"/>
    <s v="2021"/>
    <x v="7"/>
    <x v="23"/>
  </r>
  <r>
    <x v="3"/>
    <n v="1128299"/>
    <x v="394"/>
    <x v="1"/>
    <x v="23"/>
    <s v="New Orleans"/>
    <x v="5"/>
    <n v="39"/>
    <n v="75"/>
    <n v="2925"/>
    <n v="1462.5"/>
    <n v="0.5"/>
    <s v="Online"/>
    <s v="2021"/>
    <x v="7"/>
    <x v="23"/>
  </r>
  <r>
    <x v="3"/>
    <n v="1128299"/>
    <x v="423"/>
    <x v="1"/>
    <x v="23"/>
    <s v="New Orleans"/>
    <x v="0"/>
    <n v="34"/>
    <n v="112"/>
    <n v="3808"/>
    <n v="2056.3200000000002"/>
    <n v="0.54"/>
    <s v="Online"/>
    <s v="2021"/>
    <x v="8"/>
    <x v="24"/>
  </r>
  <r>
    <x v="3"/>
    <n v="1128299"/>
    <x v="423"/>
    <x v="1"/>
    <x v="23"/>
    <s v="New Orleans"/>
    <x v="1"/>
    <n v="45"/>
    <n v="155"/>
    <n v="6975"/>
    <n v="3836.2499999999995"/>
    <n v="0.54999999999999993"/>
    <s v="Online"/>
    <s v="2021"/>
    <x v="8"/>
    <x v="24"/>
  </r>
  <r>
    <x v="3"/>
    <n v="1128299"/>
    <x v="423"/>
    <x v="1"/>
    <x v="23"/>
    <s v="New Orleans"/>
    <x v="2"/>
    <n v="42"/>
    <n v="100"/>
    <n v="4200"/>
    <n v="2100"/>
    <n v="0.5"/>
    <s v="Online"/>
    <s v="2021"/>
    <x v="8"/>
    <x v="24"/>
  </r>
  <r>
    <x v="3"/>
    <n v="1128299"/>
    <x v="423"/>
    <x v="1"/>
    <x v="23"/>
    <s v="New Orleans"/>
    <x v="3"/>
    <n v="36"/>
    <n v="105"/>
    <n v="3780"/>
    <n v="1890"/>
    <n v="0.5"/>
    <s v="Online"/>
    <s v="2021"/>
    <x v="8"/>
    <x v="24"/>
  </r>
  <r>
    <x v="3"/>
    <n v="1128299"/>
    <x v="423"/>
    <x v="1"/>
    <x v="23"/>
    <s v="New Orleans"/>
    <x v="4"/>
    <n v="47"/>
    <n v="95"/>
    <n v="4465"/>
    <n v="2634.3500000000004"/>
    <n v="0.59000000000000008"/>
    <s v="Online"/>
    <s v="2021"/>
    <x v="8"/>
    <x v="24"/>
  </r>
  <r>
    <x v="3"/>
    <n v="1128299"/>
    <x v="423"/>
    <x v="1"/>
    <x v="23"/>
    <s v="New Orleans"/>
    <x v="5"/>
    <n v="50"/>
    <n v="108"/>
    <n v="5400"/>
    <n v="2538"/>
    <n v="0.47"/>
    <s v="Online"/>
    <s v="2021"/>
    <x v="8"/>
    <x v="24"/>
  </r>
  <r>
    <x v="3"/>
    <n v="1128299"/>
    <x v="454"/>
    <x v="1"/>
    <x v="23"/>
    <s v="New Orleans"/>
    <x v="0"/>
    <n v="39"/>
    <n v="188"/>
    <n v="7332"/>
    <n v="3666"/>
    <n v="0.5"/>
    <s v="Online"/>
    <s v="2021"/>
    <x v="9"/>
    <x v="28"/>
  </r>
  <r>
    <x v="3"/>
    <n v="1128299"/>
    <x v="454"/>
    <x v="1"/>
    <x v="23"/>
    <s v="New Orleans"/>
    <x v="1"/>
    <n v="42"/>
    <n v="210"/>
    <n v="8820"/>
    <n v="4586.4000000000005"/>
    <n v="0.52"/>
    <s v="Online"/>
    <s v="2021"/>
    <x v="9"/>
    <x v="28"/>
  </r>
  <r>
    <x v="3"/>
    <n v="1128299"/>
    <x v="454"/>
    <x v="1"/>
    <x v="23"/>
    <s v="New Orleans"/>
    <x v="2"/>
    <n v="38"/>
    <n v="137"/>
    <n v="5206"/>
    <n v="2707.12"/>
    <n v="0.52"/>
    <s v="Online"/>
    <s v="2021"/>
    <x v="9"/>
    <x v="28"/>
  </r>
  <r>
    <x v="3"/>
    <n v="1128299"/>
    <x v="454"/>
    <x v="1"/>
    <x v="23"/>
    <s v="New Orleans"/>
    <x v="3"/>
    <n v="48"/>
    <n v="125"/>
    <n v="6000"/>
    <n v="3000"/>
    <n v="0.5"/>
    <s v="Online"/>
    <s v="2021"/>
    <x v="9"/>
    <x v="28"/>
  </r>
  <r>
    <x v="3"/>
    <n v="1128299"/>
    <x v="454"/>
    <x v="1"/>
    <x v="23"/>
    <s v="New Orleans"/>
    <x v="4"/>
    <n v="68"/>
    <n v="119"/>
    <n v="8092"/>
    <n v="4450.6000000000004"/>
    <n v="0.55000000000000004"/>
    <s v="Online"/>
    <s v="2021"/>
    <x v="9"/>
    <x v="28"/>
  </r>
  <r>
    <x v="3"/>
    <n v="1128299"/>
    <x v="454"/>
    <x v="1"/>
    <x v="23"/>
    <s v="New Orleans"/>
    <x v="5"/>
    <n v="81"/>
    <n v="174"/>
    <n v="14094"/>
    <n v="6765.12"/>
    <n v="0.48"/>
    <s v="Online"/>
    <s v="2021"/>
    <x v="9"/>
    <x v="28"/>
  </r>
  <r>
    <x v="3"/>
    <n v="1128299"/>
    <x v="483"/>
    <x v="1"/>
    <x v="23"/>
    <s v="New Orleans"/>
    <x v="0"/>
    <n v="69"/>
    <n v="240"/>
    <n v="16560"/>
    <n v="8611.2000000000007"/>
    <n v="0.52"/>
    <s v="Online"/>
    <s v="2021"/>
    <x v="10"/>
    <x v="51"/>
  </r>
  <r>
    <x v="3"/>
    <n v="1128299"/>
    <x v="483"/>
    <x v="1"/>
    <x v="23"/>
    <s v="New Orleans"/>
    <x v="1"/>
    <n v="72"/>
    <n v="216"/>
    <n v="15552"/>
    <n v="7776"/>
    <n v="0.5"/>
    <s v="Online"/>
    <s v="2021"/>
    <x v="10"/>
    <x v="51"/>
  </r>
  <r>
    <x v="0"/>
    <n v="1128299"/>
    <x v="483"/>
    <x v="1"/>
    <x v="23"/>
    <s v="New Orleans"/>
    <x v="2"/>
    <n v="69"/>
    <n v="162"/>
    <n v="11178"/>
    <n v="5812.56"/>
    <n v="0.52"/>
    <s v="Online"/>
    <s v="2021"/>
    <x v="10"/>
    <x v="51"/>
  </r>
  <r>
    <x v="0"/>
    <n v="1128299"/>
    <x v="483"/>
    <x v="1"/>
    <x v="23"/>
    <s v="New Orleans"/>
    <x v="3"/>
    <n v="72"/>
    <n v="156"/>
    <n v="11232"/>
    <n v="6065.2800000000007"/>
    <n v="0.54"/>
    <s v="Online"/>
    <s v="2021"/>
    <x v="10"/>
    <x v="51"/>
  </r>
  <r>
    <x v="0"/>
    <n v="1128299"/>
    <x v="483"/>
    <x v="1"/>
    <x v="23"/>
    <s v="New Orleans"/>
    <x v="4"/>
    <n v="82"/>
    <n v="131"/>
    <n v="10742"/>
    <n v="6230.3600000000006"/>
    <n v="0.58000000000000007"/>
    <s v="Online"/>
    <s v="2021"/>
    <x v="10"/>
    <x v="51"/>
  </r>
  <r>
    <x v="0"/>
    <n v="1128299"/>
    <x v="483"/>
    <x v="1"/>
    <x v="23"/>
    <s v="New Orleans"/>
    <x v="5"/>
    <n v="87"/>
    <n v="175"/>
    <n v="15225"/>
    <n v="6851.2499999999991"/>
    <n v="0.44999999999999996"/>
    <s v="Online"/>
    <s v="2021"/>
    <x v="10"/>
    <x v="51"/>
  </r>
  <r>
    <x v="0"/>
    <n v="1197831"/>
    <x v="169"/>
    <x v="1"/>
    <x v="23"/>
    <s v="New Orleans"/>
    <x v="0"/>
    <n v="19"/>
    <n v="182"/>
    <n v="3458"/>
    <n v="1486.94"/>
    <n v="0.43"/>
    <s v="Online"/>
    <s v="2021"/>
    <x v="0"/>
    <x v="1"/>
  </r>
  <r>
    <x v="0"/>
    <n v="1197831"/>
    <x v="169"/>
    <x v="1"/>
    <x v="23"/>
    <s v="New Orleans"/>
    <x v="1"/>
    <n v="28"/>
    <n v="196"/>
    <n v="5488"/>
    <n v="2469.6"/>
    <n v="0.44999999999999996"/>
    <s v="Online"/>
    <s v="2021"/>
    <x v="0"/>
    <x v="1"/>
  </r>
  <r>
    <x v="0"/>
    <n v="1197831"/>
    <x v="169"/>
    <x v="1"/>
    <x v="23"/>
    <s v="New Orleans"/>
    <x v="2"/>
    <n v="28"/>
    <n v="119"/>
    <n v="3332"/>
    <n v="1332.8000000000002"/>
    <n v="0.4"/>
    <s v="Online"/>
    <s v="2021"/>
    <x v="0"/>
    <x v="1"/>
  </r>
  <r>
    <x v="0"/>
    <n v="1197831"/>
    <x v="169"/>
    <x v="1"/>
    <x v="23"/>
    <s v="New Orleans"/>
    <x v="3"/>
    <n v="33"/>
    <n v="133"/>
    <n v="4389"/>
    <n v="2326.17"/>
    <n v="0.53"/>
    <s v="Online"/>
    <s v="2021"/>
    <x v="0"/>
    <x v="1"/>
  </r>
  <r>
    <x v="0"/>
    <n v="1197831"/>
    <x v="169"/>
    <x v="1"/>
    <x v="23"/>
    <s v="New Orleans"/>
    <x v="4"/>
    <n v="36"/>
    <n v="85"/>
    <n v="3060"/>
    <n v="1132.2"/>
    <n v="0.37"/>
    <s v="Online"/>
    <s v="2021"/>
    <x v="0"/>
    <x v="1"/>
  </r>
  <r>
    <x v="3"/>
    <n v="1197831"/>
    <x v="169"/>
    <x v="1"/>
    <x v="23"/>
    <s v="New Orleans"/>
    <x v="5"/>
    <n v="34"/>
    <n v="143"/>
    <n v="4862"/>
    <n v="2917.2"/>
    <n v="0.6"/>
    <s v="Online"/>
    <s v="2021"/>
    <x v="0"/>
    <x v="1"/>
  </r>
  <r>
    <x v="0"/>
    <n v="1197831"/>
    <x v="199"/>
    <x v="1"/>
    <x v="23"/>
    <s v="New Orleans"/>
    <x v="0"/>
    <n v="23"/>
    <n v="163"/>
    <n v="3749"/>
    <n v="1499.6000000000001"/>
    <n v="0.4"/>
    <s v="Online"/>
    <s v="2021"/>
    <x v="1"/>
    <x v="4"/>
  </r>
  <r>
    <x v="0"/>
    <n v="1197831"/>
    <x v="199"/>
    <x v="1"/>
    <x v="23"/>
    <s v="New Orleans"/>
    <x v="1"/>
    <n v="32"/>
    <n v="174"/>
    <n v="5568"/>
    <n v="2338.56"/>
    <n v="0.42"/>
    <s v="Online"/>
    <s v="2021"/>
    <x v="1"/>
    <x v="4"/>
  </r>
  <r>
    <x v="0"/>
    <n v="1197831"/>
    <x v="199"/>
    <x v="1"/>
    <x v="23"/>
    <s v="New Orleans"/>
    <x v="2"/>
    <n v="34"/>
    <n v="128"/>
    <n v="4352"/>
    <n v="1784.32"/>
    <n v="0.41"/>
    <s v="Online"/>
    <s v="2021"/>
    <x v="1"/>
    <x v="4"/>
  </r>
  <r>
    <x v="0"/>
    <n v="1197831"/>
    <x v="199"/>
    <x v="2"/>
    <x v="24"/>
    <s v="Boise"/>
    <x v="3"/>
    <n v="32"/>
    <n v="109"/>
    <n v="3488"/>
    <n v="1883.5200000000002"/>
    <n v="0.54"/>
    <s v="Online"/>
    <s v="2021"/>
    <x v="1"/>
    <x v="4"/>
  </r>
  <r>
    <x v="0"/>
    <n v="1197831"/>
    <x v="199"/>
    <x v="2"/>
    <x v="24"/>
    <s v="Boise"/>
    <x v="4"/>
    <n v="39"/>
    <n v="70"/>
    <n v="2730"/>
    <n v="955.49999999999989"/>
    <n v="0.35"/>
    <s v="Online"/>
    <s v="2021"/>
    <x v="1"/>
    <x v="4"/>
  </r>
  <r>
    <x v="0"/>
    <n v="1197831"/>
    <x v="199"/>
    <x v="2"/>
    <x v="24"/>
    <s v="Boise"/>
    <x v="5"/>
    <n v="34"/>
    <n v="131"/>
    <n v="4454"/>
    <n v="2449.7000000000003"/>
    <n v="0.55000000000000004"/>
    <s v="Online"/>
    <s v="2021"/>
    <x v="1"/>
    <x v="4"/>
  </r>
  <r>
    <x v="0"/>
    <n v="1197831"/>
    <x v="708"/>
    <x v="2"/>
    <x v="24"/>
    <s v="Boise"/>
    <x v="0"/>
    <n v="28"/>
    <n v="156"/>
    <n v="4368"/>
    <n v="1965.6"/>
    <n v="0.44999999999999996"/>
    <s v="Online"/>
    <s v="2021"/>
    <x v="2"/>
    <x v="6"/>
  </r>
  <r>
    <x v="0"/>
    <n v="1197831"/>
    <x v="708"/>
    <x v="2"/>
    <x v="24"/>
    <s v="Boise"/>
    <x v="1"/>
    <n v="36"/>
    <n v="169"/>
    <n v="6084"/>
    <n v="2798.64"/>
    <n v="0.45999999999999996"/>
    <s v="Online"/>
    <s v="2021"/>
    <x v="2"/>
    <x v="6"/>
  </r>
  <r>
    <x v="0"/>
    <n v="1197831"/>
    <x v="708"/>
    <x v="2"/>
    <x v="24"/>
    <s v="Boise"/>
    <x v="2"/>
    <n v="28"/>
    <n v="113"/>
    <n v="3164"/>
    <n v="1550.36"/>
    <n v="0.49"/>
    <s v="Online"/>
    <s v="2021"/>
    <x v="2"/>
    <x v="6"/>
  </r>
  <r>
    <x v="0"/>
    <n v="1197831"/>
    <x v="708"/>
    <x v="2"/>
    <x v="24"/>
    <s v="Boise"/>
    <x v="3"/>
    <n v="33"/>
    <n v="105"/>
    <n v="3465"/>
    <n v="2009.7000000000003"/>
    <n v="0.58000000000000007"/>
    <s v="Online"/>
    <s v="2021"/>
    <x v="2"/>
    <x v="6"/>
  </r>
  <r>
    <x v="3"/>
    <n v="1197831"/>
    <x v="708"/>
    <x v="2"/>
    <x v="24"/>
    <s v="Boise"/>
    <x v="4"/>
    <n v="37"/>
    <n v="75"/>
    <n v="2775"/>
    <n v="1248.7499999999998"/>
    <n v="0.44999999999999996"/>
    <s v="Online"/>
    <s v="2021"/>
    <x v="2"/>
    <x v="6"/>
  </r>
  <r>
    <x v="3"/>
    <n v="1197831"/>
    <x v="708"/>
    <x v="2"/>
    <x v="24"/>
    <s v="Boise"/>
    <x v="5"/>
    <n v="33"/>
    <n v="116"/>
    <n v="3828"/>
    <n v="2488.2000000000003"/>
    <n v="0.65"/>
    <s v="Online"/>
    <s v="2021"/>
    <x v="2"/>
    <x v="6"/>
  </r>
  <r>
    <x v="3"/>
    <n v="1197831"/>
    <x v="723"/>
    <x v="2"/>
    <x v="24"/>
    <s v="Boise"/>
    <x v="0"/>
    <n v="19"/>
    <n v="195"/>
    <n v="3705"/>
    <n v="1741.35"/>
    <n v="0.47"/>
    <s v="Online"/>
    <s v="2021"/>
    <x v="3"/>
    <x v="34"/>
  </r>
  <r>
    <x v="3"/>
    <n v="1197831"/>
    <x v="723"/>
    <x v="2"/>
    <x v="24"/>
    <s v="Boise"/>
    <x v="1"/>
    <n v="29"/>
    <n v="195"/>
    <n v="5655"/>
    <n v="2714.4"/>
    <n v="0.48"/>
    <s v="Online"/>
    <s v="2021"/>
    <x v="3"/>
    <x v="34"/>
  </r>
  <r>
    <x v="3"/>
    <n v="1197831"/>
    <x v="723"/>
    <x v="2"/>
    <x v="24"/>
    <s v="Boise"/>
    <x v="2"/>
    <n v="24"/>
    <n v="138"/>
    <n v="3312"/>
    <n v="1556.6399999999999"/>
    <n v="0.47"/>
    <s v="Online"/>
    <s v="2021"/>
    <x v="3"/>
    <x v="34"/>
  </r>
  <r>
    <x v="3"/>
    <n v="1197831"/>
    <x v="723"/>
    <x v="2"/>
    <x v="24"/>
    <s v="Boise"/>
    <x v="3"/>
    <n v="29"/>
    <n v="113"/>
    <n v="3277"/>
    <n v="1802.3500000000001"/>
    <n v="0.55000000000000004"/>
    <s v="Online"/>
    <s v="2021"/>
    <x v="3"/>
    <x v="34"/>
  </r>
  <r>
    <x v="3"/>
    <n v="1197831"/>
    <x v="723"/>
    <x v="2"/>
    <x v="24"/>
    <s v="Boise"/>
    <x v="4"/>
    <n v="34"/>
    <n v="72"/>
    <n v="2448"/>
    <n v="1052.6399999999999"/>
    <n v="0.43"/>
    <s v="Online"/>
    <s v="2021"/>
    <x v="3"/>
    <x v="34"/>
  </r>
  <r>
    <x v="3"/>
    <n v="1197831"/>
    <x v="723"/>
    <x v="2"/>
    <x v="24"/>
    <s v="Boise"/>
    <x v="5"/>
    <n v="28"/>
    <n v="138"/>
    <n v="3864"/>
    <n v="2357.04"/>
    <n v="0.61"/>
    <s v="Online"/>
    <s v="2021"/>
    <x v="3"/>
    <x v="34"/>
  </r>
  <r>
    <x v="3"/>
    <n v="1197831"/>
    <x v="258"/>
    <x v="2"/>
    <x v="24"/>
    <s v="Boise"/>
    <x v="0"/>
    <n v="18"/>
    <n v="203"/>
    <n v="3654"/>
    <n v="1827"/>
    <n v="0.5"/>
    <s v="Online"/>
    <s v="2021"/>
    <x v="4"/>
    <x v="13"/>
  </r>
  <r>
    <x v="3"/>
    <n v="1197831"/>
    <x v="258"/>
    <x v="2"/>
    <x v="24"/>
    <s v="Boise"/>
    <x v="1"/>
    <n v="28"/>
    <n v="196"/>
    <n v="5488"/>
    <n v="2634.24"/>
    <n v="0.48"/>
    <s v="Online"/>
    <s v="2021"/>
    <x v="4"/>
    <x v="13"/>
  </r>
  <r>
    <x v="3"/>
    <n v="1197831"/>
    <x v="258"/>
    <x v="2"/>
    <x v="24"/>
    <s v="Boise"/>
    <x v="2"/>
    <n v="23"/>
    <n v="167"/>
    <n v="3841"/>
    <n v="1805.27"/>
    <n v="0.47"/>
    <s v="Online"/>
    <s v="2021"/>
    <x v="4"/>
    <x v="13"/>
  </r>
  <r>
    <x v="3"/>
    <n v="1197831"/>
    <x v="258"/>
    <x v="2"/>
    <x v="24"/>
    <s v="Boise"/>
    <x v="3"/>
    <n v="33"/>
    <n v="130"/>
    <n v="4290"/>
    <n v="2359.5"/>
    <n v="0.55000000000000004"/>
    <s v="Online"/>
    <s v="2021"/>
    <x v="4"/>
    <x v="13"/>
  </r>
  <r>
    <x v="3"/>
    <n v="1197831"/>
    <x v="258"/>
    <x v="2"/>
    <x v="24"/>
    <s v="Boise"/>
    <x v="4"/>
    <n v="47"/>
    <n v="120"/>
    <n v="5640"/>
    <n v="2256"/>
    <n v="0.4"/>
    <s v="Online"/>
    <s v="2021"/>
    <x v="4"/>
    <x v="13"/>
  </r>
  <r>
    <x v="3"/>
    <n v="1197831"/>
    <x v="258"/>
    <x v="2"/>
    <x v="24"/>
    <s v="Boise"/>
    <x v="5"/>
    <n v="42"/>
    <n v="218"/>
    <n v="9156"/>
    <n v="5768.28"/>
    <n v="0.63"/>
    <s v="Online"/>
    <s v="2021"/>
    <x v="4"/>
    <x v="13"/>
  </r>
  <r>
    <x v="3"/>
    <n v="1197831"/>
    <x v="288"/>
    <x v="2"/>
    <x v="24"/>
    <s v="Boise"/>
    <x v="0"/>
    <n v="42"/>
    <n v="195"/>
    <n v="8190"/>
    <n v="4013.1"/>
    <n v="0.49"/>
    <s v="Online"/>
    <s v="2021"/>
    <x v="11"/>
    <x v="38"/>
  </r>
  <r>
    <x v="3"/>
    <n v="1197831"/>
    <x v="288"/>
    <x v="2"/>
    <x v="24"/>
    <s v="Boise"/>
    <x v="1"/>
    <n v="46"/>
    <n v="188"/>
    <n v="8648"/>
    <n v="4151.04"/>
    <n v="0.48"/>
    <s v="Online"/>
    <s v="2021"/>
    <x v="11"/>
    <x v="38"/>
  </r>
  <r>
    <x v="3"/>
    <n v="1197831"/>
    <x v="288"/>
    <x v="2"/>
    <x v="24"/>
    <s v="Boise"/>
    <x v="2"/>
    <n v="47"/>
    <n v="174"/>
    <n v="8178"/>
    <n v="3925.44"/>
    <n v="0.48"/>
    <s v="Online"/>
    <s v="2021"/>
    <x v="11"/>
    <x v="38"/>
  </r>
  <r>
    <x v="3"/>
    <n v="1197831"/>
    <x v="288"/>
    <x v="2"/>
    <x v="24"/>
    <s v="Boise"/>
    <x v="3"/>
    <n v="48"/>
    <n v="143"/>
    <n v="6864"/>
    <n v="4049.7600000000007"/>
    <n v="0.59000000000000008"/>
    <s v="Online"/>
    <s v="2021"/>
    <x v="11"/>
    <x v="38"/>
  </r>
  <r>
    <x v="3"/>
    <n v="1197831"/>
    <x v="288"/>
    <x v="2"/>
    <x v="24"/>
    <s v="Boise"/>
    <x v="4"/>
    <n v="52"/>
    <n v="117"/>
    <n v="6084"/>
    <n v="2616.12"/>
    <n v="0.43"/>
    <s v="Online"/>
    <s v="2021"/>
    <x v="11"/>
    <x v="38"/>
  </r>
  <r>
    <x v="3"/>
    <n v="1197831"/>
    <x v="288"/>
    <x v="2"/>
    <x v="24"/>
    <s v="Boise"/>
    <x v="5"/>
    <n v="55"/>
    <n v="231"/>
    <n v="12705"/>
    <n v="7750.05"/>
    <n v="0.61"/>
    <s v="Online"/>
    <s v="2021"/>
    <x v="11"/>
    <x v="38"/>
  </r>
  <r>
    <x v="3"/>
    <n v="1197831"/>
    <x v="320"/>
    <x v="2"/>
    <x v="24"/>
    <s v="Boise"/>
    <x v="0"/>
    <n v="48"/>
    <n v="217"/>
    <n v="10416"/>
    <n v="5208"/>
    <n v="0.5"/>
    <s v="Online"/>
    <s v="2021"/>
    <x v="5"/>
    <x v="43"/>
  </r>
  <r>
    <x v="3"/>
    <n v="1197831"/>
    <x v="320"/>
    <x v="2"/>
    <x v="24"/>
    <s v="Boise"/>
    <x v="1"/>
    <n v="52"/>
    <n v="202"/>
    <n v="10504"/>
    <n v="5462.08"/>
    <n v="0.52"/>
    <s v="Online"/>
    <s v="2021"/>
    <x v="5"/>
    <x v="43"/>
  </r>
  <r>
    <x v="3"/>
    <n v="1197831"/>
    <x v="320"/>
    <x v="2"/>
    <x v="24"/>
    <s v="Boise"/>
    <x v="2"/>
    <n v="46"/>
    <n v="241"/>
    <n v="11086"/>
    <n v="6097.2999999999993"/>
    <n v="0.54999999999999993"/>
    <s v="Online"/>
    <s v="2021"/>
    <x v="5"/>
    <x v="43"/>
  </r>
  <r>
    <x v="3"/>
    <n v="1197831"/>
    <x v="320"/>
    <x v="2"/>
    <x v="24"/>
    <s v="Boise"/>
    <x v="3"/>
    <n v="47"/>
    <n v="137"/>
    <n v="6439"/>
    <n v="4120.96"/>
    <n v="0.64"/>
    <s v="Online"/>
    <s v="2021"/>
    <x v="5"/>
    <x v="43"/>
  </r>
  <r>
    <x v="3"/>
    <n v="1197831"/>
    <x v="320"/>
    <x v="2"/>
    <x v="24"/>
    <s v="Boise"/>
    <x v="4"/>
    <n v="53"/>
    <n v="131"/>
    <n v="6943"/>
    <n v="3332.64"/>
    <n v="0.48"/>
    <s v="Online"/>
    <s v="2021"/>
    <x v="5"/>
    <x v="43"/>
  </r>
  <r>
    <x v="0"/>
    <n v="1197831"/>
    <x v="320"/>
    <x v="2"/>
    <x v="24"/>
    <s v="Boise"/>
    <x v="5"/>
    <n v="64"/>
    <n v="208"/>
    <n v="13312"/>
    <n v="9185.2800000000007"/>
    <n v="0.69000000000000006"/>
    <s v="Online"/>
    <s v="2021"/>
    <x v="5"/>
    <x v="43"/>
  </r>
  <r>
    <x v="0"/>
    <n v="1197831"/>
    <x v="353"/>
    <x v="2"/>
    <x v="24"/>
    <s v="Boise"/>
    <x v="0"/>
    <n v="46"/>
    <n v="210"/>
    <n v="9660"/>
    <n v="5312.9999999999991"/>
    <n v="0.54999999999999993"/>
    <s v="Online"/>
    <s v="2021"/>
    <x v="6"/>
    <x v="18"/>
  </r>
  <r>
    <x v="0"/>
    <n v="1197831"/>
    <x v="353"/>
    <x v="2"/>
    <x v="24"/>
    <s v="Boise"/>
    <x v="1"/>
    <n v="53"/>
    <n v="195"/>
    <n v="10335"/>
    <n v="5477.55"/>
    <n v="0.53"/>
    <s v="Online"/>
    <s v="2021"/>
    <x v="6"/>
    <x v="18"/>
  </r>
  <r>
    <x v="0"/>
    <n v="1197831"/>
    <x v="353"/>
    <x v="2"/>
    <x v="24"/>
    <s v="Boise"/>
    <x v="2"/>
    <n v="46"/>
    <n v="250"/>
    <n v="11500"/>
    <n v="6095"/>
    <n v="0.53"/>
    <s v="Online"/>
    <s v="2021"/>
    <x v="6"/>
    <x v="18"/>
  </r>
  <r>
    <x v="0"/>
    <n v="1197831"/>
    <x v="353"/>
    <x v="2"/>
    <x v="24"/>
    <s v="Boise"/>
    <x v="3"/>
    <n v="48"/>
    <n v="124"/>
    <n v="5952"/>
    <n v="3868.8"/>
    <n v="0.65"/>
    <s v="Online"/>
    <s v="2021"/>
    <x v="6"/>
    <x v="18"/>
  </r>
  <r>
    <x v="2"/>
    <n v="1197831"/>
    <x v="353"/>
    <x v="2"/>
    <x v="24"/>
    <s v="Boise"/>
    <x v="4"/>
    <n v="52"/>
    <n v="133"/>
    <n v="6916"/>
    <n v="3181.3599999999997"/>
    <n v="0.45999999999999996"/>
    <s v="Online"/>
    <s v="2021"/>
    <x v="6"/>
    <x v="18"/>
  </r>
  <r>
    <x v="2"/>
    <n v="1197831"/>
    <x v="353"/>
    <x v="2"/>
    <x v="24"/>
    <s v="Boise"/>
    <x v="5"/>
    <n v="54"/>
    <n v="196"/>
    <n v="10584"/>
    <n v="7197.1200000000008"/>
    <n v="0.68"/>
    <s v="Online"/>
    <s v="2021"/>
    <x v="6"/>
    <x v="18"/>
  </r>
  <r>
    <x v="2"/>
    <n v="1197831"/>
    <x v="381"/>
    <x v="2"/>
    <x v="24"/>
    <s v="Boise"/>
    <x v="0"/>
    <n v="50"/>
    <n v="176"/>
    <n v="8800"/>
    <n v="4400"/>
    <n v="0.5"/>
    <s v="Online"/>
    <s v="2021"/>
    <x v="7"/>
    <x v="22"/>
  </r>
  <r>
    <x v="2"/>
    <n v="1197831"/>
    <x v="381"/>
    <x v="2"/>
    <x v="24"/>
    <s v="Boise"/>
    <x v="1"/>
    <n v="50"/>
    <n v="188"/>
    <n v="9400"/>
    <n v="4888"/>
    <n v="0.52"/>
    <s v="Online"/>
    <s v="2021"/>
    <x v="7"/>
    <x v="22"/>
  </r>
  <r>
    <x v="2"/>
    <n v="1197831"/>
    <x v="381"/>
    <x v="2"/>
    <x v="24"/>
    <s v="Boise"/>
    <x v="2"/>
    <n v="56"/>
    <n v="182"/>
    <n v="10192"/>
    <n v="5299.84"/>
    <n v="0.52"/>
    <s v="Online"/>
    <s v="2021"/>
    <x v="7"/>
    <x v="22"/>
  </r>
  <r>
    <x v="2"/>
    <n v="1197831"/>
    <x v="381"/>
    <x v="2"/>
    <x v="24"/>
    <s v="Boise"/>
    <x v="3"/>
    <n v="55"/>
    <n v="116"/>
    <n v="6380"/>
    <n v="4019.4"/>
    <n v="0.63"/>
    <s v="Online"/>
    <s v="2021"/>
    <x v="7"/>
    <x v="22"/>
  </r>
  <r>
    <x v="2"/>
    <n v="1197831"/>
    <x v="381"/>
    <x v="2"/>
    <x v="24"/>
    <s v="Boise"/>
    <x v="4"/>
    <n v="50"/>
    <n v="104"/>
    <n v="5200"/>
    <n v="2392"/>
    <n v="0.45999999999999996"/>
    <s v="Online"/>
    <s v="2021"/>
    <x v="7"/>
    <x v="22"/>
  </r>
  <r>
    <x v="2"/>
    <n v="1197831"/>
    <x v="381"/>
    <x v="2"/>
    <x v="24"/>
    <s v="Boise"/>
    <x v="5"/>
    <n v="49"/>
    <n v="181"/>
    <n v="8869"/>
    <n v="5942.2300000000005"/>
    <n v="0.67"/>
    <s v="Online"/>
    <s v="2021"/>
    <x v="7"/>
    <x v="22"/>
  </r>
  <r>
    <x v="2"/>
    <n v="1197831"/>
    <x v="410"/>
    <x v="2"/>
    <x v="24"/>
    <s v="Boise"/>
    <x v="0"/>
    <n v="36"/>
    <n v="167"/>
    <n v="6012"/>
    <n v="3066.12"/>
    <n v="0.51"/>
    <s v="Online"/>
    <s v="2021"/>
    <x v="8"/>
    <x v="46"/>
  </r>
  <r>
    <x v="2"/>
    <n v="1197831"/>
    <x v="410"/>
    <x v="2"/>
    <x v="24"/>
    <s v="Boise"/>
    <x v="1"/>
    <n v="37"/>
    <n v="173"/>
    <n v="6401"/>
    <n v="3456.5400000000004"/>
    <n v="0.54"/>
    <s v="Online"/>
    <s v="2021"/>
    <x v="8"/>
    <x v="46"/>
  </r>
  <r>
    <x v="2"/>
    <n v="1197831"/>
    <x v="410"/>
    <x v="2"/>
    <x v="24"/>
    <s v="Boise"/>
    <x v="2"/>
    <n v="41"/>
    <n v="131"/>
    <n v="5371"/>
    <n v="2739.21"/>
    <n v="0.51"/>
    <s v="Online"/>
    <s v="2021"/>
    <x v="8"/>
    <x v="46"/>
  </r>
  <r>
    <x v="2"/>
    <n v="1197831"/>
    <x v="410"/>
    <x v="2"/>
    <x v="24"/>
    <s v="Boise"/>
    <x v="3"/>
    <n v="44"/>
    <n v="101"/>
    <n v="4444"/>
    <n v="2888.6"/>
    <n v="0.65"/>
    <s v="Online"/>
    <s v="2021"/>
    <x v="8"/>
    <x v="46"/>
  </r>
  <r>
    <x v="2"/>
    <n v="1197831"/>
    <x v="410"/>
    <x v="2"/>
    <x v="24"/>
    <s v="Boise"/>
    <x v="4"/>
    <n v="32"/>
    <n v="91"/>
    <n v="2912"/>
    <n v="1397.76"/>
    <n v="0.48"/>
    <s v="Online"/>
    <s v="2021"/>
    <x v="8"/>
    <x v="46"/>
  </r>
  <r>
    <x v="2"/>
    <n v="1197831"/>
    <x v="410"/>
    <x v="2"/>
    <x v="24"/>
    <s v="Boise"/>
    <x v="5"/>
    <n v="42"/>
    <n v="142"/>
    <n v="5964"/>
    <n v="3936.2400000000002"/>
    <n v="0.66"/>
    <s v="Online"/>
    <s v="2021"/>
    <x v="8"/>
    <x v="46"/>
  </r>
  <r>
    <x v="2"/>
    <n v="1197831"/>
    <x v="442"/>
    <x v="2"/>
    <x v="24"/>
    <s v="Boise"/>
    <x v="0"/>
    <n v="33"/>
    <n v="182"/>
    <n v="6006"/>
    <n v="3303.2999999999997"/>
    <n v="0.54999999999999993"/>
    <s v="Online"/>
    <s v="2021"/>
    <x v="9"/>
    <x v="26"/>
  </r>
  <r>
    <x v="2"/>
    <n v="1197831"/>
    <x v="442"/>
    <x v="2"/>
    <x v="24"/>
    <s v="Boise"/>
    <x v="1"/>
    <n v="32"/>
    <n v="189"/>
    <n v="6048"/>
    <n v="3144.96"/>
    <n v="0.52"/>
    <s v="Online"/>
    <s v="2021"/>
    <x v="9"/>
    <x v="26"/>
  </r>
  <r>
    <x v="2"/>
    <n v="1197831"/>
    <x v="442"/>
    <x v="2"/>
    <x v="24"/>
    <s v="Boise"/>
    <x v="2"/>
    <n v="58"/>
    <n v="150"/>
    <n v="8700"/>
    <n v="4698"/>
    <n v="0.54"/>
    <s v="Online"/>
    <s v="2021"/>
    <x v="9"/>
    <x v="26"/>
  </r>
  <r>
    <x v="2"/>
    <n v="1197831"/>
    <x v="442"/>
    <x v="2"/>
    <x v="24"/>
    <s v="Boise"/>
    <x v="3"/>
    <n v="54"/>
    <n v="122"/>
    <n v="6588"/>
    <n v="4018.68"/>
    <n v="0.61"/>
    <s v="Online"/>
    <s v="2021"/>
    <x v="9"/>
    <x v="26"/>
  </r>
  <r>
    <x v="2"/>
    <n v="1197831"/>
    <x v="442"/>
    <x v="2"/>
    <x v="24"/>
    <s v="Boise"/>
    <x v="4"/>
    <n v="54"/>
    <n v="106"/>
    <n v="5724"/>
    <n v="2862"/>
    <n v="0.5"/>
    <s v="Online"/>
    <s v="2021"/>
    <x v="9"/>
    <x v="26"/>
  </r>
  <r>
    <x v="2"/>
    <n v="1197831"/>
    <x v="442"/>
    <x v="2"/>
    <x v="24"/>
    <s v="Boise"/>
    <x v="5"/>
    <n v="63"/>
    <n v="163"/>
    <n v="10269"/>
    <n v="6880.2300000000005"/>
    <n v="0.67"/>
    <s v="Online"/>
    <s v="2021"/>
    <x v="9"/>
    <x v="26"/>
  </r>
  <r>
    <x v="0"/>
    <n v="1197831"/>
    <x v="471"/>
    <x v="2"/>
    <x v="24"/>
    <s v="Boise"/>
    <x v="0"/>
    <n v="54"/>
    <n v="233"/>
    <n v="12582"/>
    <n v="6794.2800000000007"/>
    <n v="0.54"/>
    <s v="Online"/>
    <s v="2021"/>
    <x v="10"/>
    <x v="49"/>
  </r>
  <r>
    <x v="0"/>
    <n v="1197831"/>
    <x v="471"/>
    <x v="2"/>
    <x v="24"/>
    <s v="Boise"/>
    <x v="1"/>
    <n v="51"/>
    <n v="209"/>
    <n v="10659"/>
    <n v="5755.8600000000006"/>
    <n v="0.54"/>
    <s v="Online"/>
    <s v="2021"/>
    <x v="10"/>
    <x v="49"/>
  </r>
  <r>
    <x v="0"/>
    <n v="1197831"/>
    <x v="471"/>
    <x v="2"/>
    <x v="24"/>
    <s v="Boise"/>
    <x v="2"/>
    <n v="56"/>
    <n v="176"/>
    <n v="9856"/>
    <n v="5125.12"/>
    <n v="0.52"/>
    <s v="Online"/>
    <s v="2021"/>
    <x v="10"/>
    <x v="49"/>
  </r>
  <r>
    <x v="0"/>
    <n v="1197831"/>
    <x v="471"/>
    <x v="2"/>
    <x v="24"/>
    <s v="Boise"/>
    <x v="3"/>
    <n v="59"/>
    <n v="142"/>
    <n v="8378"/>
    <n v="5445.7"/>
    <n v="0.65"/>
    <s v="Online"/>
    <s v="2021"/>
    <x v="10"/>
    <x v="49"/>
  </r>
  <r>
    <x v="0"/>
    <n v="1197831"/>
    <x v="471"/>
    <x v="2"/>
    <x v="24"/>
    <s v="Boise"/>
    <x v="4"/>
    <n v="50"/>
    <n v="133"/>
    <n v="6650"/>
    <n v="3258.5"/>
    <n v="0.49"/>
    <s v="Online"/>
    <s v="2021"/>
    <x v="10"/>
    <x v="49"/>
  </r>
  <r>
    <x v="0"/>
    <n v="1197831"/>
    <x v="471"/>
    <x v="2"/>
    <x v="24"/>
    <s v="Boise"/>
    <x v="5"/>
    <n v="60"/>
    <n v="196"/>
    <n v="11760"/>
    <n v="8114.4000000000005"/>
    <n v="0.69000000000000006"/>
    <s v="Online"/>
    <s v="2021"/>
    <x v="10"/>
    <x v="49"/>
  </r>
  <r>
    <x v="0"/>
    <n v="1128299"/>
    <x v="187"/>
    <x v="2"/>
    <x v="24"/>
    <s v="Boise"/>
    <x v="0"/>
    <n v="29"/>
    <n v="119"/>
    <n v="3451"/>
    <n v="1656.48"/>
    <n v="0.48"/>
    <s v="Online"/>
    <s v="2021"/>
    <x v="0"/>
    <x v="2"/>
  </r>
  <r>
    <x v="0"/>
    <n v="1128299"/>
    <x v="187"/>
    <x v="2"/>
    <x v="24"/>
    <s v="Boise"/>
    <x v="1"/>
    <n v="37"/>
    <n v="106"/>
    <n v="3922"/>
    <n v="2000.22"/>
    <n v="0.51"/>
    <s v="Online"/>
    <s v="2021"/>
    <x v="0"/>
    <x v="2"/>
  </r>
  <r>
    <x v="0"/>
    <n v="1128299"/>
    <x v="187"/>
    <x v="2"/>
    <x v="24"/>
    <s v="Boise"/>
    <x v="2"/>
    <n v="37"/>
    <n v="106"/>
    <n v="3922"/>
    <n v="1921.78"/>
    <n v="0.49"/>
    <s v="Online"/>
    <s v="2021"/>
    <x v="0"/>
    <x v="2"/>
  </r>
  <r>
    <x v="0"/>
    <n v="1128299"/>
    <x v="187"/>
    <x v="2"/>
    <x v="24"/>
    <s v="Boise"/>
    <x v="3"/>
    <n v="38"/>
    <n v="77"/>
    <n v="2926"/>
    <n v="1345.9599999999998"/>
    <n v="0.45999999999999996"/>
    <s v="Online"/>
    <s v="2021"/>
    <x v="0"/>
    <x v="2"/>
  </r>
  <r>
    <x v="0"/>
    <n v="1128299"/>
    <x v="187"/>
    <x v="2"/>
    <x v="24"/>
    <s v="Boise"/>
    <x v="4"/>
    <n v="42"/>
    <n v="63"/>
    <n v="2646"/>
    <n v="1190.6999999999998"/>
    <n v="0.44999999999999996"/>
    <s v="Online"/>
    <s v="2021"/>
    <x v="0"/>
    <x v="2"/>
  </r>
  <r>
    <x v="0"/>
    <n v="1128299"/>
    <x v="187"/>
    <x v="2"/>
    <x v="24"/>
    <s v="Boise"/>
    <x v="5"/>
    <n v="36"/>
    <n v="111"/>
    <n v="3996"/>
    <n v="1398.6"/>
    <n v="0.35"/>
    <s v="Online"/>
    <s v="2021"/>
    <x v="0"/>
    <x v="2"/>
  </r>
  <r>
    <x v="0"/>
    <n v="1128299"/>
    <x v="697"/>
    <x v="2"/>
    <x v="24"/>
    <s v="Boise"/>
    <x v="0"/>
    <n v="29"/>
    <n v="143"/>
    <n v="4147"/>
    <n v="2073.5"/>
    <n v="0.5"/>
    <s v="Online"/>
    <s v="2021"/>
    <x v="1"/>
    <x v="52"/>
  </r>
  <r>
    <x v="0"/>
    <n v="1128299"/>
    <x v="697"/>
    <x v="2"/>
    <x v="24"/>
    <s v="Boise"/>
    <x v="1"/>
    <n v="38"/>
    <n v="113"/>
    <n v="4294"/>
    <n v="2318.7600000000002"/>
    <n v="0.54"/>
    <s v="Online"/>
    <s v="2021"/>
    <x v="1"/>
    <x v="52"/>
  </r>
  <r>
    <x v="0"/>
    <n v="1128299"/>
    <x v="697"/>
    <x v="2"/>
    <x v="24"/>
    <s v="Boise"/>
    <x v="2"/>
    <n v="38"/>
    <n v="105"/>
    <n v="3990"/>
    <n v="1875.3"/>
    <n v="0.47"/>
    <s v="Online"/>
    <s v="2021"/>
    <x v="1"/>
    <x v="52"/>
  </r>
  <r>
    <x v="0"/>
    <n v="1128299"/>
    <x v="697"/>
    <x v="2"/>
    <x v="25"/>
    <s v="Phoenix"/>
    <x v="3"/>
    <n v="38"/>
    <n v="63"/>
    <n v="2394"/>
    <n v="1149.1199999999999"/>
    <n v="0.48"/>
    <s v="Online"/>
    <s v="2021"/>
    <x v="1"/>
    <x v="52"/>
  </r>
  <r>
    <x v="0"/>
    <n v="1128299"/>
    <x v="697"/>
    <x v="2"/>
    <x v="25"/>
    <s v="Phoenix"/>
    <x v="4"/>
    <n v="42"/>
    <n v="44"/>
    <n v="1848"/>
    <n v="813.12"/>
    <n v="0.44"/>
    <s v="Online"/>
    <s v="2021"/>
    <x v="1"/>
    <x v="52"/>
  </r>
  <r>
    <x v="0"/>
    <n v="1128299"/>
    <x v="697"/>
    <x v="2"/>
    <x v="25"/>
    <s v="Phoenix"/>
    <x v="5"/>
    <n v="38"/>
    <n v="88"/>
    <n v="3344"/>
    <n v="1203.8399999999999"/>
    <n v="0.36"/>
    <s v="Online"/>
    <s v="2021"/>
    <x v="1"/>
    <x v="52"/>
  </r>
  <r>
    <x v="0"/>
    <n v="1128299"/>
    <x v="227"/>
    <x v="2"/>
    <x v="25"/>
    <s v="Phoenix"/>
    <x v="0"/>
    <n v="37"/>
    <n v="145"/>
    <n v="5365"/>
    <n v="2521.5499999999997"/>
    <n v="0.47"/>
    <s v="Online"/>
    <s v="2021"/>
    <x v="2"/>
    <x v="33"/>
  </r>
  <r>
    <x v="0"/>
    <n v="1128299"/>
    <x v="227"/>
    <x v="2"/>
    <x v="25"/>
    <s v="Phoenix"/>
    <x v="1"/>
    <n v="48"/>
    <n v="95"/>
    <n v="4560"/>
    <n v="2508"/>
    <n v="0.55000000000000004"/>
    <s v="Online"/>
    <s v="2021"/>
    <x v="2"/>
    <x v="33"/>
  </r>
  <r>
    <x v="0"/>
    <n v="1128299"/>
    <x v="227"/>
    <x v="2"/>
    <x v="25"/>
    <s v="Phoenix"/>
    <x v="2"/>
    <n v="49"/>
    <n v="91"/>
    <n v="4459"/>
    <n v="2229.5"/>
    <n v="0.5"/>
    <s v="Online"/>
    <s v="2021"/>
    <x v="2"/>
    <x v="33"/>
  </r>
  <r>
    <x v="0"/>
    <n v="1128299"/>
    <x v="227"/>
    <x v="2"/>
    <x v="25"/>
    <s v="Phoenix"/>
    <x v="3"/>
    <n v="47"/>
    <n v="68"/>
    <n v="3196"/>
    <n v="1470.1599999999999"/>
    <n v="0.45999999999999996"/>
    <s v="Online"/>
    <s v="2021"/>
    <x v="2"/>
    <x v="33"/>
  </r>
  <r>
    <x v="0"/>
    <n v="1128299"/>
    <x v="227"/>
    <x v="2"/>
    <x v="25"/>
    <s v="Phoenix"/>
    <x v="4"/>
    <n v="54"/>
    <n v="31"/>
    <n v="1674"/>
    <n v="686.33999999999992"/>
    <n v="0.41"/>
    <s v="Online"/>
    <s v="2021"/>
    <x v="2"/>
    <x v="33"/>
  </r>
  <r>
    <x v="0"/>
    <n v="1128299"/>
    <x v="227"/>
    <x v="2"/>
    <x v="25"/>
    <s v="Phoenix"/>
    <x v="5"/>
    <n v="47"/>
    <n v="88"/>
    <n v="4136"/>
    <n v="1654.4"/>
    <n v="0.4"/>
    <s v="Online"/>
    <s v="2021"/>
    <x v="2"/>
    <x v="33"/>
  </r>
  <r>
    <x v="0"/>
    <n v="1128299"/>
    <x v="246"/>
    <x v="2"/>
    <x v="25"/>
    <s v="Phoenix"/>
    <x v="0"/>
    <n v="48"/>
    <n v="130"/>
    <n v="6240"/>
    <n v="2807.9999999999995"/>
    <n v="0.44999999999999996"/>
    <s v="Online"/>
    <s v="2021"/>
    <x v="3"/>
    <x v="11"/>
  </r>
  <r>
    <x v="0"/>
    <n v="1128299"/>
    <x v="246"/>
    <x v="2"/>
    <x v="25"/>
    <s v="Phoenix"/>
    <x v="1"/>
    <n v="53"/>
    <n v="90"/>
    <n v="4770"/>
    <n v="2385"/>
    <n v="0.5"/>
    <s v="Online"/>
    <s v="2021"/>
    <x v="3"/>
    <x v="11"/>
  </r>
  <r>
    <x v="0"/>
    <n v="1128299"/>
    <x v="246"/>
    <x v="2"/>
    <x v="25"/>
    <s v="Phoenix"/>
    <x v="2"/>
    <n v="50"/>
    <n v="102"/>
    <n v="5100"/>
    <n v="2550"/>
    <n v="0.5"/>
    <s v="Online"/>
    <s v="2021"/>
    <x v="3"/>
    <x v="11"/>
  </r>
  <r>
    <x v="0"/>
    <n v="1128299"/>
    <x v="246"/>
    <x v="2"/>
    <x v="25"/>
    <s v="Phoenix"/>
    <x v="3"/>
    <n v="46"/>
    <n v="75"/>
    <n v="3450"/>
    <n v="1725"/>
    <n v="0.5"/>
    <s v="Online"/>
    <s v="2021"/>
    <x v="3"/>
    <x v="11"/>
  </r>
  <r>
    <x v="0"/>
    <n v="1128299"/>
    <x v="246"/>
    <x v="2"/>
    <x v="25"/>
    <s v="Phoenix"/>
    <x v="4"/>
    <n v="50"/>
    <n v="39"/>
    <n v="1950"/>
    <n v="819"/>
    <n v="0.42"/>
    <s v="Online"/>
    <s v="2021"/>
    <x v="3"/>
    <x v="11"/>
  </r>
  <r>
    <x v="0"/>
    <n v="1128299"/>
    <x v="246"/>
    <x v="2"/>
    <x v="25"/>
    <s v="Phoenix"/>
    <x v="5"/>
    <n v="67"/>
    <n v="94"/>
    <n v="6298"/>
    <n v="2267.2799999999997"/>
    <n v="0.36"/>
    <s v="Online"/>
    <s v="2021"/>
    <x v="3"/>
    <x v="11"/>
  </r>
  <r>
    <x v="0"/>
    <n v="1128299"/>
    <x v="277"/>
    <x v="2"/>
    <x v="25"/>
    <s v="Phoenix"/>
    <x v="0"/>
    <n v="47"/>
    <n v="147"/>
    <n v="6909"/>
    <n v="3247.23"/>
    <n v="0.47"/>
    <s v="Online"/>
    <s v="2021"/>
    <x v="4"/>
    <x v="37"/>
  </r>
  <r>
    <x v="0"/>
    <n v="1128299"/>
    <x v="277"/>
    <x v="2"/>
    <x v="25"/>
    <s v="Phoenix"/>
    <x v="1"/>
    <n v="53"/>
    <n v="113"/>
    <n v="5989"/>
    <n v="3234.0600000000004"/>
    <n v="0.54"/>
    <s v="Online"/>
    <s v="2021"/>
    <x v="4"/>
    <x v="37"/>
  </r>
  <r>
    <x v="0"/>
    <n v="1128299"/>
    <x v="277"/>
    <x v="2"/>
    <x v="25"/>
    <s v="Phoenix"/>
    <x v="2"/>
    <n v="50"/>
    <n v="120"/>
    <n v="6000"/>
    <n v="2820"/>
    <n v="0.47"/>
    <s v="Online"/>
    <s v="2021"/>
    <x v="4"/>
    <x v="37"/>
  </r>
  <r>
    <x v="0"/>
    <n v="1128299"/>
    <x v="277"/>
    <x v="2"/>
    <x v="25"/>
    <s v="Phoenix"/>
    <x v="3"/>
    <n v="49"/>
    <n v="90"/>
    <n v="4410"/>
    <n v="2205"/>
    <n v="0.5"/>
    <s v="Online"/>
    <s v="2021"/>
    <x v="4"/>
    <x v="37"/>
  </r>
  <r>
    <x v="0"/>
    <n v="1128299"/>
    <x v="277"/>
    <x v="2"/>
    <x v="25"/>
    <s v="Phoenix"/>
    <x v="4"/>
    <n v="51"/>
    <n v="58"/>
    <n v="2958"/>
    <n v="1212.78"/>
    <n v="0.41"/>
    <s v="Online"/>
    <s v="2021"/>
    <x v="4"/>
    <x v="37"/>
  </r>
  <r>
    <x v="0"/>
    <n v="1128299"/>
    <x v="277"/>
    <x v="2"/>
    <x v="25"/>
    <s v="Phoenix"/>
    <x v="5"/>
    <n v="64"/>
    <n v="98"/>
    <n v="6272"/>
    <n v="2257.92"/>
    <n v="0.36"/>
    <s v="Online"/>
    <s v="2021"/>
    <x v="4"/>
    <x v="37"/>
  </r>
  <r>
    <x v="0"/>
    <n v="1128299"/>
    <x v="307"/>
    <x v="2"/>
    <x v="25"/>
    <s v="Phoenix"/>
    <x v="0"/>
    <n v="48"/>
    <n v="156"/>
    <n v="7488"/>
    <n v="3669.12"/>
    <n v="0.49"/>
    <s v="Online"/>
    <s v="2021"/>
    <x v="11"/>
    <x v="41"/>
  </r>
  <r>
    <x v="0"/>
    <n v="1128299"/>
    <x v="307"/>
    <x v="2"/>
    <x v="25"/>
    <s v="Phoenix"/>
    <x v="1"/>
    <n v="51"/>
    <n v="138"/>
    <n v="7038"/>
    <n v="3659.76"/>
    <n v="0.52"/>
    <s v="Online"/>
    <s v="2021"/>
    <x v="11"/>
    <x v="41"/>
  </r>
  <r>
    <x v="0"/>
    <n v="1128299"/>
    <x v="307"/>
    <x v="2"/>
    <x v="25"/>
    <s v="Phoenix"/>
    <x v="2"/>
    <n v="51"/>
    <n v="138"/>
    <n v="7038"/>
    <n v="3167.1"/>
    <n v="0.44999999999999996"/>
    <s v="Online"/>
    <s v="2021"/>
    <x v="11"/>
    <x v="41"/>
  </r>
  <r>
    <x v="0"/>
    <n v="1128299"/>
    <x v="307"/>
    <x v="2"/>
    <x v="25"/>
    <s v="Phoenix"/>
    <x v="3"/>
    <n v="46"/>
    <n v="95"/>
    <n v="4370"/>
    <n v="2185"/>
    <n v="0.5"/>
    <s v="Online"/>
    <s v="2021"/>
    <x v="11"/>
    <x v="41"/>
  </r>
  <r>
    <x v="0"/>
    <n v="1128299"/>
    <x v="307"/>
    <x v="2"/>
    <x v="25"/>
    <s v="Phoenix"/>
    <x v="4"/>
    <n v="51"/>
    <n v="68"/>
    <n v="3468"/>
    <n v="1456.56"/>
    <n v="0.42"/>
    <s v="Online"/>
    <s v="2021"/>
    <x v="11"/>
    <x v="41"/>
  </r>
  <r>
    <x v="0"/>
    <n v="1128299"/>
    <x v="307"/>
    <x v="2"/>
    <x v="25"/>
    <s v="Phoenix"/>
    <x v="5"/>
    <n v="69"/>
    <n v="131"/>
    <n v="9039"/>
    <n v="3525.21"/>
    <n v="0.39"/>
    <s v="Online"/>
    <s v="2021"/>
    <x v="11"/>
    <x v="41"/>
  </r>
  <r>
    <x v="0"/>
    <n v="1128299"/>
    <x v="336"/>
    <x v="2"/>
    <x v="25"/>
    <s v="Phoenix"/>
    <x v="0"/>
    <n v="49"/>
    <n v="196"/>
    <n v="9604"/>
    <n v="4705.96"/>
    <n v="0.49"/>
    <s v="Online"/>
    <s v="2021"/>
    <x v="5"/>
    <x v="15"/>
  </r>
  <r>
    <x v="0"/>
    <n v="1128299"/>
    <x v="336"/>
    <x v="2"/>
    <x v="25"/>
    <s v="Phoenix"/>
    <x v="1"/>
    <n v="50"/>
    <n v="142"/>
    <n v="7100"/>
    <n v="3621"/>
    <n v="0.51"/>
    <s v="Online"/>
    <s v="2021"/>
    <x v="5"/>
    <x v="15"/>
  </r>
  <r>
    <x v="0"/>
    <n v="1128299"/>
    <x v="336"/>
    <x v="2"/>
    <x v="25"/>
    <s v="Phoenix"/>
    <x v="2"/>
    <n v="51"/>
    <n v="133"/>
    <n v="6783"/>
    <n v="3188.0099999999998"/>
    <n v="0.47"/>
    <s v="Online"/>
    <s v="2021"/>
    <x v="5"/>
    <x v="15"/>
  </r>
  <r>
    <x v="0"/>
    <n v="1128299"/>
    <x v="336"/>
    <x v="2"/>
    <x v="25"/>
    <s v="Phoenix"/>
    <x v="3"/>
    <n v="48"/>
    <n v="101"/>
    <n v="4848"/>
    <n v="2181.6"/>
    <n v="0.44999999999999996"/>
    <s v="Online"/>
    <s v="2021"/>
    <x v="5"/>
    <x v="15"/>
  </r>
  <r>
    <x v="0"/>
    <n v="1128299"/>
    <x v="336"/>
    <x v="2"/>
    <x v="25"/>
    <s v="Phoenix"/>
    <x v="4"/>
    <n v="52"/>
    <n v="128"/>
    <n v="6656"/>
    <n v="2862.08"/>
    <n v="0.43"/>
    <s v="Online"/>
    <s v="2021"/>
    <x v="5"/>
    <x v="15"/>
  </r>
  <r>
    <x v="0"/>
    <n v="1128299"/>
    <x v="336"/>
    <x v="2"/>
    <x v="25"/>
    <s v="Phoenix"/>
    <x v="5"/>
    <n v="67"/>
    <n v="123"/>
    <n v="8241"/>
    <n v="3131.58"/>
    <n v="0.38"/>
    <s v="Online"/>
    <s v="2021"/>
    <x v="5"/>
    <x v="15"/>
  </r>
  <r>
    <x v="0"/>
    <n v="1128299"/>
    <x v="368"/>
    <x v="2"/>
    <x v="25"/>
    <s v="Phoenix"/>
    <x v="0"/>
    <n v="50"/>
    <n v="163"/>
    <n v="8150"/>
    <n v="4075"/>
    <n v="0.5"/>
    <s v="Online"/>
    <s v="2021"/>
    <x v="6"/>
    <x v="20"/>
  </r>
  <r>
    <x v="0"/>
    <n v="1128299"/>
    <x v="368"/>
    <x v="2"/>
    <x v="25"/>
    <s v="Phoenix"/>
    <x v="1"/>
    <n v="57"/>
    <n v="161"/>
    <n v="9177"/>
    <n v="4588.5"/>
    <n v="0.5"/>
    <s v="Online"/>
    <s v="2021"/>
    <x v="6"/>
    <x v="20"/>
  </r>
  <r>
    <x v="0"/>
    <n v="1128299"/>
    <x v="368"/>
    <x v="2"/>
    <x v="25"/>
    <s v="Phoenix"/>
    <x v="2"/>
    <n v="54"/>
    <n v="113"/>
    <n v="6102"/>
    <n v="2989.98"/>
    <n v="0.49"/>
    <s v="Online"/>
    <s v="2021"/>
    <x v="6"/>
    <x v="20"/>
  </r>
  <r>
    <x v="0"/>
    <n v="1128299"/>
    <x v="368"/>
    <x v="2"/>
    <x v="25"/>
    <s v="Phoenix"/>
    <x v="3"/>
    <n v="52"/>
    <n v="112"/>
    <n v="5824"/>
    <n v="2853.7599999999998"/>
    <n v="0.49"/>
    <s v="Online"/>
    <s v="2021"/>
    <x v="6"/>
    <x v="20"/>
  </r>
  <r>
    <x v="0"/>
    <n v="1128299"/>
    <x v="368"/>
    <x v="2"/>
    <x v="25"/>
    <s v="Phoenix"/>
    <x v="4"/>
    <n v="59"/>
    <n v="116"/>
    <n v="6844"/>
    <n v="2806.04"/>
    <n v="0.41"/>
    <s v="Online"/>
    <s v="2021"/>
    <x v="6"/>
    <x v="20"/>
  </r>
  <r>
    <x v="0"/>
    <n v="1128299"/>
    <x v="368"/>
    <x v="2"/>
    <x v="25"/>
    <s v="Phoenix"/>
    <x v="5"/>
    <n v="65"/>
    <n v="94"/>
    <n v="6110"/>
    <n v="2444"/>
    <n v="0.4"/>
    <s v="Online"/>
    <s v="2021"/>
    <x v="6"/>
    <x v="20"/>
  </r>
  <r>
    <x v="0"/>
    <n v="1128299"/>
    <x v="400"/>
    <x v="2"/>
    <x v="25"/>
    <s v="Phoenix"/>
    <x v="0"/>
    <n v="41"/>
    <n v="167"/>
    <n v="6847"/>
    <n v="3355.0299999999997"/>
    <n v="0.49"/>
    <s v="Online"/>
    <s v="2021"/>
    <x v="7"/>
    <x v="44"/>
  </r>
  <r>
    <x v="0"/>
    <n v="1128299"/>
    <x v="400"/>
    <x v="2"/>
    <x v="25"/>
    <s v="Phoenix"/>
    <x v="1"/>
    <n v="45"/>
    <n v="161"/>
    <n v="7245"/>
    <n v="3839.8500000000004"/>
    <n v="0.53"/>
    <s v="Online"/>
    <s v="2021"/>
    <x v="7"/>
    <x v="44"/>
  </r>
  <r>
    <x v="0"/>
    <n v="1128299"/>
    <x v="400"/>
    <x v="2"/>
    <x v="25"/>
    <s v="Phoenix"/>
    <x v="2"/>
    <n v="43"/>
    <n v="128"/>
    <n v="5504"/>
    <n v="2476.7999999999997"/>
    <n v="0.44999999999999996"/>
    <s v="Online"/>
    <s v="2021"/>
    <x v="7"/>
    <x v="44"/>
  </r>
  <r>
    <x v="0"/>
    <n v="1128299"/>
    <x v="400"/>
    <x v="2"/>
    <x v="25"/>
    <s v="Phoenix"/>
    <x v="3"/>
    <n v="41"/>
    <n v="113"/>
    <n v="4633"/>
    <n v="2177.5099999999998"/>
    <n v="0.47"/>
    <s v="Online"/>
    <s v="2021"/>
    <x v="7"/>
    <x v="44"/>
  </r>
  <r>
    <x v="0"/>
    <n v="1128299"/>
    <x v="400"/>
    <x v="2"/>
    <x v="25"/>
    <s v="Phoenix"/>
    <x v="4"/>
    <n v="54"/>
    <n v="105"/>
    <n v="5670"/>
    <n v="2494.8000000000002"/>
    <n v="0.44"/>
    <s v="Online"/>
    <s v="2021"/>
    <x v="7"/>
    <x v="44"/>
  </r>
  <r>
    <x v="0"/>
    <n v="1128299"/>
    <x v="400"/>
    <x v="2"/>
    <x v="25"/>
    <s v="Phoenix"/>
    <x v="5"/>
    <n v="56"/>
    <n v="119"/>
    <n v="6664"/>
    <n v="2465.6799999999998"/>
    <n v="0.37"/>
    <s v="Online"/>
    <s v="2021"/>
    <x v="7"/>
    <x v="44"/>
  </r>
  <r>
    <x v="0"/>
    <n v="1128299"/>
    <x v="429"/>
    <x v="2"/>
    <x v="25"/>
    <s v="Phoenix"/>
    <x v="0"/>
    <n v="41"/>
    <n v="135"/>
    <n v="5535"/>
    <n v="2656.7999999999997"/>
    <n v="0.48"/>
    <s v="Online"/>
    <s v="2021"/>
    <x v="8"/>
    <x v="24"/>
  </r>
  <r>
    <x v="0"/>
    <n v="1128299"/>
    <x v="429"/>
    <x v="2"/>
    <x v="25"/>
    <s v="Phoenix"/>
    <x v="1"/>
    <n v="47"/>
    <n v="145"/>
    <n v="6815"/>
    <n v="3611.9500000000003"/>
    <n v="0.53"/>
    <s v="Online"/>
    <s v="2021"/>
    <x v="8"/>
    <x v="24"/>
  </r>
  <r>
    <x v="0"/>
    <n v="1128299"/>
    <x v="429"/>
    <x v="2"/>
    <x v="25"/>
    <s v="Phoenix"/>
    <x v="2"/>
    <n v="44"/>
    <n v="91"/>
    <n v="4004"/>
    <n v="1921.9199999999998"/>
    <n v="0.48"/>
    <s v="Online"/>
    <s v="2021"/>
    <x v="8"/>
    <x v="24"/>
  </r>
  <r>
    <x v="0"/>
    <n v="1128299"/>
    <x v="429"/>
    <x v="2"/>
    <x v="25"/>
    <s v="Phoenix"/>
    <x v="3"/>
    <n v="43"/>
    <n v="90"/>
    <n v="3870"/>
    <n v="1896.3"/>
    <n v="0.49"/>
    <s v="Online"/>
    <s v="2021"/>
    <x v="8"/>
    <x v="24"/>
  </r>
  <r>
    <x v="0"/>
    <n v="1128299"/>
    <x v="429"/>
    <x v="2"/>
    <x v="25"/>
    <s v="Phoenix"/>
    <x v="4"/>
    <n v="53"/>
    <n v="69"/>
    <n v="3657"/>
    <n v="1462.8000000000002"/>
    <n v="0.4"/>
    <s v="Online"/>
    <s v="2021"/>
    <x v="8"/>
    <x v="24"/>
  </r>
  <r>
    <x v="0"/>
    <n v="1128299"/>
    <x v="429"/>
    <x v="2"/>
    <x v="25"/>
    <s v="Phoenix"/>
    <x v="5"/>
    <n v="56"/>
    <n v="85"/>
    <n v="4760"/>
    <n v="1808.8"/>
    <n v="0.38"/>
    <s v="Online"/>
    <s v="2021"/>
    <x v="8"/>
    <x v="24"/>
  </r>
  <r>
    <x v="0"/>
    <n v="1128299"/>
    <x v="460"/>
    <x v="2"/>
    <x v="25"/>
    <s v="Phoenix"/>
    <x v="0"/>
    <n v="42"/>
    <n v="135"/>
    <n v="5670"/>
    <n v="2664.8999999999996"/>
    <n v="0.47"/>
    <s v="Online"/>
    <s v="2021"/>
    <x v="9"/>
    <x v="48"/>
  </r>
  <r>
    <x v="0"/>
    <n v="1128299"/>
    <x v="460"/>
    <x v="2"/>
    <x v="25"/>
    <s v="Phoenix"/>
    <x v="1"/>
    <n v="46"/>
    <n v="147"/>
    <n v="6762"/>
    <n v="3516.2400000000002"/>
    <n v="0.52"/>
    <s v="Online"/>
    <s v="2021"/>
    <x v="9"/>
    <x v="48"/>
  </r>
  <r>
    <x v="0"/>
    <n v="1128299"/>
    <x v="460"/>
    <x v="2"/>
    <x v="25"/>
    <s v="Phoenix"/>
    <x v="2"/>
    <n v="44"/>
    <n v="105"/>
    <n v="4620"/>
    <n v="2125.1999999999998"/>
    <n v="0.45999999999999996"/>
    <s v="Online"/>
    <s v="2021"/>
    <x v="9"/>
    <x v="48"/>
  </r>
  <r>
    <x v="0"/>
    <n v="1128299"/>
    <x v="460"/>
    <x v="2"/>
    <x v="25"/>
    <s v="Phoenix"/>
    <x v="3"/>
    <n v="42"/>
    <n v="98"/>
    <n v="4116"/>
    <n v="1934.52"/>
    <n v="0.47"/>
    <s v="Online"/>
    <s v="2021"/>
    <x v="9"/>
    <x v="48"/>
  </r>
  <r>
    <x v="0"/>
    <n v="1128299"/>
    <x v="460"/>
    <x v="2"/>
    <x v="25"/>
    <s v="Phoenix"/>
    <x v="4"/>
    <n v="53"/>
    <n v="87"/>
    <n v="4611"/>
    <n v="1890.51"/>
    <n v="0.41"/>
    <s v="Online"/>
    <s v="2021"/>
    <x v="9"/>
    <x v="48"/>
  </r>
  <r>
    <x v="0"/>
    <n v="1128299"/>
    <x v="460"/>
    <x v="2"/>
    <x v="25"/>
    <s v="Phoenix"/>
    <x v="5"/>
    <n v="55"/>
    <n v="111"/>
    <n v="6105"/>
    <n v="2258.85"/>
    <n v="0.37"/>
    <s v="Online"/>
    <s v="2021"/>
    <x v="9"/>
    <x v="48"/>
  </r>
  <r>
    <x v="0"/>
    <n v="1128299"/>
    <x v="489"/>
    <x v="2"/>
    <x v="25"/>
    <s v="Phoenix"/>
    <x v="0"/>
    <n v="44"/>
    <n v="181"/>
    <n v="7964"/>
    <n v="3663.4399999999996"/>
    <n v="0.45999999999999996"/>
    <s v="Online"/>
    <s v="2021"/>
    <x v="10"/>
    <x v="29"/>
  </r>
  <r>
    <x v="0"/>
    <n v="1128299"/>
    <x v="489"/>
    <x v="2"/>
    <x v="25"/>
    <s v="Phoenix"/>
    <x v="1"/>
    <n v="49"/>
    <n v="175"/>
    <n v="8575"/>
    <n v="4630.5"/>
    <n v="0.54"/>
    <s v="Online"/>
    <s v="2021"/>
    <x v="10"/>
    <x v="29"/>
  </r>
  <r>
    <x v="4"/>
    <n v="1128299"/>
    <x v="489"/>
    <x v="2"/>
    <x v="25"/>
    <s v="Phoenix"/>
    <x v="2"/>
    <n v="43"/>
    <n v="123"/>
    <n v="5289"/>
    <n v="2538.7199999999998"/>
    <n v="0.48"/>
    <s v="Online"/>
    <s v="2021"/>
    <x v="10"/>
    <x v="29"/>
  </r>
  <r>
    <x v="4"/>
    <n v="1128299"/>
    <x v="489"/>
    <x v="2"/>
    <x v="25"/>
    <s v="Phoenix"/>
    <x v="3"/>
    <n v="44"/>
    <n v="115"/>
    <n v="5060"/>
    <n v="2277"/>
    <n v="0.44999999999999996"/>
    <s v="Online"/>
    <s v="2021"/>
    <x v="10"/>
    <x v="29"/>
  </r>
  <r>
    <x v="4"/>
    <n v="1128299"/>
    <x v="489"/>
    <x v="2"/>
    <x v="25"/>
    <s v="Phoenix"/>
    <x v="4"/>
    <n v="52"/>
    <n v="88"/>
    <n v="4576"/>
    <n v="1967.68"/>
    <n v="0.43"/>
    <s v="Online"/>
    <s v="2021"/>
    <x v="10"/>
    <x v="29"/>
  </r>
  <r>
    <x v="4"/>
    <n v="1128299"/>
    <x v="489"/>
    <x v="2"/>
    <x v="25"/>
    <s v="Phoenix"/>
    <x v="5"/>
    <n v="58"/>
    <n v="135"/>
    <n v="7830"/>
    <n v="2897.1"/>
    <n v="0.37"/>
    <s v="Online"/>
    <s v="2021"/>
    <x v="10"/>
    <x v="29"/>
  </r>
  <r>
    <x v="4"/>
    <n v="1128299"/>
    <x v="190"/>
    <x v="2"/>
    <x v="25"/>
    <s v="Phoenix"/>
    <x v="0"/>
    <n v="33"/>
    <n v="133"/>
    <n v="4389"/>
    <n v="2150.61"/>
    <n v="0.49"/>
    <s v="Online"/>
    <s v="2021"/>
    <x v="0"/>
    <x v="3"/>
  </r>
  <r>
    <x v="4"/>
    <n v="1128299"/>
    <x v="190"/>
    <x v="2"/>
    <x v="25"/>
    <s v="Phoenix"/>
    <x v="1"/>
    <n v="42"/>
    <n v="138"/>
    <n v="5796"/>
    <n v="3071.88"/>
    <n v="0.53"/>
    <s v="Online"/>
    <s v="2021"/>
    <x v="0"/>
    <x v="3"/>
  </r>
  <r>
    <x v="4"/>
    <n v="1128299"/>
    <x v="190"/>
    <x v="2"/>
    <x v="25"/>
    <s v="Phoenix"/>
    <x v="2"/>
    <n v="42"/>
    <n v="138"/>
    <n v="5796"/>
    <n v="2666.16"/>
    <n v="0.45999999999999996"/>
    <s v="Online"/>
    <s v="2021"/>
    <x v="0"/>
    <x v="3"/>
  </r>
  <r>
    <x v="4"/>
    <n v="1128299"/>
    <x v="190"/>
    <x v="2"/>
    <x v="25"/>
    <s v="Phoenix"/>
    <x v="3"/>
    <n v="43"/>
    <n v="85"/>
    <n v="3655"/>
    <n v="1790.95"/>
    <n v="0.49"/>
    <s v="Online"/>
    <s v="2021"/>
    <x v="0"/>
    <x v="3"/>
  </r>
  <r>
    <x v="4"/>
    <n v="1128299"/>
    <x v="190"/>
    <x v="2"/>
    <x v="25"/>
    <s v="Phoenix"/>
    <x v="4"/>
    <n v="45"/>
    <n v="80"/>
    <n v="3600"/>
    <n v="1476"/>
    <n v="0.41"/>
    <s v="Online"/>
    <s v="2021"/>
    <x v="0"/>
    <x v="3"/>
  </r>
  <r>
    <x v="4"/>
    <n v="1128299"/>
    <x v="190"/>
    <x v="2"/>
    <x v="25"/>
    <s v="Phoenix"/>
    <x v="5"/>
    <n v="42"/>
    <n v="128"/>
    <n v="5376"/>
    <n v="1935.36"/>
    <n v="0.36"/>
    <s v="Online"/>
    <s v="2021"/>
    <x v="0"/>
    <x v="3"/>
  </r>
  <r>
    <x v="4"/>
    <n v="1128299"/>
    <x v="700"/>
    <x v="2"/>
    <x v="25"/>
    <s v="Phoenix"/>
    <x v="0"/>
    <n v="33"/>
    <n v="147"/>
    <n v="4851"/>
    <n v="2376.9899999999998"/>
    <n v="0.49"/>
    <s v="Online"/>
    <s v="2021"/>
    <x v="1"/>
    <x v="52"/>
  </r>
  <r>
    <x v="4"/>
    <n v="1128299"/>
    <x v="700"/>
    <x v="2"/>
    <x v="25"/>
    <s v="Phoenix"/>
    <x v="1"/>
    <n v="44"/>
    <n v="106"/>
    <n v="4664"/>
    <n v="2565.2000000000003"/>
    <n v="0.55000000000000004"/>
    <s v="Online"/>
    <s v="2021"/>
    <x v="1"/>
    <x v="52"/>
  </r>
  <r>
    <x v="4"/>
    <n v="1128299"/>
    <x v="700"/>
    <x v="2"/>
    <x v="25"/>
    <s v="Phoenix"/>
    <x v="2"/>
    <n v="41"/>
    <n v="111"/>
    <n v="4551"/>
    <n v="2093.46"/>
    <n v="0.45999999999999996"/>
    <s v="Online"/>
    <s v="2021"/>
    <x v="1"/>
    <x v="52"/>
  </r>
  <r>
    <x v="4"/>
    <n v="1128299"/>
    <x v="700"/>
    <x v="2"/>
    <x v="26"/>
    <s v="Albuquerque"/>
    <x v="3"/>
    <n v="43"/>
    <n v="74"/>
    <n v="3182"/>
    <n v="1559.18"/>
    <n v="0.49"/>
    <s v="Online"/>
    <s v="2021"/>
    <x v="1"/>
    <x v="52"/>
  </r>
  <r>
    <x v="4"/>
    <n v="1128299"/>
    <x v="700"/>
    <x v="2"/>
    <x v="26"/>
    <s v="Albuquerque"/>
    <x v="4"/>
    <n v="45"/>
    <n v="54"/>
    <n v="2430"/>
    <n v="1069.2"/>
    <n v="0.44"/>
    <s v="Online"/>
    <s v="2021"/>
    <x v="1"/>
    <x v="52"/>
  </r>
  <r>
    <x v="4"/>
    <n v="1128299"/>
    <x v="700"/>
    <x v="2"/>
    <x v="26"/>
    <s v="Albuquerque"/>
    <x v="5"/>
    <n v="41"/>
    <n v="104"/>
    <n v="4264"/>
    <n v="1620.32"/>
    <n v="0.38"/>
    <s v="Online"/>
    <s v="2021"/>
    <x v="1"/>
    <x v="52"/>
  </r>
  <r>
    <x v="4"/>
    <n v="1128299"/>
    <x v="712"/>
    <x v="2"/>
    <x v="26"/>
    <s v="Albuquerque"/>
    <x v="0"/>
    <n v="44"/>
    <n v="165"/>
    <n v="7260"/>
    <n v="3630"/>
    <n v="0.5"/>
    <s v="Online"/>
    <s v="2021"/>
    <x v="2"/>
    <x v="33"/>
  </r>
  <r>
    <x v="4"/>
    <n v="1128299"/>
    <x v="712"/>
    <x v="2"/>
    <x v="26"/>
    <s v="Albuquerque"/>
    <x v="1"/>
    <n v="51"/>
    <n v="112"/>
    <n v="5712"/>
    <n v="3027.36"/>
    <n v="0.53"/>
    <s v="Online"/>
    <s v="2021"/>
    <x v="2"/>
    <x v="33"/>
  </r>
  <r>
    <x v="4"/>
    <n v="1128299"/>
    <x v="712"/>
    <x v="2"/>
    <x v="26"/>
    <s v="Albuquerque"/>
    <x v="2"/>
    <n v="52"/>
    <n v="112"/>
    <n v="5824"/>
    <n v="2853.7599999999998"/>
    <n v="0.49"/>
    <s v="Online"/>
    <s v="2021"/>
    <x v="2"/>
    <x v="33"/>
  </r>
  <r>
    <x v="4"/>
    <n v="1128299"/>
    <x v="712"/>
    <x v="2"/>
    <x v="26"/>
    <s v="Albuquerque"/>
    <x v="3"/>
    <n v="50"/>
    <n v="83"/>
    <n v="4150"/>
    <n v="1908.9999999999998"/>
    <n v="0.45999999999999996"/>
    <s v="Online"/>
    <s v="2021"/>
    <x v="2"/>
    <x v="33"/>
  </r>
  <r>
    <x v="4"/>
    <n v="1128299"/>
    <x v="712"/>
    <x v="2"/>
    <x v="26"/>
    <s v="Albuquerque"/>
    <x v="4"/>
    <n v="55"/>
    <n v="53"/>
    <n v="2915"/>
    <n v="1253.45"/>
    <n v="0.43"/>
    <s v="Online"/>
    <s v="2021"/>
    <x v="2"/>
    <x v="33"/>
  </r>
  <r>
    <x v="4"/>
    <n v="1128299"/>
    <x v="712"/>
    <x v="2"/>
    <x v="26"/>
    <s v="Albuquerque"/>
    <x v="5"/>
    <n v="50"/>
    <n v="98"/>
    <n v="4900"/>
    <n v="1862"/>
    <n v="0.38"/>
    <s v="Online"/>
    <s v="2021"/>
    <x v="2"/>
    <x v="33"/>
  </r>
  <r>
    <x v="4"/>
    <n v="1128299"/>
    <x v="249"/>
    <x v="2"/>
    <x v="26"/>
    <s v="Albuquerque"/>
    <x v="0"/>
    <n v="51"/>
    <n v="154"/>
    <n v="7854"/>
    <n v="3534.2999999999997"/>
    <n v="0.44999999999999996"/>
    <s v="Online"/>
    <s v="2021"/>
    <x v="3"/>
    <x v="12"/>
  </r>
  <r>
    <x v="4"/>
    <n v="1128299"/>
    <x v="249"/>
    <x v="2"/>
    <x v="26"/>
    <s v="Albuquerque"/>
    <x v="1"/>
    <n v="59"/>
    <n v="98"/>
    <n v="5782"/>
    <n v="2891"/>
    <n v="0.5"/>
    <s v="Online"/>
    <s v="2021"/>
    <x v="3"/>
    <x v="12"/>
  </r>
  <r>
    <x v="4"/>
    <n v="1128299"/>
    <x v="249"/>
    <x v="2"/>
    <x v="26"/>
    <s v="Albuquerque"/>
    <x v="2"/>
    <n v="55"/>
    <n v="116"/>
    <n v="6380"/>
    <n v="3190"/>
    <n v="0.5"/>
    <s v="Online"/>
    <s v="2021"/>
    <x v="3"/>
    <x v="12"/>
  </r>
  <r>
    <x v="4"/>
    <n v="1128299"/>
    <x v="249"/>
    <x v="2"/>
    <x v="26"/>
    <s v="Albuquerque"/>
    <x v="3"/>
    <n v="54"/>
    <n v="87"/>
    <n v="4698"/>
    <n v="2161.08"/>
    <n v="0.45999999999999996"/>
    <s v="Online"/>
    <s v="2021"/>
    <x v="3"/>
    <x v="12"/>
  </r>
  <r>
    <x v="4"/>
    <n v="1128299"/>
    <x v="249"/>
    <x v="2"/>
    <x v="26"/>
    <s v="Albuquerque"/>
    <x v="4"/>
    <n v="56"/>
    <n v="58"/>
    <n v="3248"/>
    <n v="1331.6799999999998"/>
    <n v="0.41"/>
    <s v="Online"/>
    <s v="2021"/>
    <x v="3"/>
    <x v="12"/>
  </r>
  <r>
    <x v="4"/>
    <n v="1128299"/>
    <x v="249"/>
    <x v="2"/>
    <x v="26"/>
    <s v="Albuquerque"/>
    <x v="5"/>
    <n v="69"/>
    <n v="101"/>
    <n v="6969"/>
    <n v="2648.2200000000003"/>
    <n v="0.38"/>
    <s v="Online"/>
    <s v="2021"/>
    <x v="3"/>
    <x v="12"/>
  </r>
  <r>
    <x v="4"/>
    <n v="1128299"/>
    <x v="280"/>
    <x v="2"/>
    <x v="26"/>
    <s v="Albuquerque"/>
    <x v="0"/>
    <n v="51"/>
    <n v="150"/>
    <n v="7650"/>
    <n v="3442.4999999999995"/>
    <n v="0.44999999999999996"/>
    <s v="Online"/>
    <s v="2021"/>
    <x v="4"/>
    <x v="37"/>
  </r>
  <r>
    <x v="4"/>
    <n v="1128299"/>
    <x v="280"/>
    <x v="2"/>
    <x v="26"/>
    <s v="Albuquerque"/>
    <x v="1"/>
    <n v="58"/>
    <n v="111"/>
    <n v="6438"/>
    <n v="3283.38"/>
    <n v="0.51"/>
    <s v="Online"/>
    <s v="2021"/>
    <x v="4"/>
    <x v="37"/>
  </r>
  <r>
    <x v="4"/>
    <n v="1128299"/>
    <x v="280"/>
    <x v="2"/>
    <x v="26"/>
    <s v="Albuquerque"/>
    <x v="2"/>
    <n v="56"/>
    <n v="126"/>
    <n v="7056"/>
    <n v="3316.3199999999997"/>
    <n v="0.47"/>
    <s v="Online"/>
    <s v="2021"/>
    <x v="4"/>
    <x v="37"/>
  </r>
  <r>
    <x v="4"/>
    <n v="1128299"/>
    <x v="280"/>
    <x v="2"/>
    <x v="26"/>
    <s v="Albuquerque"/>
    <x v="3"/>
    <n v="51"/>
    <n v="91"/>
    <n v="4641"/>
    <n v="2134.8599999999997"/>
    <n v="0.45999999999999996"/>
    <s v="Online"/>
    <s v="2021"/>
    <x v="4"/>
    <x v="37"/>
  </r>
  <r>
    <x v="4"/>
    <n v="1128299"/>
    <x v="280"/>
    <x v="2"/>
    <x v="26"/>
    <s v="Albuquerque"/>
    <x v="4"/>
    <n v="56"/>
    <n v="65"/>
    <n v="3640"/>
    <n v="1528.8"/>
    <n v="0.42"/>
    <s v="Online"/>
    <s v="2021"/>
    <x v="4"/>
    <x v="37"/>
  </r>
  <r>
    <x v="4"/>
    <n v="1128299"/>
    <x v="280"/>
    <x v="2"/>
    <x v="26"/>
    <s v="Albuquerque"/>
    <x v="5"/>
    <n v="69"/>
    <n v="115"/>
    <n v="7935"/>
    <n v="3094.65"/>
    <n v="0.39"/>
    <s v="Online"/>
    <s v="2021"/>
    <x v="4"/>
    <x v="37"/>
  </r>
  <r>
    <x v="4"/>
    <n v="1128299"/>
    <x v="310"/>
    <x v="2"/>
    <x v="26"/>
    <s v="Albuquerque"/>
    <x v="0"/>
    <n v="52"/>
    <n v="203"/>
    <n v="10556"/>
    <n v="5066.88"/>
    <n v="0.48"/>
    <s v="Online"/>
    <s v="2021"/>
    <x v="11"/>
    <x v="41"/>
  </r>
  <r>
    <x v="4"/>
    <n v="1128299"/>
    <x v="310"/>
    <x v="2"/>
    <x v="26"/>
    <s v="Albuquerque"/>
    <x v="1"/>
    <n v="54"/>
    <n v="154"/>
    <n v="8316"/>
    <n v="4324.32"/>
    <n v="0.52"/>
    <s v="Online"/>
    <s v="2021"/>
    <x v="11"/>
    <x v="41"/>
  </r>
  <r>
    <x v="4"/>
    <n v="1128299"/>
    <x v="310"/>
    <x v="2"/>
    <x v="26"/>
    <s v="Albuquerque"/>
    <x v="2"/>
    <n v="54"/>
    <n v="149"/>
    <n v="8046"/>
    <n v="4023"/>
    <n v="0.5"/>
    <s v="Online"/>
    <s v="2021"/>
    <x v="11"/>
    <x v="41"/>
  </r>
  <r>
    <x v="4"/>
    <n v="1128299"/>
    <x v="310"/>
    <x v="2"/>
    <x v="26"/>
    <s v="Albuquerque"/>
    <x v="3"/>
    <n v="54"/>
    <n v="106"/>
    <n v="5724"/>
    <n v="2575.7999999999997"/>
    <n v="0.44999999999999996"/>
    <s v="Online"/>
    <s v="2021"/>
    <x v="11"/>
    <x v="41"/>
  </r>
  <r>
    <x v="4"/>
    <n v="1128299"/>
    <x v="310"/>
    <x v="2"/>
    <x v="26"/>
    <s v="Albuquerque"/>
    <x v="4"/>
    <n v="56"/>
    <n v="87"/>
    <n v="4872"/>
    <n v="2094.96"/>
    <n v="0.43"/>
    <s v="Online"/>
    <s v="2021"/>
    <x v="11"/>
    <x v="41"/>
  </r>
  <r>
    <x v="4"/>
    <n v="1128299"/>
    <x v="310"/>
    <x v="2"/>
    <x v="26"/>
    <s v="Albuquerque"/>
    <x v="5"/>
    <n v="74"/>
    <n v="162"/>
    <n v="11988"/>
    <n v="4315.68"/>
    <n v="0.36"/>
    <s v="Online"/>
    <s v="2021"/>
    <x v="11"/>
    <x v="41"/>
  </r>
  <r>
    <x v="4"/>
    <n v="1128299"/>
    <x v="339"/>
    <x v="2"/>
    <x v="26"/>
    <s v="Albuquerque"/>
    <x v="0"/>
    <n v="54"/>
    <n v="203"/>
    <n v="10962"/>
    <n v="5152.1399999999994"/>
    <n v="0.47"/>
    <s v="Online"/>
    <s v="2021"/>
    <x v="5"/>
    <x v="16"/>
  </r>
  <r>
    <x v="4"/>
    <n v="1128299"/>
    <x v="339"/>
    <x v="2"/>
    <x v="26"/>
    <s v="Albuquerque"/>
    <x v="1"/>
    <n v="56"/>
    <n v="180"/>
    <n v="10080"/>
    <n v="5443.2000000000007"/>
    <n v="0.54"/>
    <s v="Online"/>
    <s v="2021"/>
    <x v="5"/>
    <x v="16"/>
  </r>
  <r>
    <x v="4"/>
    <n v="1128299"/>
    <x v="339"/>
    <x v="2"/>
    <x v="26"/>
    <s v="Albuquerque"/>
    <x v="2"/>
    <n v="58"/>
    <n v="160"/>
    <n v="9280"/>
    <n v="4454.3999999999996"/>
    <n v="0.48"/>
    <s v="Online"/>
    <s v="2021"/>
    <x v="5"/>
    <x v="16"/>
  </r>
  <r>
    <x v="4"/>
    <n v="1128299"/>
    <x v="339"/>
    <x v="2"/>
    <x v="26"/>
    <s v="Albuquerque"/>
    <x v="3"/>
    <n v="54"/>
    <n v="135"/>
    <n v="7290"/>
    <n v="3280.4999999999995"/>
    <n v="0.44999999999999996"/>
    <s v="Online"/>
    <s v="2021"/>
    <x v="5"/>
    <x v="16"/>
  </r>
  <r>
    <x v="4"/>
    <n v="1128299"/>
    <x v="339"/>
    <x v="2"/>
    <x v="26"/>
    <s v="Albuquerque"/>
    <x v="4"/>
    <n v="57"/>
    <n v="145"/>
    <n v="8265"/>
    <n v="3553.95"/>
    <n v="0.43"/>
    <s v="Online"/>
    <s v="2021"/>
    <x v="5"/>
    <x v="16"/>
  </r>
  <r>
    <x v="4"/>
    <n v="1128299"/>
    <x v="339"/>
    <x v="2"/>
    <x v="26"/>
    <s v="Albuquerque"/>
    <x v="5"/>
    <n v="69"/>
    <n v="140"/>
    <n v="9660"/>
    <n v="3670.8"/>
    <n v="0.38"/>
    <s v="Online"/>
    <s v="2021"/>
    <x v="5"/>
    <x v="16"/>
  </r>
  <r>
    <x v="4"/>
    <n v="1128299"/>
    <x v="371"/>
    <x v="2"/>
    <x v="26"/>
    <s v="Albuquerque"/>
    <x v="0"/>
    <n v="56"/>
    <n v="175"/>
    <n v="9800"/>
    <n v="4900"/>
    <n v="0.5"/>
    <s v="Online"/>
    <s v="2021"/>
    <x v="6"/>
    <x v="20"/>
  </r>
  <r>
    <x v="4"/>
    <n v="1128299"/>
    <x v="371"/>
    <x v="2"/>
    <x v="26"/>
    <s v="Albuquerque"/>
    <x v="1"/>
    <n v="60"/>
    <n v="176"/>
    <n v="10560"/>
    <n v="5491.2"/>
    <n v="0.52"/>
    <s v="Online"/>
    <s v="2021"/>
    <x v="6"/>
    <x v="20"/>
  </r>
  <r>
    <x v="4"/>
    <n v="1128299"/>
    <x v="371"/>
    <x v="2"/>
    <x v="26"/>
    <s v="Albuquerque"/>
    <x v="2"/>
    <n v="58"/>
    <n v="142"/>
    <n v="8236"/>
    <n v="3788.5599999999995"/>
    <n v="0.45999999999999996"/>
    <s v="Online"/>
    <s v="2021"/>
    <x v="6"/>
    <x v="20"/>
  </r>
  <r>
    <x v="4"/>
    <n v="1128299"/>
    <x v="371"/>
    <x v="2"/>
    <x v="26"/>
    <s v="Albuquerque"/>
    <x v="3"/>
    <n v="55"/>
    <n v="143"/>
    <n v="7865"/>
    <n v="3696.5499999999997"/>
    <n v="0.47"/>
    <s v="Online"/>
    <s v="2021"/>
    <x v="6"/>
    <x v="20"/>
  </r>
  <r>
    <x v="4"/>
    <n v="1128299"/>
    <x v="371"/>
    <x v="2"/>
    <x v="26"/>
    <s v="Albuquerque"/>
    <x v="4"/>
    <n v="67"/>
    <n v="124"/>
    <n v="8308"/>
    <n v="3323.2000000000003"/>
    <n v="0.4"/>
    <s v="Online"/>
    <s v="2021"/>
    <x v="6"/>
    <x v="20"/>
  </r>
  <r>
    <x v="4"/>
    <n v="1128299"/>
    <x v="371"/>
    <x v="2"/>
    <x v="26"/>
    <s v="Albuquerque"/>
    <x v="5"/>
    <n v="70"/>
    <n v="126"/>
    <n v="8820"/>
    <n v="3351.6"/>
    <n v="0.38"/>
    <s v="Online"/>
    <s v="2021"/>
    <x v="6"/>
    <x v="20"/>
  </r>
  <r>
    <x v="4"/>
    <n v="1128299"/>
    <x v="403"/>
    <x v="2"/>
    <x v="26"/>
    <s v="Albuquerque"/>
    <x v="0"/>
    <n v="49"/>
    <n v="163"/>
    <n v="7987"/>
    <n v="3594.1499999999996"/>
    <n v="0.44999999999999996"/>
    <s v="Online"/>
    <s v="2021"/>
    <x v="7"/>
    <x v="45"/>
  </r>
  <r>
    <x v="4"/>
    <n v="1128299"/>
    <x v="403"/>
    <x v="2"/>
    <x v="26"/>
    <s v="Albuquerque"/>
    <x v="1"/>
    <n v="51"/>
    <n v="156"/>
    <n v="7956"/>
    <n v="4057.56"/>
    <n v="0.51"/>
    <s v="Online"/>
    <s v="2021"/>
    <x v="7"/>
    <x v="45"/>
  </r>
  <r>
    <x v="4"/>
    <n v="1128299"/>
    <x v="403"/>
    <x v="2"/>
    <x v="26"/>
    <s v="Albuquerque"/>
    <x v="2"/>
    <n v="46"/>
    <n v="143"/>
    <n v="6578"/>
    <n v="3091.66"/>
    <n v="0.47"/>
    <s v="Online"/>
    <s v="2021"/>
    <x v="7"/>
    <x v="45"/>
  </r>
  <r>
    <x v="4"/>
    <n v="1128299"/>
    <x v="403"/>
    <x v="2"/>
    <x v="26"/>
    <s v="Albuquerque"/>
    <x v="3"/>
    <n v="49"/>
    <n v="123"/>
    <n v="6027"/>
    <n v="2832.69"/>
    <n v="0.47"/>
    <s v="Online"/>
    <s v="2021"/>
    <x v="7"/>
    <x v="45"/>
  </r>
  <r>
    <x v="4"/>
    <n v="1128299"/>
    <x v="403"/>
    <x v="2"/>
    <x v="26"/>
    <s v="Albuquerque"/>
    <x v="4"/>
    <n v="54"/>
    <n v="111"/>
    <n v="5994"/>
    <n v="2397.6"/>
    <n v="0.4"/>
    <s v="Online"/>
    <s v="2021"/>
    <x v="7"/>
    <x v="45"/>
  </r>
  <r>
    <x v="4"/>
    <n v="1128299"/>
    <x v="403"/>
    <x v="2"/>
    <x v="26"/>
    <s v="Albuquerque"/>
    <x v="5"/>
    <n v="59"/>
    <n v="133"/>
    <n v="7847"/>
    <n v="2824.92"/>
    <n v="0.36"/>
    <s v="Online"/>
    <s v="2021"/>
    <x v="7"/>
    <x v="45"/>
  </r>
  <r>
    <x v="4"/>
    <n v="1128299"/>
    <x v="432"/>
    <x v="2"/>
    <x v="26"/>
    <s v="Albuquerque"/>
    <x v="0"/>
    <n v="48"/>
    <n v="165"/>
    <n v="7920"/>
    <n v="3960"/>
    <n v="0.5"/>
    <s v="Online"/>
    <s v="2021"/>
    <x v="8"/>
    <x v="25"/>
  </r>
  <r>
    <x v="4"/>
    <n v="1128299"/>
    <x v="432"/>
    <x v="2"/>
    <x v="26"/>
    <s v="Albuquerque"/>
    <x v="1"/>
    <n v="50"/>
    <n v="149"/>
    <n v="7450"/>
    <n v="3948.5"/>
    <n v="0.53"/>
    <s v="Online"/>
    <s v="2021"/>
    <x v="8"/>
    <x v="25"/>
  </r>
  <r>
    <x v="4"/>
    <n v="1128299"/>
    <x v="432"/>
    <x v="2"/>
    <x v="26"/>
    <s v="Albuquerque"/>
    <x v="2"/>
    <n v="48"/>
    <n v="105"/>
    <n v="5040"/>
    <n v="2368.7999999999997"/>
    <n v="0.47"/>
    <s v="Online"/>
    <s v="2021"/>
    <x v="8"/>
    <x v="25"/>
  </r>
  <r>
    <x v="4"/>
    <n v="1128299"/>
    <x v="432"/>
    <x v="2"/>
    <x v="26"/>
    <s v="Albuquerque"/>
    <x v="3"/>
    <n v="46"/>
    <n v="95"/>
    <n v="4370"/>
    <n v="2141.3000000000002"/>
    <n v="0.49"/>
    <s v="Online"/>
    <s v="2021"/>
    <x v="8"/>
    <x v="25"/>
  </r>
  <r>
    <x v="4"/>
    <n v="1128299"/>
    <x v="432"/>
    <x v="2"/>
    <x v="26"/>
    <s v="Albuquerque"/>
    <x v="4"/>
    <n v="56"/>
    <n v="91"/>
    <n v="5096"/>
    <n v="2242.2400000000002"/>
    <n v="0.44"/>
    <s v="Online"/>
    <s v="2021"/>
    <x v="8"/>
    <x v="25"/>
  </r>
  <r>
    <x v="4"/>
    <n v="1128299"/>
    <x v="432"/>
    <x v="2"/>
    <x v="26"/>
    <s v="Albuquerque"/>
    <x v="5"/>
    <n v="68"/>
    <n v="105"/>
    <n v="7140"/>
    <n v="2641.8"/>
    <n v="0.37"/>
    <s v="Online"/>
    <s v="2021"/>
    <x v="8"/>
    <x v="25"/>
  </r>
  <r>
    <x v="4"/>
    <n v="1128299"/>
    <x v="463"/>
    <x v="2"/>
    <x v="26"/>
    <s v="Albuquerque"/>
    <x v="0"/>
    <n v="58"/>
    <n v="160"/>
    <n v="9280"/>
    <n v="4547.2"/>
    <n v="0.49"/>
    <s v="Online"/>
    <s v="2021"/>
    <x v="9"/>
    <x v="48"/>
  </r>
  <r>
    <x v="4"/>
    <n v="1128299"/>
    <x v="463"/>
    <x v="2"/>
    <x v="26"/>
    <s v="Albuquerque"/>
    <x v="1"/>
    <n v="59"/>
    <n v="150"/>
    <n v="8850"/>
    <n v="4779"/>
    <n v="0.54"/>
    <s v="Online"/>
    <s v="2021"/>
    <x v="9"/>
    <x v="48"/>
  </r>
  <r>
    <x v="4"/>
    <n v="1128299"/>
    <x v="463"/>
    <x v="2"/>
    <x v="26"/>
    <s v="Albuquerque"/>
    <x v="2"/>
    <n v="54"/>
    <n v="117"/>
    <n v="6318"/>
    <n v="3032.64"/>
    <n v="0.48"/>
    <s v="Online"/>
    <s v="2021"/>
    <x v="9"/>
    <x v="48"/>
  </r>
  <r>
    <x v="4"/>
    <n v="1128299"/>
    <x v="463"/>
    <x v="2"/>
    <x v="26"/>
    <s v="Albuquerque"/>
    <x v="3"/>
    <n v="55"/>
    <n v="115"/>
    <n v="6325"/>
    <n v="2972.75"/>
    <n v="0.47"/>
    <s v="Online"/>
    <s v="2021"/>
    <x v="9"/>
    <x v="48"/>
  </r>
  <r>
    <x v="4"/>
    <n v="1128299"/>
    <x v="463"/>
    <x v="2"/>
    <x v="26"/>
    <s v="Albuquerque"/>
    <x v="4"/>
    <n v="65"/>
    <n v="113"/>
    <n v="7345"/>
    <n v="3231.8"/>
    <n v="0.44"/>
    <s v="Online"/>
    <s v="2021"/>
    <x v="9"/>
    <x v="48"/>
  </r>
  <r>
    <x v="4"/>
    <n v="1128299"/>
    <x v="463"/>
    <x v="2"/>
    <x v="26"/>
    <s v="Albuquerque"/>
    <x v="5"/>
    <n v="72"/>
    <n v="140"/>
    <n v="10080"/>
    <n v="3931.2000000000003"/>
    <n v="0.39"/>
    <s v="Online"/>
    <s v="2021"/>
    <x v="9"/>
    <x v="48"/>
  </r>
  <r>
    <x v="4"/>
    <n v="1128299"/>
    <x v="492"/>
    <x v="2"/>
    <x v="26"/>
    <s v="Albuquerque"/>
    <x v="0"/>
    <n v="55"/>
    <n v="210"/>
    <n v="11550"/>
    <n v="5313"/>
    <n v="0.45999999999999996"/>
    <s v="Online"/>
    <s v="2021"/>
    <x v="10"/>
    <x v="29"/>
  </r>
  <r>
    <x v="4"/>
    <n v="1128299"/>
    <x v="492"/>
    <x v="2"/>
    <x v="26"/>
    <s v="Albuquerque"/>
    <x v="1"/>
    <n v="61"/>
    <n v="182"/>
    <n v="11102"/>
    <n v="5551"/>
    <n v="0.5"/>
    <s v="Online"/>
    <s v="2021"/>
    <x v="10"/>
    <x v="29"/>
  </r>
  <r>
    <x v="2"/>
    <n v="1128299"/>
    <x v="492"/>
    <x v="2"/>
    <x v="26"/>
    <s v="Albuquerque"/>
    <x v="2"/>
    <n v="59"/>
    <n v="130"/>
    <n v="7670"/>
    <n v="3758.2999999999997"/>
    <n v="0.49"/>
    <s v="Online"/>
    <s v="2021"/>
    <x v="10"/>
    <x v="29"/>
  </r>
  <r>
    <x v="2"/>
    <n v="1128299"/>
    <x v="492"/>
    <x v="2"/>
    <x v="26"/>
    <s v="Albuquerque"/>
    <x v="3"/>
    <n v="55"/>
    <n v="145"/>
    <n v="7975"/>
    <n v="3668.4999999999995"/>
    <n v="0.45999999999999996"/>
    <s v="Online"/>
    <s v="2021"/>
    <x v="10"/>
    <x v="29"/>
  </r>
  <r>
    <x v="2"/>
    <n v="1128299"/>
    <x v="492"/>
    <x v="2"/>
    <x v="26"/>
    <s v="Albuquerque"/>
    <x v="4"/>
    <n v="64"/>
    <n v="119"/>
    <n v="7616"/>
    <n v="3427.2"/>
    <n v="0.44999999999999996"/>
    <s v="Online"/>
    <s v="2021"/>
    <x v="10"/>
    <x v="29"/>
  </r>
  <r>
    <x v="2"/>
    <n v="1128299"/>
    <x v="492"/>
    <x v="2"/>
    <x v="26"/>
    <s v="Albuquerque"/>
    <x v="5"/>
    <n v="72"/>
    <n v="131"/>
    <n v="9432"/>
    <n v="3301.2"/>
    <n v="0.35"/>
    <s v="Online"/>
    <s v="2021"/>
    <x v="10"/>
    <x v="29"/>
  </r>
  <r>
    <x v="2"/>
    <n v="1128299"/>
    <x v="177"/>
    <x v="2"/>
    <x v="26"/>
    <s v="Albuquerque"/>
    <x v="0"/>
    <n v="29"/>
    <n v="131"/>
    <n v="3799"/>
    <n v="1937.49"/>
    <n v="0.51"/>
    <s v="Online"/>
    <s v="2021"/>
    <x v="0"/>
    <x v="31"/>
  </r>
  <r>
    <x v="2"/>
    <n v="1128299"/>
    <x v="177"/>
    <x v="2"/>
    <x v="26"/>
    <s v="Albuquerque"/>
    <x v="1"/>
    <n v="39"/>
    <n v="135"/>
    <n v="5265"/>
    <n v="2685.15"/>
    <n v="0.51"/>
    <s v="Online"/>
    <s v="2021"/>
    <x v="0"/>
    <x v="31"/>
  </r>
  <r>
    <x v="2"/>
    <n v="1128299"/>
    <x v="177"/>
    <x v="2"/>
    <x v="26"/>
    <s v="Albuquerque"/>
    <x v="2"/>
    <n v="38"/>
    <n v="126"/>
    <n v="4788"/>
    <n v="2154.6"/>
    <n v="0.44999999999999996"/>
    <s v="Online"/>
    <s v="2021"/>
    <x v="0"/>
    <x v="31"/>
  </r>
  <r>
    <x v="2"/>
    <n v="1128299"/>
    <x v="177"/>
    <x v="2"/>
    <x v="26"/>
    <s v="Albuquerque"/>
    <x v="3"/>
    <n v="39"/>
    <n v="75"/>
    <n v="2925"/>
    <n v="1462.5"/>
    <n v="0.5"/>
    <s v="Online"/>
    <s v="2021"/>
    <x v="0"/>
    <x v="31"/>
  </r>
  <r>
    <x v="2"/>
    <n v="1128299"/>
    <x v="177"/>
    <x v="2"/>
    <x v="26"/>
    <s v="Albuquerque"/>
    <x v="4"/>
    <n v="41"/>
    <n v="63"/>
    <n v="2583"/>
    <n v="1162.3499999999999"/>
    <n v="0.44999999999999996"/>
    <s v="Online"/>
    <s v="2021"/>
    <x v="0"/>
    <x v="31"/>
  </r>
  <r>
    <x v="2"/>
    <n v="1128299"/>
    <x v="177"/>
    <x v="2"/>
    <x v="26"/>
    <s v="Albuquerque"/>
    <x v="5"/>
    <n v="36"/>
    <n v="117"/>
    <n v="4212"/>
    <n v="1642.68"/>
    <n v="0.39"/>
    <s v="Online"/>
    <s v="2021"/>
    <x v="0"/>
    <x v="31"/>
  </r>
  <r>
    <x v="2"/>
    <n v="1128299"/>
    <x v="208"/>
    <x v="2"/>
    <x v="26"/>
    <s v="Albuquerque"/>
    <x v="0"/>
    <n v="29"/>
    <n v="145"/>
    <n v="4205"/>
    <n v="2228.65"/>
    <n v="0.53"/>
    <s v="Online"/>
    <s v="2021"/>
    <x v="1"/>
    <x v="5"/>
  </r>
  <r>
    <x v="2"/>
    <n v="1128299"/>
    <x v="208"/>
    <x v="2"/>
    <x v="26"/>
    <s v="Albuquerque"/>
    <x v="1"/>
    <n v="37"/>
    <n v="112"/>
    <n v="4144"/>
    <n v="2279.2000000000003"/>
    <n v="0.55000000000000004"/>
    <s v="Online"/>
    <s v="2021"/>
    <x v="1"/>
    <x v="5"/>
  </r>
  <r>
    <x v="2"/>
    <n v="1128299"/>
    <x v="208"/>
    <x v="2"/>
    <x v="26"/>
    <s v="Albuquerque"/>
    <x v="2"/>
    <n v="37"/>
    <n v="104"/>
    <n v="3848"/>
    <n v="1924"/>
    <n v="0.5"/>
    <s v="Online"/>
    <s v="2021"/>
    <x v="1"/>
    <x v="5"/>
  </r>
  <r>
    <x v="2"/>
    <n v="1128299"/>
    <x v="208"/>
    <x v="4"/>
    <x v="27"/>
    <s v="Atlanta"/>
    <x v="3"/>
    <n v="36"/>
    <n v="63"/>
    <n v="2268"/>
    <n v="1179.3600000000001"/>
    <n v="0.52"/>
    <s v="Online"/>
    <s v="2021"/>
    <x v="1"/>
    <x v="5"/>
  </r>
  <r>
    <x v="2"/>
    <n v="1128299"/>
    <x v="208"/>
    <x v="4"/>
    <x v="27"/>
    <s v="Atlanta"/>
    <x v="4"/>
    <n v="41"/>
    <n v="51"/>
    <n v="2091"/>
    <n v="1003.68"/>
    <n v="0.48"/>
    <s v="Online"/>
    <s v="2021"/>
    <x v="1"/>
    <x v="5"/>
  </r>
  <r>
    <x v="2"/>
    <n v="1128299"/>
    <x v="208"/>
    <x v="4"/>
    <x v="27"/>
    <s v="Atlanta"/>
    <x v="5"/>
    <n v="37"/>
    <n v="98"/>
    <n v="3626"/>
    <n v="1305.3599999999999"/>
    <n v="0.36"/>
    <s v="Online"/>
    <s v="2021"/>
    <x v="1"/>
    <x v="5"/>
  </r>
  <r>
    <x v="2"/>
    <n v="1128299"/>
    <x v="217"/>
    <x v="4"/>
    <x v="27"/>
    <s v="Atlanta"/>
    <x v="0"/>
    <n v="37"/>
    <n v="137"/>
    <n v="5069"/>
    <n v="2534.5"/>
    <n v="0.5"/>
    <s v="Online"/>
    <s v="2021"/>
    <x v="2"/>
    <x v="7"/>
  </r>
  <r>
    <x v="2"/>
    <n v="1128299"/>
    <x v="217"/>
    <x v="4"/>
    <x v="27"/>
    <s v="Atlanta"/>
    <x v="1"/>
    <n v="46"/>
    <n v="101"/>
    <n v="4646"/>
    <n v="2462.38"/>
    <n v="0.53"/>
    <s v="Online"/>
    <s v="2021"/>
    <x v="2"/>
    <x v="7"/>
  </r>
  <r>
    <x v="2"/>
    <n v="1128299"/>
    <x v="217"/>
    <x v="4"/>
    <x v="27"/>
    <s v="Atlanta"/>
    <x v="2"/>
    <n v="49"/>
    <n v="113"/>
    <n v="5537"/>
    <n v="2713.13"/>
    <n v="0.49"/>
    <s v="Online"/>
    <s v="2021"/>
    <x v="2"/>
    <x v="7"/>
  </r>
  <r>
    <x v="2"/>
    <n v="1128299"/>
    <x v="217"/>
    <x v="4"/>
    <x v="27"/>
    <s v="Atlanta"/>
    <x v="3"/>
    <n v="47"/>
    <n v="73"/>
    <n v="3431"/>
    <n v="1784.1200000000001"/>
    <n v="0.52"/>
    <s v="Online"/>
    <s v="2021"/>
    <x v="2"/>
    <x v="7"/>
  </r>
  <r>
    <x v="2"/>
    <n v="1128299"/>
    <x v="217"/>
    <x v="4"/>
    <x v="27"/>
    <s v="Atlanta"/>
    <x v="4"/>
    <n v="51"/>
    <n v="39"/>
    <n v="1989"/>
    <n v="934.82999999999993"/>
    <n v="0.47"/>
    <s v="Online"/>
    <s v="2021"/>
    <x v="2"/>
    <x v="7"/>
  </r>
  <r>
    <x v="2"/>
    <n v="1128299"/>
    <x v="217"/>
    <x v="4"/>
    <x v="27"/>
    <s v="Atlanta"/>
    <x v="5"/>
    <n v="48"/>
    <n v="95"/>
    <n v="4560"/>
    <n v="1641.6"/>
    <n v="0.36"/>
    <s v="Online"/>
    <s v="2021"/>
    <x v="2"/>
    <x v="7"/>
  </r>
  <r>
    <x v="2"/>
    <n v="1128299"/>
    <x v="236"/>
    <x v="4"/>
    <x v="27"/>
    <s v="Atlanta"/>
    <x v="0"/>
    <n v="45"/>
    <n v="142"/>
    <n v="6390"/>
    <n v="3258.9"/>
    <n v="0.51"/>
    <s v="Online"/>
    <s v="2021"/>
    <x v="3"/>
    <x v="10"/>
  </r>
  <r>
    <x v="2"/>
    <n v="1128299"/>
    <x v="236"/>
    <x v="4"/>
    <x v="27"/>
    <s v="Atlanta"/>
    <x v="1"/>
    <n v="51"/>
    <n v="88"/>
    <n v="4488"/>
    <n v="2244"/>
    <n v="0.5"/>
    <s v="Online"/>
    <s v="2021"/>
    <x v="3"/>
    <x v="10"/>
  </r>
  <r>
    <x v="2"/>
    <n v="1128299"/>
    <x v="236"/>
    <x v="4"/>
    <x v="27"/>
    <s v="Atlanta"/>
    <x v="2"/>
    <n v="50"/>
    <n v="94"/>
    <n v="4700"/>
    <n v="2350"/>
    <n v="0.5"/>
    <s v="Online"/>
    <s v="2021"/>
    <x v="3"/>
    <x v="10"/>
  </r>
  <r>
    <x v="2"/>
    <n v="1128299"/>
    <x v="236"/>
    <x v="4"/>
    <x v="27"/>
    <s v="Atlanta"/>
    <x v="3"/>
    <n v="48"/>
    <n v="69"/>
    <n v="3312"/>
    <n v="1821.6000000000001"/>
    <n v="0.55000000000000004"/>
    <s v="Online"/>
    <s v="2021"/>
    <x v="3"/>
    <x v="10"/>
  </r>
  <r>
    <x v="2"/>
    <n v="1128299"/>
    <x v="236"/>
    <x v="4"/>
    <x v="27"/>
    <s v="Atlanta"/>
    <x v="4"/>
    <n v="52"/>
    <n v="53"/>
    <n v="2756"/>
    <n v="1322.8799999999999"/>
    <n v="0.48"/>
    <s v="Online"/>
    <s v="2021"/>
    <x v="3"/>
    <x v="10"/>
  </r>
  <r>
    <x v="2"/>
    <n v="1128299"/>
    <x v="236"/>
    <x v="4"/>
    <x v="27"/>
    <s v="Atlanta"/>
    <x v="5"/>
    <n v="63"/>
    <n v="105"/>
    <n v="6615"/>
    <n v="2646"/>
    <n v="0.4"/>
    <s v="Online"/>
    <s v="2021"/>
    <x v="3"/>
    <x v="10"/>
  </r>
  <r>
    <x v="2"/>
    <n v="1128299"/>
    <x v="267"/>
    <x v="4"/>
    <x v="27"/>
    <s v="Atlanta"/>
    <x v="0"/>
    <n v="47"/>
    <n v="160"/>
    <n v="7520"/>
    <n v="4060.8"/>
    <n v="0.54"/>
    <s v="Online"/>
    <s v="2021"/>
    <x v="4"/>
    <x v="35"/>
  </r>
  <r>
    <x v="2"/>
    <n v="1128299"/>
    <x v="267"/>
    <x v="4"/>
    <x v="27"/>
    <s v="Atlanta"/>
    <x v="1"/>
    <n v="52"/>
    <n v="108"/>
    <n v="5616"/>
    <n v="2920.32"/>
    <n v="0.52"/>
    <s v="Online"/>
    <s v="2021"/>
    <x v="4"/>
    <x v="35"/>
  </r>
  <r>
    <x v="2"/>
    <n v="1128299"/>
    <x v="267"/>
    <x v="4"/>
    <x v="27"/>
    <s v="Atlanta"/>
    <x v="2"/>
    <n v="52"/>
    <n v="123"/>
    <n v="6396"/>
    <n v="3198"/>
    <n v="0.5"/>
    <s v="Online"/>
    <s v="2021"/>
    <x v="4"/>
    <x v="35"/>
  </r>
  <r>
    <x v="2"/>
    <n v="1128299"/>
    <x v="267"/>
    <x v="4"/>
    <x v="27"/>
    <s v="Atlanta"/>
    <x v="3"/>
    <n v="47"/>
    <n v="91"/>
    <n v="4277"/>
    <n v="2309.58"/>
    <n v="0.54"/>
    <s v="Online"/>
    <s v="2021"/>
    <x v="4"/>
    <x v="35"/>
  </r>
  <r>
    <x v="2"/>
    <n v="1128299"/>
    <x v="267"/>
    <x v="4"/>
    <x v="27"/>
    <s v="Atlanta"/>
    <x v="4"/>
    <n v="50"/>
    <n v="56"/>
    <n v="2800"/>
    <n v="1344"/>
    <n v="0.48"/>
    <s v="Online"/>
    <s v="2021"/>
    <x v="4"/>
    <x v="35"/>
  </r>
  <r>
    <x v="2"/>
    <n v="1128299"/>
    <x v="267"/>
    <x v="4"/>
    <x v="27"/>
    <s v="Atlanta"/>
    <x v="5"/>
    <n v="64"/>
    <n v="120"/>
    <n v="7680"/>
    <n v="3072"/>
    <n v="0.4"/>
    <s v="Online"/>
    <s v="2021"/>
    <x v="4"/>
    <x v="35"/>
  </r>
  <r>
    <x v="2"/>
    <n v="1128299"/>
    <x v="297"/>
    <x v="4"/>
    <x v="27"/>
    <s v="Atlanta"/>
    <x v="0"/>
    <n v="46"/>
    <n v="176"/>
    <n v="8096"/>
    <n v="4290.88"/>
    <n v="0.53"/>
    <s v="Online"/>
    <s v="2021"/>
    <x v="11"/>
    <x v="40"/>
  </r>
  <r>
    <x v="2"/>
    <n v="1128299"/>
    <x v="297"/>
    <x v="4"/>
    <x v="27"/>
    <s v="Atlanta"/>
    <x v="1"/>
    <n v="54"/>
    <n v="147"/>
    <n v="7938"/>
    <n v="4048.38"/>
    <n v="0.51"/>
    <s v="Online"/>
    <s v="2021"/>
    <x v="11"/>
    <x v="40"/>
  </r>
  <r>
    <x v="2"/>
    <n v="1128299"/>
    <x v="297"/>
    <x v="4"/>
    <x v="27"/>
    <s v="Atlanta"/>
    <x v="2"/>
    <n v="52"/>
    <n v="142"/>
    <n v="7384"/>
    <n v="3544.3199999999997"/>
    <n v="0.48"/>
    <s v="Online"/>
    <s v="2021"/>
    <x v="11"/>
    <x v="40"/>
  </r>
  <r>
    <x v="2"/>
    <n v="1128299"/>
    <x v="297"/>
    <x v="4"/>
    <x v="27"/>
    <s v="Atlanta"/>
    <x v="3"/>
    <n v="49"/>
    <n v="120"/>
    <n v="5880"/>
    <n v="2998.8"/>
    <n v="0.51"/>
    <s v="Online"/>
    <s v="2021"/>
    <x v="11"/>
    <x v="40"/>
  </r>
  <r>
    <x v="2"/>
    <n v="1128299"/>
    <x v="297"/>
    <x v="4"/>
    <x v="27"/>
    <s v="Atlanta"/>
    <x v="4"/>
    <n v="51"/>
    <n v="72"/>
    <n v="3672"/>
    <n v="1762.56"/>
    <n v="0.48"/>
    <s v="Online"/>
    <s v="2021"/>
    <x v="11"/>
    <x v="40"/>
  </r>
  <r>
    <x v="2"/>
    <n v="1128299"/>
    <x v="297"/>
    <x v="4"/>
    <x v="27"/>
    <s v="Atlanta"/>
    <x v="5"/>
    <n v="67"/>
    <n v="150"/>
    <n v="10050"/>
    <n v="3517.5"/>
    <n v="0.35"/>
    <s v="Online"/>
    <s v="2021"/>
    <x v="11"/>
    <x v="40"/>
  </r>
  <r>
    <x v="2"/>
    <n v="1128299"/>
    <x v="326"/>
    <x v="4"/>
    <x v="27"/>
    <s v="Atlanta"/>
    <x v="0"/>
    <n v="47"/>
    <n v="196"/>
    <n v="9212"/>
    <n v="4606"/>
    <n v="0.5"/>
    <s v="Online"/>
    <s v="2021"/>
    <x v="5"/>
    <x v="14"/>
  </r>
  <r>
    <x v="2"/>
    <n v="1128299"/>
    <x v="326"/>
    <x v="4"/>
    <x v="27"/>
    <s v="Atlanta"/>
    <x v="1"/>
    <n v="51"/>
    <n v="173"/>
    <n v="8823"/>
    <n v="4499.7300000000005"/>
    <n v="0.51"/>
    <s v="Online"/>
    <s v="2021"/>
    <x v="5"/>
    <x v="14"/>
  </r>
  <r>
    <x v="2"/>
    <n v="1128299"/>
    <x v="326"/>
    <x v="4"/>
    <x v="27"/>
    <s v="Atlanta"/>
    <x v="2"/>
    <n v="50"/>
    <n v="137"/>
    <n v="6850"/>
    <n v="3425"/>
    <n v="0.5"/>
    <s v="Online"/>
    <s v="2021"/>
    <x v="5"/>
    <x v="14"/>
  </r>
  <r>
    <x v="2"/>
    <n v="1128299"/>
    <x v="326"/>
    <x v="4"/>
    <x v="27"/>
    <s v="Atlanta"/>
    <x v="3"/>
    <n v="46"/>
    <n v="128"/>
    <n v="5888"/>
    <n v="3002.88"/>
    <n v="0.51"/>
    <s v="Online"/>
    <s v="2021"/>
    <x v="5"/>
    <x v="14"/>
  </r>
  <r>
    <x v="2"/>
    <n v="1128299"/>
    <x v="326"/>
    <x v="4"/>
    <x v="27"/>
    <s v="Atlanta"/>
    <x v="4"/>
    <n v="54"/>
    <n v="138"/>
    <n v="7452"/>
    <n v="3576.96"/>
    <n v="0.48"/>
    <s v="Online"/>
    <s v="2021"/>
    <x v="5"/>
    <x v="14"/>
  </r>
  <r>
    <x v="2"/>
    <n v="1128299"/>
    <x v="326"/>
    <x v="4"/>
    <x v="27"/>
    <s v="Atlanta"/>
    <x v="5"/>
    <n v="67"/>
    <n v="143"/>
    <n v="9581"/>
    <n v="3640.78"/>
    <n v="0.38"/>
    <s v="Online"/>
    <s v="2021"/>
    <x v="5"/>
    <x v="14"/>
  </r>
  <r>
    <x v="2"/>
    <n v="1128299"/>
    <x v="358"/>
    <x v="4"/>
    <x v="27"/>
    <s v="Atlanta"/>
    <x v="0"/>
    <n v="53"/>
    <n v="182"/>
    <n v="9646"/>
    <n v="4919.46"/>
    <n v="0.51"/>
    <s v="Online"/>
    <s v="2021"/>
    <x v="6"/>
    <x v="18"/>
  </r>
  <r>
    <x v="2"/>
    <n v="1128299"/>
    <x v="358"/>
    <x v="4"/>
    <x v="27"/>
    <s v="Atlanta"/>
    <x v="1"/>
    <n v="58"/>
    <n v="175"/>
    <n v="10150"/>
    <n v="5278"/>
    <n v="0.52"/>
    <s v="Online"/>
    <s v="2021"/>
    <x v="6"/>
    <x v="18"/>
  </r>
  <r>
    <x v="2"/>
    <n v="1128299"/>
    <x v="358"/>
    <x v="4"/>
    <x v="27"/>
    <s v="Atlanta"/>
    <x v="2"/>
    <n v="54"/>
    <n v="150"/>
    <n v="8100"/>
    <n v="3725.9999999999995"/>
    <n v="0.45999999999999996"/>
    <s v="Online"/>
    <s v="2021"/>
    <x v="6"/>
    <x v="18"/>
  </r>
  <r>
    <x v="2"/>
    <n v="1128299"/>
    <x v="358"/>
    <x v="4"/>
    <x v="27"/>
    <s v="Atlanta"/>
    <x v="3"/>
    <n v="53"/>
    <n v="113"/>
    <n v="5989"/>
    <n v="3114.28"/>
    <n v="0.52"/>
    <s v="Online"/>
    <s v="2021"/>
    <x v="6"/>
    <x v="18"/>
  </r>
  <r>
    <x v="2"/>
    <n v="1128299"/>
    <x v="358"/>
    <x v="4"/>
    <x v="27"/>
    <s v="Atlanta"/>
    <x v="4"/>
    <n v="60"/>
    <n v="126"/>
    <n v="7560"/>
    <n v="3628.7999999999997"/>
    <n v="0.48"/>
    <s v="Online"/>
    <s v="2021"/>
    <x v="6"/>
    <x v="18"/>
  </r>
  <r>
    <x v="2"/>
    <n v="1128299"/>
    <x v="358"/>
    <x v="4"/>
    <x v="27"/>
    <s v="Atlanta"/>
    <x v="5"/>
    <n v="68"/>
    <n v="119"/>
    <n v="8092"/>
    <n v="2832.2"/>
    <n v="0.35"/>
    <s v="Online"/>
    <s v="2021"/>
    <x v="6"/>
    <x v="18"/>
  </r>
  <r>
    <x v="2"/>
    <n v="1128299"/>
    <x v="390"/>
    <x v="4"/>
    <x v="27"/>
    <s v="Atlanta"/>
    <x v="0"/>
    <n v="43"/>
    <n v="180"/>
    <n v="7740"/>
    <n v="4179.6000000000004"/>
    <n v="0.54"/>
    <s v="Online"/>
    <s v="2021"/>
    <x v="7"/>
    <x v="23"/>
  </r>
  <r>
    <x v="2"/>
    <n v="1128299"/>
    <x v="390"/>
    <x v="4"/>
    <x v="27"/>
    <s v="Atlanta"/>
    <x v="1"/>
    <n v="47"/>
    <n v="156"/>
    <n v="7332"/>
    <n v="4032.6000000000004"/>
    <n v="0.55000000000000004"/>
    <s v="Online"/>
    <s v="2021"/>
    <x v="7"/>
    <x v="23"/>
  </r>
  <r>
    <x v="2"/>
    <n v="1128299"/>
    <x v="390"/>
    <x v="4"/>
    <x v="27"/>
    <s v="Atlanta"/>
    <x v="2"/>
    <n v="42"/>
    <n v="135"/>
    <n v="5670"/>
    <n v="2664.8999999999996"/>
    <n v="0.47"/>
    <s v="Online"/>
    <s v="2021"/>
    <x v="7"/>
    <x v="23"/>
  </r>
  <r>
    <x v="2"/>
    <n v="1128299"/>
    <x v="390"/>
    <x v="4"/>
    <x v="27"/>
    <s v="Atlanta"/>
    <x v="3"/>
    <n v="43"/>
    <n v="120"/>
    <n v="5160"/>
    <n v="2786.4"/>
    <n v="0.54"/>
    <s v="Online"/>
    <s v="2021"/>
    <x v="7"/>
    <x v="23"/>
  </r>
  <r>
    <x v="2"/>
    <n v="1128299"/>
    <x v="390"/>
    <x v="4"/>
    <x v="27"/>
    <s v="Atlanta"/>
    <x v="4"/>
    <n v="54"/>
    <n v="100"/>
    <n v="5400"/>
    <n v="2592"/>
    <n v="0.48"/>
    <s v="Online"/>
    <s v="2021"/>
    <x v="7"/>
    <x v="23"/>
  </r>
  <r>
    <x v="2"/>
    <n v="1128299"/>
    <x v="390"/>
    <x v="4"/>
    <x v="27"/>
    <s v="Atlanta"/>
    <x v="5"/>
    <n v="59"/>
    <n v="131"/>
    <n v="7729"/>
    <n v="3091.6000000000004"/>
    <n v="0.4"/>
    <s v="Online"/>
    <s v="2021"/>
    <x v="7"/>
    <x v="23"/>
  </r>
  <r>
    <x v="2"/>
    <n v="1128299"/>
    <x v="419"/>
    <x v="4"/>
    <x v="27"/>
    <s v="Atlanta"/>
    <x v="0"/>
    <n v="42"/>
    <n v="131"/>
    <n v="5502"/>
    <n v="2806.02"/>
    <n v="0.51"/>
    <s v="Online"/>
    <s v="2021"/>
    <x v="8"/>
    <x v="47"/>
  </r>
  <r>
    <x v="2"/>
    <n v="1128299"/>
    <x v="419"/>
    <x v="4"/>
    <x v="27"/>
    <s v="Atlanta"/>
    <x v="1"/>
    <n v="47"/>
    <n v="142"/>
    <n v="6674"/>
    <n v="3470.48"/>
    <n v="0.52"/>
    <s v="Online"/>
    <s v="2021"/>
    <x v="8"/>
    <x v="47"/>
  </r>
  <r>
    <x v="2"/>
    <n v="1128299"/>
    <x v="419"/>
    <x v="4"/>
    <x v="27"/>
    <s v="Atlanta"/>
    <x v="2"/>
    <n v="42"/>
    <n v="105"/>
    <n v="4410"/>
    <n v="2072.6999999999998"/>
    <n v="0.47"/>
    <s v="Online"/>
    <s v="2021"/>
    <x v="8"/>
    <x v="47"/>
  </r>
  <r>
    <x v="2"/>
    <n v="1128299"/>
    <x v="419"/>
    <x v="4"/>
    <x v="27"/>
    <s v="Atlanta"/>
    <x v="3"/>
    <n v="44"/>
    <n v="88"/>
    <n v="3872"/>
    <n v="1936"/>
    <n v="0.5"/>
    <s v="Online"/>
    <s v="2021"/>
    <x v="8"/>
    <x v="47"/>
  </r>
  <r>
    <x v="2"/>
    <n v="1128299"/>
    <x v="419"/>
    <x v="4"/>
    <x v="27"/>
    <s v="Atlanta"/>
    <x v="4"/>
    <n v="50"/>
    <n v="90"/>
    <n v="4500"/>
    <n v="2070"/>
    <n v="0.45999999999999996"/>
    <s v="Online"/>
    <s v="2021"/>
    <x v="8"/>
    <x v="47"/>
  </r>
  <r>
    <x v="2"/>
    <n v="1128299"/>
    <x v="419"/>
    <x v="4"/>
    <x v="27"/>
    <s v="Atlanta"/>
    <x v="5"/>
    <n v="64"/>
    <n v="102"/>
    <n v="6528"/>
    <n v="2545.92"/>
    <n v="0.39"/>
    <s v="Online"/>
    <s v="2021"/>
    <x v="8"/>
    <x v="47"/>
  </r>
  <r>
    <x v="2"/>
    <n v="1128299"/>
    <x v="450"/>
    <x v="4"/>
    <x v="27"/>
    <s v="Atlanta"/>
    <x v="0"/>
    <n v="51"/>
    <n v="137"/>
    <n v="6987"/>
    <n v="3563.37"/>
    <n v="0.51"/>
    <s v="Online"/>
    <s v="2021"/>
    <x v="9"/>
    <x v="27"/>
  </r>
  <r>
    <x v="2"/>
    <n v="1128299"/>
    <x v="450"/>
    <x v="4"/>
    <x v="27"/>
    <s v="Atlanta"/>
    <x v="1"/>
    <n v="58"/>
    <n v="173"/>
    <n v="10034"/>
    <n v="5418.3600000000006"/>
    <n v="0.54"/>
    <s v="Online"/>
    <s v="2021"/>
    <x v="9"/>
    <x v="27"/>
  </r>
  <r>
    <x v="2"/>
    <n v="1128299"/>
    <x v="450"/>
    <x v="4"/>
    <x v="27"/>
    <s v="Atlanta"/>
    <x v="2"/>
    <n v="54"/>
    <n v="115"/>
    <n v="6210"/>
    <n v="2918.7"/>
    <n v="0.47"/>
    <s v="Online"/>
    <s v="2021"/>
    <x v="9"/>
    <x v="27"/>
  </r>
  <r>
    <x v="2"/>
    <n v="1128299"/>
    <x v="450"/>
    <x v="4"/>
    <x v="27"/>
    <s v="Atlanta"/>
    <x v="3"/>
    <n v="51"/>
    <n v="116"/>
    <n v="5916"/>
    <n v="3076.32"/>
    <n v="0.52"/>
    <s v="Online"/>
    <s v="2021"/>
    <x v="9"/>
    <x v="27"/>
  </r>
  <r>
    <x v="2"/>
    <n v="1128299"/>
    <x v="450"/>
    <x v="4"/>
    <x v="27"/>
    <s v="Atlanta"/>
    <x v="4"/>
    <n v="60"/>
    <n v="102"/>
    <n v="6120"/>
    <n v="2876.3999999999996"/>
    <n v="0.47"/>
    <s v="Online"/>
    <s v="2021"/>
    <x v="9"/>
    <x v="27"/>
  </r>
  <r>
    <x v="2"/>
    <n v="1128299"/>
    <x v="450"/>
    <x v="4"/>
    <x v="27"/>
    <s v="Atlanta"/>
    <x v="5"/>
    <n v="65"/>
    <n v="124"/>
    <n v="8060"/>
    <n v="2821"/>
    <n v="0.35"/>
    <s v="Online"/>
    <s v="2021"/>
    <x v="9"/>
    <x v="27"/>
  </r>
  <r>
    <x v="2"/>
    <n v="1128299"/>
    <x v="479"/>
    <x v="4"/>
    <x v="27"/>
    <s v="Atlanta"/>
    <x v="0"/>
    <n v="50"/>
    <n v="203"/>
    <n v="10150"/>
    <n v="5582.5"/>
    <n v="0.55000000000000004"/>
    <s v="Online"/>
    <s v="2021"/>
    <x v="10"/>
    <x v="51"/>
  </r>
  <r>
    <x v="2"/>
    <n v="1128299"/>
    <x v="479"/>
    <x v="4"/>
    <x v="27"/>
    <s v="Atlanta"/>
    <x v="1"/>
    <n v="58"/>
    <n v="189"/>
    <n v="10962"/>
    <n v="5809.8600000000006"/>
    <n v="0.53"/>
    <s v="Online"/>
    <s v="2021"/>
    <x v="10"/>
    <x v="51"/>
  </r>
  <r>
    <x v="0"/>
    <n v="1128299"/>
    <x v="479"/>
    <x v="4"/>
    <x v="27"/>
    <s v="Atlanta"/>
    <x v="2"/>
    <n v="53"/>
    <n v="138"/>
    <n v="7314"/>
    <n v="3657"/>
    <n v="0.5"/>
    <s v="Online"/>
    <s v="2021"/>
    <x v="10"/>
    <x v="51"/>
  </r>
  <r>
    <x v="0"/>
    <n v="1128299"/>
    <x v="479"/>
    <x v="4"/>
    <x v="27"/>
    <s v="Atlanta"/>
    <x v="3"/>
    <n v="51"/>
    <n v="128"/>
    <n v="6528"/>
    <n v="3264"/>
    <n v="0.5"/>
    <s v="Online"/>
    <s v="2021"/>
    <x v="10"/>
    <x v="51"/>
  </r>
  <r>
    <x v="0"/>
    <n v="1128299"/>
    <x v="479"/>
    <x v="4"/>
    <x v="27"/>
    <s v="Atlanta"/>
    <x v="4"/>
    <n v="64"/>
    <n v="116"/>
    <n v="7424"/>
    <n v="3712"/>
    <n v="0.5"/>
    <s v="Online"/>
    <s v="2021"/>
    <x v="10"/>
    <x v="51"/>
  </r>
  <r>
    <x v="0"/>
    <n v="1128299"/>
    <x v="479"/>
    <x v="4"/>
    <x v="27"/>
    <s v="Atlanta"/>
    <x v="5"/>
    <n v="64"/>
    <n v="135"/>
    <n v="8640"/>
    <n v="3024"/>
    <n v="0.35"/>
    <s v="Online"/>
    <s v="2021"/>
    <x v="10"/>
    <x v="51"/>
  </r>
  <r>
    <x v="0"/>
    <n v="1185732"/>
    <x v="173"/>
    <x v="4"/>
    <x v="27"/>
    <s v="Atlanta"/>
    <x v="0"/>
    <n v="39"/>
    <n v="256"/>
    <n v="9984"/>
    <n v="5790.7200000000012"/>
    <n v="0.58000000000000007"/>
    <s v="Online"/>
    <s v="2021"/>
    <x v="0"/>
    <x v="1"/>
  </r>
  <r>
    <x v="0"/>
    <n v="1185732"/>
    <x v="173"/>
    <x v="4"/>
    <x v="27"/>
    <s v="Atlanta"/>
    <x v="1"/>
    <n v="37"/>
    <n v="206"/>
    <n v="7622"/>
    <n v="3429.8999999999996"/>
    <n v="0.44999999999999996"/>
    <s v="Online"/>
    <s v="2021"/>
    <x v="0"/>
    <x v="1"/>
  </r>
  <r>
    <x v="0"/>
    <n v="1185732"/>
    <x v="173"/>
    <x v="4"/>
    <x v="27"/>
    <s v="Atlanta"/>
    <x v="2"/>
    <n v="29"/>
    <n v="248"/>
    <n v="7192"/>
    <n v="2804.88"/>
    <n v="0.39"/>
    <s v="Online"/>
    <s v="2021"/>
    <x v="0"/>
    <x v="1"/>
  </r>
  <r>
    <x v="0"/>
    <n v="1185732"/>
    <x v="173"/>
    <x v="4"/>
    <x v="27"/>
    <s v="Atlanta"/>
    <x v="3"/>
    <n v="34"/>
    <n v="203"/>
    <n v="6902"/>
    <n v="3036.88"/>
    <n v="0.44"/>
    <s v="Online"/>
    <s v="2021"/>
    <x v="0"/>
    <x v="1"/>
  </r>
  <r>
    <x v="0"/>
    <n v="1185732"/>
    <x v="173"/>
    <x v="4"/>
    <x v="27"/>
    <s v="Atlanta"/>
    <x v="4"/>
    <n v="47"/>
    <n v="189"/>
    <n v="8883"/>
    <n v="4175.01"/>
    <n v="0.47"/>
    <s v="Online"/>
    <s v="2021"/>
    <x v="0"/>
    <x v="1"/>
  </r>
  <r>
    <x v="0"/>
    <n v="1185732"/>
    <x v="173"/>
    <x v="4"/>
    <x v="27"/>
    <s v="Atlanta"/>
    <x v="5"/>
    <n v="37"/>
    <n v="239"/>
    <n v="8843"/>
    <n v="5305.8"/>
    <n v="0.6"/>
    <s v="Online"/>
    <s v="2021"/>
    <x v="0"/>
    <x v="1"/>
  </r>
  <r>
    <x v="0"/>
    <n v="1185732"/>
    <x v="202"/>
    <x v="4"/>
    <x v="27"/>
    <s v="Atlanta"/>
    <x v="0"/>
    <n v="38"/>
    <n v="312"/>
    <n v="11856"/>
    <n v="6995.0400000000009"/>
    <n v="0.59000000000000008"/>
    <s v="Online"/>
    <s v="2021"/>
    <x v="1"/>
    <x v="5"/>
  </r>
  <r>
    <x v="0"/>
    <n v="1185732"/>
    <x v="202"/>
    <x v="4"/>
    <x v="27"/>
    <s v="Atlanta"/>
    <x v="1"/>
    <n v="39"/>
    <n v="218"/>
    <n v="8502"/>
    <n v="3910.9199999999996"/>
    <n v="0.45999999999999996"/>
    <s v="Online"/>
    <s v="2021"/>
    <x v="1"/>
    <x v="5"/>
  </r>
  <r>
    <x v="0"/>
    <n v="1185732"/>
    <x v="202"/>
    <x v="4"/>
    <x v="27"/>
    <s v="Atlanta"/>
    <x v="2"/>
    <n v="29"/>
    <n v="217"/>
    <n v="6293"/>
    <n v="2328.41"/>
    <n v="0.37"/>
    <s v="Online"/>
    <s v="2021"/>
    <x v="1"/>
    <x v="5"/>
  </r>
  <r>
    <x v="0"/>
    <n v="1185732"/>
    <x v="202"/>
    <x v="4"/>
    <x v="28"/>
    <s v="Charleston"/>
    <x v="3"/>
    <n v="33"/>
    <n v="169"/>
    <n v="5577"/>
    <n v="2509.6499999999996"/>
    <n v="0.44999999999999996"/>
    <s v="Online"/>
    <s v="2021"/>
    <x v="1"/>
    <x v="5"/>
  </r>
  <r>
    <x v="0"/>
    <n v="1185732"/>
    <x v="202"/>
    <x v="4"/>
    <x v="28"/>
    <s v="Charleston"/>
    <x v="4"/>
    <n v="49"/>
    <n v="189"/>
    <n v="9261"/>
    <n v="4352.67"/>
    <n v="0.47"/>
    <s v="Online"/>
    <s v="2021"/>
    <x v="1"/>
    <x v="5"/>
  </r>
  <r>
    <x v="0"/>
    <n v="1185732"/>
    <x v="202"/>
    <x v="4"/>
    <x v="28"/>
    <s v="Charleston"/>
    <x v="5"/>
    <n v="34"/>
    <n v="216"/>
    <n v="7344"/>
    <n v="4773.6000000000004"/>
    <n v="0.65"/>
    <s v="Online"/>
    <s v="2021"/>
    <x v="1"/>
    <x v="5"/>
  </r>
  <r>
    <x v="0"/>
    <n v="1185732"/>
    <x v="707"/>
    <x v="4"/>
    <x v="28"/>
    <s v="Charleston"/>
    <x v="0"/>
    <n v="33"/>
    <n v="265"/>
    <n v="8745"/>
    <n v="5072.1000000000004"/>
    <n v="0.58000000000000007"/>
    <s v="Online"/>
    <s v="2021"/>
    <x v="2"/>
    <x v="6"/>
  </r>
  <r>
    <x v="0"/>
    <n v="1185732"/>
    <x v="707"/>
    <x v="4"/>
    <x v="28"/>
    <s v="Charleston"/>
    <x v="1"/>
    <n v="32"/>
    <n v="210"/>
    <n v="6720"/>
    <n v="3292.7999999999997"/>
    <n v="0.49"/>
    <s v="Online"/>
    <s v="2021"/>
    <x v="2"/>
    <x v="6"/>
  </r>
  <r>
    <x v="0"/>
    <n v="1185732"/>
    <x v="707"/>
    <x v="4"/>
    <x v="28"/>
    <s v="Charleston"/>
    <x v="2"/>
    <n v="24"/>
    <n v="181"/>
    <n v="4344"/>
    <n v="1650.72"/>
    <n v="0.38"/>
    <s v="Online"/>
    <s v="2021"/>
    <x v="2"/>
    <x v="6"/>
  </r>
  <r>
    <x v="0"/>
    <n v="1185732"/>
    <x v="707"/>
    <x v="4"/>
    <x v="28"/>
    <s v="Charleston"/>
    <x v="3"/>
    <n v="27"/>
    <n v="144"/>
    <n v="3888"/>
    <n v="1632.96"/>
    <n v="0.42"/>
    <s v="Online"/>
    <s v="2021"/>
    <x v="2"/>
    <x v="6"/>
  </r>
  <r>
    <x v="0"/>
    <n v="1185732"/>
    <x v="707"/>
    <x v="4"/>
    <x v="28"/>
    <s v="Charleston"/>
    <x v="4"/>
    <n v="41"/>
    <n v="181"/>
    <n v="7421"/>
    <n v="3562.08"/>
    <n v="0.48"/>
    <s v="Online"/>
    <s v="2021"/>
    <x v="2"/>
    <x v="6"/>
  </r>
  <r>
    <x v="0"/>
    <n v="1185732"/>
    <x v="707"/>
    <x v="4"/>
    <x v="28"/>
    <s v="Charleston"/>
    <x v="5"/>
    <n v="32"/>
    <n v="189"/>
    <n v="6048"/>
    <n v="3810.2400000000002"/>
    <n v="0.63"/>
    <s v="Online"/>
    <s v="2021"/>
    <x v="2"/>
    <x v="6"/>
  </r>
  <r>
    <x v="0"/>
    <n v="1185732"/>
    <x v="229"/>
    <x v="4"/>
    <x v="28"/>
    <s v="Charleston"/>
    <x v="0"/>
    <n v="33"/>
    <n v="283"/>
    <n v="9339"/>
    <n v="5323.2300000000005"/>
    <n v="0.57000000000000006"/>
    <s v="Online"/>
    <s v="2021"/>
    <x v="3"/>
    <x v="34"/>
  </r>
  <r>
    <x v="0"/>
    <n v="1185732"/>
    <x v="229"/>
    <x v="4"/>
    <x v="28"/>
    <s v="Charleston"/>
    <x v="1"/>
    <n v="34"/>
    <n v="182"/>
    <n v="6188"/>
    <n v="2846.4799999999996"/>
    <n v="0.45999999999999996"/>
    <s v="Online"/>
    <s v="2021"/>
    <x v="3"/>
    <x v="34"/>
  </r>
  <r>
    <x v="0"/>
    <n v="1185732"/>
    <x v="229"/>
    <x v="4"/>
    <x v="28"/>
    <s v="Charleston"/>
    <x v="2"/>
    <n v="24"/>
    <n v="182"/>
    <n v="4368"/>
    <n v="1659.84"/>
    <n v="0.38"/>
    <s v="Online"/>
    <s v="2021"/>
    <x v="3"/>
    <x v="34"/>
  </r>
  <r>
    <x v="0"/>
    <n v="1185732"/>
    <x v="229"/>
    <x v="4"/>
    <x v="28"/>
    <s v="Charleston"/>
    <x v="3"/>
    <n v="27"/>
    <n v="180"/>
    <n v="4860"/>
    <n v="2089.8000000000002"/>
    <n v="0.43"/>
    <s v="Online"/>
    <s v="2021"/>
    <x v="3"/>
    <x v="34"/>
  </r>
  <r>
    <x v="0"/>
    <n v="1185732"/>
    <x v="229"/>
    <x v="4"/>
    <x v="28"/>
    <s v="Charleston"/>
    <x v="4"/>
    <n v="47"/>
    <n v="188"/>
    <n v="8836"/>
    <n v="4418"/>
    <n v="0.5"/>
    <s v="Online"/>
    <s v="2021"/>
    <x v="3"/>
    <x v="34"/>
  </r>
  <r>
    <x v="0"/>
    <n v="1185732"/>
    <x v="229"/>
    <x v="4"/>
    <x v="28"/>
    <s v="Charleston"/>
    <x v="5"/>
    <n v="39"/>
    <n v="209"/>
    <n v="8151"/>
    <n v="5135.13"/>
    <n v="0.63"/>
    <s v="Online"/>
    <s v="2021"/>
    <x v="3"/>
    <x v="34"/>
  </r>
  <r>
    <x v="0"/>
    <n v="1185732"/>
    <x v="258"/>
    <x v="4"/>
    <x v="28"/>
    <s v="Charleston"/>
    <x v="0"/>
    <n v="48"/>
    <n v="282"/>
    <n v="13536"/>
    <n v="7444.8"/>
    <n v="0.55000000000000004"/>
    <s v="Online"/>
    <s v="2021"/>
    <x v="4"/>
    <x v="13"/>
  </r>
  <r>
    <x v="0"/>
    <n v="1185732"/>
    <x v="258"/>
    <x v="4"/>
    <x v="28"/>
    <s v="Charleston"/>
    <x v="1"/>
    <n v="45"/>
    <n v="188"/>
    <n v="8460"/>
    <n v="3806.9999999999995"/>
    <n v="0.44999999999999996"/>
    <s v="Online"/>
    <s v="2021"/>
    <x v="4"/>
    <x v="13"/>
  </r>
  <r>
    <x v="0"/>
    <n v="1185732"/>
    <x v="258"/>
    <x v="4"/>
    <x v="28"/>
    <s v="Charleston"/>
    <x v="2"/>
    <n v="41"/>
    <n v="210"/>
    <n v="8610"/>
    <n v="3185.7"/>
    <n v="0.37"/>
    <s v="Online"/>
    <s v="2021"/>
    <x v="4"/>
    <x v="13"/>
  </r>
  <r>
    <x v="0"/>
    <n v="1185732"/>
    <x v="258"/>
    <x v="4"/>
    <x v="28"/>
    <s v="Charleston"/>
    <x v="3"/>
    <n v="43"/>
    <n v="182"/>
    <n v="7826"/>
    <n v="3286.92"/>
    <n v="0.42"/>
    <s v="Online"/>
    <s v="2021"/>
    <x v="4"/>
    <x v="13"/>
  </r>
  <r>
    <x v="0"/>
    <n v="1185732"/>
    <x v="258"/>
    <x v="4"/>
    <x v="28"/>
    <s v="Charleston"/>
    <x v="4"/>
    <n v="53"/>
    <n v="196"/>
    <n v="10388"/>
    <n v="5194"/>
    <n v="0.5"/>
    <s v="Online"/>
    <s v="2021"/>
    <x v="4"/>
    <x v="13"/>
  </r>
  <r>
    <x v="0"/>
    <n v="1185732"/>
    <x v="258"/>
    <x v="4"/>
    <x v="28"/>
    <s v="Charleston"/>
    <x v="5"/>
    <n v="59"/>
    <n v="200"/>
    <n v="11800"/>
    <n v="7080"/>
    <n v="0.6"/>
    <s v="Online"/>
    <s v="2021"/>
    <x v="4"/>
    <x v="13"/>
  </r>
  <r>
    <x v="0"/>
    <n v="1185732"/>
    <x v="291"/>
    <x v="4"/>
    <x v="28"/>
    <s v="Charleston"/>
    <x v="0"/>
    <n v="51"/>
    <n v="273"/>
    <n v="13923"/>
    <n v="7796.880000000001"/>
    <n v="0.56000000000000005"/>
    <s v="Online"/>
    <s v="2021"/>
    <x v="11"/>
    <x v="39"/>
  </r>
  <r>
    <x v="0"/>
    <n v="1185732"/>
    <x v="291"/>
    <x v="4"/>
    <x v="28"/>
    <s v="Charleston"/>
    <x v="1"/>
    <n v="49"/>
    <n v="200"/>
    <n v="9800"/>
    <n v="4410"/>
    <n v="0.44999999999999996"/>
    <s v="Online"/>
    <s v="2021"/>
    <x v="11"/>
    <x v="39"/>
  </r>
  <r>
    <x v="0"/>
    <n v="1185732"/>
    <x v="291"/>
    <x v="4"/>
    <x v="28"/>
    <s v="Charleston"/>
    <x v="2"/>
    <n v="47"/>
    <n v="209"/>
    <n v="9823"/>
    <n v="3536.2799999999997"/>
    <n v="0.36"/>
    <s v="Online"/>
    <s v="2021"/>
    <x v="11"/>
    <x v="39"/>
  </r>
  <r>
    <x v="0"/>
    <n v="1185732"/>
    <x v="291"/>
    <x v="4"/>
    <x v="28"/>
    <s v="Charleston"/>
    <x v="3"/>
    <n v="47"/>
    <n v="218"/>
    <n v="10246"/>
    <n v="4610.7"/>
    <n v="0.44999999999999996"/>
    <s v="Online"/>
    <s v="2021"/>
    <x v="11"/>
    <x v="39"/>
  </r>
  <r>
    <x v="0"/>
    <n v="1185732"/>
    <x v="291"/>
    <x v="4"/>
    <x v="28"/>
    <s v="Charleston"/>
    <x v="4"/>
    <n v="62"/>
    <n v="195"/>
    <n v="12090"/>
    <n v="5440.4999999999991"/>
    <n v="0.44999999999999996"/>
    <s v="Online"/>
    <s v="2021"/>
    <x v="11"/>
    <x v="39"/>
  </r>
  <r>
    <x v="0"/>
    <n v="1185732"/>
    <x v="291"/>
    <x v="4"/>
    <x v="28"/>
    <s v="Charleston"/>
    <x v="5"/>
    <n v="65"/>
    <n v="250"/>
    <n v="16250"/>
    <n v="10400"/>
    <n v="0.64"/>
    <s v="Online"/>
    <s v="2021"/>
    <x v="11"/>
    <x v="39"/>
  </r>
  <r>
    <x v="0"/>
    <n v="1185732"/>
    <x v="319"/>
    <x v="4"/>
    <x v="28"/>
    <s v="Charleston"/>
    <x v="0"/>
    <n v="63"/>
    <n v="311"/>
    <n v="19593"/>
    <n v="11559.87"/>
    <n v="0.59000000000000008"/>
    <s v="Online"/>
    <s v="2021"/>
    <x v="5"/>
    <x v="43"/>
  </r>
  <r>
    <x v="0"/>
    <n v="1185732"/>
    <x v="319"/>
    <x v="4"/>
    <x v="28"/>
    <s v="Charleston"/>
    <x v="1"/>
    <n v="58"/>
    <n v="270"/>
    <n v="15660"/>
    <n v="7673.4"/>
    <n v="0.49"/>
    <s v="Online"/>
    <s v="2021"/>
    <x v="5"/>
    <x v="43"/>
  </r>
  <r>
    <x v="0"/>
    <n v="1185732"/>
    <x v="319"/>
    <x v="4"/>
    <x v="28"/>
    <s v="Charleston"/>
    <x v="2"/>
    <n v="51"/>
    <n v="248"/>
    <n v="12648"/>
    <n v="4553.28"/>
    <n v="0.36"/>
    <s v="Online"/>
    <s v="2021"/>
    <x v="5"/>
    <x v="43"/>
  </r>
  <r>
    <x v="0"/>
    <n v="1185732"/>
    <x v="319"/>
    <x v="4"/>
    <x v="28"/>
    <s v="Charleston"/>
    <x v="3"/>
    <n v="52"/>
    <n v="202"/>
    <n v="10504"/>
    <n v="4411.68"/>
    <n v="0.42"/>
    <s v="Online"/>
    <s v="2021"/>
    <x v="5"/>
    <x v="43"/>
  </r>
  <r>
    <x v="0"/>
    <n v="1185732"/>
    <x v="319"/>
    <x v="4"/>
    <x v="28"/>
    <s v="Charleston"/>
    <x v="4"/>
    <n v="64"/>
    <n v="240"/>
    <n v="15360"/>
    <n v="6911.9999999999991"/>
    <n v="0.44999999999999996"/>
    <s v="Online"/>
    <s v="2021"/>
    <x v="5"/>
    <x v="43"/>
  </r>
  <r>
    <x v="0"/>
    <n v="1185732"/>
    <x v="319"/>
    <x v="4"/>
    <x v="28"/>
    <s v="Charleston"/>
    <x v="5"/>
    <n v="66"/>
    <n v="244"/>
    <n v="16104"/>
    <n v="10467.6"/>
    <n v="0.65"/>
    <s v="Online"/>
    <s v="2021"/>
    <x v="5"/>
    <x v="43"/>
  </r>
  <r>
    <x v="0"/>
    <n v="1185732"/>
    <x v="351"/>
    <x v="4"/>
    <x v="28"/>
    <s v="Charleston"/>
    <x v="0"/>
    <n v="62"/>
    <n v="326"/>
    <n v="20212"/>
    <n v="11520.840000000002"/>
    <n v="0.57000000000000006"/>
    <s v="Online"/>
    <s v="2021"/>
    <x v="6"/>
    <x v="17"/>
  </r>
  <r>
    <x v="0"/>
    <n v="1185732"/>
    <x v="351"/>
    <x v="4"/>
    <x v="28"/>
    <s v="Charleston"/>
    <x v="1"/>
    <n v="54"/>
    <n v="243"/>
    <n v="13122"/>
    <n v="6429.78"/>
    <n v="0.49"/>
    <s v="Online"/>
    <s v="2021"/>
    <x v="6"/>
    <x v="17"/>
  </r>
  <r>
    <x v="0"/>
    <n v="1185732"/>
    <x v="351"/>
    <x v="4"/>
    <x v="28"/>
    <s v="Charleston"/>
    <x v="2"/>
    <n v="50"/>
    <n v="231"/>
    <n v="11550"/>
    <n v="4620"/>
    <n v="0.4"/>
    <s v="Online"/>
    <s v="2021"/>
    <x v="6"/>
    <x v="17"/>
  </r>
  <r>
    <x v="0"/>
    <n v="1185732"/>
    <x v="351"/>
    <x v="4"/>
    <x v="28"/>
    <s v="Charleston"/>
    <x v="3"/>
    <n v="44"/>
    <n v="233"/>
    <n v="10252"/>
    <n v="4203.32"/>
    <n v="0.41"/>
    <s v="Online"/>
    <s v="2021"/>
    <x v="6"/>
    <x v="17"/>
  </r>
  <r>
    <x v="0"/>
    <n v="1185732"/>
    <x v="351"/>
    <x v="4"/>
    <x v="28"/>
    <s v="Charleston"/>
    <x v="4"/>
    <n v="51"/>
    <n v="225"/>
    <n v="11475"/>
    <n v="5278.5"/>
    <n v="0.45999999999999996"/>
    <s v="Online"/>
    <s v="2021"/>
    <x v="6"/>
    <x v="17"/>
  </r>
  <r>
    <x v="0"/>
    <n v="1185732"/>
    <x v="351"/>
    <x v="4"/>
    <x v="28"/>
    <s v="Charleston"/>
    <x v="5"/>
    <n v="58"/>
    <n v="278"/>
    <n v="16124"/>
    <n v="9835.64"/>
    <n v="0.61"/>
    <s v="Online"/>
    <s v="2021"/>
    <x v="6"/>
    <x v="17"/>
  </r>
  <r>
    <x v="0"/>
    <n v="1185732"/>
    <x v="381"/>
    <x v="4"/>
    <x v="28"/>
    <s v="Charleston"/>
    <x v="0"/>
    <n v="51"/>
    <n v="287"/>
    <n v="14637"/>
    <n v="8489.4600000000009"/>
    <n v="0.58000000000000007"/>
    <s v="Online"/>
    <s v="2021"/>
    <x v="7"/>
    <x v="22"/>
  </r>
  <r>
    <x v="0"/>
    <n v="1185732"/>
    <x v="381"/>
    <x v="4"/>
    <x v="28"/>
    <s v="Charleston"/>
    <x v="1"/>
    <n v="48"/>
    <n v="223"/>
    <n v="10704"/>
    <n v="5137.92"/>
    <n v="0.48"/>
    <s v="Online"/>
    <s v="2021"/>
    <x v="7"/>
    <x v="22"/>
  </r>
  <r>
    <x v="0"/>
    <n v="1185732"/>
    <x v="381"/>
    <x v="4"/>
    <x v="28"/>
    <s v="Charleston"/>
    <x v="2"/>
    <n v="38"/>
    <n v="196"/>
    <n v="7448"/>
    <n v="2904.7200000000003"/>
    <n v="0.39"/>
    <s v="Online"/>
    <s v="2021"/>
    <x v="7"/>
    <x v="22"/>
  </r>
  <r>
    <x v="0"/>
    <n v="1185732"/>
    <x v="381"/>
    <x v="4"/>
    <x v="28"/>
    <s v="Charleston"/>
    <x v="3"/>
    <n v="39"/>
    <n v="210"/>
    <n v="8190"/>
    <n v="3276"/>
    <n v="0.4"/>
    <s v="Online"/>
    <s v="2021"/>
    <x v="7"/>
    <x v="22"/>
  </r>
  <r>
    <x v="0"/>
    <n v="1185732"/>
    <x v="381"/>
    <x v="4"/>
    <x v="28"/>
    <s v="Charleston"/>
    <x v="4"/>
    <n v="48"/>
    <n v="175"/>
    <n v="8400"/>
    <n v="3863.9999999999995"/>
    <n v="0.45999999999999996"/>
    <s v="Online"/>
    <s v="2021"/>
    <x v="7"/>
    <x v="22"/>
  </r>
  <r>
    <x v="0"/>
    <n v="1185732"/>
    <x v="381"/>
    <x v="4"/>
    <x v="28"/>
    <s v="Charleston"/>
    <x v="5"/>
    <n v="52"/>
    <n v="232"/>
    <n v="12064"/>
    <n v="7238.4"/>
    <n v="0.6"/>
    <s v="Online"/>
    <s v="2021"/>
    <x v="7"/>
    <x v="22"/>
  </r>
  <r>
    <x v="0"/>
    <n v="1185732"/>
    <x v="413"/>
    <x v="4"/>
    <x v="28"/>
    <s v="Charleston"/>
    <x v="0"/>
    <n v="50"/>
    <n v="244"/>
    <n v="12200"/>
    <n v="7320"/>
    <n v="0.6"/>
    <s v="Online"/>
    <s v="2021"/>
    <x v="8"/>
    <x v="46"/>
  </r>
  <r>
    <x v="0"/>
    <n v="1185732"/>
    <x v="413"/>
    <x v="4"/>
    <x v="28"/>
    <s v="Charleston"/>
    <x v="1"/>
    <n v="42"/>
    <n v="208"/>
    <n v="8736"/>
    <n v="4368"/>
    <n v="0.5"/>
    <s v="Online"/>
    <s v="2021"/>
    <x v="8"/>
    <x v="46"/>
  </r>
  <r>
    <x v="0"/>
    <n v="1185732"/>
    <x v="413"/>
    <x v="4"/>
    <x v="28"/>
    <s v="Charleston"/>
    <x v="2"/>
    <n v="41"/>
    <n v="176"/>
    <n v="7216"/>
    <n v="2814.2400000000002"/>
    <n v="0.39"/>
    <s v="Online"/>
    <s v="2021"/>
    <x v="8"/>
    <x v="46"/>
  </r>
  <r>
    <x v="0"/>
    <n v="1185732"/>
    <x v="413"/>
    <x v="4"/>
    <x v="28"/>
    <s v="Charleston"/>
    <x v="3"/>
    <n v="41"/>
    <n v="176"/>
    <n v="7216"/>
    <n v="2886.4"/>
    <n v="0.4"/>
    <s v="Online"/>
    <s v="2021"/>
    <x v="8"/>
    <x v="46"/>
  </r>
  <r>
    <x v="0"/>
    <n v="1185732"/>
    <x v="413"/>
    <x v="4"/>
    <x v="28"/>
    <s v="Charleston"/>
    <x v="4"/>
    <n v="52"/>
    <n v="189"/>
    <n v="9828"/>
    <n v="4717.4399999999996"/>
    <n v="0.48"/>
    <s v="Online"/>
    <s v="2021"/>
    <x v="8"/>
    <x v="46"/>
  </r>
  <r>
    <x v="0"/>
    <n v="1185732"/>
    <x v="413"/>
    <x v="4"/>
    <x v="28"/>
    <s v="Charleston"/>
    <x v="5"/>
    <n v="56"/>
    <n v="225"/>
    <n v="12600"/>
    <n v="8190"/>
    <n v="0.65"/>
    <s v="Online"/>
    <s v="2021"/>
    <x v="8"/>
    <x v="46"/>
  </r>
  <r>
    <x v="0"/>
    <n v="1185732"/>
    <x v="443"/>
    <x v="4"/>
    <x v="28"/>
    <s v="Charleston"/>
    <x v="0"/>
    <n v="50"/>
    <n v="278"/>
    <n v="13900"/>
    <n v="7923.0000000000009"/>
    <n v="0.57000000000000006"/>
    <s v="Online"/>
    <s v="2021"/>
    <x v="9"/>
    <x v="26"/>
  </r>
  <r>
    <x v="0"/>
    <n v="1185732"/>
    <x v="443"/>
    <x v="4"/>
    <x v="28"/>
    <s v="Charleston"/>
    <x v="1"/>
    <n v="44"/>
    <n v="188"/>
    <n v="8272"/>
    <n v="3722.3999999999996"/>
    <n v="0.44999999999999996"/>
    <s v="Online"/>
    <s v="2021"/>
    <x v="9"/>
    <x v="26"/>
  </r>
  <r>
    <x v="0"/>
    <n v="1185732"/>
    <x v="443"/>
    <x v="4"/>
    <x v="28"/>
    <s v="Charleston"/>
    <x v="2"/>
    <n v="43"/>
    <n v="202"/>
    <n v="8686"/>
    <n v="3040.1"/>
    <n v="0.35"/>
    <s v="Online"/>
    <s v="2021"/>
    <x v="9"/>
    <x v="26"/>
  </r>
  <r>
    <x v="0"/>
    <n v="1185732"/>
    <x v="443"/>
    <x v="4"/>
    <x v="28"/>
    <s v="Charleston"/>
    <x v="3"/>
    <n v="53"/>
    <n v="225"/>
    <n v="11925"/>
    <n v="5008.5"/>
    <n v="0.42"/>
    <s v="Online"/>
    <s v="2021"/>
    <x v="9"/>
    <x v="26"/>
  </r>
  <r>
    <x v="0"/>
    <n v="1185732"/>
    <x v="443"/>
    <x v="4"/>
    <x v="28"/>
    <s v="Charleston"/>
    <x v="4"/>
    <n v="66"/>
    <n v="196"/>
    <n v="12936"/>
    <n v="6079.92"/>
    <n v="0.47"/>
    <s v="Online"/>
    <s v="2021"/>
    <x v="9"/>
    <x v="26"/>
  </r>
  <r>
    <x v="0"/>
    <n v="1185732"/>
    <x v="443"/>
    <x v="4"/>
    <x v="28"/>
    <s v="Charleston"/>
    <x v="5"/>
    <n v="74"/>
    <n v="206"/>
    <n v="15244"/>
    <n v="9603.7199999999993"/>
    <n v="0.63"/>
    <s v="Online"/>
    <s v="2021"/>
    <x v="9"/>
    <x v="26"/>
  </r>
  <r>
    <x v="0"/>
    <n v="1185732"/>
    <x v="472"/>
    <x v="4"/>
    <x v="28"/>
    <s v="Charleston"/>
    <x v="0"/>
    <n v="67"/>
    <n v="290"/>
    <n v="19430"/>
    <n v="11658"/>
    <n v="0.6"/>
    <s v="Online"/>
    <s v="2021"/>
    <x v="10"/>
    <x v="50"/>
  </r>
  <r>
    <x v="0"/>
    <n v="1185732"/>
    <x v="472"/>
    <x v="4"/>
    <x v="28"/>
    <s v="Charleston"/>
    <x v="1"/>
    <n v="58"/>
    <n v="219"/>
    <n v="12702"/>
    <n v="5715.9"/>
    <n v="0.44999999999999996"/>
    <s v="Online"/>
    <s v="2021"/>
    <x v="10"/>
    <x v="50"/>
  </r>
  <r>
    <x v="2"/>
    <n v="1185732"/>
    <x v="472"/>
    <x v="4"/>
    <x v="28"/>
    <s v="Charleston"/>
    <x v="2"/>
    <n v="56"/>
    <n v="215"/>
    <n v="12040"/>
    <n v="4214"/>
    <n v="0.35"/>
    <s v="Online"/>
    <s v="2021"/>
    <x v="10"/>
    <x v="50"/>
  </r>
  <r>
    <x v="2"/>
    <n v="1185732"/>
    <x v="472"/>
    <x v="4"/>
    <x v="28"/>
    <s v="Charleston"/>
    <x v="3"/>
    <n v="59"/>
    <n v="194"/>
    <n v="11446"/>
    <n v="5150.7"/>
    <n v="0.44999999999999996"/>
    <s v="Online"/>
    <s v="2021"/>
    <x v="10"/>
    <x v="50"/>
  </r>
  <r>
    <x v="2"/>
    <n v="1185732"/>
    <x v="472"/>
    <x v="4"/>
    <x v="28"/>
    <s v="Charleston"/>
    <x v="4"/>
    <n v="66"/>
    <n v="225"/>
    <n v="14850"/>
    <n v="6682.4999999999991"/>
    <n v="0.44999999999999996"/>
    <s v="Online"/>
    <s v="2021"/>
    <x v="10"/>
    <x v="50"/>
  </r>
  <r>
    <x v="2"/>
    <n v="1185732"/>
    <x v="472"/>
    <x v="4"/>
    <x v="28"/>
    <s v="Charleston"/>
    <x v="5"/>
    <n v="68"/>
    <n v="228"/>
    <n v="15504"/>
    <n v="9302.4"/>
    <n v="0.6"/>
    <s v="Online"/>
    <s v="2021"/>
    <x v="10"/>
    <x v="50"/>
  </r>
  <r>
    <x v="2"/>
    <n v="1185732"/>
    <x v="170"/>
    <x v="4"/>
    <x v="28"/>
    <s v="Charleston"/>
    <x v="0"/>
    <n v="33"/>
    <n v="231"/>
    <n v="7623"/>
    <n v="3811.5"/>
    <n v="0.5"/>
    <s v="Online"/>
    <s v="2021"/>
    <x v="0"/>
    <x v="1"/>
  </r>
  <r>
    <x v="2"/>
    <n v="1185732"/>
    <x v="170"/>
    <x v="4"/>
    <x v="28"/>
    <s v="Charleston"/>
    <x v="1"/>
    <n v="34"/>
    <n v="181"/>
    <n v="6154"/>
    <n v="3077"/>
    <n v="0.5"/>
    <s v="Online"/>
    <s v="2021"/>
    <x v="0"/>
    <x v="1"/>
  </r>
  <r>
    <x v="2"/>
    <n v="1185732"/>
    <x v="170"/>
    <x v="4"/>
    <x v="28"/>
    <s v="Charleston"/>
    <x v="2"/>
    <n v="24"/>
    <n v="189"/>
    <n v="4536"/>
    <n v="2449.44"/>
    <n v="0.54"/>
    <s v="Online"/>
    <s v="2021"/>
    <x v="0"/>
    <x v="1"/>
  </r>
  <r>
    <x v="2"/>
    <n v="1185732"/>
    <x v="170"/>
    <x v="4"/>
    <x v="28"/>
    <s v="Charleston"/>
    <x v="3"/>
    <n v="29"/>
    <n v="173"/>
    <n v="5017"/>
    <n v="2759.3500000000004"/>
    <n v="0.55000000000000004"/>
    <s v="Online"/>
    <s v="2021"/>
    <x v="0"/>
    <x v="1"/>
  </r>
  <r>
    <x v="2"/>
    <n v="1185732"/>
    <x v="170"/>
    <x v="4"/>
    <x v="28"/>
    <s v="Charleston"/>
    <x v="4"/>
    <n v="42"/>
    <n v="156"/>
    <n v="6552"/>
    <n v="3013.9199999999996"/>
    <n v="0.45999999999999996"/>
    <s v="Online"/>
    <s v="2021"/>
    <x v="0"/>
    <x v="1"/>
  </r>
  <r>
    <x v="2"/>
    <n v="1185732"/>
    <x v="170"/>
    <x v="4"/>
    <x v="28"/>
    <s v="Charleston"/>
    <x v="5"/>
    <n v="34"/>
    <n v="196"/>
    <n v="6664"/>
    <n v="4264.96"/>
    <n v="0.64"/>
    <s v="Online"/>
    <s v="2021"/>
    <x v="0"/>
    <x v="1"/>
  </r>
  <r>
    <x v="2"/>
    <n v="1185732"/>
    <x v="199"/>
    <x v="4"/>
    <x v="28"/>
    <s v="Charleston"/>
    <x v="0"/>
    <n v="34"/>
    <n v="263"/>
    <n v="8942"/>
    <n v="4471"/>
    <n v="0.5"/>
    <s v="Online"/>
    <s v="2021"/>
    <x v="1"/>
    <x v="4"/>
  </r>
  <r>
    <x v="2"/>
    <n v="1185732"/>
    <x v="199"/>
    <x v="4"/>
    <x v="28"/>
    <s v="Charleston"/>
    <x v="1"/>
    <n v="34"/>
    <n v="188"/>
    <n v="6392"/>
    <n v="3068.16"/>
    <n v="0.48"/>
    <s v="Online"/>
    <s v="2021"/>
    <x v="1"/>
    <x v="4"/>
  </r>
  <r>
    <x v="2"/>
    <n v="1185732"/>
    <x v="199"/>
    <x v="4"/>
    <x v="28"/>
    <s v="Charleston"/>
    <x v="2"/>
    <n v="23"/>
    <n v="169"/>
    <n v="3887"/>
    <n v="2137.8500000000004"/>
    <n v="0.55000000000000004"/>
    <s v="Online"/>
    <s v="2021"/>
    <x v="1"/>
    <x v="4"/>
  </r>
  <r>
    <x v="2"/>
    <n v="1185732"/>
    <x v="199"/>
    <x v="4"/>
    <x v="29"/>
    <s v="Charlotte"/>
    <x v="3"/>
    <n v="29"/>
    <n v="142"/>
    <n v="4118"/>
    <n v="2059"/>
    <n v="0.5"/>
    <s v="Online"/>
    <s v="2021"/>
    <x v="1"/>
    <x v="4"/>
  </r>
  <r>
    <x v="2"/>
    <n v="1185732"/>
    <x v="199"/>
    <x v="4"/>
    <x v="29"/>
    <s v="Charlotte"/>
    <x v="4"/>
    <n v="44"/>
    <n v="180"/>
    <n v="7920"/>
    <n v="3960"/>
    <n v="0.5"/>
    <s v="Online"/>
    <s v="2021"/>
    <x v="1"/>
    <x v="4"/>
  </r>
  <r>
    <x v="2"/>
    <n v="1185732"/>
    <x v="199"/>
    <x v="4"/>
    <x v="29"/>
    <s v="Charlotte"/>
    <x v="5"/>
    <n v="29"/>
    <n v="203"/>
    <n v="5887"/>
    <n v="3532.2"/>
    <n v="0.6"/>
    <s v="Online"/>
    <s v="2021"/>
    <x v="1"/>
    <x v="4"/>
  </r>
  <r>
    <x v="2"/>
    <n v="1185732"/>
    <x v="704"/>
    <x v="4"/>
    <x v="29"/>
    <s v="Charlotte"/>
    <x v="0"/>
    <n v="28"/>
    <n v="276"/>
    <n v="7728"/>
    <n v="4173.12"/>
    <n v="0.54"/>
    <s v="Online"/>
    <s v="2021"/>
    <x v="2"/>
    <x v="6"/>
  </r>
  <r>
    <x v="2"/>
    <n v="1185732"/>
    <x v="704"/>
    <x v="4"/>
    <x v="29"/>
    <s v="Charlotte"/>
    <x v="1"/>
    <n v="29"/>
    <n v="150"/>
    <n v="4350"/>
    <n v="1957.4999999999998"/>
    <n v="0.44999999999999996"/>
    <s v="Online"/>
    <s v="2021"/>
    <x v="2"/>
    <x v="6"/>
  </r>
  <r>
    <x v="2"/>
    <n v="1185732"/>
    <x v="704"/>
    <x v="4"/>
    <x v="29"/>
    <s v="Charlotte"/>
    <x v="2"/>
    <n v="19"/>
    <n v="181"/>
    <n v="3439"/>
    <n v="1788.28"/>
    <n v="0.52"/>
    <s v="Online"/>
    <s v="2021"/>
    <x v="2"/>
    <x v="6"/>
  </r>
  <r>
    <x v="2"/>
    <n v="1185732"/>
    <x v="704"/>
    <x v="4"/>
    <x v="29"/>
    <s v="Charlotte"/>
    <x v="3"/>
    <n v="25"/>
    <n v="124"/>
    <n v="3100"/>
    <n v="1674"/>
    <n v="0.54"/>
    <s v="Online"/>
    <s v="2021"/>
    <x v="2"/>
    <x v="6"/>
  </r>
  <r>
    <x v="2"/>
    <n v="1185732"/>
    <x v="704"/>
    <x v="4"/>
    <x v="29"/>
    <s v="Charlotte"/>
    <x v="4"/>
    <n v="37"/>
    <n v="158"/>
    <n v="5846"/>
    <n v="2630.7"/>
    <n v="0.44999999999999996"/>
    <s v="Online"/>
    <s v="2021"/>
    <x v="2"/>
    <x v="6"/>
  </r>
  <r>
    <x v="2"/>
    <n v="1185732"/>
    <x v="704"/>
    <x v="4"/>
    <x v="29"/>
    <s v="Charlotte"/>
    <x v="5"/>
    <n v="27"/>
    <n v="169"/>
    <n v="4563"/>
    <n v="2829.06"/>
    <n v="0.62"/>
    <s v="Online"/>
    <s v="2021"/>
    <x v="2"/>
    <x v="6"/>
  </r>
  <r>
    <x v="2"/>
    <n v="1185732"/>
    <x v="721"/>
    <x v="4"/>
    <x v="29"/>
    <s v="Charlotte"/>
    <x v="0"/>
    <n v="27"/>
    <n v="263"/>
    <n v="7101"/>
    <n v="3834.5400000000004"/>
    <n v="0.54"/>
    <s v="Online"/>
    <s v="2021"/>
    <x v="3"/>
    <x v="9"/>
  </r>
  <r>
    <x v="2"/>
    <n v="1185732"/>
    <x v="721"/>
    <x v="4"/>
    <x v="29"/>
    <s v="Charlotte"/>
    <x v="1"/>
    <n v="28"/>
    <n v="155"/>
    <n v="4340"/>
    <n v="2039.8"/>
    <n v="0.47"/>
    <s v="Online"/>
    <s v="2021"/>
    <x v="3"/>
    <x v="9"/>
  </r>
  <r>
    <x v="2"/>
    <n v="1185732"/>
    <x v="721"/>
    <x v="4"/>
    <x v="29"/>
    <s v="Charlotte"/>
    <x v="2"/>
    <n v="20"/>
    <n v="144"/>
    <n v="2880"/>
    <n v="1584.0000000000002"/>
    <n v="0.55000000000000004"/>
    <s v="Online"/>
    <s v="2021"/>
    <x v="3"/>
    <x v="9"/>
  </r>
  <r>
    <x v="2"/>
    <n v="1185732"/>
    <x v="721"/>
    <x v="4"/>
    <x v="29"/>
    <s v="Charlotte"/>
    <x v="3"/>
    <n v="24"/>
    <n v="140"/>
    <n v="3360"/>
    <n v="1814.4"/>
    <n v="0.54"/>
    <s v="Online"/>
    <s v="2021"/>
    <x v="3"/>
    <x v="9"/>
  </r>
  <r>
    <x v="2"/>
    <n v="1185732"/>
    <x v="721"/>
    <x v="4"/>
    <x v="29"/>
    <s v="Charlotte"/>
    <x v="4"/>
    <n v="42"/>
    <n v="131"/>
    <n v="5502"/>
    <n v="2751"/>
    <n v="0.5"/>
    <s v="Online"/>
    <s v="2021"/>
    <x v="3"/>
    <x v="9"/>
  </r>
  <r>
    <x v="2"/>
    <n v="1185732"/>
    <x v="721"/>
    <x v="4"/>
    <x v="29"/>
    <s v="Charlotte"/>
    <x v="5"/>
    <n v="32"/>
    <n v="189"/>
    <n v="6048"/>
    <n v="3689.2799999999997"/>
    <n v="0.61"/>
    <s v="Online"/>
    <s v="2021"/>
    <x v="3"/>
    <x v="9"/>
  </r>
  <r>
    <x v="2"/>
    <n v="1185732"/>
    <x v="255"/>
    <x v="4"/>
    <x v="29"/>
    <s v="Charlotte"/>
    <x v="0"/>
    <n v="41"/>
    <n v="246"/>
    <n v="10086"/>
    <n v="5547.3"/>
    <n v="0.55000000000000004"/>
    <s v="Online"/>
    <s v="2021"/>
    <x v="4"/>
    <x v="13"/>
  </r>
  <r>
    <x v="2"/>
    <n v="1185732"/>
    <x v="255"/>
    <x v="4"/>
    <x v="29"/>
    <s v="Charlotte"/>
    <x v="1"/>
    <n v="42"/>
    <n v="182"/>
    <n v="7644"/>
    <n v="3516.24"/>
    <n v="0.45999999999999996"/>
    <s v="Online"/>
    <s v="2021"/>
    <x v="4"/>
    <x v="13"/>
  </r>
  <r>
    <x v="2"/>
    <n v="1185732"/>
    <x v="255"/>
    <x v="4"/>
    <x v="29"/>
    <s v="Charlotte"/>
    <x v="2"/>
    <n v="37"/>
    <n v="169"/>
    <n v="6253"/>
    <n v="3314.09"/>
    <n v="0.53"/>
    <s v="Online"/>
    <s v="2021"/>
    <x v="4"/>
    <x v="13"/>
  </r>
  <r>
    <x v="2"/>
    <n v="1185732"/>
    <x v="255"/>
    <x v="4"/>
    <x v="29"/>
    <s v="Charlotte"/>
    <x v="3"/>
    <n v="38"/>
    <n v="150"/>
    <n v="5700"/>
    <n v="3078"/>
    <n v="0.54"/>
    <s v="Online"/>
    <s v="2021"/>
    <x v="4"/>
    <x v="13"/>
  </r>
  <r>
    <x v="2"/>
    <n v="1185732"/>
    <x v="255"/>
    <x v="4"/>
    <x v="29"/>
    <s v="Charlotte"/>
    <x v="4"/>
    <n v="46"/>
    <n v="150"/>
    <n v="6900"/>
    <n v="3381"/>
    <n v="0.49"/>
    <s v="Online"/>
    <s v="2021"/>
    <x v="4"/>
    <x v="13"/>
  </r>
  <r>
    <x v="2"/>
    <n v="1185732"/>
    <x v="255"/>
    <x v="4"/>
    <x v="29"/>
    <s v="Charlotte"/>
    <x v="5"/>
    <n v="51"/>
    <n v="203"/>
    <n v="10353"/>
    <n v="6418.86"/>
    <n v="0.62"/>
    <s v="Online"/>
    <s v="2021"/>
    <x v="4"/>
    <x v="13"/>
  </r>
  <r>
    <x v="2"/>
    <n v="1185732"/>
    <x v="288"/>
    <x v="4"/>
    <x v="29"/>
    <s v="Charlotte"/>
    <x v="0"/>
    <n v="46"/>
    <n v="238"/>
    <n v="10948"/>
    <n v="6021.4000000000005"/>
    <n v="0.55000000000000004"/>
    <s v="Online"/>
    <s v="2021"/>
    <x v="11"/>
    <x v="38"/>
  </r>
  <r>
    <x v="2"/>
    <n v="1185732"/>
    <x v="288"/>
    <x v="4"/>
    <x v="29"/>
    <s v="Charlotte"/>
    <x v="1"/>
    <n v="42"/>
    <n v="182"/>
    <n v="7644"/>
    <n v="3592.68"/>
    <n v="0.47"/>
    <s v="Online"/>
    <s v="2021"/>
    <x v="11"/>
    <x v="38"/>
  </r>
  <r>
    <x v="2"/>
    <n v="1185732"/>
    <x v="288"/>
    <x v="4"/>
    <x v="29"/>
    <s v="Charlotte"/>
    <x v="2"/>
    <n v="47"/>
    <n v="169"/>
    <n v="7943"/>
    <n v="4289.22"/>
    <n v="0.54"/>
    <s v="Online"/>
    <s v="2021"/>
    <x v="11"/>
    <x v="38"/>
  </r>
  <r>
    <x v="2"/>
    <n v="1185732"/>
    <x v="288"/>
    <x v="4"/>
    <x v="29"/>
    <s v="Charlotte"/>
    <x v="3"/>
    <n v="49"/>
    <n v="169"/>
    <n v="8281"/>
    <n v="4223.3100000000004"/>
    <n v="0.51"/>
    <s v="Online"/>
    <s v="2021"/>
    <x v="11"/>
    <x v="38"/>
  </r>
  <r>
    <x v="2"/>
    <n v="1185732"/>
    <x v="288"/>
    <x v="4"/>
    <x v="29"/>
    <s v="Charlotte"/>
    <x v="4"/>
    <n v="61"/>
    <n v="163"/>
    <n v="9943"/>
    <n v="4872.07"/>
    <n v="0.49"/>
    <s v="Online"/>
    <s v="2021"/>
    <x v="11"/>
    <x v="38"/>
  </r>
  <r>
    <x v="2"/>
    <n v="1185732"/>
    <x v="288"/>
    <x v="4"/>
    <x v="29"/>
    <s v="Charlotte"/>
    <x v="5"/>
    <n v="67"/>
    <n v="231"/>
    <n v="15477"/>
    <n v="9286.1999999999989"/>
    <n v="0.6"/>
    <s v="Online"/>
    <s v="2021"/>
    <x v="11"/>
    <x v="38"/>
  </r>
  <r>
    <x v="2"/>
    <n v="1185732"/>
    <x v="316"/>
    <x v="4"/>
    <x v="29"/>
    <s v="Charlotte"/>
    <x v="0"/>
    <n v="60"/>
    <n v="294"/>
    <n v="17640"/>
    <n v="8820"/>
    <n v="0.5"/>
    <s v="Online"/>
    <s v="2021"/>
    <x v="5"/>
    <x v="42"/>
  </r>
  <r>
    <x v="2"/>
    <n v="1185732"/>
    <x v="316"/>
    <x v="4"/>
    <x v="29"/>
    <s v="Charlotte"/>
    <x v="1"/>
    <n v="58"/>
    <n v="224"/>
    <n v="12992"/>
    <n v="6496"/>
    <n v="0.5"/>
    <s v="Online"/>
    <s v="2021"/>
    <x v="5"/>
    <x v="42"/>
  </r>
  <r>
    <x v="2"/>
    <n v="1185732"/>
    <x v="316"/>
    <x v="4"/>
    <x v="29"/>
    <s v="Charlotte"/>
    <x v="2"/>
    <n v="53"/>
    <n v="196"/>
    <n v="10388"/>
    <n v="5713.4000000000005"/>
    <n v="0.55000000000000004"/>
    <s v="Online"/>
    <s v="2021"/>
    <x v="5"/>
    <x v="42"/>
  </r>
  <r>
    <x v="2"/>
    <n v="1185732"/>
    <x v="316"/>
    <x v="4"/>
    <x v="29"/>
    <s v="Charlotte"/>
    <x v="3"/>
    <n v="52"/>
    <n v="203"/>
    <n v="10556"/>
    <n v="5383.56"/>
    <n v="0.51"/>
    <s v="Online"/>
    <s v="2021"/>
    <x v="5"/>
    <x v="42"/>
  </r>
  <r>
    <x v="2"/>
    <n v="1185732"/>
    <x v="316"/>
    <x v="4"/>
    <x v="29"/>
    <s v="Charlotte"/>
    <x v="4"/>
    <n v="59"/>
    <n v="182"/>
    <n v="10738"/>
    <n v="5261.62"/>
    <n v="0.49"/>
    <s v="Online"/>
    <s v="2021"/>
    <x v="5"/>
    <x v="42"/>
  </r>
  <r>
    <x v="2"/>
    <n v="1185732"/>
    <x v="316"/>
    <x v="4"/>
    <x v="29"/>
    <s v="Charlotte"/>
    <x v="5"/>
    <n v="64"/>
    <n v="263"/>
    <n v="16832"/>
    <n v="10604.16"/>
    <n v="0.63"/>
    <s v="Online"/>
    <s v="2021"/>
    <x v="5"/>
    <x v="42"/>
  </r>
  <r>
    <x v="2"/>
    <n v="1185732"/>
    <x v="348"/>
    <x v="4"/>
    <x v="29"/>
    <s v="Charlotte"/>
    <x v="0"/>
    <n v="61"/>
    <n v="308"/>
    <n v="18788"/>
    <n v="9957.6400000000012"/>
    <n v="0.53"/>
    <s v="Online"/>
    <s v="2021"/>
    <x v="6"/>
    <x v="17"/>
  </r>
  <r>
    <x v="2"/>
    <n v="1185732"/>
    <x v="348"/>
    <x v="4"/>
    <x v="29"/>
    <s v="Charlotte"/>
    <x v="1"/>
    <n v="58"/>
    <n v="200"/>
    <n v="11600"/>
    <n v="5219.9999999999991"/>
    <n v="0.44999999999999996"/>
    <s v="Online"/>
    <s v="2021"/>
    <x v="6"/>
    <x v="17"/>
  </r>
  <r>
    <x v="2"/>
    <n v="1185732"/>
    <x v="348"/>
    <x v="4"/>
    <x v="29"/>
    <s v="Charlotte"/>
    <x v="2"/>
    <n v="54"/>
    <n v="210"/>
    <n v="11340"/>
    <n v="6010.2000000000007"/>
    <n v="0.53"/>
    <s v="Online"/>
    <s v="2021"/>
    <x v="6"/>
    <x v="17"/>
  </r>
  <r>
    <x v="2"/>
    <n v="1185732"/>
    <x v="348"/>
    <x v="4"/>
    <x v="29"/>
    <s v="Charlotte"/>
    <x v="3"/>
    <n v="44"/>
    <n v="182"/>
    <n v="8008"/>
    <n v="4244.24"/>
    <n v="0.53"/>
    <s v="Online"/>
    <s v="2021"/>
    <x v="6"/>
    <x v="17"/>
  </r>
  <r>
    <x v="2"/>
    <n v="1185732"/>
    <x v="348"/>
    <x v="4"/>
    <x v="29"/>
    <s v="Charlotte"/>
    <x v="4"/>
    <n v="53"/>
    <n v="176"/>
    <n v="9328"/>
    <n v="4477.4399999999996"/>
    <n v="0.48"/>
    <s v="Online"/>
    <s v="2021"/>
    <x v="6"/>
    <x v="17"/>
  </r>
  <r>
    <x v="2"/>
    <n v="1185732"/>
    <x v="348"/>
    <x v="4"/>
    <x v="29"/>
    <s v="Charlotte"/>
    <x v="5"/>
    <n v="54"/>
    <n v="231"/>
    <n v="12474"/>
    <n v="7983.3600000000006"/>
    <n v="0.64"/>
    <s v="Online"/>
    <s v="2021"/>
    <x v="6"/>
    <x v="17"/>
  </r>
  <r>
    <x v="2"/>
    <n v="1185732"/>
    <x v="378"/>
    <x v="4"/>
    <x v="29"/>
    <s v="Charlotte"/>
    <x v="0"/>
    <n v="53"/>
    <n v="250"/>
    <n v="13250"/>
    <n v="6890"/>
    <n v="0.52"/>
    <s v="Online"/>
    <s v="2021"/>
    <x v="7"/>
    <x v="21"/>
  </r>
  <r>
    <x v="2"/>
    <n v="1185732"/>
    <x v="378"/>
    <x v="4"/>
    <x v="29"/>
    <s v="Charlotte"/>
    <x v="1"/>
    <n v="49"/>
    <n v="181"/>
    <n v="8869"/>
    <n v="4434.5"/>
    <n v="0.5"/>
    <s v="Online"/>
    <s v="2021"/>
    <x v="7"/>
    <x v="21"/>
  </r>
  <r>
    <x v="2"/>
    <n v="1185732"/>
    <x v="378"/>
    <x v="4"/>
    <x v="29"/>
    <s v="Charlotte"/>
    <x v="2"/>
    <n v="28"/>
    <n v="175"/>
    <n v="4900"/>
    <n v="2499"/>
    <n v="0.51"/>
    <s v="Online"/>
    <s v="2021"/>
    <x v="7"/>
    <x v="21"/>
  </r>
  <r>
    <x v="2"/>
    <n v="1185732"/>
    <x v="378"/>
    <x v="4"/>
    <x v="29"/>
    <s v="Charlotte"/>
    <x v="3"/>
    <n v="28"/>
    <n v="150"/>
    <n v="4200"/>
    <n v="2100"/>
    <n v="0.5"/>
    <s v="Online"/>
    <s v="2021"/>
    <x v="7"/>
    <x v="21"/>
  </r>
  <r>
    <x v="2"/>
    <n v="1185732"/>
    <x v="378"/>
    <x v="4"/>
    <x v="29"/>
    <s v="Charlotte"/>
    <x v="4"/>
    <n v="38"/>
    <n v="156"/>
    <n v="5928"/>
    <n v="2726.8799999999997"/>
    <n v="0.45999999999999996"/>
    <s v="Online"/>
    <s v="2021"/>
    <x v="7"/>
    <x v="21"/>
  </r>
  <r>
    <x v="2"/>
    <n v="1185732"/>
    <x v="378"/>
    <x v="4"/>
    <x v="29"/>
    <s v="Charlotte"/>
    <x v="5"/>
    <n v="41"/>
    <n v="203"/>
    <n v="8323"/>
    <n v="5077.03"/>
    <n v="0.61"/>
    <s v="Online"/>
    <s v="2021"/>
    <x v="7"/>
    <x v="21"/>
  </r>
  <r>
    <x v="2"/>
    <n v="1185732"/>
    <x v="410"/>
    <x v="4"/>
    <x v="29"/>
    <s v="Charlotte"/>
    <x v="0"/>
    <n v="42"/>
    <n v="245"/>
    <n v="10290"/>
    <n v="5556.6"/>
    <n v="0.54"/>
    <s v="Online"/>
    <s v="2021"/>
    <x v="8"/>
    <x v="46"/>
  </r>
  <r>
    <x v="2"/>
    <n v="1185732"/>
    <x v="410"/>
    <x v="4"/>
    <x v="29"/>
    <s v="Charlotte"/>
    <x v="1"/>
    <n v="33"/>
    <n v="196"/>
    <n v="6468"/>
    <n v="2975.2799999999997"/>
    <n v="0.45999999999999996"/>
    <s v="Online"/>
    <s v="2021"/>
    <x v="8"/>
    <x v="46"/>
  </r>
  <r>
    <x v="2"/>
    <n v="1185732"/>
    <x v="410"/>
    <x v="4"/>
    <x v="29"/>
    <s v="Charlotte"/>
    <x v="2"/>
    <n v="34"/>
    <n v="150"/>
    <n v="5100"/>
    <n v="2601"/>
    <n v="0.51"/>
    <s v="Online"/>
    <s v="2021"/>
    <x v="8"/>
    <x v="46"/>
  </r>
  <r>
    <x v="2"/>
    <n v="1185732"/>
    <x v="410"/>
    <x v="4"/>
    <x v="29"/>
    <s v="Charlotte"/>
    <x v="3"/>
    <n v="34"/>
    <n v="160"/>
    <n v="5440"/>
    <n v="2937.6000000000004"/>
    <n v="0.54"/>
    <s v="Online"/>
    <s v="2021"/>
    <x v="8"/>
    <x v="46"/>
  </r>
  <r>
    <x v="2"/>
    <n v="1185732"/>
    <x v="410"/>
    <x v="4"/>
    <x v="29"/>
    <s v="Charlotte"/>
    <x v="4"/>
    <n v="42"/>
    <n v="149"/>
    <n v="6258"/>
    <n v="2941.2599999999998"/>
    <n v="0.47"/>
    <s v="Online"/>
    <s v="2021"/>
    <x v="8"/>
    <x v="46"/>
  </r>
  <r>
    <x v="2"/>
    <n v="1185732"/>
    <x v="410"/>
    <x v="4"/>
    <x v="29"/>
    <s v="Charlotte"/>
    <x v="5"/>
    <n v="48"/>
    <n v="176"/>
    <n v="8448"/>
    <n v="5322.24"/>
    <n v="0.63"/>
    <s v="Online"/>
    <s v="2021"/>
    <x v="8"/>
    <x v="46"/>
  </r>
  <r>
    <x v="2"/>
    <n v="1185732"/>
    <x v="440"/>
    <x v="4"/>
    <x v="29"/>
    <s v="Charlotte"/>
    <x v="0"/>
    <n v="44"/>
    <n v="215"/>
    <n v="9460"/>
    <n v="5203"/>
    <n v="0.55000000000000004"/>
    <s v="Online"/>
    <s v="2021"/>
    <x v="9"/>
    <x v="26"/>
  </r>
  <r>
    <x v="2"/>
    <n v="1185732"/>
    <x v="440"/>
    <x v="4"/>
    <x v="29"/>
    <s v="Charlotte"/>
    <x v="1"/>
    <n v="32"/>
    <n v="195"/>
    <n v="6240"/>
    <n v="2932.7999999999997"/>
    <n v="0.47"/>
    <s v="Online"/>
    <s v="2021"/>
    <x v="9"/>
    <x v="26"/>
  </r>
  <r>
    <x v="2"/>
    <n v="1185732"/>
    <x v="440"/>
    <x v="4"/>
    <x v="29"/>
    <s v="Charlotte"/>
    <x v="2"/>
    <n v="38"/>
    <n v="167"/>
    <n v="6346"/>
    <n v="3426.84"/>
    <n v="0.54"/>
    <s v="Online"/>
    <s v="2021"/>
    <x v="9"/>
    <x v="26"/>
  </r>
  <r>
    <x v="2"/>
    <n v="1185732"/>
    <x v="440"/>
    <x v="4"/>
    <x v="29"/>
    <s v="Charlotte"/>
    <x v="3"/>
    <n v="55"/>
    <n v="163"/>
    <n v="8965"/>
    <n v="4572.1499999999996"/>
    <n v="0.51"/>
    <s v="Online"/>
    <s v="2021"/>
    <x v="9"/>
    <x v="26"/>
  </r>
  <r>
    <x v="2"/>
    <n v="1185732"/>
    <x v="440"/>
    <x v="4"/>
    <x v="29"/>
    <s v="Charlotte"/>
    <x v="4"/>
    <n v="72"/>
    <n v="163"/>
    <n v="11736"/>
    <n v="5750.64"/>
    <n v="0.49"/>
    <s v="Online"/>
    <s v="2021"/>
    <x v="9"/>
    <x v="26"/>
  </r>
  <r>
    <x v="2"/>
    <n v="1185732"/>
    <x v="440"/>
    <x v="4"/>
    <x v="29"/>
    <s v="Charlotte"/>
    <x v="5"/>
    <n v="72"/>
    <n v="210"/>
    <n v="15120"/>
    <n v="9676.8000000000011"/>
    <n v="0.64"/>
    <s v="Online"/>
    <s v="2021"/>
    <x v="9"/>
    <x v="26"/>
  </r>
  <r>
    <x v="2"/>
    <n v="1185732"/>
    <x v="469"/>
    <x v="4"/>
    <x v="29"/>
    <s v="Charlotte"/>
    <x v="0"/>
    <n v="64"/>
    <n v="244"/>
    <n v="15616"/>
    <n v="7964.16"/>
    <n v="0.51"/>
    <s v="Online"/>
    <s v="2021"/>
    <x v="10"/>
    <x v="49"/>
  </r>
  <r>
    <x v="2"/>
    <n v="1185732"/>
    <x v="469"/>
    <x v="4"/>
    <x v="29"/>
    <s v="Charlotte"/>
    <x v="1"/>
    <n v="55"/>
    <n v="202"/>
    <n v="11110"/>
    <n v="4999.4999999999991"/>
    <n v="0.44999999999999996"/>
    <s v="Online"/>
    <s v="2021"/>
    <x v="10"/>
    <x v="49"/>
  </r>
  <r>
    <x v="5"/>
    <n v="1185732"/>
    <x v="469"/>
    <x v="4"/>
    <x v="29"/>
    <s v="Charlotte"/>
    <x v="2"/>
    <n v="55"/>
    <n v="218"/>
    <n v="11990"/>
    <n v="6114.9000000000005"/>
    <n v="0.51"/>
    <s v="Online"/>
    <s v="2021"/>
    <x v="10"/>
    <x v="49"/>
  </r>
  <r>
    <x v="5"/>
    <n v="1185732"/>
    <x v="469"/>
    <x v="4"/>
    <x v="29"/>
    <s v="Charlotte"/>
    <x v="3"/>
    <n v="55"/>
    <n v="196"/>
    <n v="10780"/>
    <n v="5821.2000000000007"/>
    <n v="0.54"/>
    <s v="Online"/>
    <s v="2021"/>
    <x v="10"/>
    <x v="49"/>
  </r>
  <r>
    <x v="5"/>
    <n v="1185732"/>
    <x v="469"/>
    <x v="4"/>
    <x v="29"/>
    <s v="Charlotte"/>
    <x v="4"/>
    <n v="65"/>
    <n v="169"/>
    <n v="10985"/>
    <n v="5382.65"/>
    <n v="0.49"/>
    <s v="Online"/>
    <s v="2021"/>
    <x v="10"/>
    <x v="49"/>
  </r>
  <r>
    <x v="5"/>
    <n v="1185732"/>
    <x v="469"/>
    <x v="4"/>
    <x v="29"/>
    <s v="Charlotte"/>
    <x v="5"/>
    <n v="69"/>
    <n v="225"/>
    <n v="15525"/>
    <n v="10091.25"/>
    <n v="0.65"/>
    <s v="Online"/>
    <s v="2021"/>
    <x v="10"/>
    <x v="49"/>
  </r>
  <r>
    <x v="5"/>
    <n v="1185732"/>
    <x v="177"/>
    <x v="4"/>
    <x v="29"/>
    <s v="Charlotte"/>
    <x v="0"/>
    <n v="32"/>
    <n v="194"/>
    <n v="6208"/>
    <n v="3228.1600000000003"/>
    <n v="0.52"/>
    <s v="Online"/>
    <s v="2021"/>
    <x v="0"/>
    <x v="31"/>
  </r>
  <r>
    <x v="5"/>
    <n v="1185732"/>
    <x v="177"/>
    <x v="4"/>
    <x v="29"/>
    <s v="Charlotte"/>
    <x v="1"/>
    <n v="33"/>
    <n v="150"/>
    <n v="4950"/>
    <n v="2475"/>
    <n v="0.5"/>
    <s v="Online"/>
    <s v="2021"/>
    <x v="0"/>
    <x v="31"/>
  </r>
  <r>
    <x v="5"/>
    <n v="1185732"/>
    <x v="177"/>
    <x v="4"/>
    <x v="29"/>
    <s v="Charlotte"/>
    <x v="2"/>
    <n v="24"/>
    <n v="167"/>
    <n v="4008"/>
    <n v="2164.3200000000002"/>
    <n v="0.54"/>
    <s v="Online"/>
    <s v="2021"/>
    <x v="0"/>
    <x v="31"/>
  </r>
  <r>
    <x v="5"/>
    <n v="1185732"/>
    <x v="177"/>
    <x v="4"/>
    <x v="29"/>
    <s v="Charlotte"/>
    <x v="3"/>
    <n v="29"/>
    <n v="123"/>
    <n v="3567"/>
    <n v="1854.8400000000001"/>
    <n v="0.52"/>
    <s v="Online"/>
    <s v="2021"/>
    <x v="0"/>
    <x v="31"/>
  </r>
  <r>
    <x v="5"/>
    <n v="1185732"/>
    <x v="177"/>
    <x v="4"/>
    <x v="29"/>
    <s v="Charlotte"/>
    <x v="4"/>
    <n v="44"/>
    <n v="128"/>
    <n v="5632"/>
    <n v="2816"/>
    <n v="0.5"/>
    <s v="Online"/>
    <s v="2021"/>
    <x v="0"/>
    <x v="31"/>
  </r>
  <r>
    <x v="5"/>
    <n v="1185732"/>
    <x v="177"/>
    <x v="4"/>
    <x v="29"/>
    <s v="Charlotte"/>
    <x v="5"/>
    <n v="32"/>
    <n v="173"/>
    <n v="5536"/>
    <n v="3598.4"/>
    <n v="0.65"/>
    <s v="Online"/>
    <s v="2021"/>
    <x v="0"/>
    <x v="31"/>
  </r>
  <r>
    <x v="5"/>
    <n v="1185732"/>
    <x v="206"/>
    <x v="4"/>
    <x v="29"/>
    <s v="Charlotte"/>
    <x v="0"/>
    <n v="32"/>
    <n v="231"/>
    <n v="7392"/>
    <n v="3696"/>
    <n v="0.5"/>
    <s v="Online"/>
    <s v="2021"/>
    <x v="1"/>
    <x v="5"/>
  </r>
  <r>
    <x v="5"/>
    <n v="1185732"/>
    <x v="206"/>
    <x v="4"/>
    <x v="29"/>
    <s v="Charlotte"/>
    <x v="1"/>
    <n v="33"/>
    <n v="143"/>
    <n v="4719"/>
    <n v="2359.5"/>
    <n v="0.5"/>
    <s v="Online"/>
    <s v="2021"/>
    <x v="1"/>
    <x v="5"/>
  </r>
  <r>
    <x v="5"/>
    <n v="1185732"/>
    <x v="206"/>
    <x v="4"/>
    <x v="29"/>
    <s v="Charlotte"/>
    <x v="2"/>
    <n v="23"/>
    <n v="158"/>
    <n v="3634"/>
    <n v="1817"/>
    <n v="0.5"/>
    <s v="Online"/>
    <s v="2021"/>
    <x v="1"/>
    <x v="5"/>
  </r>
  <r>
    <x v="5"/>
    <n v="1185732"/>
    <x v="206"/>
    <x v="3"/>
    <x v="30"/>
    <s v="Columbus"/>
    <x v="3"/>
    <n v="29"/>
    <n v="101"/>
    <n v="2929"/>
    <n v="1464.5"/>
    <n v="0.5"/>
    <s v="Online"/>
    <s v="2021"/>
    <x v="1"/>
    <x v="5"/>
  </r>
  <r>
    <x v="5"/>
    <n v="1185732"/>
    <x v="206"/>
    <x v="3"/>
    <x v="30"/>
    <s v="Columbus"/>
    <x v="4"/>
    <n v="41"/>
    <n v="122"/>
    <n v="5002"/>
    <n v="2300.9199999999996"/>
    <n v="0.45999999999999996"/>
    <s v="Online"/>
    <s v="2021"/>
    <x v="1"/>
    <x v="5"/>
  </r>
  <r>
    <x v="5"/>
    <n v="1185732"/>
    <x v="206"/>
    <x v="3"/>
    <x v="30"/>
    <s v="Columbus"/>
    <x v="5"/>
    <n v="29"/>
    <n v="143"/>
    <n v="4147"/>
    <n v="2529.67"/>
    <n v="0.61"/>
    <s v="Online"/>
    <s v="2021"/>
    <x v="1"/>
    <x v="5"/>
  </r>
  <r>
    <x v="5"/>
    <n v="1185732"/>
    <x v="214"/>
    <x v="3"/>
    <x v="30"/>
    <s v="Columbus"/>
    <x v="0"/>
    <n v="27"/>
    <n v="231"/>
    <n v="6237"/>
    <n v="3243.2400000000002"/>
    <n v="0.52"/>
    <s v="Online"/>
    <s v="2021"/>
    <x v="2"/>
    <x v="7"/>
  </r>
  <r>
    <x v="5"/>
    <n v="1185732"/>
    <x v="214"/>
    <x v="3"/>
    <x v="30"/>
    <s v="Columbus"/>
    <x v="1"/>
    <n v="27"/>
    <n v="126"/>
    <n v="3402"/>
    <n v="1530.8999999999999"/>
    <n v="0.44999999999999996"/>
    <s v="Online"/>
    <s v="2021"/>
    <x v="2"/>
    <x v="7"/>
  </r>
  <r>
    <x v="5"/>
    <n v="1185732"/>
    <x v="214"/>
    <x v="3"/>
    <x v="30"/>
    <s v="Columbus"/>
    <x v="2"/>
    <n v="20"/>
    <n v="124"/>
    <n v="2480"/>
    <n v="1314.4"/>
    <n v="0.53"/>
    <s v="Online"/>
    <s v="2021"/>
    <x v="2"/>
    <x v="7"/>
  </r>
  <r>
    <x v="5"/>
    <n v="1185732"/>
    <x v="214"/>
    <x v="3"/>
    <x v="30"/>
    <s v="Columbus"/>
    <x v="3"/>
    <n v="24"/>
    <n v="98"/>
    <n v="2352"/>
    <n v="1223.04"/>
    <n v="0.52"/>
    <s v="Online"/>
    <s v="2021"/>
    <x v="2"/>
    <x v="7"/>
  </r>
  <r>
    <x v="5"/>
    <n v="1185732"/>
    <x v="214"/>
    <x v="3"/>
    <x v="30"/>
    <s v="Columbus"/>
    <x v="4"/>
    <n v="37"/>
    <n v="113"/>
    <n v="4181"/>
    <n v="2048.69"/>
    <n v="0.49"/>
    <s v="Online"/>
    <s v="2021"/>
    <x v="2"/>
    <x v="7"/>
  </r>
  <r>
    <x v="5"/>
    <n v="1185732"/>
    <x v="214"/>
    <x v="3"/>
    <x v="30"/>
    <s v="Columbus"/>
    <x v="5"/>
    <n v="28"/>
    <n v="128"/>
    <n v="3584"/>
    <n v="2186.2399999999998"/>
    <n v="0.61"/>
    <s v="Online"/>
    <s v="2021"/>
    <x v="2"/>
    <x v="7"/>
  </r>
  <r>
    <x v="5"/>
    <n v="1185732"/>
    <x v="233"/>
    <x v="3"/>
    <x v="30"/>
    <s v="Columbus"/>
    <x v="0"/>
    <n v="28"/>
    <n v="218"/>
    <n v="6104"/>
    <n v="3357.2000000000003"/>
    <n v="0.55000000000000004"/>
    <s v="Online"/>
    <s v="2021"/>
    <x v="3"/>
    <x v="34"/>
  </r>
  <r>
    <x v="5"/>
    <n v="1185732"/>
    <x v="233"/>
    <x v="3"/>
    <x v="30"/>
    <s v="Columbus"/>
    <x v="1"/>
    <n v="28"/>
    <n v="111"/>
    <n v="3108"/>
    <n v="1522.92"/>
    <n v="0.49"/>
    <s v="Online"/>
    <s v="2021"/>
    <x v="3"/>
    <x v="34"/>
  </r>
  <r>
    <x v="5"/>
    <n v="1185732"/>
    <x v="233"/>
    <x v="3"/>
    <x v="30"/>
    <s v="Columbus"/>
    <x v="2"/>
    <n v="19"/>
    <n v="106"/>
    <n v="2014"/>
    <n v="1067.42"/>
    <n v="0.53"/>
    <s v="Online"/>
    <s v="2021"/>
    <x v="3"/>
    <x v="34"/>
  </r>
  <r>
    <x v="5"/>
    <n v="1185732"/>
    <x v="233"/>
    <x v="3"/>
    <x v="30"/>
    <s v="Columbus"/>
    <x v="3"/>
    <n v="24"/>
    <n v="102"/>
    <n v="2448"/>
    <n v="1224"/>
    <n v="0.5"/>
    <s v="Online"/>
    <s v="2021"/>
    <x v="3"/>
    <x v="34"/>
  </r>
  <r>
    <x v="5"/>
    <n v="1185732"/>
    <x v="233"/>
    <x v="3"/>
    <x v="30"/>
    <s v="Columbus"/>
    <x v="4"/>
    <n v="42"/>
    <n v="101"/>
    <n v="4242"/>
    <n v="1993.7399999999998"/>
    <n v="0.47"/>
    <s v="Online"/>
    <s v="2021"/>
    <x v="3"/>
    <x v="34"/>
  </r>
  <r>
    <x v="5"/>
    <n v="1185732"/>
    <x v="233"/>
    <x v="3"/>
    <x v="30"/>
    <s v="Columbus"/>
    <x v="5"/>
    <n v="34"/>
    <n v="137"/>
    <n v="4658"/>
    <n v="3027.7000000000003"/>
    <n v="0.65"/>
    <s v="Online"/>
    <s v="2021"/>
    <x v="3"/>
    <x v="34"/>
  </r>
  <r>
    <x v="5"/>
    <n v="1185732"/>
    <x v="262"/>
    <x v="3"/>
    <x v="30"/>
    <s v="Columbus"/>
    <x v="0"/>
    <n v="42"/>
    <n v="207"/>
    <n v="8694"/>
    <n v="4347"/>
    <n v="0.5"/>
    <s v="Online"/>
    <s v="2021"/>
    <x v="4"/>
    <x v="35"/>
  </r>
  <r>
    <x v="5"/>
    <n v="1185732"/>
    <x v="262"/>
    <x v="3"/>
    <x v="30"/>
    <s v="Columbus"/>
    <x v="1"/>
    <n v="44"/>
    <n v="135"/>
    <n v="5940"/>
    <n v="2910.6"/>
    <n v="0.49"/>
    <s v="Online"/>
    <s v="2021"/>
    <x v="4"/>
    <x v="35"/>
  </r>
  <r>
    <x v="5"/>
    <n v="1185732"/>
    <x v="262"/>
    <x v="3"/>
    <x v="30"/>
    <s v="Columbus"/>
    <x v="2"/>
    <n v="39"/>
    <n v="143"/>
    <n v="5577"/>
    <n v="2844.27"/>
    <n v="0.51"/>
    <s v="Online"/>
    <s v="2021"/>
    <x v="4"/>
    <x v="35"/>
  </r>
  <r>
    <x v="5"/>
    <n v="1185732"/>
    <x v="262"/>
    <x v="3"/>
    <x v="30"/>
    <s v="Columbus"/>
    <x v="3"/>
    <n v="38"/>
    <n v="123"/>
    <n v="4674"/>
    <n v="2570.7000000000003"/>
    <n v="0.55000000000000004"/>
    <s v="Online"/>
    <s v="2021"/>
    <x v="4"/>
    <x v="35"/>
  </r>
  <r>
    <x v="5"/>
    <n v="1185732"/>
    <x v="262"/>
    <x v="3"/>
    <x v="30"/>
    <s v="Columbus"/>
    <x v="4"/>
    <n v="49"/>
    <n v="126"/>
    <n v="6174"/>
    <n v="2840.04"/>
    <n v="0.45999999999999996"/>
    <s v="Online"/>
    <s v="2021"/>
    <x v="4"/>
    <x v="35"/>
  </r>
  <r>
    <x v="5"/>
    <n v="1185732"/>
    <x v="262"/>
    <x v="3"/>
    <x v="30"/>
    <s v="Columbus"/>
    <x v="5"/>
    <n v="53"/>
    <n v="143"/>
    <n v="7579"/>
    <n v="4850.5600000000004"/>
    <n v="0.64"/>
    <s v="Online"/>
    <s v="2021"/>
    <x v="4"/>
    <x v="35"/>
  </r>
  <r>
    <x v="5"/>
    <n v="1185732"/>
    <x v="295"/>
    <x v="3"/>
    <x v="30"/>
    <s v="Columbus"/>
    <x v="0"/>
    <n v="49"/>
    <n v="232"/>
    <n v="11368"/>
    <n v="6025.04"/>
    <n v="0.53"/>
    <s v="Online"/>
    <s v="2021"/>
    <x v="11"/>
    <x v="39"/>
  </r>
  <r>
    <x v="5"/>
    <n v="1185732"/>
    <x v="295"/>
    <x v="3"/>
    <x v="30"/>
    <s v="Columbus"/>
    <x v="1"/>
    <n v="41"/>
    <n v="138"/>
    <n v="5658"/>
    <n v="2602.6799999999998"/>
    <n v="0.45999999999999996"/>
    <s v="Online"/>
    <s v="2021"/>
    <x v="11"/>
    <x v="39"/>
  </r>
  <r>
    <x v="5"/>
    <n v="1185732"/>
    <x v="295"/>
    <x v="3"/>
    <x v="30"/>
    <s v="Columbus"/>
    <x v="2"/>
    <n v="49"/>
    <n v="142"/>
    <n v="6958"/>
    <n v="3757.32"/>
    <n v="0.54"/>
    <s v="Online"/>
    <s v="2021"/>
    <x v="11"/>
    <x v="39"/>
  </r>
  <r>
    <x v="5"/>
    <n v="1185732"/>
    <x v="295"/>
    <x v="3"/>
    <x v="30"/>
    <s v="Columbus"/>
    <x v="3"/>
    <n v="49"/>
    <n v="140"/>
    <n v="6860"/>
    <n v="3498.6"/>
    <n v="0.51"/>
    <s v="Online"/>
    <s v="2021"/>
    <x v="11"/>
    <x v="39"/>
  </r>
  <r>
    <x v="5"/>
    <n v="1185732"/>
    <x v="295"/>
    <x v="3"/>
    <x v="30"/>
    <s v="Columbus"/>
    <x v="4"/>
    <n v="62"/>
    <n v="150"/>
    <n v="9300"/>
    <n v="4371"/>
    <n v="0.47"/>
    <s v="Online"/>
    <s v="2021"/>
    <x v="11"/>
    <x v="39"/>
  </r>
  <r>
    <x v="5"/>
    <n v="1185732"/>
    <x v="295"/>
    <x v="3"/>
    <x v="30"/>
    <s v="Columbus"/>
    <x v="5"/>
    <n v="64"/>
    <n v="196"/>
    <n v="12544"/>
    <n v="7777.28"/>
    <n v="0.62"/>
    <s v="Online"/>
    <s v="2021"/>
    <x v="11"/>
    <x v="39"/>
  </r>
  <r>
    <x v="5"/>
    <n v="1185732"/>
    <x v="323"/>
    <x v="3"/>
    <x v="30"/>
    <s v="Columbus"/>
    <x v="0"/>
    <n v="63"/>
    <n v="252"/>
    <n v="15876"/>
    <n v="8255.52"/>
    <n v="0.52"/>
    <s v="Online"/>
    <s v="2021"/>
    <x v="5"/>
    <x v="43"/>
  </r>
  <r>
    <x v="5"/>
    <n v="1185732"/>
    <x v="323"/>
    <x v="3"/>
    <x v="30"/>
    <s v="Columbus"/>
    <x v="1"/>
    <n v="56"/>
    <n v="195"/>
    <n v="10920"/>
    <n v="5132.3999999999996"/>
    <n v="0.47"/>
    <s v="Online"/>
    <s v="2021"/>
    <x v="5"/>
    <x v="43"/>
  </r>
  <r>
    <x v="5"/>
    <n v="1185732"/>
    <x v="323"/>
    <x v="3"/>
    <x v="30"/>
    <s v="Columbus"/>
    <x v="2"/>
    <n v="51"/>
    <n v="173"/>
    <n v="8823"/>
    <n v="4499.7300000000005"/>
    <n v="0.51"/>
    <s v="Online"/>
    <s v="2021"/>
    <x v="5"/>
    <x v="43"/>
  </r>
  <r>
    <x v="5"/>
    <n v="1185732"/>
    <x v="323"/>
    <x v="3"/>
    <x v="30"/>
    <s v="Columbus"/>
    <x v="3"/>
    <n v="53"/>
    <n v="152"/>
    <n v="8056"/>
    <n v="4350.2400000000007"/>
    <n v="0.54"/>
    <s v="Online"/>
    <s v="2021"/>
    <x v="5"/>
    <x v="43"/>
  </r>
  <r>
    <x v="5"/>
    <n v="1185732"/>
    <x v="323"/>
    <x v="3"/>
    <x v="30"/>
    <s v="Columbus"/>
    <x v="4"/>
    <n v="59"/>
    <n v="154"/>
    <n v="9086"/>
    <n v="4179.5599999999995"/>
    <n v="0.45999999999999996"/>
    <s v="Online"/>
    <s v="2021"/>
    <x v="5"/>
    <x v="43"/>
  </r>
  <r>
    <x v="5"/>
    <n v="1185732"/>
    <x v="323"/>
    <x v="3"/>
    <x v="30"/>
    <s v="Columbus"/>
    <x v="5"/>
    <n v="69"/>
    <n v="181"/>
    <n v="12489"/>
    <n v="7868.07"/>
    <n v="0.63"/>
    <s v="Online"/>
    <s v="2021"/>
    <x v="5"/>
    <x v="43"/>
  </r>
  <r>
    <x v="5"/>
    <n v="1185732"/>
    <x v="355"/>
    <x v="3"/>
    <x v="30"/>
    <s v="Columbus"/>
    <x v="0"/>
    <n v="61"/>
    <n v="228"/>
    <n v="13908"/>
    <n v="6954"/>
    <n v="0.5"/>
    <s v="Online"/>
    <s v="2021"/>
    <x v="6"/>
    <x v="18"/>
  </r>
  <r>
    <x v="5"/>
    <n v="1185732"/>
    <x v="355"/>
    <x v="3"/>
    <x v="30"/>
    <s v="Columbus"/>
    <x v="1"/>
    <n v="58"/>
    <n v="195"/>
    <n v="11310"/>
    <n v="5202.5999999999995"/>
    <n v="0.45999999999999996"/>
    <s v="Online"/>
    <s v="2021"/>
    <x v="6"/>
    <x v="18"/>
  </r>
  <r>
    <x v="5"/>
    <n v="1185732"/>
    <x v="355"/>
    <x v="3"/>
    <x v="30"/>
    <s v="Columbus"/>
    <x v="2"/>
    <n v="53"/>
    <n v="150"/>
    <n v="7950"/>
    <n v="4054.5"/>
    <n v="0.51"/>
    <s v="Online"/>
    <s v="2021"/>
    <x v="6"/>
    <x v="18"/>
  </r>
  <r>
    <x v="5"/>
    <n v="1185732"/>
    <x v="355"/>
    <x v="3"/>
    <x v="30"/>
    <s v="Columbus"/>
    <x v="3"/>
    <n v="41"/>
    <n v="158"/>
    <n v="6478"/>
    <n v="3303.78"/>
    <n v="0.51"/>
    <s v="Online"/>
    <s v="2021"/>
    <x v="6"/>
    <x v="18"/>
  </r>
  <r>
    <x v="5"/>
    <n v="1185732"/>
    <x v="355"/>
    <x v="3"/>
    <x v="30"/>
    <s v="Columbus"/>
    <x v="4"/>
    <n v="50"/>
    <n v="135"/>
    <n v="6750"/>
    <n v="3307.5"/>
    <n v="0.49"/>
    <s v="Online"/>
    <s v="2021"/>
    <x v="6"/>
    <x v="18"/>
  </r>
  <r>
    <x v="5"/>
    <n v="1185732"/>
    <x v="355"/>
    <x v="3"/>
    <x v="30"/>
    <s v="Columbus"/>
    <x v="5"/>
    <n v="54"/>
    <n v="169"/>
    <n v="9126"/>
    <n v="5566.86"/>
    <n v="0.61"/>
    <s v="Online"/>
    <s v="2021"/>
    <x v="6"/>
    <x v="18"/>
  </r>
  <r>
    <x v="5"/>
    <n v="1185732"/>
    <x v="385"/>
    <x v="3"/>
    <x v="30"/>
    <s v="Columbus"/>
    <x v="0"/>
    <n v="50"/>
    <n v="225"/>
    <n v="11250"/>
    <n v="6075"/>
    <n v="0.54"/>
    <s v="Online"/>
    <s v="2021"/>
    <x v="7"/>
    <x v="22"/>
  </r>
  <r>
    <x v="5"/>
    <n v="1185732"/>
    <x v="385"/>
    <x v="3"/>
    <x v="30"/>
    <s v="Columbus"/>
    <x v="1"/>
    <n v="47"/>
    <n v="173"/>
    <n v="8131"/>
    <n v="3821.5699999999997"/>
    <n v="0.47"/>
    <s v="Online"/>
    <s v="2021"/>
    <x v="7"/>
    <x v="22"/>
  </r>
  <r>
    <x v="5"/>
    <n v="1185732"/>
    <x v="385"/>
    <x v="3"/>
    <x v="30"/>
    <s v="Columbus"/>
    <x v="2"/>
    <n v="23"/>
    <n v="138"/>
    <n v="3174"/>
    <n v="1745.7"/>
    <n v="0.55000000000000004"/>
    <s v="Online"/>
    <s v="2021"/>
    <x v="7"/>
    <x v="22"/>
  </r>
  <r>
    <x v="5"/>
    <n v="1185732"/>
    <x v="385"/>
    <x v="3"/>
    <x v="30"/>
    <s v="Columbus"/>
    <x v="3"/>
    <n v="24"/>
    <n v="113"/>
    <n v="2712"/>
    <n v="1383.1200000000001"/>
    <n v="0.51"/>
    <s v="Online"/>
    <s v="2021"/>
    <x v="7"/>
    <x v="22"/>
  </r>
  <r>
    <x v="5"/>
    <n v="1185732"/>
    <x v="385"/>
    <x v="3"/>
    <x v="30"/>
    <s v="Columbus"/>
    <x v="4"/>
    <n v="32"/>
    <n v="122"/>
    <n v="3904"/>
    <n v="1873.9199999999998"/>
    <n v="0.48"/>
    <s v="Online"/>
    <s v="2021"/>
    <x v="7"/>
    <x v="22"/>
  </r>
  <r>
    <x v="5"/>
    <n v="1185732"/>
    <x v="385"/>
    <x v="3"/>
    <x v="30"/>
    <s v="Columbus"/>
    <x v="5"/>
    <n v="37"/>
    <n v="138"/>
    <n v="5106"/>
    <n v="3165.72"/>
    <n v="0.62"/>
    <s v="Online"/>
    <s v="2021"/>
    <x v="7"/>
    <x v="22"/>
  </r>
  <r>
    <x v="5"/>
    <n v="1185732"/>
    <x v="417"/>
    <x v="3"/>
    <x v="30"/>
    <s v="Columbus"/>
    <x v="0"/>
    <n v="36"/>
    <n v="210"/>
    <n v="7560"/>
    <n v="3931.2000000000003"/>
    <n v="0.52"/>
    <s v="Online"/>
    <s v="2021"/>
    <x v="8"/>
    <x v="47"/>
  </r>
  <r>
    <x v="5"/>
    <n v="1185732"/>
    <x v="417"/>
    <x v="3"/>
    <x v="30"/>
    <s v="Columbus"/>
    <x v="1"/>
    <n v="29"/>
    <n v="138"/>
    <n v="4002"/>
    <n v="1880.9399999999998"/>
    <n v="0.47"/>
    <s v="Online"/>
    <s v="2021"/>
    <x v="8"/>
    <x v="47"/>
  </r>
  <r>
    <x v="5"/>
    <n v="1185732"/>
    <x v="417"/>
    <x v="3"/>
    <x v="30"/>
    <s v="Columbus"/>
    <x v="2"/>
    <n v="27"/>
    <n v="106"/>
    <n v="2862"/>
    <n v="1516.8600000000001"/>
    <n v="0.53"/>
    <s v="Online"/>
    <s v="2021"/>
    <x v="8"/>
    <x v="47"/>
  </r>
  <r>
    <x v="5"/>
    <n v="1185732"/>
    <x v="417"/>
    <x v="3"/>
    <x v="30"/>
    <s v="Columbus"/>
    <x v="3"/>
    <n v="29"/>
    <n v="112"/>
    <n v="3248"/>
    <n v="1656.48"/>
    <n v="0.51"/>
    <s v="Online"/>
    <s v="2021"/>
    <x v="8"/>
    <x v="47"/>
  </r>
  <r>
    <x v="5"/>
    <n v="1185732"/>
    <x v="417"/>
    <x v="3"/>
    <x v="30"/>
    <s v="Columbus"/>
    <x v="4"/>
    <n v="37"/>
    <n v="116"/>
    <n v="4292"/>
    <n v="1974.32"/>
    <n v="0.45999999999999996"/>
    <s v="Online"/>
    <s v="2021"/>
    <x v="8"/>
    <x v="47"/>
  </r>
  <r>
    <x v="5"/>
    <n v="1185732"/>
    <x v="417"/>
    <x v="3"/>
    <x v="30"/>
    <s v="Columbus"/>
    <x v="5"/>
    <n v="38"/>
    <n v="147"/>
    <n v="5586"/>
    <n v="3519.18"/>
    <n v="0.63"/>
    <s v="Online"/>
    <s v="2021"/>
    <x v="8"/>
    <x v="47"/>
  </r>
  <r>
    <x v="5"/>
    <n v="1185732"/>
    <x v="447"/>
    <x v="3"/>
    <x v="30"/>
    <s v="Columbus"/>
    <x v="0"/>
    <n v="34"/>
    <n v="169"/>
    <n v="5746"/>
    <n v="2987.92"/>
    <n v="0.52"/>
    <s v="Online"/>
    <s v="2021"/>
    <x v="9"/>
    <x v="27"/>
  </r>
  <r>
    <x v="5"/>
    <n v="1185732"/>
    <x v="447"/>
    <x v="3"/>
    <x v="30"/>
    <s v="Columbus"/>
    <x v="1"/>
    <n v="24"/>
    <n v="140"/>
    <n v="3360"/>
    <n v="1511.9999999999998"/>
    <n v="0.44999999999999996"/>
    <s v="Online"/>
    <s v="2021"/>
    <x v="9"/>
    <x v="27"/>
  </r>
  <r>
    <x v="5"/>
    <n v="1185732"/>
    <x v="447"/>
    <x v="3"/>
    <x v="30"/>
    <s v="Columbus"/>
    <x v="2"/>
    <n v="32"/>
    <n v="116"/>
    <n v="3712"/>
    <n v="1856"/>
    <n v="0.5"/>
    <s v="Online"/>
    <s v="2021"/>
    <x v="9"/>
    <x v="27"/>
  </r>
  <r>
    <x v="5"/>
    <n v="1185732"/>
    <x v="447"/>
    <x v="3"/>
    <x v="30"/>
    <s v="Columbus"/>
    <x v="3"/>
    <n v="59"/>
    <n v="135"/>
    <n v="7965"/>
    <n v="3982.5"/>
    <n v="0.5"/>
    <s v="Online"/>
    <s v="2021"/>
    <x v="9"/>
    <x v="27"/>
  </r>
  <r>
    <x v="5"/>
    <n v="1185732"/>
    <x v="447"/>
    <x v="3"/>
    <x v="30"/>
    <s v="Columbus"/>
    <x v="4"/>
    <n v="76"/>
    <n v="138"/>
    <n v="10488"/>
    <n v="5139.12"/>
    <n v="0.49"/>
    <s v="Online"/>
    <s v="2021"/>
    <x v="9"/>
    <x v="27"/>
  </r>
  <r>
    <x v="5"/>
    <n v="1185732"/>
    <x v="447"/>
    <x v="3"/>
    <x v="30"/>
    <s v="Columbus"/>
    <x v="5"/>
    <n v="74"/>
    <n v="167"/>
    <n v="12358"/>
    <n v="7909.12"/>
    <n v="0.64"/>
    <s v="Online"/>
    <s v="2021"/>
    <x v="9"/>
    <x v="27"/>
  </r>
  <r>
    <x v="5"/>
    <n v="1185732"/>
    <x v="476"/>
    <x v="3"/>
    <x v="30"/>
    <s v="Columbus"/>
    <x v="0"/>
    <n v="70"/>
    <n v="231"/>
    <n v="16170"/>
    <n v="8085"/>
    <n v="0.5"/>
    <s v="Online"/>
    <s v="2021"/>
    <x v="10"/>
    <x v="50"/>
  </r>
  <r>
    <x v="5"/>
    <n v="1185732"/>
    <x v="476"/>
    <x v="3"/>
    <x v="30"/>
    <s v="Columbus"/>
    <x v="1"/>
    <n v="60"/>
    <n v="181"/>
    <n v="10860"/>
    <n v="5104.2"/>
    <n v="0.47"/>
    <s v="Online"/>
    <s v="2021"/>
    <x v="10"/>
    <x v="50"/>
  </r>
  <r>
    <x v="3"/>
    <n v="1185732"/>
    <x v="476"/>
    <x v="3"/>
    <x v="30"/>
    <s v="Columbus"/>
    <x v="2"/>
    <n v="59"/>
    <n v="161"/>
    <n v="9499"/>
    <n v="4939.4800000000005"/>
    <n v="0.52"/>
    <s v="Online"/>
    <s v="2021"/>
    <x v="10"/>
    <x v="50"/>
  </r>
  <r>
    <x v="3"/>
    <n v="1185732"/>
    <x v="476"/>
    <x v="3"/>
    <x v="30"/>
    <s v="Columbus"/>
    <x v="3"/>
    <n v="63"/>
    <n v="147"/>
    <n v="9261"/>
    <n v="4630.5"/>
    <n v="0.5"/>
    <s v="Online"/>
    <s v="2021"/>
    <x v="10"/>
    <x v="50"/>
  </r>
  <r>
    <x v="3"/>
    <n v="1185732"/>
    <x v="476"/>
    <x v="3"/>
    <x v="30"/>
    <s v="Columbus"/>
    <x v="4"/>
    <n v="68"/>
    <n v="142"/>
    <n v="9656"/>
    <n v="4731.4399999999996"/>
    <n v="0.49"/>
    <s v="Online"/>
    <s v="2021"/>
    <x v="10"/>
    <x v="50"/>
  </r>
  <r>
    <x v="3"/>
    <n v="1185732"/>
    <x v="476"/>
    <x v="3"/>
    <x v="30"/>
    <s v="Columbus"/>
    <x v="5"/>
    <n v="74"/>
    <n v="156"/>
    <n v="11544"/>
    <n v="6926.4"/>
    <n v="0.6"/>
    <s v="Online"/>
    <s v="2021"/>
    <x v="10"/>
    <x v="50"/>
  </r>
  <r>
    <x v="5"/>
    <n v="1185732"/>
    <x v="186"/>
    <x v="3"/>
    <x v="30"/>
    <s v="Columbus"/>
    <x v="0"/>
    <n v="37"/>
    <n v="135"/>
    <n v="4995"/>
    <n v="2697.3"/>
    <n v="0.54"/>
    <s v="Online"/>
    <s v="2021"/>
    <x v="0"/>
    <x v="2"/>
  </r>
  <r>
    <x v="5"/>
    <n v="1185732"/>
    <x v="186"/>
    <x v="3"/>
    <x v="30"/>
    <s v="Columbus"/>
    <x v="1"/>
    <n v="38"/>
    <n v="78"/>
    <n v="2964"/>
    <n v="1393.08"/>
    <n v="0.47"/>
    <s v="Online"/>
    <s v="2021"/>
    <x v="0"/>
    <x v="2"/>
  </r>
  <r>
    <x v="5"/>
    <n v="1185732"/>
    <x v="186"/>
    <x v="3"/>
    <x v="30"/>
    <s v="Columbus"/>
    <x v="2"/>
    <n v="28"/>
    <n v="75"/>
    <n v="2100"/>
    <n v="1092"/>
    <n v="0.52"/>
    <s v="Online"/>
    <s v="2021"/>
    <x v="0"/>
    <x v="2"/>
  </r>
  <r>
    <x v="5"/>
    <n v="1185732"/>
    <x v="186"/>
    <x v="3"/>
    <x v="30"/>
    <s v="Columbus"/>
    <x v="3"/>
    <n v="34"/>
    <n v="42"/>
    <n v="1428"/>
    <n v="714"/>
    <n v="0.5"/>
    <s v="Online"/>
    <s v="2021"/>
    <x v="0"/>
    <x v="2"/>
  </r>
  <r>
    <x v="5"/>
    <n v="1185732"/>
    <x v="186"/>
    <x v="3"/>
    <x v="30"/>
    <s v="Columbus"/>
    <x v="4"/>
    <n v="46"/>
    <n v="52"/>
    <n v="2392"/>
    <n v="1124.24"/>
    <n v="0.47"/>
    <s v="Online"/>
    <s v="2021"/>
    <x v="0"/>
    <x v="2"/>
  </r>
  <r>
    <x v="5"/>
    <n v="1185732"/>
    <x v="186"/>
    <x v="3"/>
    <x v="30"/>
    <s v="Columbus"/>
    <x v="5"/>
    <n v="37"/>
    <n v="81"/>
    <n v="2997"/>
    <n v="1618.38"/>
    <n v="0.54"/>
    <s v="Online"/>
    <s v="2021"/>
    <x v="0"/>
    <x v="2"/>
  </r>
  <r>
    <x v="5"/>
    <n v="1185732"/>
    <x v="696"/>
    <x v="3"/>
    <x v="30"/>
    <s v="Columbus"/>
    <x v="0"/>
    <n v="38"/>
    <n v="138"/>
    <n v="5244"/>
    <n v="2779.32"/>
    <n v="0.53"/>
    <s v="Online"/>
    <s v="2021"/>
    <x v="1"/>
    <x v="52"/>
  </r>
  <r>
    <x v="5"/>
    <n v="1185732"/>
    <x v="696"/>
    <x v="3"/>
    <x v="30"/>
    <s v="Columbus"/>
    <x v="1"/>
    <n v="38"/>
    <n v="58"/>
    <n v="2204"/>
    <n v="1013.8399999999999"/>
    <n v="0.45999999999999996"/>
    <s v="Online"/>
    <s v="2021"/>
    <x v="1"/>
    <x v="52"/>
  </r>
  <r>
    <x v="5"/>
    <n v="1185732"/>
    <x v="696"/>
    <x v="3"/>
    <x v="30"/>
    <s v="Columbus"/>
    <x v="2"/>
    <n v="29"/>
    <n v="63"/>
    <n v="1827"/>
    <n v="968.31000000000006"/>
    <n v="0.53"/>
    <s v="Online"/>
    <s v="2021"/>
    <x v="1"/>
    <x v="52"/>
  </r>
  <r>
    <x v="5"/>
    <n v="1185732"/>
    <x v="696"/>
    <x v="4"/>
    <x v="31"/>
    <s v="Louisville"/>
    <x v="3"/>
    <n v="34"/>
    <n v="34"/>
    <n v="1156"/>
    <n v="624.24"/>
    <n v="0.54"/>
    <s v="Online"/>
    <s v="2021"/>
    <x v="1"/>
    <x v="52"/>
  </r>
  <r>
    <x v="5"/>
    <n v="1185732"/>
    <x v="696"/>
    <x v="4"/>
    <x v="31"/>
    <s v="Louisville"/>
    <x v="4"/>
    <n v="48"/>
    <n v="54"/>
    <n v="2592"/>
    <n v="1218.24"/>
    <n v="0.47"/>
    <s v="Online"/>
    <s v="2021"/>
    <x v="1"/>
    <x v="52"/>
  </r>
  <r>
    <x v="5"/>
    <n v="1185732"/>
    <x v="696"/>
    <x v="4"/>
    <x v="31"/>
    <s v="Louisville"/>
    <x v="5"/>
    <n v="39"/>
    <n v="78"/>
    <n v="3042"/>
    <n v="1551.42"/>
    <n v="0.51"/>
    <s v="Online"/>
    <s v="2021"/>
    <x v="1"/>
    <x v="52"/>
  </r>
  <r>
    <x v="5"/>
    <n v="1185732"/>
    <x v="226"/>
    <x v="4"/>
    <x v="31"/>
    <s v="Louisville"/>
    <x v="0"/>
    <n v="41"/>
    <n v="156"/>
    <n v="6396"/>
    <n v="3261.96"/>
    <n v="0.51"/>
    <s v="Online"/>
    <s v="2021"/>
    <x v="2"/>
    <x v="33"/>
  </r>
  <r>
    <x v="5"/>
    <n v="1185732"/>
    <x v="226"/>
    <x v="4"/>
    <x v="31"/>
    <s v="Louisville"/>
    <x v="1"/>
    <n v="41"/>
    <n v="59"/>
    <n v="2419"/>
    <n v="1185.31"/>
    <n v="0.49"/>
    <s v="Online"/>
    <s v="2021"/>
    <x v="2"/>
    <x v="33"/>
  </r>
  <r>
    <x v="5"/>
    <n v="1185732"/>
    <x v="226"/>
    <x v="4"/>
    <x v="31"/>
    <s v="Louisville"/>
    <x v="2"/>
    <n v="34"/>
    <n v="73"/>
    <n v="2482"/>
    <n v="1241"/>
    <n v="0.5"/>
    <s v="Online"/>
    <s v="2021"/>
    <x v="2"/>
    <x v="33"/>
  </r>
  <r>
    <x v="5"/>
    <n v="1185732"/>
    <x v="226"/>
    <x v="4"/>
    <x v="31"/>
    <s v="Louisville"/>
    <x v="3"/>
    <n v="36"/>
    <n v="27"/>
    <n v="972"/>
    <n v="505.44"/>
    <n v="0.52"/>
    <s v="Online"/>
    <s v="2021"/>
    <x v="2"/>
    <x v="33"/>
  </r>
  <r>
    <x v="5"/>
    <n v="1185732"/>
    <x v="226"/>
    <x v="4"/>
    <x v="31"/>
    <s v="Louisville"/>
    <x v="4"/>
    <n v="52"/>
    <n v="44"/>
    <n v="2288"/>
    <n v="1052.48"/>
    <n v="0.45999999999999996"/>
    <s v="Online"/>
    <s v="2021"/>
    <x v="2"/>
    <x v="33"/>
  </r>
  <r>
    <x v="5"/>
    <n v="1185732"/>
    <x v="226"/>
    <x v="4"/>
    <x v="31"/>
    <s v="Louisville"/>
    <x v="5"/>
    <n v="42"/>
    <n v="65"/>
    <n v="2730"/>
    <n v="1392.3"/>
    <n v="0.51"/>
    <s v="Online"/>
    <s v="2021"/>
    <x v="2"/>
    <x v="33"/>
  </r>
  <r>
    <x v="5"/>
    <n v="1185732"/>
    <x v="245"/>
    <x v="4"/>
    <x v="31"/>
    <s v="Louisville"/>
    <x v="0"/>
    <n v="41"/>
    <n v="119"/>
    <n v="4879"/>
    <n v="2683.4500000000003"/>
    <n v="0.55000000000000004"/>
    <s v="Online"/>
    <s v="2021"/>
    <x v="3"/>
    <x v="11"/>
  </r>
  <r>
    <x v="5"/>
    <n v="1185732"/>
    <x v="245"/>
    <x v="4"/>
    <x v="31"/>
    <s v="Louisville"/>
    <x v="1"/>
    <n v="41"/>
    <n v="49"/>
    <n v="2009"/>
    <n v="964.31999999999994"/>
    <n v="0.48"/>
    <s v="Online"/>
    <s v="2021"/>
    <x v="3"/>
    <x v="11"/>
  </r>
  <r>
    <x v="5"/>
    <n v="1185732"/>
    <x v="245"/>
    <x v="4"/>
    <x v="31"/>
    <s v="Louisville"/>
    <x v="2"/>
    <n v="38"/>
    <n v="49"/>
    <n v="1862"/>
    <n v="1024.1000000000001"/>
    <n v="0.55000000000000004"/>
    <s v="Online"/>
    <s v="2021"/>
    <x v="3"/>
    <x v="11"/>
  </r>
  <r>
    <x v="5"/>
    <n v="1185732"/>
    <x v="245"/>
    <x v="4"/>
    <x v="31"/>
    <s v="Louisville"/>
    <x v="3"/>
    <n v="42"/>
    <n v="29"/>
    <n v="1218"/>
    <n v="609"/>
    <n v="0.5"/>
    <s v="Online"/>
    <s v="2021"/>
    <x v="3"/>
    <x v="11"/>
  </r>
  <r>
    <x v="5"/>
    <n v="1185732"/>
    <x v="245"/>
    <x v="4"/>
    <x v="31"/>
    <s v="Louisville"/>
    <x v="4"/>
    <n v="47"/>
    <n v="35"/>
    <n v="1645"/>
    <n v="806.05"/>
    <n v="0.49"/>
    <s v="Online"/>
    <s v="2021"/>
    <x v="3"/>
    <x v="11"/>
  </r>
  <r>
    <x v="5"/>
    <n v="1185732"/>
    <x v="245"/>
    <x v="4"/>
    <x v="31"/>
    <s v="Louisville"/>
    <x v="5"/>
    <n v="36"/>
    <n v="75"/>
    <n v="2700"/>
    <n v="1350"/>
    <n v="0.5"/>
    <s v="Online"/>
    <s v="2021"/>
    <x v="3"/>
    <x v="11"/>
  </r>
  <r>
    <x v="5"/>
    <n v="1185732"/>
    <x v="276"/>
    <x v="4"/>
    <x v="31"/>
    <s v="Louisville"/>
    <x v="0"/>
    <n v="49"/>
    <n v="156"/>
    <n v="7644"/>
    <n v="3898.44"/>
    <n v="0.51"/>
    <s v="Online"/>
    <s v="2021"/>
    <x v="4"/>
    <x v="37"/>
  </r>
  <r>
    <x v="5"/>
    <n v="1185732"/>
    <x v="276"/>
    <x v="4"/>
    <x v="31"/>
    <s v="Louisville"/>
    <x v="1"/>
    <n v="42"/>
    <n v="68"/>
    <n v="2856"/>
    <n v="1428"/>
    <n v="0.5"/>
    <s v="Online"/>
    <s v="2021"/>
    <x v="4"/>
    <x v="37"/>
  </r>
  <r>
    <x v="5"/>
    <n v="1185732"/>
    <x v="276"/>
    <x v="4"/>
    <x v="31"/>
    <s v="Louisville"/>
    <x v="2"/>
    <n v="38"/>
    <n v="58"/>
    <n v="2204"/>
    <n v="1146.08"/>
    <n v="0.52"/>
    <s v="Online"/>
    <s v="2021"/>
    <x v="4"/>
    <x v="37"/>
  </r>
  <r>
    <x v="5"/>
    <n v="1185732"/>
    <x v="276"/>
    <x v="4"/>
    <x v="31"/>
    <s v="Louisville"/>
    <x v="3"/>
    <n v="38"/>
    <n v="38"/>
    <n v="1444"/>
    <n v="779.7600000000001"/>
    <n v="0.54"/>
    <s v="Online"/>
    <s v="2021"/>
    <x v="4"/>
    <x v="37"/>
  </r>
  <r>
    <x v="5"/>
    <n v="1185732"/>
    <x v="276"/>
    <x v="4"/>
    <x v="31"/>
    <s v="Louisville"/>
    <x v="4"/>
    <n v="46"/>
    <n v="42"/>
    <n v="1932"/>
    <n v="888.71999999999991"/>
    <n v="0.45999999999999996"/>
    <s v="Online"/>
    <s v="2021"/>
    <x v="4"/>
    <x v="37"/>
  </r>
  <r>
    <x v="5"/>
    <n v="1185732"/>
    <x v="276"/>
    <x v="4"/>
    <x v="31"/>
    <s v="Louisville"/>
    <x v="5"/>
    <n v="51"/>
    <n v="83"/>
    <n v="4233"/>
    <n v="2158.83"/>
    <n v="0.51"/>
    <s v="Online"/>
    <s v="2021"/>
    <x v="4"/>
    <x v="37"/>
  </r>
  <r>
    <x v="5"/>
    <n v="1185732"/>
    <x v="306"/>
    <x v="4"/>
    <x v="31"/>
    <s v="Louisville"/>
    <x v="0"/>
    <n v="36"/>
    <n v="142"/>
    <n v="5112"/>
    <n v="2556"/>
    <n v="0.5"/>
    <s v="Online"/>
    <s v="2021"/>
    <x v="11"/>
    <x v="41"/>
  </r>
  <r>
    <x v="5"/>
    <n v="1185732"/>
    <x v="306"/>
    <x v="4"/>
    <x v="31"/>
    <s v="Louisville"/>
    <x v="1"/>
    <n v="33"/>
    <n v="77"/>
    <n v="2541"/>
    <n v="1245.0899999999999"/>
    <n v="0.49"/>
    <s v="Online"/>
    <s v="2021"/>
    <x v="11"/>
    <x v="41"/>
  </r>
  <r>
    <x v="5"/>
    <n v="1185732"/>
    <x v="306"/>
    <x v="4"/>
    <x v="31"/>
    <s v="Louisville"/>
    <x v="2"/>
    <n v="28"/>
    <n v="56"/>
    <n v="1568"/>
    <n v="862.40000000000009"/>
    <n v="0.55000000000000004"/>
    <s v="Online"/>
    <s v="2021"/>
    <x v="11"/>
    <x v="41"/>
  </r>
  <r>
    <x v="5"/>
    <n v="1185732"/>
    <x v="306"/>
    <x v="4"/>
    <x v="31"/>
    <s v="Louisville"/>
    <x v="3"/>
    <n v="29"/>
    <n v="52"/>
    <n v="1508"/>
    <n v="829.40000000000009"/>
    <n v="0.55000000000000004"/>
    <s v="Online"/>
    <s v="2021"/>
    <x v="11"/>
    <x v="41"/>
  </r>
  <r>
    <x v="5"/>
    <n v="1185732"/>
    <x v="306"/>
    <x v="4"/>
    <x v="31"/>
    <s v="Louisville"/>
    <x v="4"/>
    <n v="49"/>
    <n v="54"/>
    <n v="2646"/>
    <n v="1296.54"/>
    <n v="0.49"/>
    <s v="Online"/>
    <s v="2021"/>
    <x v="11"/>
    <x v="41"/>
  </r>
  <r>
    <x v="5"/>
    <n v="1185732"/>
    <x v="306"/>
    <x v="4"/>
    <x v="31"/>
    <s v="Louisville"/>
    <x v="5"/>
    <n v="52"/>
    <n v="101"/>
    <n v="5252"/>
    <n v="2731.04"/>
    <n v="0.52"/>
    <s v="Online"/>
    <s v="2021"/>
    <x v="11"/>
    <x v="41"/>
  </r>
  <r>
    <x v="5"/>
    <n v="1185732"/>
    <x v="335"/>
    <x v="4"/>
    <x v="31"/>
    <s v="Louisville"/>
    <x v="0"/>
    <n v="47"/>
    <n v="168"/>
    <n v="7896"/>
    <n v="4342.8"/>
    <n v="0.55000000000000004"/>
    <s v="Online"/>
    <s v="2021"/>
    <x v="5"/>
    <x v="15"/>
  </r>
  <r>
    <x v="5"/>
    <n v="1185732"/>
    <x v="335"/>
    <x v="4"/>
    <x v="31"/>
    <s v="Louisville"/>
    <x v="1"/>
    <n v="44"/>
    <n v="95"/>
    <n v="4180"/>
    <n v="2048.1999999999998"/>
    <n v="0.49"/>
    <s v="Online"/>
    <s v="2021"/>
    <x v="5"/>
    <x v="15"/>
  </r>
  <r>
    <x v="5"/>
    <n v="1185732"/>
    <x v="335"/>
    <x v="4"/>
    <x v="31"/>
    <s v="Louisville"/>
    <x v="2"/>
    <n v="38"/>
    <n v="69"/>
    <n v="2622"/>
    <n v="1363.44"/>
    <n v="0.52"/>
    <s v="Online"/>
    <s v="2021"/>
    <x v="5"/>
    <x v="15"/>
  </r>
  <r>
    <x v="5"/>
    <n v="1185732"/>
    <x v="335"/>
    <x v="4"/>
    <x v="31"/>
    <s v="Louisville"/>
    <x v="3"/>
    <n v="37"/>
    <n v="63"/>
    <n v="2331"/>
    <n v="1258.74"/>
    <n v="0.54"/>
    <s v="Online"/>
    <s v="2021"/>
    <x v="5"/>
    <x v="15"/>
  </r>
  <r>
    <x v="5"/>
    <n v="1185732"/>
    <x v="335"/>
    <x v="4"/>
    <x v="31"/>
    <s v="Louisville"/>
    <x v="4"/>
    <n v="46"/>
    <n v="75"/>
    <n v="3450"/>
    <n v="1586.9999999999998"/>
    <n v="0.45999999999999996"/>
    <s v="Online"/>
    <s v="2021"/>
    <x v="5"/>
    <x v="15"/>
  </r>
  <r>
    <x v="5"/>
    <n v="1185732"/>
    <x v="335"/>
    <x v="4"/>
    <x v="31"/>
    <s v="Louisville"/>
    <x v="5"/>
    <n v="50"/>
    <n v="115"/>
    <n v="5750"/>
    <n v="3105"/>
    <n v="0.54"/>
    <s v="Online"/>
    <s v="2021"/>
    <x v="5"/>
    <x v="15"/>
  </r>
  <r>
    <x v="5"/>
    <n v="1185732"/>
    <x v="367"/>
    <x v="4"/>
    <x v="31"/>
    <s v="Louisville"/>
    <x v="0"/>
    <n v="46"/>
    <n v="167"/>
    <n v="7682"/>
    <n v="4148.2800000000007"/>
    <n v="0.54"/>
    <s v="Online"/>
    <s v="2021"/>
    <x v="6"/>
    <x v="20"/>
  </r>
  <r>
    <x v="5"/>
    <n v="1185732"/>
    <x v="367"/>
    <x v="4"/>
    <x v="31"/>
    <s v="Louisville"/>
    <x v="1"/>
    <n v="41"/>
    <n v="91"/>
    <n v="3731"/>
    <n v="1753.57"/>
    <n v="0.47"/>
    <s v="Online"/>
    <s v="2021"/>
    <x v="6"/>
    <x v="20"/>
  </r>
  <r>
    <x v="5"/>
    <n v="1185732"/>
    <x v="367"/>
    <x v="4"/>
    <x v="31"/>
    <s v="Louisville"/>
    <x v="2"/>
    <n v="36"/>
    <n v="80"/>
    <n v="2880"/>
    <n v="1555.2"/>
    <n v="0.54"/>
    <s v="Online"/>
    <s v="2021"/>
    <x v="6"/>
    <x v="20"/>
  </r>
  <r>
    <x v="5"/>
    <n v="1185732"/>
    <x v="367"/>
    <x v="4"/>
    <x v="31"/>
    <s v="Louisville"/>
    <x v="3"/>
    <n v="38"/>
    <n v="75"/>
    <n v="2850"/>
    <n v="1425"/>
    <n v="0.5"/>
    <s v="Online"/>
    <s v="2021"/>
    <x v="6"/>
    <x v="20"/>
  </r>
  <r>
    <x v="5"/>
    <n v="1185732"/>
    <x v="367"/>
    <x v="4"/>
    <x v="31"/>
    <s v="Louisville"/>
    <x v="4"/>
    <n v="49"/>
    <n v="65"/>
    <n v="3185"/>
    <n v="1560.6499999999999"/>
    <n v="0.49"/>
    <s v="Online"/>
    <s v="2021"/>
    <x v="6"/>
    <x v="20"/>
  </r>
  <r>
    <x v="5"/>
    <n v="1185732"/>
    <x v="367"/>
    <x v="4"/>
    <x v="31"/>
    <s v="Louisville"/>
    <x v="5"/>
    <n v="51"/>
    <n v="120"/>
    <n v="6120"/>
    <n v="3304.8"/>
    <n v="0.54"/>
    <s v="Online"/>
    <s v="2021"/>
    <x v="6"/>
    <x v="20"/>
  </r>
  <r>
    <x v="5"/>
    <n v="1185732"/>
    <x v="399"/>
    <x v="4"/>
    <x v="31"/>
    <s v="Louisville"/>
    <x v="0"/>
    <n v="48"/>
    <n v="137"/>
    <n v="6576"/>
    <n v="3485.28"/>
    <n v="0.53"/>
    <s v="Online"/>
    <s v="2021"/>
    <x v="7"/>
    <x v="44"/>
  </r>
  <r>
    <x v="5"/>
    <n v="1185732"/>
    <x v="399"/>
    <x v="4"/>
    <x v="31"/>
    <s v="Louisville"/>
    <x v="1"/>
    <n v="44"/>
    <n v="94"/>
    <n v="4136"/>
    <n v="2026.6399999999999"/>
    <n v="0.49"/>
    <s v="Online"/>
    <s v="2021"/>
    <x v="7"/>
    <x v="44"/>
  </r>
  <r>
    <x v="5"/>
    <n v="1185732"/>
    <x v="399"/>
    <x v="4"/>
    <x v="31"/>
    <s v="Louisville"/>
    <x v="2"/>
    <n v="33"/>
    <n v="65"/>
    <n v="2145"/>
    <n v="1136.8500000000001"/>
    <n v="0.53"/>
    <s v="Online"/>
    <s v="2021"/>
    <x v="7"/>
    <x v="44"/>
  </r>
  <r>
    <x v="5"/>
    <n v="1185732"/>
    <x v="399"/>
    <x v="4"/>
    <x v="31"/>
    <s v="Louisville"/>
    <x v="3"/>
    <n v="32"/>
    <n v="54"/>
    <n v="1728"/>
    <n v="881.28"/>
    <n v="0.51"/>
    <s v="Online"/>
    <s v="2021"/>
    <x v="7"/>
    <x v="44"/>
  </r>
  <r>
    <x v="5"/>
    <n v="1185732"/>
    <x v="399"/>
    <x v="4"/>
    <x v="31"/>
    <s v="Louisville"/>
    <x v="4"/>
    <n v="43"/>
    <n v="58"/>
    <n v="2494"/>
    <n v="1172.1799999999998"/>
    <n v="0.47"/>
    <s v="Online"/>
    <s v="2021"/>
    <x v="7"/>
    <x v="44"/>
  </r>
  <r>
    <x v="5"/>
    <n v="1185732"/>
    <x v="399"/>
    <x v="4"/>
    <x v="31"/>
    <s v="Louisville"/>
    <x v="5"/>
    <n v="49"/>
    <n v="74"/>
    <n v="3626"/>
    <n v="1885.52"/>
    <n v="0.52"/>
    <s v="Online"/>
    <s v="2021"/>
    <x v="7"/>
    <x v="44"/>
  </r>
  <r>
    <x v="5"/>
    <n v="1185732"/>
    <x v="428"/>
    <x v="4"/>
    <x v="31"/>
    <s v="Louisville"/>
    <x v="0"/>
    <n v="53"/>
    <n v="126"/>
    <n v="6678"/>
    <n v="3672.9"/>
    <n v="0.55000000000000004"/>
    <s v="Online"/>
    <s v="2021"/>
    <x v="8"/>
    <x v="24"/>
  </r>
  <r>
    <x v="5"/>
    <n v="1185732"/>
    <x v="428"/>
    <x v="4"/>
    <x v="31"/>
    <s v="Louisville"/>
    <x v="1"/>
    <n v="41"/>
    <n v="83"/>
    <n v="3403"/>
    <n v="1701.5"/>
    <n v="0.5"/>
    <s v="Online"/>
    <s v="2021"/>
    <x v="8"/>
    <x v="24"/>
  </r>
  <r>
    <x v="5"/>
    <n v="1185732"/>
    <x v="428"/>
    <x v="4"/>
    <x v="31"/>
    <s v="Louisville"/>
    <x v="2"/>
    <n v="43"/>
    <n v="47"/>
    <n v="2021"/>
    <n v="1091.3400000000001"/>
    <n v="0.54"/>
    <s v="Online"/>
    <s v="2021"/>
    <x v="8"/>
    <x v="24"/>
  </r>
  <r>
    <x v="5"/>
    <n v="1185732"/>
    <x v="428"/>
    <x v="4"/>
    <x v="31"/>
    <s v="Louisville"/>
    <x v="3"/>
    <n v="41"/>
    <n v="42"/>
    <n v="1722"/>
    <n v="895.44"/>
    <n v="0.52"/>
    <s v="Online"/>
    <s v="2021"/>
    <x v="8"/>
    <x v="24"/>
  </r>
  <r>
    <x v="5"/>
    <n v="1185732"/>
    <x v="428"/>
    <x v="4"/>
    <x v="31"/>
    <s v="Louisville"/>
    <x v="4"/>
    <n v="53"/>
    <n v="41"/>
    <n v="2173"/>
    <n v="1064.77"/>
    <n v="0.49"/>
    <s v="Online"/>
    <s v="2021"/>
    <x v="8"/>
    <x v="24"/>
  </r>
  <r>
    <x v="5"/>
    <n v="1185732"/>
    <x v="428"/>
    <x v="4"/>
    <x v="31"/>
    <s v="Louisville"/>
    <x v="5"/>
    <n v="53"/>
    <n v="83"/>
    <n v="4399"/>
    <n v="2199.5"/>
    <n v="0.5"/>
    <s v="Online"/>
    <s v="2021"/>
    <x v="8"/>
    <x v="24"/>
  </r>
  <r>
    <x v="5"/>
    <n v="1185732"/>
    <x v="459"/>
    <x v="4"/>
    <x v="31"/>
    <s v="Louisville"/>
    <x v="0"/>
    <n v="48"/>
    <n v="123"/>
    <n v="5904"/>
    <n v="3070.08"/>
    <n v="0.52"/>
    <s v="Online"/>
    <s v="2021"/>
    <x v="9"/>
    <x v="48"/>
  </r>
  <r>
    <x v="5"/>
    <n v="1185732"/>
    <x v="459"/>
    <x v="4"/>
    <x v="31"/>
    <s v="Louisville"/>
    <x v="1"/>
    <n v="39"/>
    <n v="72"/>
    <n v="2808"/>
    <n v="1319.76"/>
    <n v="0.47"/>
    <s v="Online"/>
    <s v="2021"/>
    <x v="9"/>
    <x v="48"/>
  </r>
  <r>
    <x v="5"/>
    <n v="1185732"/>
    <x v="459"/>
    <x v="4"/>
    <x v="31"/>
    <s v="Louisville"/>
    <x v="2"/>
    <n v="41"/>
    <n v="57"/>
    <n v="2337"/>
    <n v="1191.8700000000001"/>
    <n v="0.51"/>
    <s v="Online"/>
    <s v="2021"/>
    <x v="9"/>
    <x v="48"/>
  </r>
  <r>
    <x v="0"/>
    <n v="1185732"/>
    <x v="459"/>
    <x v="4"/>
    <x v="31"/>
    <s v="Louisville"/>
    <x v="3"/>
    <n v="52"/>
    <n v="52"/>
    <n v="2704"/>
    <n v="1352"/>
    <n v="0.5"/>
    <s v="Online"/>
    <s v="2021"/>
    <x v="9"/>
    <x v="48"/>
  </r>
  <r>
    <x v="0"/>
    <n v="1185732"/>
    <x v="459"/>
    <x v="4"/>
    <x v="31"/>
    <s v="Louisville"/>
    <x v="4"/>
    <n v="59"/>
    <n v="53"/>
    <n v="3127"/>
    <n v="1500.96"/>
    <n v="0.48"/>
    <s v="Online"/>
    <s v="2021"/>
    <x v="9"/>
    <x v="48"/>
  </r>
  <r>
    <x v="0"/>
    <n v="1185732"/>
    <x v="459"/>
    <x v="4"/>
    <x v="31"/>
    <s v="Louisville"/>
    <x v="5"/>
    <n v="66"/>
    <n v="80"/>
    <n v="5280"/>
    <n v="2851.2000000000003"/>
    <n v="0.54"/>
    <s v="Online"/>
    <s v="2021"/>
    <x v="9"/>
    <x v="48"/>
  </r>
  <r>
    <x v="0"/>
    <n v="1185732"/>
    <x v="488"/>
    <x v="4"/>
    <x v="31"/>
    <s v="Louisville"/>
    <x v="0"/>
    <n v="59"/>
    <n v="158"/>
    <n v="9322"/>
    <n v="5127.1000000000004"/>
    <n v="0.55000000000000004"/>
    <s v="Online"/>
    <s v="2021"/>
    <x v="10"/>
    <x v="29"/>
  </r>
  <r>
    <x v="0"/>
    <n v="1185732"/>
    <x v="488"/>
    <x v="4"/>
    <x v="31"/>
    <s v="Louisville"/>
    <x v="1"/>
    <n v="52"/>
    <n v="98"/>
    <n v="5096"/>
    <n v="2446.08"/>
    <n v="0.48"/>
    <s v="Online"/>
    <s v="2021"/>
    <x v="10"/>
    <x v="29"/>
  </r>
  <r>
    <x v="0"/>
    <n v="1185732"/>
    <x v="488"/>
    <x v="4"/>
    <x v="31"/>
    <s v="Louisville"/>
    <x v="2"/>
    <n v="51"/>
    <n v="74"/>
    <n v="3774"/>
    <n v="2075.7000000000003"/>
    <n v="0.55000000000000004"/>
    <s v="Online"/>
    <s v="2021"/>
    <x v="10"/>
    <x v="29"/>
  </r>
  <r>
    <x v="0"/>
    <n v="1185732"/>
    <x v="488"/>
    <x v="4"/>
    <x v="31"/>
    <s v="Louisville"/>
    <x v="3"/>
    <n v="49"/>
    <n v="68"/>
    <n v="3332"/>
    <n v="1765.96"/>
    <n v="0.53"/>
    <s v="Online"/>
    <s v="2021"/>
    <x v="10"/>
    <x v="29"/>
  </r>
  <r>
    <x v="0"/>
    <n v="1185732"/>
    <x v="488"/>
    <x v="4"/>
    <x v="31"/>
    <s v="Louisville"/>
    <x v="4"/>
    <n v="54"/>
    <n v="68"/>
    <n v="3672"/>
    <n v="1725.84"/>
    <n v="0.47"/>
    <s v="Online"/>
    <s v="2021"/>
    <x v="10"/>
    <x v="29"/>
  </r>
  <r>
    <x v="0"/>
    <n v="1185732"/>
    <x v="488"/>
    <x v="4"/>
    <x v="31"/>
    <s v="Louisville"/>
    <x v="5"/>
    <n v="64"/>
    <n v="98"/>
    <n v="6272"/>
    <n v="3324.1600000000003"/>
    <n v="0.53"/>
    <s v="Online"/>
    <s v="2021"/>
    <x v="10"/>
    <x v="29"/>
  </r>
  <r>
    <x v="0"/>
    <n v="1185732"/>
    <x v="184"/>
    <x v="4"/>
    <x v="31"/>
    <s v="Louisville"/>
    <x v="0"/>
    <n v="29"/>
    <n v="189"/>
    <n v="5481"/>
    <n v="2959.7400000000002"/>
    <n v="0.54"/>
    <s v="Online"/>
    <s v="2021"/>
    <x v="0"/>
    <x v="2"/>
  </r>
  <r>
    <x v="0"/>
    <n v="1185732"/>
    <x v="184"/>
    <x v="4"/>
    <x v="31"/>
    <s v="Louisville"/>
    <x v="1"/>
    <n v="29"/>
    <n v="142"/>
    <n v="4118"/>
    <n v="1853.1"/>
    <n v="0.44999999999999996"/>
    <s v="Online"/>
    <s v="2021"/>
    <x v="0"/>
    <x v="2"/>
  </r>
  <r>
    <x v="0"/>
    <n v="1185732"/>
    <x v="184"/>
    <x v="4"/>
    <x v="31"/>
    <s v="Louisville"/>
    <x v="2"/>
    <n v="18"/>
    <n v="158"/>
    <n v="2844"/>
    <n v="1564.2"/>
    <n v="0.55000000000000004"/>
    <s v="Online"/>
    <s v="2021"/>
    <x v="0"/>
    <x v="2"/>
  </r>
  <r>
    <x v="0"/>
    <n v="1185732"/>
    <x v="184"/>
    <x v="4"/>
    <x v="31"/>
    <s v="Louisville"/>
    <x v="3"/>
    <n v="23"/>
    <n v="101"/>
    <n v="2323"/>
    <n v="1231.19"/>
    <n v="0.53"/>
    <s v="Online"/>
    <s v="2021"/>
    <x v="0"/>
    <x v="2"/>
  </r>
  <r>
    <x v="0"/>
    <n v="1185732"/>
    <x v="184"/>
    <x v="4"/>
    <x v="31"/>
    <s v="Louisville"/>
    <x v="4"/>
    <n v="38"/>
    <n v="115"/>
    <n v="4370"/>
    <n v="2097.6"/>
    <n v="0.48"/>
    <s v="Online"/>
    <s v="2021"/>
    <x v="0"/>
    <x v="2"/>
  </r>
  <r>
    <x v="0"/>
    <n v="1185732"/>
    <x v="184"/>
    <x v="4"/>
    <x v="31"/>
    <s v="Louisville"/>
    <x v="5"/>
    <n v="29"/>
    <n v="158"/>
    <n v="4582"/>
    <n v="2840.84"/>
    <n v="0.62"/>
    <s v="Online"/>
    <s v="2021"/>
    <x v="0"/>
    <x v="2"/>
  </r>
  <r>
    <x v="0"/>
    <n v="1185732"/>
    <x v="213"/>
    <x v="4"/>
    <x v="31"/>
    <s v="Louisville"/>
    <x v="0"/>
    <n v="28"/>
    <n v="225"/>
    <n v="6300"/>
    <n v="3276"/>
    <n v="0.52"/>
    <s v="Online"/>
    <s v="2021"/>
    <x v="1"/>
    <x v="32"/>
  </r>
  <r>
    <x v="0"/>
    <n v="1185732"/>
    <x v="213"/>
    <x v="4"/>
    <x v="31"/>
    <s v="Louisville"/>
    <x v="1"/>
    <n v="27"/>
    <n v="106"/>
    <n v="2862"/>
    <n v="1373.76"/>
    <n v="0.48"/>
    <s v="Online"/>
    <s v="2021"/>
    <x v="1"/>
    <x v="32"/>
  </r>
  <r>
    <x v="0"/>
    <n v="1185732"/>
    <x v="213"/>
    <x v="4"/>
    <x v="31"/>
    <s v="Louisville"/>
    <x v="2"/>
    <n v="18"/>
    <n v="124"/>
    <n v="2232"/>
    <n v="1227.6000000000001"/>
    <n v="0.55000000000000004"/>
    <s v="Online"/>
    <s v="2021"/>
    <x v="1"/>
    <x v="32"/>
  </r>
  <r>
    <x v="0"/>
    <n v="1185732"/>
    <x v="213"/>
    <x v="1"/>
    <x v="32"/>
    <s v="Jackson"/>
    <x v="3"/>
    <n v="25"/>
    <n v="91"/>
    <n v="2275"/>
    <n v="1137.5"/>
    <n v="0.5"/>
    <s v="Online"/>
    <s v="2021"/>
    <x v="1"/>
    <x v="32"/>
  </r>
  <r>
    <x v="0"/>
    <n v="1185732"/>
    <x v="213"/>
    <x v="1"/>
    <x v="32"/>
    <s v="Jackson"/>
    <x v="4"/>
    <n v="39"/>
    <n v="108"/>
    <n v="4212"/>
    <n v="1937.5199999999998"/>
    <n v="0.45999999999999996"/>
    <s v="Online"/>
    <s v="2021"/>
    <x v="1"/>
    <x v="32"/>
  </r>
  <r>
    <x v="0"/>
    <n v="1185732"/>
    <x v="213"/>
    <x v="1"/>
    <x v="32"/>
    <s v="Jackson"/>
    <x v="5"/>
    <n v="24"/>
    <n v="125"/>
    <n v="3000"/>
    <n v="1800"/>
    <n v="0.6"/>
    <s v="Online"/>
    <s v="2021"/>
    <x v="1"/>
    <x v="32"/>
  </r>
  <r>
    <x v="0"/>
    <n v="1185732"/>
    <x v="221"/>
    <x v="1"/>
    <x v="32"/>
    <s v="Jackson"/>
    <x v="0"/>
    <n v="23"/>
    <n v="187"/>
    <n v="4301"/>
    <n v="2365.5500000000002"/>
    <n v="0.55000000000000004"/>
    <s v="Online"/>
    <s v="2021"/>
    <x v="2"/>
    <x v="8"/>
  </r>
  <r>
    <x v="0"/>
    <n v="1185732"/>
    <x v="221"/>
    <x v="1"/>
    <x v="32"/>
    <s v="Jackson"/>
    <x v="1"/>
    <n v="24"/>
    <n v="100"/>
    <n v="2400"/>
    <n v="1128"/>
    <n v="0.47"/>
    <s v="Online"/>
    <s v="2021"/>
    <x v="2"/>
    <x v="8"/>
  </r>
  <r>
    <x v="0"/>
    <n v="1185732"/>
    <x v="221"/>
    <x v="1"/>
    <x v="32"/>
    <s v="Jackson"/>
    <x v="2"/>
    <n v="14"/>
    <n v="128"/>
    <n v="1792"/>
    <n v="949.76"/>
    <n v="0.53"/>
    <s v="Online"/>
    <s v="2021"/>
    <x v="2"/>
    <x v="8"/>
  </r>
  <r>
    <x v="0"/>
    <n v="1185732"/>
    <x v="221"/>
    <x v="1"/>
    <x v="32"/>
    <s v="Jackson"/>
    <x v="3"/>
    <n v="19"/>
    <n v="80"/>
    <n v="1520"/>
    <n v="790.4"/>
    <n v="0.52"/>
    <s v="Online"/>
    <s v="2021"/>
    <x v="2"/>
    <x v="8"/>
  </r>
  <r>
    <x v="0"/>
    <n v="1185732"/>
    <x v="221"/>
    <x v="1"/>
    <x v="32"/>
    <s v="Jackson"/>
    <x v="4"/>
    <n v="32"/>
    <n v="81"/>
    <n v="2592"/>
    <n v="1192.32"/>
    <n v="0.45999999999999996"/>
    <s v="Online"/>
    <s v="2021"/>
    <x v="2"/>
    <x v="8"/>
  </r>
  <r>
    <x v="0"/>
    <n v="1185732"/>
    <x v="221"/>
    <x v="1"/>
    <x v="32"/>
    <s v="Jackson"/>
    <x v="5"/>
    <n v="24"/>
    <n v="123"/>
    <n v="2952"/>
    <n v="1830.24"/>
    <n v="0.62"/>
    <s v="Online"/>
    <s v="2021"/>
    <x v="2"/>
    <x v="8"/>
  </r>
  <r>
    <x v="0"/>
    <n v="1185732"/>
    <x v="240"/>
    <x v="1"/>
    <x v="32"/>
    <s v="Jackson"/>
    <x v="0"/>
    <n v="23"/>
    <n v="169"/>
    <n v="3887"/>
    <n v="2098.98"/>
    <n v="0.54"/>
    <s v="Online"/>
    <s v="2021"/>
    <x v="3"/>
    <x v="10"/>
  </r>
  <r>
    <x v="0"/>
    <n v="1185732"/>
    <x v="240"/>
    <x v="1"/>
    <x v="32"/>
    <s v="Jackson"/>
    <x v="1"/>
    <n v="23"/>
    <n v="109"/>
    <n v="2507"/>
    <n v="1253.5"/>
    <n v="0.5"/>
    <s v="Online"/>
    <s v="2021"/>
    <x v="3"/>
    <x v="10"/>
  </r>
  <r>
    <x v="0"/>
    <n v="1185732"/>
    <x v="240"/>
    <x v="1"/>
    <x v="32"/>
    <s v="Jackson"/>
    <x v="2"/>
    <n v="14"/>
    <n v="101"/>
    <n v="1414"/>
    <n v="777.7"/>
    <n v="0.55000000000000004"/>
    <s v="Online"/>
    <s v="2021"/>
    <x v="3"/>
    <x v="10"/>
  </r>
  <r>
    <x v="0"/>
    <n v="1185732"/>
    <x v="240"/>
    <x v="1"/>
    <x v="32"/>
    <s v="Jackson"/>
    <x v="3"/>
    <n v="19"/>
    <n v="75"/>
    <n v="1425"/>
    <n v="741"/>
    <n v="0.52"/>
    <s v="Online"/>
    <s v="2021"/>
    <x v="3"/>
    <x v="10"/>
  </r>
  <r>
    <x v="0"/>
    <n v="1185732"/>
    <x v="240"/>
    <x v="1"/>
    <x v="32"/>
    <s v="Jackson"/>
    <x v="4"/>
    <n v="38"/>
    <n v="81"/>
    <n v="3078"/>
    <n v="1477.44"/>
    <n v="0.48"/>
    <s v="Online"/>
    <s v="2021"/>
    <x v="3"/>
    <x v="10"/>
  </r>
  <r>
    <x v="0"/>
    <n v="1185732"/>
    <x v="240"/>
    <x v="1"/>
    <x v="32"/>
    <s v="Jackson"/>
    <x v="5"/>
    <n v="28"/>
    <n v="124"/>
    <n v="3472"/>
    <n v="2117.92"/>
    <n v="0.61"/>
    <s v="Online"/>
    <s v="2021"/>
    <x v="3"/>
    <x v="10"/>
  </r>
  <r>
    <x v="0"/>
    <n v="1185732"/>
    <x v="269"/>
    <x v="1"/>
    <x v="32"/>
    <s v="Jackson"/>
    <x v="0"/>
    <n v="39"/>
    <n v="194"/>
    <n v="7566"/>
    <n v="4161.3"/>
    <n v="0.55000000000000004"/>
    <s v="Online"/>
    <s v="2021"/>
    <x v="4"/>
    <x v="36"/>
  </r>
  <r>
    <x v="0"/>
    <n v="1185732"/>
    <x v="269"/>
    <x v="1"/>
    <x v="32"/>
    <s v="Jackson"/>
    <x v="1"/>
    <n v="37"/>
    <n v="131"/>
    <n v="4847"/>
    <n v="2181.1499999999996"/>
    <n v="0.44999999999999996"/>
    <s v="Online"/>
    <s v="2021"/>
    <x v="4"/>
    <x v="36"/>
  </r>
  <r>
    <x v="0"/>
    <n v="1185732"/>
    <x v="269"/>
    <x v="1"/>
    <x v="32"/>
    <s v="Jackson"/>
    <x v="2"/>
    <n v="33"/>
    <n v="119"/>
    <n v="3927"/>
    <n v="2120.58"/>
    <n v="0.54"/>
    <s v="Online"/>
    <s v="2021"/>
    <x v="4"/>
    <x v="36"/>
  </r>
  <r>
    <x v="0"/>
    <n v="1185732"/>
    <x v="269"/>
    <x v="1"/>
    <x v="32"/>
    <s v="Jackson"/>
    <x v="3"/>
    <n v="33"/>
    <n v="101"/>
    <n v="3333"/>
    <n v="1699.83"/>
    <n v="0.51"/>
    <s v="Online"/>
    <s v="2021"/>
    <x v="4"/>
    <x v="36"/>
  </r>
  <r>
    <x v="0"/>
    <n v="1185732"/>
    <x v="269"/>
    <x v="1"/>
    <x v="32"/>
    <s v="Jackson"/>
    <x v="4"/>
    <n v="41"/>
    <n v="116"/>
    <n v="4756"/>
    <n v="2235.3199999999997"/>
    <n v="0.47"/>
    <s v="Online"/>
    <s v="2021"/>
    <x v="4"/>
    <x v="36"/>
  </r>
  <r>
    <x v="0"/>
    <n v="1185732"/>
    <x v="269"/>
    <x v="1"/>
    <x v="32"/>
    <s v="Jackson"/>
    <x v="5"/>
    <n v="47"/>
    <n v="140"/>
    <n v="6580"/>
    <n v="4211.2"/>
    <n v="0.64"/>
    <s v="Online"/>
    <s v="2021"/>
    <x v="4"/>
    <x v="36"/>
  </r>
  <r>
    <x v="0"/>
    <n v="1185732"/>
    <x v="302"/>
    <x v="1"/>
    <x v="32"/>
    <s v="Jackson"/>
    <x v="0"/>
    <n v="44"/>
    <n v="210"/>
    <n v="9240"/>
    <n v="4804.8"/>
    <n v="0.52"/>
    <s v="Online"/>
    <s v="2021"/>
    <x v="11"/>
    <x v="40"/>
  </r>
  <r>
    <x v="0"/>
    <n v="1185732"/>
    <x v="302"/>
    <x v="1"/>
    <x v="32"/>
    <s v="Jackson"/>
    <x v="1"/>
    <n v="37"/>
    <n v="125"/>
    <n v="4625"/>
    <n v="2173.75"/>
    <n v="0.47"/>
    <s v="Online"/>
    <s v="2021"/>
    <x v="11"/>
    <x v="40"/>
  </r>
  <r>
    <x v="0"/>
    <n v="1185732"/>
    <x v="302"/>
    <x v="1"/>
    <x v="32"/>
    <s v="Jackson"/>
    <x v="2"/>
    <n v="41"/>
    <n v="143"/>
    <n v="5863"/>
    <n v="3224.65"/>
    <n v="0.55000000000000004"/>
    <s v="Online"/>
    <s v="2021"/>
    <x v="11"/>
    <x v="40"/>
  </r>
  <r>
    <x v="0"/>
    <n v="1185732"/>
    <x v="302"/>
    <x v="1"/>
    <x v="32"/>
    <s v="Jackson"/>
    <x v="3"/>
    <n v="43"/>
    <n v="117"/>
    <n v="5031"/>
    <n v="2515.5"/>
    <n v="0.5"/>
    <s v="Online"/>
    <s v="2021"/>
    <x v="11"/>
    <x v="40"/>
  </r>
  <r>
    <x v="0"/>
    <n v="1185732"/>
    <x v="302"/>
    <x v="1"/>
    <x v="32"/>
    <s v="Jackson"/>
    <x v="4"/>
    <n v="57"/>
    <n v="135"/>
    <n v="7695"/>
    <n v="3462.7499999999995"/>
    <n v="0.44999999999999996"/>
    <s v="Online"/>
    <s v="2021"/>
    <x v="11"/>
    <x v="40"/>
  </r>
  <r>
    <x v="0"/>
    <n v="1185732"/>
    <x v="302"/>
    <x v="1"/>
    <x v="32"/>
    <s v="Jackson"/>
    <x v="5"/>
    <n v="60"/>
    <n v="188"/>
    <n v="11280"/>
    <n v="7106.4"/>
    <n v="0.63"/>
    <s v="Online"/>
    <s v="2021"/>
    <x v="11"/>
    <x v="40"/>
  </r>
  <r>
    <x v="0"/>
    <n v="1185732"/>
    <x v="330"/>
    <x v="1"/>
    <x v="32"/>
    <s v="Jackson"/>
    <x v="0"/>
    <n v="58"/>
    <n v="221"/>
    <n v="12818"/>
    <n v="6537.18"/>
    <n v="0.51"/>
    <s v="Online"/>
    <s v="2021"/>
    <x v="5"/>
    <x v="14"/>
  </r>
  <r>
    <x v="1"/>
    <n v="1185732"/>
    <x v="330"/>
    <x v="1"/>
    <x v="32"/>
    <s v="Jackson"/>
    <x v="1"/>
    <n v="53"/>
    <n v="156"/>
    <n v="8268"/>
    <n v="3720.5999999999995"/>
    <n v="0.44999999999999996"/>
    <s v="Online"/>
    <s v="2021"/>
    <x v="5"/>
    <x v="14"/>
  </r>
  <r>
    <x v="1"/>
    <n v="1185732"/>
    <x v="330"/>
    <x v="1"/>
    <x v="32"/>
    <s v="Jackson"/>
    <x v="2"/>
    <n v="48"/>
    <n v="142"/>
    <n v="6816"/>
    <n v="3408"/>
    <n v="0.5"/>
    <s v="Online"/>
    <s v="2021"/>
    <x v="5"/>
    <x v="14"/>
  </r>
  <r>
    <x v="1"/>
    <n v="1185732"/>
    <x v="330"/>
    <x v="1"/>
    <x v="32"/>
    <s v="Jackson"/>
    <x v="3"/>
    <n v="48"/>
    <n v="124"/>
    <n v="5952"/>
    <n v="3154.56"/>
    <n v="0.53"/>
    <s v="Online"/>
    <s v="2021"/>
    <x v="5"/>
    <x v="14"/>
  </r>
  <r>
    <x v="1"/>
    <n v="1185732"/>
    <x v="330"/>
    <x v="1"/>
    <x v="32"/>
    <s v="Jackson"/>
    <x v="4"/>
    <n v="59"/>
    <n v="150"/>
    <n v="8850"/>
    <n v="4248"/>
    <n v="0.48"/>
    <s v="Online"/>
    <s v="2021"/>
    <x v="5"/>
    <x v="14"/>
  </r>
  <r>
    <x v="1"/>
    <n v="1185732"/>
    <x v="330"/>
    <x v="1"/>
    <x v="32"/>
    <s v="Jackson"/>
    <x v="5"/>
    <n v="61"/>
    <n v="176"/>
    <n v="10736"/>
    <n v="6548.96"/>
    <n v="0.61"/>
    <s v="Online"/>
    <s v="2021"/>
    <x v="5"/>
    <x v="14"/>
  </r>
  <r>
    <x v="1"/>
    <n v="1185732"/>
    <x v="362"/>
    <x v="1"/>
    <x v="32"/>
    <s v="Jackson"/>
    <x v="0"/>
    <n v="56"/>
    <n v="215"/>
    <n v="12040"/>
    <n v="6501.6"/>
    <n v="0.54"/>
    <s v="Online"/>
    <s v="2021"/>
    <x v="6"/>
    <x v="19"/>
  </r>
  <r>
    <x v="1"/>
    <n v="1185732"/>
    <x v="362"/>
    <x v="1"/>
    <x v="32"/>
    <s v="Jackson"/>
    <x v="1"/>
    <n v="50"/>
    <n v="168"/>
    <n v="8400"/>
    <n v="4032"/>
    <n v="0.48"/>
    <s v="Online"/>
    <s v="2021"/>
    <x v="6"/>
    <x v="19"/>
  </r>
  <r>
    <x v="1"/>
    <n v="1185732"/>
    <x v="362"/>
    <x v="1"/>
    <x v="32"/>
    <s v="Jackson"/>
    <x v="2"/>
    <n v="48"/>
    <n v="147"/>
    <n v="7056"/>
    <n v="3669.1200000000003"/>
    <n v="0.52"/>
    <s v="Online"/>
    <s v="2021"/>
    <x v="6"/>
    <x v="19"/>
  </r>
  <r>
    <x v="1"/>
    <n v="1185732"/>
    <x v="362"/>
    <x v="1"/>
    <x v="32"/>
    <s v="Jackson"/>
    <x v="3"/>
    <n v="39"/>
    <n v="128"/>
    <n v="4992"/>
    <n v="2595.84"/>
    <n v="0.52"/>
    <s v="Online"/>
    <s v="2021"/>
    <x v="6"/>
    <x v="19"/>
  </r>
  <r>
    <x v="1"/>
    <n v="1185732"/>
    <x v="362"/>
    <x v="1"/>
    <x v="32"/>
    <s v="Jackson"/>
    <x v="4"/>
    <n v="46"/>
    <n v="122"/>
    <n v="5612"/>
    <n v="2525.3999999999996"/>
    <n v="0.44999999999999996"/>
    <s v="Online"/>
    <s v="2021"/>
    <x v="6"/>
    <x v="19"/>
  </r>
  <r>
    <x v="1"/>
    <n v="1185732"/>
    <x v="362"/>
    <x v="1"/>
    <x v="32"/>
    <s v="Jackson"/>
    <x v="5"/>
    <n v="53"/>
    <n v="169"/>
    <n v="8957"/>
    <n v="5822.05"/>
    <n v="0.65"/>
    <s v="Online"/>
    <s v="2021"/>
    <x v="6"/>
    <x v="19"/>
  </r>
  <r>
    <x v="1"/>
    <n v="1185732"/>
    <x v="392"/>
    <x v="1"/>
    <x v="32"/>
    <s v="Jackson"/>
    <x v="0"/>
    <n v="47"/>
    <n v="203"/>
    <n v="9541"/>
    <n v="5152.1400000000003"/>
    <n v="0.54"/>
    <s v="Online"/>
    <s v="2021"/>
    <x v="7"/>
    <x v="23"/>
  </r>
  <r>
    <x v="1"/>
    <n v="1185732"/>
    <x v="392"/>
    <x v="1"/>
    <x v="32"/>
    <s v="Jackson"/>
    <x v="1"/>
    <n v="42"/>
    <n v="147"/>
    <n v="6174"/>
    <n v="2778.2999999999997"/>
    <n v="0.44999999999999996"/>
    <s v="Online"/>
    <s v="2021"/>
    <x v="7"/>
    <x v="23"/>
  </r>
  <r>
    <x v="1"/>
    <n v="1185732"/>
    <x v="392"/>
    <x v="1"/>
    <x v="32"/>
    <s v="Jackson"/>
    <x v="2"/>
    <n v="19"/>
    <n v="123"/>
    <n v="2337"/>
    <n v="1168.5"/>
    <n v="0.5"/>
    <s v="Online"/>
    <s v="2021"/>
    <x v="7"/>
    <x v="23"/>
  </r>
  <r>
    <x v="1"/>
    <n v="1185732"/>
    <x v="392"/>
    <x v="1"/>
    <x v="32"/>
    <s v="Jackson"/>
    <x v="3"/>
    <n v="19"/>
    <n v="100"/>
    <n v="1900"/>
    <n v="1045"/>
    <n v="0.55000000000000004"/>
    <s v="Online"/>
    <s v="2021"/>
    <x v="7"/>
    <x v="23"/>
  </r>
  <r>
    <x v="1"/>
    <n v="1185732"/>
    <x v="392"/>
    <x v="1"/>
    <x v="32"/>
    <s v="Jackson"/>
    <x v="4"/>
    <n v="29"/>
    <n v="108"/>
    <n v="3132"/>
    <n v="1503.36"/>
    <n v="0.48"/>
    <s v="Online"/>
    <s v="2021"/>
    <x v="7"/>
    <x v="23"/>
  </r>
  <r>
    <x v="1"/>
    <n v="1185732"/>
    <x v="392"/>
    <x v="1"/>
    <x v="32"/>
    <s v="Jackson"/>
    <x v="5"/>
    <n v="32"/>
    <n v="130"/>
    <n v="4160"/>
    <n v="2579.1999999999998"/>
    <n v="0.62"/>
    <s v="Online"/>
    <s v="2021"/>
    <x v="7"/>
    <x v="23"/>
  </r>
  <r>
    <x v="1"/>
    <n v="1185732"/>
    <x v="424"/>
    <x v="1"/>
    <x v="32"/>
    <s v="Jackson"/>
    <x v="0"/>
    <n v="32"/>
    <n v="176"/>
    <n v="5632"/>
    <n v="3041.28"/>
    <n v="0.54"/>
    <s v="Online"/>
    <s v="2021"/>
    <x v="8"/>
    <x v="24"/>
  </r>
  <r>
    <x v="1"/>
    <n v="1185732"/>
    <x v="424"/>
    <x v="1"/>
    <x v="32"/>
    <s v="Jackson"/>
    <x v="1"/>
    <n v="25"/>
    <n v="145"/>
    <n v="3625"/>
    <n v="1631.2499999999998"/>
    <n v="0.44999999999999996"/>
    <s v="Online"/>
    <s v="2021"/>
    <x v="8"/>
    <x v="24"/>
  </r>
  <r>
    <x v="1"/>
    <n v="1185732"/>
    <x v="424"/>
    <x v="1"/>
    <x v="32"/>
    <s v="Jackson"/>
    <x v="2"/>
    <n v="24"/>
    <n v="98"/>
    <n v="2352"/>
    <n v="1270.0800000000002"/>
    <n v="0.54"/>
    <s v="Online"/>
    <s v="2021"/>
    <x v="8"/>
    <x v="24"/>
  </r>
  <r>
    <x v="1"/>
    <n v="1185732"/>
    <x v="424"/>
    <x v="1"/>
    <x v="32"/>
    <s v="Jackson"/>
    <x v="3"/>
    <n v="23"/>
    <n v="105"/>
    <n v="2415"/>
    <n v="1207.5"/>
    <n v="0.5"/>
    <s v="Online"/>
    <s v="2021"/>
    <x v="8"/>
    <x v="24"/>
  </r>
  <r>
    <x v="1"/>
    <n v="1185732"/>
    <x v="424"/>
    <x v="1"/>
    <x v="32"/>
    <s v="Jackson"/>
    <x v="4"/>
    <n v="32"/>
    <n v="98"/>
    <n v="3136"/>
    <n v="1568"/>
    <n v="0.5"/>
    <s v="Online"/>
    <s v="2021"/>
    <x v="8"/>
    <x v="24"/>
  </r>
  <r>
    <x v="2"/>
    <n v="1185732"/>
    <x v="424"/>
    <x v="1"/>
    <x v="32"/>
    <s v="Jackson"/>
    <x v="5"/>
    <n v="33"/>
    <n v="124"/>
    <n v="4092"/>
    <n v="2618.88"/>
    <n v="0.64"/>
    <s v="Online"/>
    <s v="2021"/>
    <x v="8"/>
    <x v="24"/>
  </r>
  <r>
    <x v="2"/>
    <n v="1185732"/>
    <x v="454"/>
    <x v="1"/>
    <x v="32"/>
    <s v="Jackson"/>
    <x v="0"/>
    <n v="28"/>
    <n v="163"/>
    <n v="4564"/>
    <n v="2464.56"/>
    <n v="0.54"/>
    <s v="Online"/>
    <s v="2021"/>
    <x v="9"/>
    <x v="28"/>
  </r>
  <r>
    <x v="2"/>
    <n v="1185732"/>
    <x v="454"/>
    <x v="1"/>
    <x v="32"/>
    <s v="Jackson"/>
    <x v="1"/>
    <n v="18"/>
    <n v="117"/>
    <n v="2106"/>
    <n v="947.69999999999993"/>
    <n v="0.44999999999999996"/>
    <s v="Online"/>
    <s v="2021"/>
    <x v="9"/>
    <x v="28"/>
  </r>
  <r>
    <x v="2"/>
    <n v="1185732"/>
    <x v="454"/>
    <x v="1"/>
    <x v="32"/>
    <s v="Jackson"/>
    <x v="2"/>
    <n v="28"/>
    <n v="111"/>
    <n v="3108"/>
    <n v="1678.3200000000002"/>
    <n v="0.54"/>
    <s v="Online"/>
    <s v="2021"/>
    <x v="9"/>
    <x v="28"/>
  </r>
  <r>
    <x v="2"/>
    <n v="1185732"/>
    <x v="454"/>
    <x v="1"/>
    <x v="32"/>
    <s v="Jackson"/>
    <x v="3"/>
    <n v="54"/>
    <n v="117"/>
    <n v="6318"/>
    <n v="3348.54"/>
    <n v="0.53"/>
    <s v="Online"/>
    <s v="2021"/>
    <x v="9"/>
    <x v="28"/>
  </r>
  <r>
    <x v="2"/>
    <n v="1185732"/>
    <x v="454"/>
    <x v="1"/>
    <x v="32"/>
    <s v="Jackson"/>
    <x v="4"/>
    <n v="71"/>
    <n v="123"/>
    <n v="8733"/>
    <n v="3929.8499999999995"/>
    <n v="0.44999999999999996"/>
    <s v="Online"/>
    <s v="2021"/>
    <x v="9"/>
    <x v="28"/>
  </r>
  <r>
    <x v="2"/>
    <n v="1185732"/>
    <x v="454"/>
    <x v="1"/>
    <x v="32"/>
    <s v="Jackson"/>
    <x v="5"/>
    <n v="68"/>
    <n v="158"/>
    <n v="10744"/>
    <n v="6553.84"/>
    <n v="0.61"/>
    <s v="Online"/>
    <s v="2021"/>
    <x v="9"/>
    <x v="28"/>
  </r>
  <r>
    <x v="2"/>
    <n v="1185732"/>
    <x v="483"/>
    <x v="1"/>
    <x v="32"/>
    <s v="Jackson"/>
    <x v="0"/>
    <n v="68"/>
    <n v="194"/>
    <n v="13192"/>
    <n v="6991.76"/>
    <n v="0.53"/>
    <s v="Online"/>
    <s v="2021"/>
    <x v="10"/>
    <x v="51"/>
  </r>
  <r>
    <x v="2"/>
    <n v="1185732"/>
    <x v="483"/>
    <x v="1"/>
    <x v="32"/>
    <s v="Jackson"/>
    <x v="1"/>
    <n v="58"/>
    <n v="155"/>
    <n v="8990"/>
    <n v="4405.1000000000004"/>
    <n v="0.49"/>
    <s v="Online"/>
    <s v="2021"/>
    <x v="10"/>
    <x v="51"/>
  </r>
  <r>
    <x v="2"/>
    <n v="1185732"/>
    <x v="483"/>
    <x v="1"/>
    <x v="32"/>
    <s v="Jackson"/>
    <x v="2"/>
    <n v="59"/>
    <n v="137"/>
    <n v="8083"/>
    <n v="4364.8200000000006"/>
    <n v="0.54"/>
    <s v="Online"/>
    <s v="2021"/>
    <x v="10"/>
    <x v="51"/>
  </r>
  <r>
    <x v="2"/>
    <n v="1185732"/>
    <x v="483"/>
    <x v="1"/>
    <x v="32"/>
    <s v="Jackson"/>
    <x v="3"/>
    <n v="56"/>
    <n v="133"/>
    <n v="7448"/>
    <n v="3872.96"/>
    <n v="0.52"/>
    <s v="Online"/>
    <s v="2021"/>
    <x v="10"/>
    <x v="51"/>
  </r>
  <r>
    <x v="2"/>
    <n v="1185732"/>
    <x v="483"/>
    <x v="1"/>
    <x v="32"/>
    <s v="Jackson"/>
    <x v="4"/>
    <n v="65"/>
    <n v="124"/>
    <n v="8060"/>
    <n v="4030"/>
    <n v="0.5"/>
    <s v="Online"/>
    <s v="2021"/>
    <x v="10"/>
    <x v="51"/>
  </r>
  <r>
    <x v="2"/>
    <n v="1185732"/>
    <x v="483"/>
    <x v="1"/>
    <x v="32"/>
    <s v="Jackson"/>
    <x v="5"/>
    <n v="71"/>
    <n v="144"/>
    <n v="10224"/>
    <n v="6236.6399999999994"/>
    <n v="0.61"/>
    <s v="Online"/>
    <s v="2021"/>
    <x v="10"/>
    <x v="51"/>
  </r>
  <r>
    <x v="2"/>
    <n v="1197831"/>
    <x v="187"/>
    <x v="1"/>
    <x v="32"/>
    <s v="Jackson"/>
    <x v="0"/>
    <n v="24"/>
    <n v="176"/>
    <n v="4224"/>
    <n v="2154.2400000000002"/>
    <n v="0.51"/>
    <s v="Online"/>
    <s v="2021"/>
    <x v="0"/>
    <x v="2"/>
  </r>
  <r>
    <x v="2"/>
    <n v="1197831"/>
    <x v="187"/>
    <x v="1"/>
    <x v="32"/>
    <s v="Jackson"/>
    <x v="1"/>
    <n v="25"/>
    <n v="131"/>
    <n v="3275"/>
    <n v="1473.7499999999998"/>
    <n v="0.44999999999999996"/>
    <s v="Online"/>
    <s v="2021"/>
    <x v="0"/>
    <x v="2"/>
  </r>
  <r>
    <x v="2"/>
    <n v="1197831"/>
    <x v="187"/>
    <x v="1"/>
    <x v="32"/>
    <s v="Jackson"/>
    <x v="2"/>
    <n v="14"/>
    <n v="117"/>
    <n v="1638"/>
    <n v="835.38"/>
    <n v="0.51"/>
    <s v="Online"/>
    <s v="2021"/>
    <x v="0"/>
    <x v="2"/>
  </r>
  <r>
    <x v="2"/>
    <n v="1197831"/>
    <x v="187"/>
    <x v="1"/>
    <x v="32"/>
    <s v="Jackson"/>
    <x v="3"/>
    <n v="19"/>
    <n v="78"/>
    <n v="1482"/>
    <n v="785.46"/>
    <n v="0.53"/>
    <s v="Online"/>
    <s v="2021"/>
    <x v="0"/>
    <x v="2"/>
  </r>
  <r>
    <x v="2"/>
    <n v="1197831"/>
    <x v="187"/>
    <x v="1"/>
    <x v="32"/>
    <s v="Jackson"/>
    <x v="4"/>
    <n v="34"/>
    <n v="95"/>
    <n v="3230"/>
    <n v="1550.3999999999999"/>
    <n v="0.48"/>
    <s v="Online"/>
    <s v="2021"/>
    <x v="0"/>
    <x v="2"/>
  </r>
  <r>
    <x v="2"/>
    <n v="1197831"/>
    <x v="187"/>
    <x v="1"/>
    <x v="32"/>
    <s v="Jackson"/>
    <x v="5"/>
    <n v="23"/>
    <n v="122"/>
    <n v="2806"/>
    <n v="1459.1200000000001"/>
    <n v="0.52"/>
    <s v="Online"/>
    <s v="2021"/>
    <x v="0"/>
    <x v="2"/>
  </r>
  <r>
    <x v="2"/>
    <n v="1197831"/>
    <x v="695"/>
    <x v="1"/>
    <x v="32"/>
    <s v="Jackson"/>
    <x v="0"/>
    <n v="24"/>
    <n v="189"/>
    <n v="4536"/>
    <n v="2313.36"/>
    <n v="0.51"/>
    <s v="Online"/>
    <s v="2021"/>
    <x v="1"/>
    <x v="52"/>
  </r>
  <r>
    <x v="2"/>
    <n v="1197831"/>
    <x v="695"/>
    <x v="1"/>
    <x v="32"/>
    <s v="Jackson"/>
    <x v="1"/>
    <n v="24"/>
    <n v="105"/>
    <n v="2520"/>
    <n v="1134"/>
    <n v="0.44999999999999996"/>
    <s v="Online"/>
    <s v="2021"/>
    <x v="1"/>
    <x v="52"/>
  </r>
  <r>
    <x v="2"/>
    <n v="1197831"/>
    <x v="695"/>
    <x v="1"/>
    <x v="32"/>
    <s v="Jackson"/>
    <x v="2"/>
    <n v="14"/>
    <n v="120"/>
    <n v="1680"/>
    <n v="840"/>
    <n v="0.5"/>
    <s v="Online"/>
    <s v="2021"/>
    <x v="1"/>
    <x v="52"/>
  </r>
  <r>
    <x v="1"/>
    <n v="1197831"/>
    <x v="695"/>
    <x v="1"/>
    <x v="33"/>
    <s v="Little Rock"/>
    <x v="3"/>
    <n v="18"/>
    <n v="70"/>
    <n v="1260"/>
    <n v="630"/>
    <n v="0.5"/>
    <s v="Online"/>
    <s v="2021"/>
    <x v="1"/>
    <x v="52"/>
  </r>
  <r>
    <x v="1"/>
    <n v="1197831"/>
    <x v="695"/>
    <x v="1"/>
    <x v="33"/>
    <s v="Little Rock"/>
    <x v="4"/>
    <n v="34"/>
    <n v="98"/>
    <n v="3332"/>
    <n v="1499.3999999999999"/>
    <n v="0.44999999999999996"/>
    <s v="Online"/>
    <s v="2021"/>
    <x v="1"/>
    <x v="52"/>
  </r>
  <r>
    <x v="1"/>
    <n v="1197831"/>
    <x v="695"/>
    <x v="1"/>
    <x v="33"/>
    <s v="Little Rock"/>
    <x v="5"/>
    <n v="19"/>
    <n v="115"/>
    <n v="2185"/>
    <n v="1179.9000000000001"/>
    <n v="0.54"/>
    <s v="Online"/>
    <s v="2021"/>
    <x v="1"/>
    <x v="52"/>
  </r>
  <r>
    <x v="1"/>
    <n v="1197831"/>
    <x v="224"/>
    <x v="1"/>
    <x v="33"/>
    <s v="Little Rock"/>
    <x v="0"/>
    <n v="18"/>
    <n v="181"/>
    <n v="3258"/>
    <n v="1726.74"/>
    <n v="0.53"/>
    <s v="Online"/>
    <s v="2021"/>
    <x v="2"/>
    <x v="8"/>
  </r>
  <r>
    <x v="1"/>
    <n v="1197831"/>
    <x v="224"/>
    <x v="1"/>
    <x v="33"/>
    <s v="Little Rock"/>
    <x v="1"/>
    <n v="20"/>
    <n v="98"/>
    <n v="1960"/>
    <n v="881.99999999999989"/>
    <n v="0.44999999999999996"/>
    <s v="Online"/>
    <s v="2021"/>
    <x v="2"/>
    <x v="8"/>
  </r>
  <r>
    <x v="1"/>
    <n v="1197831"/>
    <x v="224"/>
    <x v="1"/>
    <x v="33"/>
    <s v="Little Rock"/>
    <x v="2"/>
    <n v="10"/>
    <n v="88"/>
    <n v="880"/>
    <n v="475.20000000000005"/>
    <n v="0.54"/>
    <s v="Online"/>
    <s v="2021"/>
    <x v="2"/>
    <x v="8"/>
  </r>
  <r>
    <x v="1"/>
    <n v="1197831"/>
    <x v="224"/>
    <x v="1"/>
    <x v="33"/>
    <s v="Little Rock"/>
    <x v="3"/>
    <n v="19"/>
    <n v="60"/>
    <n v="1140"/>
    <n v="592.80000000000007"/>
    <n v="0.52"/>
    <s v="Online"/>
    <s v="2021"/>
    <x v="2"/>
    <x v="8"/>
  </r>
  <r>
    <x v="1"/>
    <n v="1197831"/>
    <x v="224"/>
    <x v="1"/>
    <x v="33"/>
    <s v="Little Rock"/>
    <x v="4"/>
    <n v="32"/>
    <n v="65"/>
    <n v="2080"/>
    <n v="956.8"/>
    <n v="0.45999999999999996"/>
    <s v="Online"/>
    <s v="2021"/>
    <x v="2"/>
    <x v="8"/>
  </r>
  <r>
    <x v="1"/>
    <n v="1197831"/>
    <x v="224"/>
    <x v="1"/>
    <x v="33"/>
    <s v="Little Rock"/>
    <x v="5"/>
    <n v="24"/>
    <n v="102"/>
    <n v="2448"/>
    <n v="1248.48"/>
    <n v="0.51"/>
    <s v="Online"/>
    <s v="2021"/>
    <x v="2"/>
    <x v="8"/>
  </r>
  <r>
    <x v="1"/>
    <n v="1197831"/>
    <x v="243"/>
    <x v="1"/>
    <x v="33"/>
    <s v="Little Rock"/>
    <x v="0"/>
    <n v="23"/>
    <n v="174"/>
    <n v="4002"/>
    <n v="2161.08"/>
    <n v="0.54"/>
    <s v="Online"/>
    <s v="2021"/>
    <x v="3"/>
    <x v="11"/>
  </r>
  <r>
    <x v="1"/>
    <n v="1197831"/>
    <x v="243"/>
    <x v="1"/>
    <x v="33"/>
    <s v="Little Rock"/>
    <x v="1"/>
    <n v="24"/>
    <n v="81"/>
    <n v="1944"/>
    <n v="952.56"/>
    <n v="0.49"/>
    <s v="Online"/>
    <s v="2021"/>
    <x v="3"/>
    <x v="11"/>
  </r>
  <r>
    <x v="1"/>
    <n v="1197831"/>
    <x v="243"/>
    <x v="1"/>
    <x v="33"/>
    <s v="Little Rock"/>
    <x v="2"/>
    <n v="14"/>
    <n v="75"/>
    <n v="1050"/>
    <n v="546"/>
    <n v="0.52"/>
    <s v="Online"/>
    <s v="2021"/>
    <x v="3"/>
    <x v="11"/>
  </r>
  <r>
    <x v="1"/>
    <n v="1197831"/>
    <x v="243"/>
    <x v="1"/>
    <x v="33"/>
    <s v="Little Rock"/>
    <x v="3"/>
    <n v="20"/>
    <n v="63"/>
    <n v="1260"/>
    <n v="667.80000000000007"/>
    <n v="0.53"/>
    <s v="Online"/>
    <s v="2021"/>
    <x v="3"/>
    <x v="11"/>
  </r>
  <r>
    <x v="1"/>
    <n v="1197831"/>
    <x v="243"/>
    <x v="1"/>
    <x v="33"/>
    <s v="Little Rock"/>
    <x v="4"/>
    <n v="37"/>
    <n v="73"/>
    <n v="2701"/>
    <n v="1296.48"/>
    <n v="0.48"/>
    <s v="Online"/>
    <s v="2021"/>
    <x v="3"/>
    <x v="11"/>
  </r>
  <r>
    <x v="1"/>
    <n v="1197831"/>
    <x v="243"/>
    <x v="1"/>
    <x v="33"/>
    <s v="Little Rock"/>
    <x v="5"/>
    <n v="28"/>
    <n v="116"/>
    <n v="3248"/>
    <n v="1656.48"/>
    <n v="0.51"/>
    <s v="Online"/>
    <s v="2021"/>
    <x v="3"/>
    <x v="11"/>
  </r>
  <r>
    <x v="1"/>
    <n v="1197831"/>
    <x v="272"/>
    <x v="1"/>
    <x v="33"/>
    <s v="Little Rock"/>
    <x v="0"/>
    <n v="39"/>
    <n v="181"/>
    <n v="7059"/>
    <n v="3811.86"/>
    <n v="0.54"/>
    <s v="Online"/>
    <s v="2021"/>
    <x v="4"/>
    <x v="36"/>
  </r>
  <r>
    <x v="1"/>
    <n v="1197831"/>
    <x v="272"/>
    <x v="1"/>
    <x v="33"/>
    <s v="Little Rock"/>
    <x v="1"/>
    <n v="38"/>
    <n v="113"/>
    <n v="4294"/>
    <n v="2147"/>
    <n v="0.5"/>
    <s v="Online"/>
    <s v="2021"/>
    <x v="4"/>
    <x v="36"/>
  </r>
  <r>
    <x v="1"/>
    <n v="1197831"/>
    <x v="272"/>
    <x v="1"/>
    <x v="33"/>
    <s v="Little Rock"/>
    <x v="2"/>
    <n v="34"/>
    <n v="91"/>
    <n v="3094"/>
    <n v="1701.7"/>
    <n v="0.55000000000000004"/>
    <s v="Online"/>
    <s v="2021"/>
    <x v="4"/>
    <x v="36"/>
  </r>
  <r>
    <x v="1"/>
    <n v="1197831"/>
    <x v="272"/>
    <x v="1"/>
    <x v="33"/>
    <s v="Little Rock"/>
    <x v="3"/>
    <n v="34"/>
    <n v="78"/>
    <n v="2652"/>
    <n v="1405.5600000000002"/>
    <n v="0.53"/>
    <s v="Online"/>
    <s v="2021"/>
    <x v="4"/>
    <x v="36"/>
  </r>
  <r>
    <x v="1"/>
    <n v="1197831"/>
    <x v="272"/>
    <x v="1"/>
    <x v="33"/>
    <s v="Little Rock"/>
    <x v="4"/>
    <n v="42"/>
    <n v="85"/>
    <n v="3570"/>
    <n v="1677.8999999999999"/>
    <n v="0.47"/>
    <s v="Online"/>
    <s v="2021"/>
    <x v="4"/>
    <x v="36"/>
  </r>
  <r>
    <x v="1"/>
    <n v="1197831"/>
    <x v="272"/>
    <x v="1"/>
    <x v="33"/>
    <s v="Little Rock"/>
    <x v="5"/>
    <n v="44"/>
    <n v="111"/>
    <n v="4884"/>
    <n v="2686.2000000000003"/>
    <n v="0.55000000000000004"/>
    <s v="Online"/>
    <s v="2021"/>
    <x v="4"/>
    <x v="36"/>
  </r>
  <r>
    <x v="1"/>
    <n v="1197831"/>
    <x v="305"/>
    <x v="1"/>
    <x v="33"/>
    <s v="Little Rock"/>
    <x v="0"/>
    <n v="36"/>
    <n v="203"/>
    <n v="7308"/>
    <n v="3654"/>
    <n v="0.5"/>
    <s v="Online"/>
    <s v="2021"/>
    <x v="11"/>
    <x v="41"/>
  </r>
  <r>
    <x v="1"/>
    <n v="1197831"/>
    <x v="305"/>
    <x v="1"/>
    <x v="33"/>
    <s v="Little Rock"/>
    <x v="1"/>
    <n v="32"/>
    <n v="106"/>
    <n v="3392"/>
    <n v="1662.08"/>
    <n v="0.49"/>
    <s v="Online"/>
    <s v="2021"/>
    <x v="11"/>
    <x v="41"/>
  </r>
  <r>
    <x v="1"/>
    <n v="1197831"/>
    <x v="305"/>
    <x v="1"/>
    <x v="33"/>
    <s v="Little Rock"/>
    <x v="2"/>
    <n v="38"/>
    <n v="104"/>
    <n v="3952"/>
    <n v="2134.08"/>
    <n v="0.54"/>
    <s v="Online"/>
    <s v="2021"/>
    <x v="11"/>
    <x v="41"/>
  </r>
  <r>
    <x v="1"/>
    <n v="1197831"/>
    <x v="305"/>
    <x v="1"/>
    <x v="33"/>
    <s v="Little Rock"/>
    <x v="3"/>
    <n v="37"/>
    <n v="98"/>
    <n v="3626"/>
    <n v="1885.52"/>
    <n v="0.52"/>
    <s v="Online"/>
    <s v="2021"/>
    <x v="11"/>
    <x v="41"/>
  </r>
  <r>
    <x v="1"/>
    <n v="1197831"/>
    <x v="305"/>
    <x v="1"/>
    <x v="33"/>
    <s v="Little Rock"/>
    <x v="4"/>
    <n v="54"/>
    <n v="98"/>
    <n v="5292"/>
    <n v="2540.16"/>
    <n v="0.48"/>
    <s v="Online"/>
    <s v="2021"/>
    <x v="11"/>
    <x v="41"/>
  </r>
  <r>
    <x v="1"/>
    <n v="1197831"/>
    <x v="305"/>
    <x v="1"/>
    <x v="33"/>
    <s v="Little Rock"/>
    <x v="5"/>
    <n v="54"/>
    <n v="160"/>
    <n v="8640"/>
    <n v="4665.6000000000004"/>
    <n v="0.54"/>
    <s v="Online"/>
    <s v="2021"/>
    <x v="11"/>
    <x v="41"/>
  </r>
  <r>
    <x v="1"/>
    <n v="1197831"/>
    <x v="333"/>
    <x v="1"/>
    <x v="33"/>
    <s v="Little Rock"/>
    <x v="0"/>
    <n v="50"/>
    <n v="233"/>
    <n v="11650"/>
    <n v="5825"/>
    <n v="0.5"/>
    <s v="Online"/>
    <s v="2021"/>
    <x v="5"/>
    <x v="15"/>
  </r>
  <r>
    <x v="1"/>
    <n v="1197831"/>
    <x v="333"/>
    <x v="1"/>
    <x v="33"/>
    <s v="Little Rock"/>
    <x v="1"/>
    <n v="47"/>
    <n v="147"/>
    <n v="6909"/>
    <n v="3109.0499999999997"/>
    <n v="0.44999999999999996"/>
    <s v="Online"/>
    <s v="2021"/>
    <x v="5"/>
    <x v="15"/>
  </r>
  <r>
    <x v="1"/>
    <n v="1197831"/>
    <x v="333"/>
    <x v="1"/>
    <x v="33"/>
    <s v="Little Rock"/>
    <x v="2"/>
    <n v="43"/>
    <n v="126"/>
    <n v="5418"/>
    <n v="2763.18"/>
    <n v="0.51"/>
    <s v="Online"/>
    <s v="2021"/>
    <x v="5"/>
    <x v="15"/>
  </r>
  <r>
    <x v="1"/>
    <n v="1197831"/>
    <x v="333"/>
    <x v="1"/>
    <x v="33"/>
    <s v="Little Rock"/>
    <x v="3"/>
    <n v="41"/>
    <n v="116"/>
    <n v="4756"/>
    <n v="2568.2400000000002"/>
    <n v="0.54"/>
    <s v="Online"/>
    <s v="2021"/>
    <x v="5"/>
    <x v="15"/>
  </r>
  <r>
    <x v="1"/>
    <n v="1197831"/>
    <x v="333"/>
    <x v="1"/>
    <x v="33"/>
    <s v="Little Rock"/>
    <x v="4"/>
    <n v="55"/>
    <n v="119"/>
    <n v="6545"/>
    <n v="3207.0499999999997"/>
    <n v="0.49"/>
    <s v="Online"/>
    <s v="2021"/>
    <x v="5"/>
    <x v="15"/>
  </r>
  <r>
    <x v="1"/>
    <n v="1197831"/>
    <x v="333"/>
    <x v="1"/>
    <x v="33"/>
    <s v="Little Rock"/>
    <x v="5"/>
    <n v="63"/>
    <n v="150"/>
    <n v="9450"/>
    <n v="5103"/>
    <n v="0.54"/>
    <s v="Online"/>
    <s v="2021"/>
    <x v="5"/>
    <x v="15"/>
  </r>
  <r>
    <x v="1"/>
    <n v="1197831"/>
    <x v="365"/>
    <x v="1"/>
    <x v="33"/>
    <s v="Little Rock"/>
    <x v="0"/>
    <n v="55"/>
    <n v="210"/>
    <n v="11550"/>
    <n v="6237"/>
    <n v="0.54"/>
    <s v="Online"/>
    <s v="2021"/>
    <x v="6"/>
    <x v="19"/>
  </r>
  <r>
    <x v="1"/>
    <n v="1197831"/>
    <x v="365"/>
    <x v="1"/>
    <x v="33"/>
    <s v="Little Rock"/>
    <x v="1"/>
    <n v="50"/>
    <n v="152"/>
    <n v="7600"/>
    <n v="3648"/>
    <n v="0.48"/>
    <s v="Online"/>
    <s v="2021"/>
    <x v="6"/>
    <x v="19"/>
  </r>
  <r>
    <x v="1"/>
    <n v="1197831"/>
    <x v="365"/>
    <x v="1"/>
    <x v="33"/>
    <s v="Little Rock"/>
    <x v="2"/>
    <n v="47"/>
    <n v="126"/>
    <n v="5922"/>
    <n v="3079.44"/>
    <n v="0.52"/>
    <s v="Online"/>
    <s v="2021"/>
    <x v="6"/>
    <x v="19"/>
  </r>
  <r>
    <x v="1"/>
    <n v="1197831"/>
    <x v="365"/>
    <x v="1"/>
    <x v="33"/>
    <s v="Little Rock"/>
    <x v="3"/>
    <n v="39"/>
    <n v="104"/>
    <n v="4056"/>
    <n v="2028"/>
    <n v="0.5"/>
    <s v="Online"/>
    <s v="2021"/>
    <x v="6"/>
    <x v="19"/>
  </r>
  <r>
    <x v="1"/>
    <n v="1197831"/>
    <x v="365"/>
    <x v="1"/>
    <x v="33"/>
    <s v="Little Rock"/>
    <x v="4"/>
    <n v="48"/>
    <n v="113"/>
    <n v="5424"/>
    <n v="2657.7599999999998"/>
    <n v="0.49"/>
    <s v="Online"/>
    <s v="2021"/>
    <x v="6"/>
    <x v="19"/>
  </r>
  <r>
    <x v="1"/>
    <n v="1197831"/>
    <x v="365"/>
    <x v="1"/>
    <x v="33"/>
    <s v="Little Rock"/>
    <x v="5"/>
    <n v="50"/>
    <n v="143"/>
    <n v="7150"/>
    <n v="3718"/>
    <n v="0.52"/>
    <s v="Online"/>
    <s v="2021"/>
    <x v="6"/>
    <x v="19"/>
  </r>
  <r>
    <x v="1"/>
    <n v="1197831"/>
    <x v="395"/>
    <x v="1"/>
    <x v="33"/>
    <s v="Little Rock"/>
    <x v="0"/>
    <n v="48"/>
    <n v="182"/>
    <n v="8736"/>
    <n v="4542.72"/>
    <n v="0.52"/>
    <s v="Online"/>
    <s v="2021"/>
    <x v="7"/>
    <x v="44"/>
  </r>
  <r>
    <x v="1"/>
    <n v="1197831"/>
    <x v="395"/>
    <x v="1"/>
    <x v="33"/>
    <s v="Little Rock"/>
    <x v="1"/>
    <n v="39"/>
    <n v="126"/>
    <n v="4914"/>
    <n v="2358.7199999999998"/>
    <n v="0.48"/>
    <s v="Online"/>
    <s v="2021"/>
    <x v="7"/>
    <x v="44"/>
  </r>
  <r>
    <x v="1"/>
    <n v="1197831"/>
    <x v="395"/>
    <x v="1"/>
    <x v="33"/>
    <s v="Little Rock"/>
    <x v="2"/>
    <n v="14"/>
    <n v="88"/>
    <n v="1232"/>
    <n v="640.64"/>
    <n v="0.52"/>
    <s v="Online"/>
    <s v="2021"/>
    <x v="7"/>
    <x v="44"/>
  </r>
  <r>
    <x v="1"/>
    <n v="1197831"/>
    <x v="395"/>
    <x v="1"/>
    <x v="33"/>
    <s v="Little Rock"/>
    <x v="3"/>
    <n v="14"/>
    <n v="88"/>
    <n v="1232"/>
    <n v="640.64"/>
    <n v="0.52"/>
    <s v="Online"/>
    <s v="2021"/>
    <x v="7"/>
    <x v="44"/>
  </r>
  <r>
    <x v="1"/>
    <n v="1197831"/>
    <x v="395"/>
    <x v="1"/>
    <x v="33"/>
    <s v="Little Rock"/>
    <x v="4"/>
    <n v="23"/>
    <n v="94"/>
    <n v="2162"/>
    <n v="1081"/>
    <n v="0.5"/>
    <s v="Online"/>
    <s v="2021"/>
    <x v="7"/>
    <x v="44"/>
  </r>
  <r>
    <x v="1"/>
    <n v="1197831"/>
    <x v="395"/>
    <x v="1"/>
    <x v="33"/>
    <s v="Little Rock"/>
    <x v="5"/>
    <n v="29"/>
    <n v="119"/>
    <n v="3451"/>
    <n v="1863.5400000000002"/>
    <n v="0.54"/>
    <s v="Online"/>
    <s v="2021"/>
    <x v="7"/>
    <x v="44"/>
  </r>
  <r>
    <x v="1"/>
    <n v="1197831"/>
    <x v="427"/>
    <x v="1"/>
    <x v="33"/>
    <s v="Little Rock"/>
    <x v="0"/>
    <n v="27"/>
    <n v="150"/>
    <n v="4050"/>
    <n v="2025"/>
    <n v="0.5"/>
    <s v="Online"/>
    <s v="2021"/>
    <x v="8"/>
    <x v="24"/>
  </r>
  <r>
    <x v="1"/>
    <n v="1197831"/>
    <x v="427"/>
    <x v="1"/>
    <x v="33"/>
    <s v="Little Rock"/>
    <x v="1"/>
    <n v="19"/>
    <n v="106"/>
    <n v="2014"/>
    <n v="906.3"/>
    <n v="0.44999999999999996"/>
    <s v="Online"/>
    <s v="2021"/>
    <x v="8"/>
    <x v="24"/>
  </r>
  <r>
    <x v="1"/>
    <n v="1197831"/>
    <x v="427"/>
    <x v="1"/>
    <x v="33"/>
    <s v="Little Rock"/>
    <x v="2"/>
    <n v="19"/>
    <n v="78"/>
    <n v="1482"/>
    <n v="741"/>
    <n v="0.5"/>
    <s v="Online"/>
    <s v="2021"/>
    <x v="8"/>
    <x v="24"/>
  </r>
  <r>
    <x v="1"/>
    <n v="1197831"/>
    <x v="427"/>
    <x v="1"/>
    <x v="33"/>
    <s v="Little Rock"/>
    <x v="3"/>
    <n v="19"/>
    <n v="72"/>
    <n v="1368"/>
    <n v="725.04000000000008"/>
    <n v="0.53"/>
    <s v="Online"/>
    <s v="2021"/>
    <x v="8"/>
    <x v="24"/>
  </r>
  <r>
    <x v="1"/>
    <n v="1197831"/>
    <x v="427"/>
    <x v="1"/>
    <x v="33"/>
    <s v="Little Rock"/>
    <x v="4"/>
    <n v="27"/>
    <n v="83"/>
    <n v="2241"/>
    <n v="1053.27"/>
    <n v="0.47"/>
    <s v="Online"/>
    <s v="2021"/>
    <x v="8"/>
    <x v="24"/>
  </r>
  <r>
    <x v="3"/>
    <n v="1197831"/>
    <x v="427"/>
    <x v="1"/>
    <x v="33"/>
    <s v="Little Rock"/>
    <x v="5"/>
    <n v="29"/>
    <n v="104"/>
    <n v="3016"/>
    <n v="1598.48"/>
    <n v="0.53"/>
    <s v="Online"/>
    <s v="2021"/>
    <x v="8"/>
    <x v="24"/>
  </r>
  <r>
    <x v="3"/>
    <n v="1197831"/>
    <x v="457"/>
    <x v="1"/>
    <x v="33"/>
    <s v="Little Rock"/>
    <x v="0"/>
    <n v="24"/>
    <n v="143"/>
    <n v="3432"/>
    <n v="1716"/>
    <n v="0.5"/>
    <s v="Online"/>
    <s v="2021"/>
    <x v="9"/>
    <x v="28"/>
  </r>
  <r>
    <x v="3"/>
    <n v="1197831"/>
    <x v="457"/>
    <x v="1"/>
    <x v="33"/>
    <s v="Little Rock"/>
    <x v="1"/>
    <n v="14"/>
    <n v="94"/>
    <n v="1316"/>
    <n v="658"/>
    <n v="0.5"/>
    <s v="Online"/>
    <s v="2021"/>
    <x v="9"/>
    <x v="28"/>
  </r>
  <r>
    <x v="3"/>
    <n v="1197831"/>
    <x v="457"/>
    <x v="1"/>
    <x v="33"/>
    <s v="Little Rock"/>
    <x v="2"/>
    <n v="23"/>
    <n v="90"/>
    <n v="2070"/>
    <n v="1055.7"/>
    <n v="0.51"/>
    <s v="Online"/>
    <s v="2021"/>
    <x v="9"/>
    <x v="28"/>
  </r>
  <r>
    <x v="3"/>
    <n v="1197831"/>
    <x v="457"/>
    <x v="1"/>
    <x v="33"/>
    <s v="Little Rock"/>
    <x v="3"/>
    <n v="51"/>
    <n v="109"/>
    <n v="5559"/>
    <n v="2779.5"/>
    <n v="0.5"/>
    <s v="Online"/>
    <s v="2021"/>
    <x v="9"/>
    <x v="28"/>
  </r>
  <r>
    <x v="3"/>
    <n v="1197831"/>
    <x v="457"/>
    <x v="1"/>
    <x v="33"/>
    <s v="Little Rock"/>
    <x v="4"/>
    <n v="69"/>
    <n v="91"/>
    <n v="6279"/>
    <n v="2951.1299999999997"/>
    <n v="0.47"/>
    <s v="Online"/>
    <s v="2021"/>
    <x v="9"/>
    <x v="28"/>
  </r>
  <r>
    <x v="3"/>
    <n v="1197831"/>
    <x v="457"/>
    <x v="1"/>
    <x v="33"/>
    <s v="Little Rock"/>
    <x v="5"/>
    <n v="73"/>
    <n v="117"/>
    <n v="8541"/>
    <n v="4526.7300000000005"/>
    <n v="0.53"/>
    <s v="Online"/>
    <s v="2021"/>
    <x v="9"/>
    <x v="28"/>
  </r>
  <r>
    <x v="3"/>
    <n v="1197831"/>
    <x v="486"/>
    <x v="1"/>
    <x v="33"/>
    <s v="Little Rock"/>
    <x v="0"/>
    <n v="67"/>
    <n v="203"/>
    <n v="13601"/>
    <n v="7480.55"/>
    <n v="0.55000000000000004"/>
    <s v="Online"/>
    <s v="2021"/>
    <x v="10"/>
    <x v="29"/>
  </r>
  <r>
    <x v="3"/>
    <n v="1197831"/>
    <x v="486"/>
    <x v="1"/>
    <x v="33"/>
    <s v="Little Rock"/>
    <x v="1"/>
    <n v="54"/>
    <n v="140"/>
    <n v="7560"/>
    <n v="3553.2"/>
    <n v="0.47"/>
    <s v="Online"/>
    <s v="2021"/>
    <x v="10"/>
    <x v="29"/>
  </r>
  <r>
    <x v="3"/>
    <n v="1197831"/>
    <x v="486"/>
    <x v="1"/>
    <x v="33"/>
    <s v="Little Rock"/>
    <x v="2"/>
    <n v="55"/>
    <n v="126"/>
    <n v="6930"/>
    <n v="3742.2000000000003"/>
    <n v="0.54"/>
    <s v="Online"/>
    <s v="2021"/>
    <x v="10"/>
    <x v="29"/>
  </r>
  <r>
    <x v="3"/>
    <n v="1197831"/>
    <x v="486"/>
    <x v="1"/>
    <x v="33"/>
    <s v="Little Rock"/>
    <x v="3"/>
    <n v="57"/>
    <n v="120"/>
    <n v="6840"/>
    <n v="3488.4"/>
    <n v="0.51"/>
    <s v="Online"/>
    <s v="2021"/>
    <x v="10"/>
    <x v="29"/>
  </r>
  <r>
    <x v="3"/>
    <n v="1197831"/>
    <x v="486"/>
    <x v="1"/>
    <x v="33"/>
    <s v="Little Rock"/>
    <x v="4"/>
    <n v="64"/>
    <n v="112"/>
    <n v="7168"/>
    <n v="3512.3199999999997"/>
    <n v="0.49"/>
    <s v="Online"/>
    <s v="2021"/>
    <x v="10"/>
    <x v="29"/>
  </r>
  <r>
    <x v="3"/>
    <n v="1197831"/>
    <x v="486"/>
    <x v="1"/>
    <x v="33"/>
    <s v="Little Rock"/>
    <x v="5"/>
    <n v="70"/>
    <n v="150"/>
    <n v="10500"/>
    <n v="5355"/>
    <n v="0.51"/>
    <s v="Online"/>
    <s v="2021"/>
    <x v="10"/>
    <x v="29"/>
  </r>
  <r>
    <x v="3"/>
    <n v="1197831"/>
    <x v="187"/>
    <x v="1"/>
    <x v="33"/>
    <s v="Little Rock"/>
    <x v="0"/>
    <n v="24"/>
    <n v="167"/>
    <n v="4008"/>
    <n v="2124.2400000000002"/>
    <n v="0.53"/>
    <s v="Online"/>
    <s v="2021"/>
    <x v="0"/>
    <x v="2"/>
  </r>
  <r>
    <x v="3"/>
    <n v="1197831"/>
    <x v="187"/>
    <x v="1"/>
    <x v="33"/>
    <s v="Little Rock"/>
    <x v="1"/>
    <n v="25"/>
    <n v="109"/>
    <n v="2725"/>
    <n v="1226.2499999999998"/>
    <n v="0.44999999999999996"/>
    <s v="Online"/>
    <s v="2021"/>
    <x v="0"/>
    <x v="2"/>
  </r>
  <r>
    <x v="3"/>
    <n v="1197831"/>
    <x v="187"/>
    <x v="1"/>
    <x v="33"/>
    <s v="Little Rock"/>
    <x v="2"/>
    <n v="15"/>
    <n v="98"/>
    <n v="1470"/>
    <n v="808.50000000000011"/>
    <n v="0.55000000000000004"/>
    <s v="Online"/>
    <s v="2021"/>
    <x v="0"/>
    <x v="2"/>
  </r>
  <r>
    <x v="3"/>
    <n v="1197831"/>
    <x v="187"/>
    <x v="1"/>
    <x v="33"/>
    <s v="Little Rock"/>
    <x v="3"/>
    <n v="18"/>
    <n v="65"/>
    <n v="1170"/>
    <n v="643.5"/>
    <n v="0.55000000000000004"/>
    <s v="Online"/>
    <s v="2021"/>
    <x v="0"/>
    <x v="2"/>
  </r>
  <r>
    <x v="3"/>
    <n v="1197831"/>
    <x v="187"/>
    <x v="1"/>
    <x v="33"/>
    <s v="Little Rock"/>
    <x v="4"/>
    <n v="33"/>
    <n v="80"/>
    <n v="2640"/>
    <n v="1320"/>
    <n v="0.5"/>
    <s v="Online"/>
    <s v="2021"/>
    <x v="0"/>
    <x v="2"/>
  </r>
  <r>
    <x v="3"/>
    <n v="1197831"/>
    <x v="187"/>
    <x v="1"/>
    <x v="33"/>
    <s v="Little Rock"/>
    <x v="5"/>
    <n v="23"/>
    <n v="101"/>
    <n v="2323"/>
    <n v="1207.96"/>
    <n v="0.52"/>
    <s v="Online"/>
    <s v="2021"/>
    <x v="0"/>
    <x v="2"/>
  </r>
  <r>
    <x v="3"/>
    <n v="1197831"/>
    <x v="695"/>
    <x v="1"/>
    <x v="33"/>
    <s v="Little Rock"/>
    <x v="0"/>
    <n v="24"/>
    <n v="169"/>
    <n v="4056"/>
    <n v="2109.12"/>
    <n v="0.52"/>
    <s v="Online"/>
    <s v="2021"/>
    <x v="1"/>
    <x v="52"/>
  </r>
  <r>
    <x v="3"/>
    <n v="1197831"/>
    <x v="695"/>
    <x v="1"/>
    <x v="33"/>
    <s v="Little Rock"/>
    <x v="1"/>
    <n v="23"/>
    <n v="80"/>
    <n v="1840"/>
    <n v="846.4"/>
    <n v="0.45999999999999996"/>
    <s v="Online"/>
    <s v="2021"/>
    <x v="1"/>
    <x v="52"/>
  </r>
  <r>
    <x v="3"/>
    <n v="1197831"/>
    <x v="695"/>
    <x v="1"/>
    <x v="33"/>
    <s v="Little Rock"/>
    <x v="2"/>
    <n v="15"/>
    <n v="91"/>
    <n v="1365"/>
    <n v="682.5"/>
    <n v="0.5"/>
    <s v="Online"/>
    <s v="2021"/>
    <x v="1"/>
    <x v="52"/>
  </r>
  <r>
    <x v="3"/>
    <n v="1197831"/>
    <x v="695"/>
    <x v="1"/>
    <x v="34"/>
    <s v="Oklahoma City"/>
    <x v="3"/>
    <n v="19"/>
    <n v="49"/>
    <n v="931"/>
    <n v="474.81"/>
    <n v="0.51"/>
    <s v="Online"/>
    <s v="2021"/>
    <x v="1"/>
    <x v="52"/>
  </r>
  <r>
    <x v="3"/>
    <n v="1197831"/>
    <x v="695"/>
    <x v="1"/>
    <x v="34"/>
    <s v="Oklahoma City"/>
    <x v="4"/>
    <n v="34"/>
    <n v="75"/>
    <n v="2550"/>
    <n v="1198.5"/>
    <n v="0.47"/>
    <s v="Online"/>
    <s v="2021"/>
    <x v="1"/>
    <x v="52"/>
  </r>
  <r>
    <x v="3"/>
    <n v="1197831"/>
    <x v="695"/>
    <x v="1"/>
    <x v="34"/>
    <s v="Oklahoma City"/>
    <x v="5"/>
    <n v="18"/>
    <n v="98"/>
    <n v="1764"/>
    <n v="899.64"/>
    <n v="0.51"/>
    <s v="Online"/>
    <s v="2021"/>
    <x v="1"/>
    <x v="52"/>
  </r>
  <r>
    <x v="3"/>
    <n v="1197831"/>
    <x v="224"/>
    <x v="1"/>
    <x v="34"/>
    <s v="Oklahoma City"/>
    <x v="0"/>
    <n v="19"/>
    <n v="154"/>
    <n v="2926"/>
    <n v="1463"/>
    <n v="0.5"/>
    <s v="Online"/>
    <s v="2021"/>
    <x v="2"/>
    <x v="8"/>
  </r>
  <r>
    <x v="3"/>
    <n v="1197831"/>
    <x v="224"/>
    <x v="1"/>
    <x v="34"/>
    <s v="Oklahoma City"/>
    <x v="1"/>
    <n v="19"/>
    <n v="73"/>
    <n v="1387"/>
    <n v="665.76"/>
    <n v="0.48"/>
    <s v="Online"/>
    <s v="2021"/>
    <x v="2"/>
    <x v="8"/>
  </r>
  <r>
    <x v="3"/>
    <n v="1197831"/>
    <x v="224"/>
    <x v="1"/>
    <x v="34"/>
    <s v="Oklahoma City"/>
    <x v="2"/>
    <n v="9"/>
    <n v="80"/>
    <n v="720"/>
    <n v="360"/>
    <n v="0.5"/>
    <s v="Online"/>
    <s v="2021"/>
    <x v="2"/>
    <x v="8"/>
  </r>
  <r>
    <x v="3"/>
    <n v="1197831"/>
    <x v="224"/>
    <x v="1"/>
    <x v="34"/>
    <s v="Oklahoma City"/>
    <x v="3"/>
    <n v="20"/>
    <n v="34"/>
    <n v="680"/>
    <n v="340"/>
    <n v="0.5"/>
    <s v="Online"/>
    <s v="2021"/>
    <x v="2"/>
    <x v="8"/>
  </r>
  <r>
    <x v="3"/>
    <n v="1197831"/>
    <x v="224"/>
    <x v="1"/>
    <x v="34"/>
    <s v="Oklahoma City"/>
    <x v="4"/>
    <n v="34"/>
    <n v="49"/>
    <n v="1666"/>
    <n v="783.02"/>
    <n v="0.47"/>
    <s v="Online"/>
    <s v="2021"/>
    <x v="2"/>
    <x v="8"/>
  </r>
  <r>
    <x v="3"/>
    <n v="1197831"/>
    <x v="224"/>
    <x v="1"/>
    <x v="34"/>
    <s v="Oklahoma City"/>
    <x v="5"/>
    <n v="23"/>
    <n v="69"/>
    <n v="1587"/>
    <n v="856.98"/>
    <n v="0.54"/>
    <s v="Online"/>
    <s v="2021"/>
    <x v="2"/>
    <x v="8"/>
  </r>
  <r>
    <x v="3"/>
    <n v="1197831"/>
    <x v="243"/>
    <x v="1"/>
    <x v="34"/>
    <s v="Oklahoma City"/>
    <x v="0"/>
    <n v="24"/>
    <n v="152"/>
    <n v="3648"/>
    <n v="1933.44"/>
    <n v="0.53"/>
    <s v="Online"/>
    <s v="2021"/>
    <x v="3"/>
    <x v="11"/>
  </r>
  <r>
    <x v="3"/>
    <n v="1197831"/>
    <x v="243"/>
    <x v="1"/>
    <x v="34"/>
    <s v="Oklahoma City"/>
    <x v="1"/>
    <n v="23"/>
    <n v="65"/>
    <n v="1495"/>
    <n v="717.6"/>
    <n v="0.48"/>
    <s v="Online"/>
    <s v="2021"/>
    <x v="3"/>
    <x v="11"/>
  </r>
  <r>
    <x v="3"/>
    <n v="1197831"/>
    <x v="243"/>
    <x v="1"/>
    <x v="34"/>
    <s v="Oklahoma City"/>
    <x v="2"/>
    <n v="14"/>
    <n v="68"/>
    <n v="952"/>
    <n v="504.56"/>
    <n v="0.53"/>
    <s v="Online"/>
    <s v="2021"/>
    <x v="3"/>
    <x v="11"/>
  </r>
  <r>
    <x v="3"/>
    <n v="1197831"/>
    <x v="243"/>
    <x v="1"/>
    <x v="34"/>
    <s v="Oklahoma City"/>
    <x v="3"/>
    <n v="18"/>
    <n v="45"/>
    <n v="810"/>
    <n v="429.3"/>
    <n v="0.53"/>
    <s v="Online"/>
    <s v="2021"/>
    <x v="3"/>
    <x v="11"/>
  </r>
  <r>
    <x v="3"/>
    <n v="1197831"/>
    <x v="243"/>
    <x v="1"/>
    <x v="34"/>
    <s v="Oklahoma City"/>
    <x v="4"/>
    <n v="38"/>
    <n v="53"/>
    <n v="2014"/>
    <n v="1007"/>
    <n v="0.5"/>
    <s v="Online"/>
    <s v="2021"/>
    <x v="3"/>
    <x v="11"/>
  </r>
  <r>
    <x v="3"/>
    <n v="1197831"/>
    <x v="243"/>
    <x v="1"/>
    <x v="34"/>
    <s v="Oklahoma City"/>
    <x v="5"/>
    <n v="28"/>
    <n v="94"/>
    <n v="2632"/>
    <n v="1447.6000000000001"/>
    <n v="0.55000000000000004"/>
    <s v="Online"/>
    <s v="2021"/>
    <x v="3"/>
    <x v="11"/>
  </r>
  <r>
    <x v="3"/>
    <n v="1197831"/>
    <x v="272"/>
    <x v="1"/>
    <x v="34"/>
    <s v="Oklahoma City"/>
    <x v="0"/>
    <n v="36"/>
    <n v="167"/>
    <n v="6012"/>
    <n v="3246.48"/>
    <n v="0.54"/>
    <s v="Online"/>
    <s v="2021"/>
    <x v="4"/>
    <x v="36"/>
  </r>
  <r>
    <x v="3"/>
    <n v="1197831"/>
    <x v="272"/>
    <x v="1"/>
    <x v="34"/>
    <s v="Oklahoma City"/>
    <x v="1"/>
    <n v="39"/>
    <n v="87"/>
    <n v="3393"/>
    <n v="1526.85"/>
    <n v="0.44999999999999996"/>
    <s v="Online"/>
    <s v="2021"/>
    <x v="4"/>
    <x v="36"/>
  </r>
  <r>
    <x v="3"/>
    <n v="1197831"/>
    <x v="272"/>
    <x v="1"/>
    <x v="34"/>
    <s v="Oklahoma City"/>
    <x v="2"/>
    <n v="34"/>
    <n v="72"/>
    <n v="2448"/>
    <n v="1272.96"/>
    <n v="0.52"/>
    <s v="Online"/>
    <s v="2021"/>
    <x v="4"/>
    <x v="36"/>
  </r>
  <r>
    <x v="3"/>
    <n v="1197831"/>
    <x v="272"/>
    <x v="1"/>
    <x v="34"/>
    <s v="Oklahoma City"/>
    <x v="3"/>
    <n v="34"/>
    <n v="59"/>
    <n v="2006"/>
    <n v="1103.3000000000002"/>
    <n v="0.55000000000000004"/>
    <s v="Online"/>
    <s v="2021"/>
    <x v="4"/>
    <x v="36"/>
  </r>
  <r>
    <x v="3"/>
    <n v="1197831"/>
    <x v="272"/>
    <x v="1"/>
    <x v="34"/>
    <s v="Oklahoma City"/>
    <x v="4"/>
    <n v="43"/>
    <n v="75"/>
    <n v="3225"/>
    <n v="1451.2499999999998"/>
    <n v="0.44999999999999996"/>
    <s v="Online"/>
    <s v="2021"/>
    <x v="4"/>
    <x v="36"/>
  </r>
  <r>
    <x v="3"/>
    <n v="1197831"/>
    <x v="272"/>
    <x v="1"/>
    <x v="34"/>
    <s v="Oklahoma City"/>
    <x v="5"/>
    <n v="42"/>
    <n v="98"/>
    <n v="4116"/>
    <n v="2140.3200000000002"/>
    <n v="0.52"/>
    <s v="Online"/>
    <s v="2021"/>
    <x v="4"/>
    <x v="36"/>
  </r>
  <r>
    <x v="3"/>
    <n v="1197831"/>
    <x v="305"/>
    <x v="1"/>
    <x v="34"/>
    <s v="Oklahoma City"/>
    <x v="0"/>
    <n v="38"/>
    <n v="156"/>
    <n v="5928"/>
    <n v="3023.28"/>
    <n v="0.51"/>
    <s v="Online"/>
    <s v="2021"/>
    <x v="11"/>
    <x v="41"/>
  </r>
  <r>
    <x v="3"/>
    <n v="1197831"/>
    <x v="305"/>
    <x v="1"/>
    <x v="34"/>
    <s v="Oklahoma City"/>
    <x v="1"/>
    <n v="33"/>
    <n v="88"/>
    <n v="2904"/>
    <n v="1306.8"/>
    <n v="0.44999999999999996"/>
    <s v="Online"/>
    <s v="2021"/>
    <x v="11"/>
    <x v="41"/>
  </r>
  <r>
    <x v="3"/>
    <n v="1197831"/>
    <x v="305"/>
    <x v="1"/>
    <x v="34"/>
    <s v="Oklahoma City"/>
    <x v="2"/>
    <n v="36"/>
    <n v="88"/>
    <n v="3168"/>
    <n v="1647.3600000000001"/>
    <n v="0.52"/>
    <s v="Online"/>
    <s v="2021"/>
    <x v="11"/>
    <x v="41"/>
  </r>
  <r>
    <x v="3"/>
    <n v="1197831"/>
    <x v="305"/>
    <x v="1"/>
    <x v="34"/>
    <s v="Oklahoma City"/>
    <x v="3"/>
    <n v="38"/>
    <n v="87"/>
    <n v="3306"/>
    <n v="1653"/>
    <n v="0.5"/>
    <s v="Online"/>
    <s v="2021"/>
    <x v="11"/>
    <x v="41"/>
  </r>
  <r>
    <x v="3"/>
    <n v="1197831"/>
    <x v="305"/>
    <x v="1"/>
    <x v="34"/>
    <s v="Oklahoma City"/>
    <x v="4"/>
    <n v="51"/>
    <n v="87"/>
    <n v="4437"/>
    <n v="2085.39"/>
    <n v="0.47"/>
    <s v="Online"/>
    <s v="2021"/>
    <x v="11"/>
    <x v="41"/>
  </r>
  <r>
    <x v="3"/>
    <n v="1197831"/>
    <x v="305"/>
    <x v="1"/>
    <x v="34"/>
    <s v="Oklahoma City"/>
    <x v="5"/>
    <n v="55"/>
    <n v="124"/>
    <n v="6820"/>
    <n v="3478.2000000000003"/>
    <n v="0.51"/>
    <s v="Online"/>
    <s v="2021"/>
    <x v="11"/>
    <x v="41"/>
  </r>
  <r>
    <x v="3"/>
    <n v="1197831"/>
    <x v="333"/>
    <x v="1"/>
    <x v="34"/>
    <s v="Oklahoma City"/>
    <x v="0"/>
    <n v="50"/>
    <n v="182"/>
    <n v="9100"/>
    <n v="4732"/>
    <n v="0.52"/>
    <s v="Online"/>
    <s v="2021"/>
    <x v="5"/>
    <x v="15"/>
  </r>
  <r>
    <x v="3"/>
    <n v="1197831"/>
    <x v="333"/>
    <x v="1"/>
    <x v="34"/>
    <s v="Oklahoma City"/>
    <x v="1"/>
    <n v="45"/>
    <n v="117"/>
    <n v="5265"/>
    <n v="2632.5"/>
    <n v="0.5"/>
    <s v="Online"/>
    <s v="2021"/>
    <x v="5"/>
    <x v="15"/>
  </r>
  <r>
    <x v="3"/>
    <n v="1197831"/>
    <x v="333"/>
    <x v="1"/>
    <x v="34"/>
    <s v="Oklahoma City"/>
    <x v="2"/>
    <n v="44"/>
    <n v="94"/>
    <n v="4136"/>
    <n v="2233.44"/>
    <n v="0.54"/>
    <s v="Online"/>
    <s v="2021"/>
    <x v="5"/>
    <x v="15"/>
  </r>
  <r>
    <x v="3"/>
    <n v="1197831"/>
    <x v="333"/>
    <x v="1"/>
    <x v="34"/>
    <s v="Oklahoma City"/>
    <x v="3"/>
    <n v="41"/>
    <n v="85"/>
    <n v="3485"/>
    <n v="1847.0500000000002"/>
    <n v="0.53"/>
    <s v="Online"/>
    <s v="2021"/>
    <x v="5"/>
    <x v="15"/>
  </r>
  <r>
    <x v="3"/>
    <n v="1197831"/>
    <x v="333"/>
    <x v="1"/>
    <x v="34"/>
    <s v="Oklahoma City"/>
    <x v="4"/>
    <n v="59"/>
    <n v="98"/>
    <n v="5782"/>
    <n v="2659.72"/>
    <n v="0.45999999999999996"/>
    <s v="Online"/>
    <s v="2021"/>
    <x v="5"/>
    <x v="15"/>
  </r>
  <r>
    <x v="3"/>
    <n v="1197831"/>
    <x v="333"/>
    <x v="1"/>
    <x v="34"/>
    <s v="Oklahoma City"/>
    <x v="5"/>
    <n v="61"/>
    <n v="142"/>
    <n v="8662"/>
    <n v="4677.4800000000005"/>
    <n v="0.54"/>
    <s v="Online"/>
    <s v="2021"/>
    <x v="5"/>
    <x v="15"/>
  </r>
  <r>
    <x v="3"/>
    <n v="1197831"/>
    <x v="365"/>
    <x v="1"/>
    <x v="34"/>
    <s v="Oklahoma City"/>
    <x v="0"/>
    <n v="56"/>
    <n v="189"/>
    <n v="10584"/>
    <n v="5397.84"/>
    <n v="0.51"/>
    <s v="Online"/>
    <s v="2021"/>
    <x v="6"/>
    <x v="19"/>
  </r>
  <r>
    <x v="3"/>
    <n v="1197831"/>
    <x v="365"/>
    <x v="1"/>
    <x v="34"/>
    <s v="Oklahoma City"/>
    <x v="1"/>
    <n v="51"/>
    <n v="113"/>
    <n v="5763"/>
    <n v="2708.6099999999997"/>
    <n v="0.47"/>
    <s v="Online"/>
    <s v="2021"/>
    <x v="6"/>
    <x v="19"/>
  </r>
  <r>
    <x v="3"/>
    <n v="1197831"/>
    <x v="365"/>
    <x v="1"/>
    <x v="34"/>
    <s v="Oklahoma City"/>
    <x v="2"/>
    <n v="47"/>
    <n v="113"/>
    <n v="5311"/>
    <n v="2814.83"/>
    <n v="0.53"/>
    <s v="Online"/>
    <s v="2021"/>
    <x v="6"/>
    <x v="19"/>
  </r>
  <r>
    <x v="3"/>
    <n v="1197831"/>
    <x v="365"/>
    <x v="1"/>
    <x v="34"/>
    <s v="Oklahoma City"/>
    <x v="3"/>
    <n v="37"/>
    <n v="88"/>
    <n v="3256"/>
    <n v="1693.1200000000001"/>
    <n v="0.52"/>
    <s v="Online"/>
    <s v="2021"/>
    <x v="6"/>
    <x v="19"/>
  </r>
  <r>
    <x v="3"/>
    <n v="1197831"/>
    <x v="365"/>
    <x v="1"/>
    <x v="34"/>
    <s v="Oklahoma City"/>
    <x v="4"/>
    <n v="47"/>
    <n v="81"/>
    <n v="3807"/>
    <n v="1713.1499999999999"/>
    <n v="0.44999999999999996"/>
    <s v="Online"/>
    <s v="2021"/>
    <x v="6"/>
    <x v="19"/>
  </r>
  <r>
    <x v="3"/>
    <n v="1197831"/>
    <x v="365"/>
    <x v="1"/>
    <x v="34"/>
    <s v="Oklahoma City"/>
    <x v="5"/>
    <n v="50"/>
    <n v="124"/>
    <n v="6200"/>
    <n v="3224"/>
    <n v="0.52"/>
    <s v="Online"/>
    <s v="2021"/>
    <x v="6"/>
    <x v="19"/>
  </r>
  <r>
    <x v="3"/>
    <n v="1197831"/>
    <x v="395"/>
    <x v="1"/>
    <x v="34"/>
    <s v="Oklahoma City"/>
    <x v="0"/>
    <n v="49"/>
    <n v="150"/>
    <n v="7350"/>
    <n v="3969.0000000000005"/>
    <n v="0.54"/>
    <s v="Online"/>
    <s v="2021"/>
    <x v="7"/>
    <x v="44"/>
  </r>
  <r>
    <x v="3"/>
    <n v="1197831"/>
    <x v="395"/>
    <x v="1"/>
    <x v="34"/>
    <s v="Oklahoma City"/>
    <x v="1"/>
    <n v="38"/>
    <n v="98"/>
    <n v="3724"/>
    <n v="1675.7999999999997"/>
    <n v="0.44999999999999996"/>
    <s v="Online"/>
    <s v="2021"/>
    <x v="7"/>
    <x v="44"/>
  </r>
  <r>
    <x v="3"/>
    <n v="1197831"/>
    <x v="395"/>
    <x v="1"/>
    <x v="34"/>
    <s v="Oklahoma City"/>
    <x v="2"/>
    <n v="14"/>
    <n v="69"/>
    <n v="966"/>
    <n v="492.66"/>
    <n v="0.51"/>
    <s v="Online"/>
    <s v="2021"/>
    <x v="7"/>
    <x v="44"/>
  </r>
  <r>
    <x v="3"/>
    <n v="1197831"/>
    <x v="395"/>
    <x v="1"/>
    <x v="34"/>
    <s v="Oklahoma City"/>
    <x v="3"/>
    <n v="14"/>
    <n v="63"/>
    <n v="882"/>
    <n v="449.82"/>
    <n v="0.51"/>
    <s v="Online"/>
    <s v="2021"/>
    <x v="7"/>
    <x v="44"/>
  </r>
  <r>
    <x v="3"/>
    <n v="1197831"/>
    <x v="395"/>
    <x v="1"/>
    <x v="34"/>
    <s v="Oklahoma City"/>
    <x v="4"/>
    <n v="23"/>
    <n v="68"/>
    <n v="1564"/>
    <n v="703.8"/>
    <n v="0.44999999999999996"/>
    <s v="Online"/>
    <s v="2021"/>
    <x v="7"/>
    <x v="44"/>
  </r>
  <r>
    <x v="3"/>
    <n v="1197831"/>
    <x v="395"/>
    <x v="1"/>
    <x v="34"/>
    <s v="Oklahoma City"/>
    <x v="5"/>
    <n v="28"/>
    <n v="91"/>
    <n v="2548"/>
    <n v="1324.96"/>
    <n v="0.52"/>
    <s v="Online"/>
    <s v="2021"/>
    <x v="7"/>
    <x v="44"/>
  </r>
  <r>
    <x v="3"/>
    <n v="1197831"/>
    <x v="427"/>
    <x v="1"/>
    <x v="34"/>
    <s v="Oklahoma City"/>
    <x v="0"/>
    <n v="29"/>
    <n v="137"/>
    <n v="3973"/>
    <n v="2145.42"/>
    <n v="0.54"/>
    <s v="Online"/>
    <s v="2021"/>
    <x v="8"/>
    <x v="24"/>
  </r>
  <r>
    <x v="3"/>
    <n v="1197831"/>
    <x v="427"/>
    <x v="1"/>
    <x v="34"/>
    <s v="Oklahoma City"/>
    <x v="1"/>
    <n v="19"/>
    <n v="88"/>
    <n v="1672"/>
    <n v="769.11999999999989"/>
    <n v="0.45999999999999996"/>
    <s v="Online"/>
    <s v="2021"/>
    <x v="8"/>
    <x v="24"/>
  </r>
  <r>
    <x v="3"/>
    <n v="1197831"/>
    <x v="427"/>
    <x v="1"/>
    <x v="34"/>
    <s v="Oklahoma City"/>
    <x v="2"/>
    <n v="20"/>
    <n v="56"/>
    <n v="1120"/>
    <n v="571.20000000000005"/>
    <n v="0.51"/>
    <s v="Online"/>
    <s v="2021"/>
    <x v="8"/>
    <x v="24"/>
  </r>
  <r>
    <x v="3"/>
    <n v="1197831"/>
    <x v="427"/>
    <x v="1"/>
    <x v="34"/>
    <s v="Oklahoma City"/>
    <x v="3"/>
    <n v="18"/>
    <n v="52"/>
    <n v="936"/>
    <n v="486.72"/>
    <n v="0.52"/>
    <s v="Online"/>
    <s v="2021"/>
    <x v="8"/>
    <x v="24"/>
  </r>
  <r>
    <x v="3"/>
    <n v="1197831"/>
    <x v="427"/>
    <x v="1"/>
    <x v="34"/>
    <s v="Oklahoma City"/>
    <x v="4"/>
    <n v="29"/>
    <n v="50"/>
    <n v="1450"/>
    <n v="696"/>
    <n v="0.48"/>
    <s v="Online"/>
    <s v="2021"/>
    <x v="8"/>
    <x v="24"/>
  </r>
  <r>
    <x v="4"/>
    <n v="1197831"/>
    <x v="427"/>
    <x v="1"/>
    <x v="34"/>
    <s v="Oklahoma City"/>
    <x v="5"/>
    <n v="29"/>
    <n v="91"/>
    <n v="2639"/>
    <n v="1451.45"/>
    <n v="0.55000000000000004"/>
    <s v="Online"/>
    <s v="2021"/>
    <x v="8"/>
    <x v="24"/>
  </r>
  <r>
    <x v="4"/>
    <n v="1197831"/>
    <x v="457"/>
    <x v="1"/>
    <x v="34"/>
    <s v="Oklahoma City"/>
    <x v="0"/>
    <n v="23"/>
    <n v="133"/>
    <n v="3059"/>
    <n v="1651.8600000000001"/>
    <n v="0.54"/>
    <s v="Online"/>
    <s v="2021"/>
    <x v="9"/>
    <x v="28"/>
  </r>
  <r>
    <x v="4"/>
    <n v="1197831"/>
    <x v="457"/>
    <x v="1"/>
    <x v="34"/>
    <s v="Oklahoma City"/>
    <x v="1"/>
    <n v="14"/>
    <n v="78"/>
    <n v="1092"/>
    <n v="513.24"/>
    <n v="0.47"/>
    <s v="Online"/>
    <s v="2021"/>
    <x v="9"/>
    <x v="28"/>
  </r>
  <r>
    <x v="4"/>
    <n v="1197831"/>
    <x v="457"/>
    <x v="1"/>
    <x v="34"/>
    <s v="Oklahoma City"/>
    <x v="2"/>
    <n v="23"/>
    <n v="74"/>
    <n v="1702"/>
    <n v="919.08"/>
    <n v="0.54"/>
    <s v="Online"/>
    <s v="2021"/>
    <x v="9"/>
    <x v="28"/>
  </r>
  <r>
    <x v="4"/>
    <n v="1197831"/>
    <x v="457"/>
    <x v="1"/>
    <x v="34"/>
    <s v="Oklahoma City"/>
    <x v="3"/>
    <n v="52"/>
    <n v="75"/>
    <n v="3900"/>
    <n v="2067"/>
    <n v="0.53"/>
    <s v="Online"/>
    <s v="2021"/>
    <x v="9"/>
    <x v="28"/>
  </r>
  <r>
    <x v="4"/>
    <n v="1197831"/>
    <x v="457"/>
    <x v="1"/>
    <x v="34"/>
    <s v="Oklahoma City"/>
    <x v="4"/>
    <n v="71"/>
    <n v="77"/>
    <n v="5467"/>
    <n v="2678.83"/>
    <n v="0.49"/>
    <s v="Online"/>
    <s v="2021"/>
    <x v="9"/>
    <x v="28"/>
  </r>
  <r>
    <x v="4"/>
    <n v="1197831"/>
    <x v="457"/>
    <x v="1"/>
    <x v="34"/>
    <s v="Oklahoma City"/>
    <x v="5"/>
    <n v="72"/>
    <n v="105"/>
    <n v="7560"/>
    <n v="3780"/>
    <n v="0.5"/>
    <s v="Online"/>
    <s v="2021"/>
    <x v="9"/>
    <x v="28"/>
  </r>
  <r>
    <x v="4"/>
    <n v="1197831"/>
    <x v="486"/>
    <x v="1"/>
    <x v="34"/>
    <s v="Oklahoma City"/>
    <x v="0"/>
    <n v="64"/>
    <n v="169"/>
    <n v="10816"/>
    <n v="5948.8"/>
    <n v="0.55000000000000004"/>
    <s v="Online"/>
    <s v="2021"/>
    <x v="10"/>
    <x v="29"/>
  </r>
  <r>
    <x v="4"/>
    <n v="1197831"/>
    <x v="486"/>
    <x v="1"/>
    <x v="34"/>
    <s v="Oklahoma City"/>
    <x v="1"/>
    <n v="58"/>
    <n v="119"/>
    <n v="6902"/>
    <n v="3105.8999999999996"/>
    <n v="0.44999999999999996"/>
    <s v="Online"/>
    <s v="2021"/>
    <x v="10"/>
    <x v="29"/>
  </r>
  <r>
    <x v="4"/>
    <n v="1197831"/>
    <x v="486"/>
    <x v="1"/>
    <x v="34"/>
    <s v="Oklahoma City"/>
    <x v="2"/>
    <n v="55"/>
    <n v="101"/>
    <n v="5555"/>
    <n v="2777.5"/>
    <n v="0.5"/>
    <s v="Online"/>
    <s v="2021"/>
    <x v="10"/>
    <x v="29"/>
  </r>
  <r>
    <x v="4"/>
    <n v="1197831"/>
    <x v="486"/>
    <x v="1"/>
    <x v="34"/>
    <s v="Oklahoma City"/>
    <x v="3"/>
    <n v="54"/>
    <n v="94"/>
    <n v="5076"/>
    <n v="2690.28"/>
    <n v="0.53"/>
    <s v="Online"/>
    <s v="2021"/>
    <x v="10"/>
    <x v="29"/>
  </r>
  <r>
    <x v="4"/>
    <n v="1197831"/>
    <x v="486"/>
    <x v="1"/>
    <x v="34"/>
    <s v="Oklahoma City"/>
    <x v="4"/>
    <n v="69"/>
    <n v="81"/>
    <n v="5589"/>
    <n v="2682.72"/>
    <n v="0.48"/>
    <s v="Online"/>
    <s v="2021"/>
    <x v="10"/>
    <x v="29"/>
  </r>
  <r>
    <x v="4"/>
    <n v="1197831"/>
    <x v="486"/>
    <x v="1"/>
    <x v="34"/>
    <s v="Oklahoma City"/>
    <x v="5"/>
    <n v="68"/>
    <n v="123"/>
    <n v="8364"/>
    <n v="4182"/>
    <n v="0.5"/>
    <s v="Online"/>
    <s v="2021"/>
    <x v="10"/>
    <x v="29"/>
  </r>
  <r>
    <x v="4"/>
    <n v="1197831"/>
    <x v="180"/>
    <x v="1"/>
    <x v="34"/>
    <s v="Oklahoma City"/>
    <x v="0"/>
    <n v="23"/>
    <n v="149"/>
    <n v="3427"/>
    <n v="1679.23"/>
    <n v="0.49"/>
    <s v="Online"/>
    <s v="2021"/>
    <x v="0"/>
    <x v="31"/>
  </r>
  <r>
    <x v="4"/>
    <n v="1197831"/>
    <x v="180"/>
    <x v="1"/>
    <x v="34"/>
    <s v="Oklahoma City"/>
    <x v="1"/>
    <n v="23"/>
    <n v="91"/>
    <n v="2093"/>
    <n v="1025.57"/>
    <n v="0.49"/>
    <s v="Online"/>
    <s v="2021"/>
    <x v="0"/>
    <x v="31"/>
  </r>
  <r>
    <x v="4"/>
    <n v="1197831"/>
    <x v="180"/>
    <x v="1"/>
    <x v="34"/>
    <s v="Oklahoma City"/>
    <x v="2"/>
    <n v="14"/>
    <n v="88"/>
    <n v="1232"/>
    <n v="591.36"/>
    <n v="0.48"/>
    <s v="Online"/>
    <s v="2021"/>
    <x v="0"/>
    <x v="31"/>
  </r>
  <r>
    <x v="4"/>
    <n v="1197831"/>
    <x v="180"/>
    <x v="1"/>
    <x v="34"/>
    <s v="Oklahoma City"/>
    <x v="3"/>
    <n v="19"/>
    <n v="56"/>
    <n v="1064"/>
    <n v="521.36"/>
    <n v="0.49"/>
    <s v="Online"/>
    <s v="2021"/>
    <x v="0"/>
    <x v="31"/>
  </r>
  <r>
    <x v="4"/>
    <n v="1197831"/>
    <x v="180"/>
    <x v="1"/>
    <x v="34"/>
    <s v="Oklahoma City"/>
    <x v="4"/>
    <n v="33"/>
    <n v="65"/>
    <n v="2145"/>
    <n v="1029.5999999999999"/>
    <n v="0.48"/>
    <s v="Online"/>
    <s v="2021"/>
    <x v="0"/>
    <x v="31"/>
  </r>
  <r>
    <x v="4"/>
    <n v="1197831"/>
    <x v="180"/>
    <x v="1"/>
    <x v="34"/>
    <s v="Oklahoma City"/>
    <x v="5"/>
    <n v="23"/>
    <n v="102"/>
    <n v="2346"/>
    <n v="1173"/>
    <n v="0.5"/>
    <s v="Online"/>
    <s v="2021"/>
    <x v="0"/>
    <x v="31"/>
  </r>
  <r>
    <x v="4"/>
    <n v="1197831"/>
    <x v="209"/>
    <x v="1"/>
    <x v="34"/>
    <s v="Oklahoma City"/>
    <x v="0"/>
    <n v="23"/>
    <n v="162"/>
    <n v="3726"/>
    <n v="1751.2199999999998"/>
    <n v="0.47"/>
    <s v="Online"/>
    <s v="2021"/>
    <x v="1"/>
    <x v="32"/>
  </r>
  <r>
    <x v="4"/>
    <n v="1197831"/>
    <x v="209"/>
    <x v="1"/>
    <x v="34"/>
    <s v="Oklahoma City"/>
    <x v="1"/>
    <n v="23"/>
    <n v="65"/>
    <n v="1495"/>
    <n v="747.5"/>
    <n v="0.5"/>
    <s v="Online"/>
    <s v="2021"/>
    <x v="1"/>
    <x v="32"/>
  </r>
  <r>
    <x v="4"/>
    <n v="1197831"/>
    <x v="209"/>
    <x v="1"/>
    <x v="34"/>
    <s v="Oklahoma City"/>
    <x v="2"/>
    <n v="14"/>
    <n v="75"/>
    <n v="1050"/>
    <n v="514.5"/>
    <n v="0.49"/>
    <s v="Online"/>
    <s v="2021"/>
    <x v="1"/>
    <x v="32"/>
  </r>
  <r>
    <x v="4"/>
    <n v="1197831"/>
    <x v="209"/>
    <x v="3"/>
    <x v="35"/>
    <s v="Wichita"/>
    <x v="3"/>
    <n v="20"/>
    <n v="42"/>
    <n v="840"/>
    <n v="377.99999999999994"/>
    <n v="0.44999999999999996"/>
    <s v="Online"/>
    <s v="2021"/>
    <x v="1"/>
    <x v="32"/>
  </r>
  <r>
    <x v="4"/>
    <n v="1197831"/>
    <x v="209"/>
    <x v="3"/>
    <x v="35"/>
    <s v="Wichita"/>
    <x v="4"/>
    <n v="32"/>
    <n v="68"/>
    <n v="2176"/>
    <n v="1044.48"/>
    <n v="0.48"/>
    <s v="Online"/>
    <s v="2021"/>
    <x v="1"/>
    <x v="32"/>
  </r>
  <r>
    <x v="4"/>
    <n v="1197831"/>
    <x v="209"/>
    <x v="3"/>
    <x v="35"/>
    <s v="Wichita"/>
    <x v="5"/>
    <n v="18"/>
    <n v="98"/>
    <n v="1764"/>
    <n v="864.36"/>
    <n v="0.49"/>
    <s v="Online"/>
    <s v="2021"/>
    <x v="1"/>
    <x v="32"/>
  </r>
  <r>
    <x v="4"/>
    <n v="1197831"/>
    <x v="217"/>
    <x v="3"/>
    <x v="35"/>
    <s v="Wichita"/>
    <x v="0"/>
    <n v="20"/>
    <n v="153"/>
    <n v="3060"/>
    <n v="1499.3999999999999"/>
    <n v="0.49"/>
    <s v="Online"/>
    <s v="2021"/>
    <x v="2"/>
    <x v="7"/>
  </r>
  <r>
    <x v="4"/>
    <n v="1197831"/>
    <x v="217"/>
    <x v="3"/>
    <x v="35"/>
    <s v="Wichita"/>
    <x v="1"/>
    <n v="19"/>
    <n v="59"/>
    <n v="1121"/>
    <n v="526.87"/>
    <n v="0.47"/>
    <s v="Online"/>
    <s v="2021"/>
    <x v="2"/>
    <x v="7"/>
  </r>
  <r>
    <x v="4"/>
    <n v="1197831"/>
    <x v="217"/>
    <x v="3"/>
    <x v="35"/>
    <s v="Wichita"/>
    <x v="2"/>
    <n v="9"/>
    <n v="75"/>
    <n v="675"/>
    <n v="310.5"/>
    <n v="0.45999999999999996"/>
    <s v="Online"/>
    <s v="2021"/>
    <x v="2"/>
    <x v="7"/>
  </r>
  <r>
    <x v="4"/>
    <n v="1197831"/>
    <x v="217"/>
    <x v="3"/>
    <x v="35"/>
    <s v="Wichita"/>
    <x v="3"/>
    <n v="20"/>
    <n v="26"/>
    <n v="520"/>
    <n v="249.6"/>
    <n v="0.48"/>
    <s v="Online"/>
    <s v="2021"/>
    <x v="2"/>
    <x v="7"/>
  </r>
  <r>
    <x v="4"/>
    <n v="1197831"/>
    <x v="217"/>
    <x v="3"/>
    <x v="35"/>
    <s v="Wichita"/>
    <x v="4"/>
    <n v="32"/>
    <n v="41"/>
    <n v="1312"/>
    <n v="603.52"/>
    <n v="0.45999999999999996"/>
    <s v="Online"/>
    <s v="2021"/>
    <x v="2"/>
    <x v="7"/>
  </r>
  <r>
    <x v="4"/>
    <n v="1197831"/>
    <x v="217"/>
    <x v="3"/>
    <x v="35"/>
    <s v="Wichita"/>
    <x v="5"/>
    <n v="23"/>
    <n v="65"/>
    <n v="1495"/>
    <n v="747.5"/>
    <n v="0.5"/>
    <s v="Online"/>
    <s v="2021"/>
    <x v="2"/>
    <x v="7"/>
  </r>
  <r>
    <x v="4"/>
    <n v="1197831"/>
    <x v="236"/>
    <x v="3"/>
    <x v="35"/>
    <s v="Wichita"/>
    <x v="0"/>
    <n v="24"/>
    <n v="150"/>
    <n v="3600"/>
    <n v="1619.9999999999998"/>
    <n v="0.44999999999999996"/>
    <s v="Online"/>
    <s v="2021"/>
    <x v="3"/>
    <x v="10"/>
  </r>
  <r>
    <x v="4"/>
    <n v="1197831"/>
    <x v="236"/>
    <x v="3"/>
    <x v="35"/>
    <s v="Wichita"/>
    <x v="1"/>
    <n v="25"/>
    <n v="58"/>
    <n v="1450"/>
    <n v="696"/>
    <n v="0.48"/>
    <s v="Online"/>
    <s v="2021"/>
    <x v="3"/>
    <x v="10"/>
  </r>
  <r>
    <x v="4"/>
    <n v="1197831"/>
    <x v="236"/>
    <x v="3"/>
    <x v="35"/>
    <s v="Wichita"/>
    <x v="2"/>
    <n v="14"/>
    <n v="60"/>
    <n v="840"/>
    <n v="420"/>
    <n v="0.5"/>
    <s v="Online"/>
    <s v="2021"/>
    <x v="3"/>
    <x v="10"/>
  </r>
  <r>
    <x v="4"/>
    <n v="1197831"/>
    <x v="236"/>
    <x v="3"/>
    <x v="35"/>
    <s v="Wichita"/>
    <x v="3"/>
    <n v="19"/>
    <n v="35"/>
    <n v="665"/>
    <n v="299.24999999999994"/>
    <n v="0.44999999999999996"/>
    <s v="Online"/>
    <s v="2021"/>
    <x v="3"/>
    <x v="10"/>
  </r>
  <r>
    <x v="4"/>
    <n v="1197831"/>
    <x v="236"/>
    <x v="3"/>
    <x v="35"/>
    <s v="Wichita"/>
    <x v="4"/>
    <n v="39"/>
    <n v="38"/>
    <n v="1482"/>
    <n v="726.18"/>
    <n v="0.49"/>
    <s v="Online"/>
    <s v="2021"/>
    <x v="3"/>
    <x v="10"/>
  </r>
  <r>
    <x v="4"/>
    <n v="1197831"/>
    <x v="236"/>
    <x v="3"/>
    <x v="35"/>
    <s v="Wichita"/>
    <x v="5"/>
    <n v="29"/>
    <n v="81"/>
    <n v="2349"/>
    <n v="1151.01"/>
    <n v="0.49"/>
    <s v="Online"/>
    <s v="2021"/>
    <x v="3"/>
    <x v="10"/>
  </r>
  <r>
    <x v="4"/>
    <n v="1197831"/>
    <x v="265"/>
    <x v="3"/>
    <x v="35"/>
    <s v="Wichita"/>
    <x v="0"/>
    <n v="36"/>
    <n v="143"/>
    <n v="5148"/>
    <n v="2316.6"/>
    <n v="0.44999999999999996"/>
    <s v="Online"/>
    <s v="2021"/>
    <x v="4"/>
    <x v="35"/>
  </r>
  <r>
    <x v="4"/>
    <n v="1197831"/>
    <x v="265"/>
    <x v="3"/>
    <x v="35"/>
    <s v="Wichita"/>
    <x v="1"/>
    <n v="39"/>
    <n v="77"/>
    <n v="3003"/>
    <n v="1441.44"/>
    <n v="0.48"/>
    <s v="Online"/>
    <s v="2021"/>
    <x v="4"/>
    <x v="35"/>
  </r>
  <r>
    <x v="4"/>
    <n v="1197831"/>
    <x v="265"/>
    <x v="3"/>
    <x v="35"/>
    <s v="Wichita"/>
    <x v="2"/>
    <n v="32"/>
    <n v="65"/>
    <n v="2080"/>
    <n v="1019.1999999999999"/>
    <n v="0.49"/>
    <s v="Online"/>
    <s v="2021"/>
    <x v="4"/>
    <x v="35"/>
  </r>
  <r>
    <x v="4"/>
    <n v="1197831"/>
    <x v="265"/>
    <x v="3"/>
    <x v="35"/>
    <s v="Wichita"/>
    <x v="3"/>
    <n v="32"/>
    <n v="58"/>
    <n v="1856"/>
    <n v="928"/>
    <n v="0.5"/>
    <s v="Online"/>
    <s v="2021"/>
    <x v="4"/>
    <x v="35"/>
  </r>
  <r>
    <x v="4"/>
    <n v="1197831"/>
    <x v="265"/>
    <x v="3"/>
    <x v="35"/>
    <s v="Wichita"/>
    <x v="4"/>
    <n v="43"/>
    <n v="56"/>
    <n v="2408"/>
    <n v="1204"/>
    <n v="0.5"/>
    <s v="Online"/>
    <s v="2021"/>
    <x v="4"/>
    <x v="35"/>
  </r>
  <r>
    <x v="4"/>
    <n v="1197831"/>
    <x v="265"/>
    <x v="3"/>
    <x v="35"/>
    <s v="Wichita"/>
    <x v="5"/>
    <n v="42"/>
    <n v="94"/>
    <n v="3948"/>
    <n v="1776.6"/>
    <n v="0.44999999999999996"/>
    <s v="Online"/>
    <s v="2021"/>
    <x v="4"/>
    <x v="35"/>
  </r>
  <r>
    <x v="4"/>
    <n v="1197831"/>
    <x v="298"/>
    <x v="3"/>
    <x v="35"/>
    <s v="Wichita"/>
    <x v="0"/>
    <n v="37"/>
    <n v="144"/>
    <n v="5328"/>
    <n v="2664"/>
    <n v="0.5"/>
    <s v="Online"/>
    <s v="2021"/>
    <x v="11"/>
    <x v="40"/>
  </r>
  <r>
    <x v="4"/>
    <n v="1197831"/>
    <x v="298"/>
    <x v="3"/>
    <x v="35"/>
    <s v="Wichita"/>
    <x v="1"/>
    <n v="32"/>
    <n v="94"/>
    <n v="3008"/>
    <n v="1443.84"/>
    <n v="0.48"/>
    <s v="Online"/>
    <s v="2021"/>
    <x v="11"/>
    <x v="40"/>
  </r>
  <r>
    <x v="4"/>
    <n v="1197831"/>
    <x v="298"/>
    <x v="3"/>
    <x v="35"/>
    <s v="Wichita"/>
    <x v="2"/>
    <n v="37"/>
    <n v="81"/>
    <n v="2997"/>
    <n v="1378.62"/>
    <n v="0.45999999999999996"/>
    <s v="Online"/>
    <s v="2021"/>
    <x v="11"/>
    <x v="40"/>
  </r>
  <r>
    <x v="4"/>
    <n v="1197831"/>
    <x v="298"/>
    <x v="3"/>
    <x v="35"/>
    <s v="Wichita"/>
    <x v="3"/>
    <n v="38"/>
    <n v="80"/>
    <n v="3040"/>
    <n v="1367.9999999999998"/>
    <n v="0.44999999999999996"/>
    <s v="Online"/>
    <s v="2021"/>
    <x v="11"/>
    <x v="40"/>
  </r>
  <r>
    <x v="4"/>
    <n v="1197831"/>
    <x v="298"/>
    <x v="3"/>
    <x v="35"/>
    <s v="Wichita"/>
    <x v="4"/>
    <n v="54"/>
    <n v="83"/>
    <n v="4482"/>
    <n v="2151.36"/>
    <n v="0.48"/>
    <s v="Online"/>
    <s v="2021"/>
    <x v="11"/>
    <x v="40"/>
  </r>
  <r>
    <x v="4"/>
    <n v="1197831"/>
    <x v="298"/>
    <x v="3"/>
    <x v="35"/>
    <s v="Wichita"/>
    <x v="5"/>
    <n v="58"/>
    <n v="117"/>
    <n v="6786"/>
    <n v="3325.14"/>
    <n v="0.49"/>
    <s v="Online"/>
    <s v="2021"/>
    <x v="11"/>
    <x v="40"/>
  </r>
  <r>
    <x v="4"/>
    <n v="1197831"/>
    <x v="326"/>
    <x v="3"/>
    <x v="35"/>
    <s v="Wichita"/>
    <x v="0"/>
    <n v="51"/>
    <n v="182"/>
    <n v="9282"/>
    <n v="4641"/>
    <n v="0.5"/>
    <s v="Online"/>
    <s v="2021"/>
    <x v="5"/>
    <x v="14"/>
  </r>
  <r>
    <x v="4"/>
    <n v="1197831"/>
    <x v="326"/>
    <x v="3"/>
    <x v="35"/>
    <s v="Wichita"/>
    <x v="1"/>
    <n v="49"/>
    <n v="119"/>
    <n v="5831"/>
    <n v="2915.5"/>
    <n v="0.5"/>
    <s v="Online"/>
    <s v="2021"/>
    <x v="5"/>
    <x v="14"/>
  </r>
  <r>
    <x v="4"/>
    <n v="1197831"/>
    <x v="326"/>
    <x v="3"/>
    <x v="35"/>
    <s v="Wichita"/>
    <x v="2"/>
    <n v="42"/>
    <n v="102"/>
    <n v="4284"/>
    <n v="1970.6399999999999"/>
    <n v="0.45999999999999996"/>
    <s v="Online"/>
    <s v="2021"/>
    <x v="5"/>
    <x v="14"/>
  </r>
  <r>
    <x v="4"/>
    <n v="1197831"/>
    <x v="326"/>
    <x v="3"/>
    <x v="35"/>
    <s v="Wichita"/>
    <x v="3"/>
    <n v="43"/>
    <n v="75"/>
    <n v="3225"/>
    <n v="1580.25"/>
    <n v="0.49"/>
    <s v="Online"/>
    <s v="2021"/>
    <x v="5"/>
    <x v="14"/>
  </r>
  <r>
    <x v="4"/>
    <n v="1197831"/>
    <x v="326"/>
    <x v="3"/>
    <x v="35"/>
    <s v="Wichita"/>
    <x v="4"/>
    <n v="56"/>
    <n v="91"/>
    <n v="5096"/>
    <n v="2344.16"/>
    <n v="0.45999999999999996"/>
    <s v="Online"/>
    <s v="2021"/>
    <x v="5"/>
    <x v="14"/>
  </r>
  <r>
    <x v="4"/>
    <n v="1197831"/>
    <x v="326"/>
    <x v="3"/>
    <x v="35"/>
    <s v="Wichita"/>
    <x v="5"/>
    <n v="60"/>
    <n v="140"/>
    <n v="8400"/>
    <n v="4116"/>
    <n v="0.49"/>
    <s v="Online"/>
    <s v="2021"/>
    <x v="5"/>
    <x v="14"/>
  </r>
  <r>
    <x v="4"/>
    <n v="1197831"/>
    <x v="358"/>
    <x v="3"/>
    <x v="35"/>
    <s v="Wichita"/>
    <x v="0"/>
    <n v="56"/>
    <n v="189"/>
    <n v="10584"/>
    <n v="5292"/>
    <n v="0.5"/>
    <s v="Online"/>
    <s v="2021"/>
    <x v="6"/>
    <x v="18"/>
  </r>
  <r>
    <x v="4"/>
    <n v="1197831"/>
    <x v="358"/>
    <x v="3"/>
    <x v="35"/>
    <s v="Wichita"/>
    <x v="1"/>
    <n v="51"/>
    <n v="111"/>
    <n v="5661"/>
    <n v="2547.4499999999998"/>
    <n v="0.44999999999999996"/>
    <s v="Online"/>
    <s v="2021"/>
    <x v="6"/>
    <x v="18"/>
  </r>
  <r>
    <x v="4"/>
    <n v="1197831"/>
    <x v="358"/>
    <x v="3"/>
    <x v="35"/>
    <s v="Wichita"/>
    <x v="2"/>
    <n v="47"/>
    <n v="102"/>
    <n v="4794"/>
    <n v="2397"/>
    <n v="0.5"/>
    <s v="Online"/>
    <s v="2021"/>
    <x v="6"/>
    <x v="18"/>
  </r>
  <r>
    <x v="4"/>
    <n v="1197831"/>
    <x v="358"/>
    <x v="3"/>
    <x v="35"/>
    <s v="Wichita"/>
    <x v="3"/>
    <n v="37"/>
    <n v="90"/>
    <n v="3330"/>
    <n v="1631.7"/>
    <n v="0.49"/>
    <s v="Online"/>
    <s v="2021"/>
    <x v="6"/>
    <x v="18"/>
  </r>
  <r>
    <x v="4"/>
    <n v="1197831"/>
    <x v="358"/>
    <x v="3"/>
    <x v="35"/>
    <s v="Wichita"/>
    <x v="4"/>
    <n v="47"/>
    <n v="69"/>
    <n v="3243"/>
    <n v="1621.5"/>
    <n v="0.5"/>
    <s v="Online"/>
    <s v="2021"/>
    <x v="6"/>
    <x v="18"/>
  </r>
  <r>
    <x v="4"/>
    <n v="1197831"/>
    <x v="358"/>
    <x v="3"/>
    <x v="35"/>
    <s v="Wichita"/>
    <x v="5"/>
    <n v="52"/>
    <n v="113"/>
    <n v="5876"/>
    <n v="2938"/>
    <n v="0.5"/>
    <s v="Online"/>
    <s v="2021"/>
    <x v="6"/>
    <x v="18"/>
  </r>
  <r>
    <x v="4"/>
    <n v="1197831"/>
    <x v="388"/>
    <x v="3"/>
    <x v="35"/>
    <s v="Wichita"/>
    <x v="0"/>
    <n v="47"/>
    <n v="165"/>
    <n v="7755"/>
    <n v="3877.5"/>
    <n v="0.5"/>
    <s v="Online"/>
    <s v="2021"/>
    <x v="7"/>
    <x v="23"/>
  </r>
  <r>
    <x v="4"/>
    <n v="1197831"/>
    <x v="388"/>
    <x v="3"/>
    <x v="35"/>
    <s v="Wichita"/>
    <x v="1"/>
    <n v="38"/>
    <n v="91"/>
    <n v="3458"/>
    <n v="1556.1"/>
    <n v="0.44999999999999996"/>
    <s v="Online"/>
    <s v="2021"/>
    <x v="7"/>
    <x v="23"/>
  </r>
  <r>
    <x v="4"/>
    <n v="1197831"/>
    <x v="388"/>
    <x v="3"/>
    <x v="35"/>
    <s v="Wichita"/>
    <x v="2"/>
    <n v="15"/>
    <n v="75"/>
    <n v="1125"/>
    <n v="528.75"/>
    <n v="0.47"/>
    <s v="Online"/>
    <s v="2021"/>
    <x v="7"/>
    <x v="23"/>
  </r>
  <r>
    <x v="4"/>
    <n v="1197831"/>
    <x v="388"/>
    <x v="3"/>
    <x v="35"/>
    <s v="Wichita"/>
    <x v="3"/>
    <n v="14"/>
    <n v="65"/>
    <n v="910"/>
    <n v="427.7"/>
    <n v="0.47"/>
    <s v="Online"/>
    <s v="2021"/>
    <x v="7"/>
    <x v="23"/>
  </r>
  <r>
    <x v="4"/>
    <n v="1197831"/>
    <x v="388"/>
    <x v="3"/>
    <x v="35"/>
    <s v="Wichita"/>
    <x v="4"/>
    <n v="24"/>
    <n v="61"/>
    <n v="1464"/>
    <n v="717.36"/>
    <n v="0.49"/>
    <s v="Online"/>
    <s v="2021"/>
    <x v="7"/>
    <x v="23"/>
  </r>
  <r>
    <x v="4"/>
    <n v="1197831"/>
    <x v="388"/>
    <x v="3"/>
    <x v="35"/>
    <s v="Wichita"/>
    <x v="5"/>
    <n v="29"/>
    <n v="94"/>
    <n v="2726"/>
    <n v="1335.74"/>
    <n v="0.49"/>
    <s v="Online"/>
    <s v="2021"/>
    <x v="7"/>
    <x v="23"/>
  </r>
  <r>
    <x v="4"/>
    <n v="1197831"/>
    <x v="420"/>
    <x v="3"/>
    <x v="35"/>
    <s v="Wichita"/>
    <x v="0"/>
    <n v="29"/>
    <n v="145"/>
    <n v="4205"/>
    <n v="1934.3"/>
    <n v="0.45999999999999996"/>
    <s v="Online"/>
    <s v="2021"/>
    <x v="8"/>
    <x v="47"/>
  </r>
  <r>
    <x v="4"/>
    <n v="1197831"/>
    <x v="420"/>
    <x v="3"/>
    <x v="35"/>
    <s v="Wichita"/>
    <x v="1"/>
    <n v="19"/>
    <n v="85"/>
    <n v="1615"/>
    <n v="742.9"/>
    <n v="0.45999999999999996"/>
    <s v="Online"/>
    <s v="2021"/>
    <x v="8"/>
    <x v="47"/>
  </r>
  <r>
    <x v="4"/>
    <n v="1197831"/>
    <x v="420"/>
    <x v="3"/>
    <x v="35"/>
    <s v="Wichita"/>
    <x v="2"/>
    <n v="19"/>
    <n v="60"/>
    <n v="1140"/>
    <n v="535.79999999999995"/>
    <n v="0.47"/>
    <s v="Online"/>
    <s v="2021"/>
    <x v="8"/>
    <x v="47"/>
  </r>
  <r>
    <x v="4"/>
    <n v="1197831"/>
    <x v="420"/>
    <x v="3"/>
    <x v="35"/>
    <s v="Wichita"/>
    <x v="3"/>
    <n v="19"/>
    <n v="47"/>
    <n v="893"/>
    <n v="428.64"/>
    <n v="0.48"/>
    <s v="Online"/>
    <s v="2021"/>
    <x v="8"/>
    <x v="47"/>
  </r>
  <r>
    <x v="4"/>
    <n v="1197831"/>
    <x v="420"/>
    <x v="3"/>
    <x v="35"/>
    <s v="Wichita"/>
    <x v="4"/>
    <n v="29"/>
    <n v="46"/>
    <n v="1334"/>
    <n v="653.66"/>
    <n v="0.49"/>
    <s v="Online"/>
    <s v="2021"/>
    <x v="8"/>
    <x v="47"/>
  </r>
  <r>
    <x v="0"/>
    <n v="1197831"/>
    <x v="420"/>
    <x v="3"/>
    <x v="35"/>
    <s v="Wichita"/>
    <x v="5"/>
    <n v="28"/>
    <n v="90"/>
    <n v="2520"/>
    <n v="1209.5999999999999"/>
    <n v="0.48"/>
    <s v="Online"/>
    <s v="2021"/>
    <x v="8"/>
    <x v="47"/>
  </r>
  <r>
    <x v="0"/>
    <n v="1197831"/>
    <x v="450"/>
    <x v="3"/>
    <x v="35"/>
    <s v="Wichita"/>
    <x v="0"/>
    <n v="23"/>
    <n v="122"/>
    <n v="2806"/>
    <n v="1318.82"/>
    <n v="0.47"/>
    <s v="Online"/>
    <s v="2021"/>
    <x v="9"/>
    <x v="27"/>
  </r>
  <r>
    <x v="0"/>
    <n v="1197831"/>
    <x v="450"/>
    <x v="3"/>
    <x v="35"/>
    <s v="Wichita"/>
    <x v="1"/>
    <n v="14"/>
    <n v="72"/>
    <n v="1008"/>
    <n v="504"/>
    <n v="0.5"/>
    <s v="Online"/>
    <s v="2021"/>
    <x v="9"/>
    <x v="27"/>
  </r>
  <r>
    <x v="0"/>
    <n v="1197831"/>
    <x v="450"/>
    <x v="3"/>
    <x v="35"/>
    <s v="Wichita"/>
    <x v="2"/>
    <n v="23"/>
    <n v="55"/>
    <n v="1265"/>
    <n v="632.5"/>
    <n v="0.5"/>
    <s v="Online"/>
    <s v="2021"/>
    <x v="9"/>
    <x v="27"/>
  </r>
  <r>
    <x v="0"/>
    <n v="1197831"/>
    <x v="450"/>
    <x v="3"/>
    <x v="35"/>
    <s v="Wichita"/>
    <x v="3"/>
    <n v="54"/>
    <n v="83"/>
    <n v="4482"/>
    <n v="2151.36"/>
    <n v="0.48"/>
    <s v="Online"/>
    <s v="2021"/>
    <x v="9"/>
    <x v="27"/>
  </r>
  <r>
    <x v="0"/>
    <n v="1197831"/>
    <x v="450"/>
    <x v="3"/>
    <x v="35"/>
    <s v="Wichita"/>
    <x v="4"/>
    <n v="68"/>
    <n v="70"/>
    <n v="4760"/>
    <n v="2189.6"/>
    <n v="0.45999999999999996"/>
    <s v="Online"/>
    <s v="2021"/>
    <x v="9"/>
    <x v="27"/>
  </r>
  <r>
    <x v="0"/>
    <n v="1197831"/>
    <x v="450"/>
    <x v="3"/>
    <x v="35"/>
    <s v="Wichita"/>
    <x v="5"/>
    <n v="73"/>
    <n v="88"/>
    <n v="6424"/>
    <n v="2955.04"/>
    <n v="0.45999999999999996"/>
    <s v="Online"/>
    <s v="2021"/>
    <x v="9"/>
    <x v="27"/>
  </r>
  <r>
    <x v="0"/>
    <n v="1197831"/>
    <x v="479"/>
    <x v="3"/>
    <x v="35"/>
    <s v="Wichita"/>
    <x v="0"/>
    <n v="66"/>
    <n v="150"/>
    <n v="9900"/>
    <n v="4950"/>
    <n v="0.5"/>
    <s v="Online"/>
    <s v="2021"/>
    <x v="10"/>
    <x v="51"/>
  </r>
  <r>
    <x v="0"/>
    <n v="1197831"/>
    <x v="479"/>
    <x v="3"/>
    <x v="35"/>
    <s v="Wichita"/>
    <x v="1"/>
    <n v="59"/>
    <n v="120"/>
    <n v="7080"/>
    <n v="3540"/>
    <n v="0.5"/>
    <s v="Online"/>
    <s v="2021"/>
    <x v="10"/>
    <x v="51"/>
  </r>
  <r>
    <x v="0"/>
    <n v="1197831"/>
    <x v="479"/>
    <x v="3"/>
    <x v="35"/>
    <s v="Wichita"/>
    <x v="2"/>
    <n v="58"/>
    <n v="95"/>
    <n v="5510"/>
    <n v="2534.6"/>
    <n v="0.45999999999999996"/>
    <s v="Online"/>
    <s v="2021"/>
    <x v="10"/>
    <x v="51"/>
  </r>
  <r>
    <x v="0"/>
    <n v="1197831"/>
    <x v="479"/>
    <x v="3"/>
    <x v="35"/>
    <s v="Wichita"/>
    <x v="3"/>
    <n v="59"/>
    <n v="90"/>
    <n v="5310"/>
    <n v="2389.4999999999995"/>
    <n v="0.44999999999999996"/>
    <s v="Online"/>
    <s v="2021"/>
    <x v="10"/>
    <x v="51"/>
  </r>
  <r>
    <x v="0"/>
    <n v="1197831"/>
    <x v="479"/>
    <x v="3"/>
    <x v="35"/>
    <s v="Wichita"/>
    <x v="4"/>
    <n v="64"/>
    <n v="81"/>
    <n v="5184"/>
    <n v="2592"/>
    <n v="0.5"/>
    <s v="Online"/>
    <s v="2021"/>
    <x v="10"/>
    <x v="51"/>
  </r>
  <r>
    <x v="0"/>
    <n v="1197831"/>
    <x v="479"/>
    <x v="3"/>
    <x v="35"/>
    <s v="Wichita"/>
    <x v="5"/>
    <n v="68"/>
    <n v="112"/>
    <n v="7616"/>
    <n v="3503.3599999999997"/>
    <n v="0.45999999999999996"/>
    <s v="Online"/>
    <s v="2021"/>
    <x v="10"/>
    <x v="51"/>
  </r>
  <r>
    <x v="0"/>
    <n v="1185732"/>
    <x v="176"/>
    <x v="3"/>
    <x v="35"/>
    <s v="Wichita"/>
    <x v="0"/>
    <n v="38"/>
    <n v="138"/>
    <n v="5244"/>
    <n v="2569.56"/>
    <n v="0.49"/>
    <s v="Online"/>
    <s v="2021"/>
    <x v="0"/>
    <x v="31"/>
  </r>
  <r>
    <x v="0"/>
    <n v="1185732"/>
    <x v="176"/>
    <x v="3"/>
    <x v="35"/>
    <s v="Wichita"/>
    <x v="1"/>
    <n v="37"/>
    <n v="80"/>
    <n v="2960"/>
    <n v="1184"/>
    <n v="0.4"/>
    <s v="Online"/>
    <s v="2021"/>
    <x v="0"/>
    <x v="31"/>
  </r>
  <r>
    <x v="0"/>
    <n v="1185732"/>
    <x v="176"/>
    <x v="3"/>
    <x v="35"/>
    <s v="Wichita"/>
    <x v="2"/>
    <n v="27"/>
    <n v="83"/>
    <n v="2241"/>
    <n v="986.04"/>
    <n v="0.44"/>
    <s v="Online"/>
    <s v="2021"/>
    <x v="0"/>
    <x v="31"/>
  </r>
  <r>
    <x v="0"/>
    <n v="1185732"/>
    <x v="176"/>
    <x v="3"/>
    <x v="35"/>
    <s v="Wichita"/>
    <x v="3"/>
    <n v="34"/>
    <n v="36"/>
    <n v="1224"/>
    <n v="489.6"/>
    <n v="0.4"/>
    <s v="Online"/>
    <s v="2021"/>
    <x v="0"/>
    <x v="31"/>
  </r>
  <r>
    <x v="0"/>
    <n v="1185732"/>
    <x v="176"/>
    <x v="3"/>
    <x v="35"/>
    <s v="Wichita"/>
    <x v="4"/>
    <n v="48"/>
    <n v="44"/>
    <n v="2112"/>
    <n v="992.64"/>
    <n v="0.47"/>
    <s v="Online"/>
    <s v="2021"/>
    <x v="0"/>
    <x v="31"/>
  </r>
  <r>
    <x v="0"/>
    <n v="1185732"/>
    <x v="176"/>
    <x v="3"/>
    <x v="35"/>
    <s v="Wichita"/>
    <x v="5"/>
    <n v="37"/>
    <n v="72"/>
    <n v="2664"/>
    <n v="1465.2"/>
    <n v="0.55000000000000004"/>
    <s v="Online"/>
    <s v="2021"/>
    <x v="0"/>
    <x v="31"/>
  </r>
  <r>
    <x v="0"/>
    <n v="1185732"/>
    <x v="207"/>
    <x v="3"/>
    <x v="35"/>
    <s v="Wichita"/>
    <x v="0"/>
    <n v="37"/>
    <n v="158"/>
    <n v="5846"/>
    <n v="2923"/>
    <n v="0.5"/>
    <s v="Online"/>
    <s v="2021"/>
    <x v="1"/>
    <x v="5"/>
  </r>
  <r>
    <x v="0"/>
    <n v="1185732"/>
    <x v="207"/>
    <x v="3"/>
    <x v="35"/>
    <s v="Wichita"/>
    <x v="1"/>
    <n v="39"/>
    <n v="47"/>
    <n v="1833"/>
    <n v="806.52"/>
    <n v="0.44"/>
    <s v="Online"/>
    <s v="2021"/>
    <x v="1"/>
    <x v="5"/>
  </r>
  <r>
    <x v="0"/>
    <n v="1185732"/>
    <x v="207"/>
    <x v="3"/>
    <x v="35"/>
    <s v="Wichita"/>
    <x v="2"/>
    <n v="29"/>
    <n v="59"/>
    <n v="1711"/>
    <n v="735.73"/>
    <n v="0.43"/>
    <s v="Online"/>
    <s v="2021"/>
    <x v="1"/>
    <x v="5"/>
  </r>
  <r>
    <x v="0"/>
    <n v="1185732"/>
    <x v="207"/>
    <x v="3"/>
    <x v="36"/>
    <s v="Sioux Falls"/>
    <x v="3"/>
    <n v="33"/>
    <n v="25"/>
    <n v="825"/>
    <n v="363"/>
    <n v="0.44"/>
    <s v="Online"/>
    <s v="2021"/>
    <x v="1"/>
    <x v="5"/>
  </r>
  <r>
    <x v="0"/>
    <n v="1185732"/>
    <x v="207"/>
    <x v="3"/>
    <x v="36"/>
    <s v="Sioux Falls"/>
    <x v="4"/>
    <n v="48"/>
    <n v="46"/>
    <n v="2208"/>
    <n v="993.59999999999991"/>
    <n v="0.44999999999999996"/>
    <s v="Online"/>
    <s v="2021"/>
    <x v="1"/>
    <x v="5"/>
  </r>
  <r>
    <x v="0"/>
    <n v="1185732"/>
    <x v="207"/>
    <x v="3"/>
    <x v="36"/>
    <s v="Sioux Falls"/>
    <x v="5"/>
    <n v="32"/>
    <n v="80"/>
    <n v="2560"/>
    <n v="1408"/>
    <n v="0.55000000000000004"/>
    <s v="Online"/>
    <s v="2021"/>
    <x v="1"/>
    <x v="5"/>
  </r>
  <r>
    <x v="0"/>
    <n v="1185732"/>
    <x v="216"/>
    <x v="3"/>
    <x v="36"/>
    <s v="Sioux Falls"/>
    <x v="0"/>
    <n v="39"/>
    <n v="124"/>
    <n v="4836"/>
    <n v="2369.64"/>
    <n v="0.49"/>
    <s v="Online"/>
    <s v="2021"/>
    <x v="2"/>
    <x v="7"/>
  </r>
  <r>
    <x v="0"/>
    <n v="1185732"/>
    <x v="216"/>
    <x v="3"/>
    <x v="36"/>
    <s v="Sioux Falls"/>
    <x v="1"/>
    <n v="37"/>
    <n v="50"/>
    <n v="1850"/>
    <n v="777"/>
    <n v="0.42"/>
    <s v="Online"/>
    <s v="2021"/>
    <x v="2"/>
    <x v="7"/>
  </r>
  <r>
    <x v="0"/>
    <n v="1185732"/>
    <x v="216"/>
    <x v="3"/>
    <x v="36"/>
    <s v="Sioux Falls"/>
    <x v="2"/>
    <n v="27"/>
    <n v="59"/>
    <n v="1593"/>
    <n v="669.06"/>
    <n v="0.42"/>
    <s v="Online"/>
    <s v="2021"/>
    <x v="2"/>
    <x v="7"/>
  </r>
  <r>
    <x v="0"/>
    <n v="1185732"/>
    <x v="216"/>
    <x v="3"/>
    <x v="36"/>
    <s v="Sioux Falls"/>
    <x v="3"/>
    <n v="33"/>
    <n v="23"/>
    <n v="759"/>
    <n v="333.96"/>
    <n v="0.44"/>
    <s v="Online"/>
    <s v="2021"/>
    <x v="2"/>
    <x v="7"/>
  </r>
  <r>
    <x v="0"/>
    <n v="1185732"/>
    <x v="216"/>
    <x v="3"/>
    <x v="36"/>
    <s v="Sioux Falls"/>
    <x v="4"/>
    <n v="47"/>
    <n v="31"/>
    <n v="1457"/>
    <n v="728.5"/>
    <n v="0.5"/>
    <s v="Online"/>
    <s v="2021"/>
    <x v="2"/>
    <x v="7"/>
  </r>
  <r>
    <x v="0"/>
    <n v="1185732"/>
    <x v="216"/>
    <x v="3"/>
    <x v="36"/>
    <s v="Sioux Falls"/>
    <x v="5"/>
    <n v="37"/>
    <n v="59"/>
    <n v="2183"/>
    <n v="1156.99"/>
    <n v="0.53"/>
    <s v="Online"/>
    <s v="2021"/>
    <x v="2"/>
    <x v="7"/>
  </r>
  <r>
    <x v="0"/>
    <n v="1185732"/>
    <x v="235"/>
    <x v="3"/>
    <x v="36"/>
    <s v="Sioux Falls"/>
    <x v="0"/>
    <n v="38"/>
    <n v="113"/>
    <n v="4294"/>
    <n v="1975.2399999999998"/>
    <n v="0.45999999999999996"/>
    <s v="Online"/>
    <s v="2021"/>
    <x v="3"/>
    <x v="10"/>
  </r>
  <r>
    <x v="0"/>
    <n v="1185732"/>
    <x v="235"/>
    <x v="3"/>
    <x v="36"/>
    <s v="Sioux Falls"/>
    <x v="1"/>
    <n v="39"/>
    <n v="42"/>
    <n v="1638"/>
    <n v="671.57999999999993"/>
    <n v="0.41"/>
    <s v="Online"/>
    <s v="2021"/>
    <x v="3"/>
    <x v="10"/>
  </r>
  <r>
    <x v="0"/>
    <n v="1185732"/>
    <x v="235"/>
    <x v="3"/>
    <x v="36"/>
    <s v="Sioux Falls"/>
    <x v="2"/>
    <n v="29"/>
    <n v="45"/>
    <n v="1305"/>
    <n v="522"/>
    <n v="0.4"/>
    <s v="Online"/>
    <s v="2021"/>
    <x v="3"/>
    <x v="10"/>
  </r>
  <r>
    <x v="0"/>
    <n v="1185732"/>
    <x v="235"/>
    <x v="3"/>
    <x v="36"/>
    <s v="Sioux Falls"/>
    <x v="3"/>
    <n v="34"/>
    <n v="20"/>
    <n v="680"/>
    <n v="292.39999999999998"/>
    <n v="0.43"/>
    <s v="Online"/>
    <s v="2021"/>
    <x v="3"/>
    <x v="10"/>
  </r>
  <r>
    <x v="0"/>
    <n v="1185732"/>
    <x v="235"/>
    <x v="3"/>
    <x v="36"/>
    <s v="Sioux Falls"/>
    <x v="4"/>
    <n v="56"/>
    <n v="29"/>
    <n v="1624"/>
    <n v="747.04"/>
    <n v="0.45999999999999996"/>
    <s v="Online"/>
    <s v="2021"/>
    <x v="3"/>
    <x v="10"/>
  </r>
  <r>
    <x v="0"/>
    <n v="1185732"/>
    <x v="235"/>
    <x v="3"/>
    <x v="36"/>
    <s v="Sioux Falls"/>
    <x v="5"/>
    <n v="48"/>
    <n v="61"/>
    <n v="2928"/>
    <n v="1551.8400000000001"/>
    <n v="0.53"/>
    <s v="Online"/>
    <s v="2021"/>
    <x v="3"/>
    <x v="10"/>
  </r>
  <r>
    <x v="0"/>
    <n v="1185732"/>
    <x v="266"/>
    <x v="3"/>
    <x v="36"/>
    <s v="Sioux Falls"/>
    <x v="0"/>
    <n v="58"/>
    <n v="139"/>
    <n v="8062"/>
    <n v="3789.14"/>
    <n v="0.47"/>
    <s v="Online"/>
    <s v="2021"/>
    <x v="4"/>
    <x v="35"/>
  </r>
  <r>
    <x v="0"/>
    <n v="1185732"/>
    <x v="266"/>
    <x v="3"/>
    <x v="36"/>
    <s v="Sioux Falls"/>
    <x v="1"/>
    <n v="45"/>
    <n v="60"/>
    <n v="2700"/>
    <n v="1214.9999999999998"/>
    <n v="0.44999999999999996"/>
    <s v="Online"/>
    <s v="2021"/>
    <x v="4"/>
    <x v="35"/>
  </r>
  <r>
    <x v="0"/>
    <n v="1185732"/>
    <x v="266"/>
    <x v="3"/>
    <x v="36"/>
    <s v="Sioux Falls"/>
    <x v="2"/>
    <n v="43"/>
    <n v="46"/>
    <n v="1978"/>
    <n v="830.76"/>
    <n v="0.42"/>
    <s v="Online"/>
    <s v="2021"/>
    <x v="4"/>
    <x v="35"/>
  </r>
  <r>
    <x v="0"/>
    <n v="1185732"/>
    <x v="266"/>
    <x v="3"/>
    <x v="36"/>
    <s v="Sioux Falls"/>
    <x v="3"/>
    <n v="43"/>
    <n v="26"/>
    <n v="1118"/>
    <n v="503.09999999999997"/>
    <n v="0.44999999999999996"/>
    <s v="Online"/>
    <s v="2021"/>
    <x v="4"/>
    <x v="35"/>
  </r>
  <r>
    <x v="0"/>
    <n v="1185732"/>
    <x v="266"/>
    <x v="3"/>
    <x v="36"/>
    <s v="Sioux Falls"/>
    <x v="4"/>
    <n v="51"/>
    <n v="38"/>
    <n v="1938"/>
    <n v="969"/>
    <n v="0.5"/>
    <s v="Online"/>
    <s v="2021"/>
    <x v="4"/>
    <x v="35"/>
  </r>
  <r>
    <x v="0"/>
    <n v="1185732"/>
    <x v="266"/>
    <x v="3"/>
    <x v="36"/>
    <s v="Sioux Falls"/>
    <x v="5"/>
    <n v="58"/>
    <n v="68"/>
    <n v="3944"/>
    <n v="2011.44"/>
    <n v="0.51"/>
    <s v="Online"/>
    <s v="2021"/>
    <x v="4"/>
    <x v="35"/>
  </r>
  <r>
    <x v="0"/>
    <n v="1185732"/>
    <x v="296"/>
    <x v="3"/>
    <x v="36"/>
    <s v="Sioux Falls"/>
    <x v="0"/>
    <n v="41"/>
    <n v="135"/>
    <n v="5535"/>
    <n v="2546.1"/>
    <n v="0.45999999999999996"/>
    <s v="Online"/>
    <s v="2021"/>
    <x v="11"/>
    <x v="39"/>
  </r>
  <r>
    <x v="0"/>
    <n v="1185732"/>
    <x v="296"/>
    <x v="3"/>
    <x v="36"/>
    <s v="Sioux Falls"/>
    <x v="1"/>
    <n v="39"/>
    <n v="70"/>
    <n v="2730"/>
    <n v="1092"/>
    <n v="0.4"/>
    <s v="Online"/>
    <s v="2021"/>
    <x v="11"/>
    <x v="39"/>
  </r>
  <r>
    <x v="0"/>
    <n v="1185732"/>
    <x v="296"/>
    <x v="3"/>
    <x v="36"/>
    <s v="Sioux Falls"/>
    <x v="2"/>
    <n v="32"/>
    <n v="54"/>
    <n v="1728"/>
    <n v="743.04"/>
    <n v="0.43"/>
    <s v="Online"/>
    <s v="2021"/>
    <x v="11"/>
    <x v="39"/>
  </r>
  <r>
    <x v="0"/>
    <n v="1185732"/>
    <x v="296"/>
    <x v="3"/>
    <x v="36"/>
    <s v="Sioux Falls"/>
    <x v="3"/>
    <n v="32"/>
    <n v="49"/>
    <n v="1568"/>
    <n v="705.59999999999991"/>
    <n v="0.44999999999999996"/>
    <s v="Online"/>
    <s v="2021"/>
    <x v="11"/>
    <x v="39"/>
  </r>
  <r>
    <x v="0"/>
    <n v="1185732"/>
    <x v="296"/>
    <x v="3"/>
    <x v="36"/>
    <s v="Sioux Falls"/>
    <x v="4"/>
    <n v="41"/>
    <n v="51"/>
    <n v="2091"/>
    <n v="940.94999999999993"/>
    <n v="0.44999999999999996"/>
    <s v="Online"/>
    <s v="2021"/>
    <x v="11"/>
    <x v="39"/>
  </r>
  <r>
    <x v="0"/>
    <n v="1185732"/>
    <x v="296"/>
    <x v="3"/>
    <x v="36"/>
    <s v="Sioux Falls"/>
    <x v="5"/>
    <n v="50"/>
    <n v="94"/>
    <n v="4700"/>
    <n v="2491"/>
    <n v="0.53"/>
    <s v="Online"/>
    <s v="2021"/>
    <x v="11"/>
    <x v="39"/>
  </r>
  <r>
    <x v="0"/>
    <n v="1185732"/>
    <x v="325"/>
    <x v="3"/>
    <x v="36"/>
    <s v="Sioux Falls"/>
    <x v="0"/>
    <n v="47"/>
    <n v="154"/>
    <n v="7238"/>
    <n v="3329.4799999999996"/>
    <n v="0.45999999999999996"/>
    <s v="Online"/>
    <s v="2021"/>
    <x v="5"/>
    <x v="14"/>
  </r>
  <r>
    <x v="0"/>
    <n v="1185732"/>
    <x v="325"/>
    <x v="3"/>
    <x v="36"/>
    <s v="Sioux Falls"/>
    <x v="1"/>
    <n v="44"/>
    <n v="81"/>
    <n v="3564"/>
    <n v="1603.8"/>
    <n v="0.44999999999999996"/>
    <s v="Online"/>
    <s v="2021"/>
    <x v="5"/>
    <x v="14"/>
  </r>
  <r>
    <x v="0"/>
    <n v="1185732"/>
    <x v="325"/>
    <x v="3"/>
    <x v="36"/>
    <s v="Sioux Falls"/>
    <x v="2"/>
    <n v="37"/>
    <n v="61"/>
    <n v="2257"/>
    <n v="947.93999999999994"/>
    <n v="0.42"/>
    <s v="Online"/>
    <s v="2021"/>
    <x v="5"/>
    <x v="14"/>
  </r>
  <r>
    <x v="0"/>
    <n v="1185732"/>
    <x v="325"/>
    <x v="3"/>
    <x v="36"/>
    <s v="Sioux Falls"/>
    <x v="3"/>
    <n v="38"/>
    <n v="44"/>
    <n v="1672"/>
    <n v="718.96"/>
    <n v="0.43"/>
    <s v="Online"/>
    <s v="2021"/>
    <x v="5"/>
    <x v="14"/>
  </r>
  <r>
    <x v="0"/>
    <n v="1185732"/>
    <x v="325"/>
    <x v="3"/>
    <x v="36"/>
    <s v="Sioux Falls"/>
    <x v="4"/>
    <n v="49"/>
    <n v="52"/>
    <n v="2548"/>
    <n v="1172.08"/>
    <n v="0.45999999999999996"/>
    <s v="Online"/>
    <s v="2021"/>
    <x v="5"/>
    <x v="14"/>
  </r>
  <r>
    <x v="0"/>
    <n v="1185732"/>
    <x v="325"/>
    <x v="3"/>
    <x v="36"/>
    <s v="Sioux Falls"/>
    <x v="5"/>
    <n v="53"/>
    <n v="94"/>
    <n v="4982"/>
    <n v="2640.46"/>
    <n v="0.53"/>
    <s v="Online"/>
    <s v="2021"/>
    <x v="5"/>
    <x v="14"/>
  </r>
  <r>
    <x v="0"/>
    <n v="1185732"/>
    <x v="357"/>
    <x v="3"/>
    <x v="36"/>
    <s v="Sioux Falls"/>
    <x v="0"/>
    <n v="49"/>
    <n v="131"/>
    <n v="6419"/>
    <n v="3081.12"/>
    <n v="0.48"/>
    <s v="Online"/>
    <s v="2021"/>
    <x v="6"/>
    <x v="18"/>
  </r>
  <r>
    <x v="0"/>
    <n v="1185732"/>
    <x v="357"/>
    <x v="3"/>
    <x v="36"/>
    <s v="Sioux Falls"/>
    <x v="1"/>
    <n v="42"/>
    <n v="78"/>
    <n v="3276"/>
    <n v="1474.1999999999998"/>
    <n v="0.44999999999999996"/>
    <s v="Online"/>
    <s v="2021"/>
    <x v="6"/>
    <x v="18"/>
  </r>
  <r>
    <x v="0"/>
    <n v="1185732"/>
    <x v="357"/>
    <x v="3"/>
    <x v="36"/>
    <s v="Sioux Falls"/>
    <x v="2"/>
    <n v="36"/>
    <n v="65"/>
    <n v="2340"/>
    <n v="936"/>
    <n v="0.4"/>
    <s v="Online"/>
    <s v="2021"/>
    <x v="6"/>
    <x v="18"/>
  </r>
  <r>
    <x v="0"/>
    <n v="1185732"/>
    <x v="357"/>
    <x v="3"/>
    <x v="36"/>
    <s v="Sioux Falls"/>
    <x v="3"/>
    <n v="38"/>
    <n v="58"/>
    <n v="2204"/>
    <n v="947.72"/>
    <n v="0.43"/>
    <s v="Online"/>
    <s v="2021"/>
    <x v="6"/>
    <x v="18"/>
  </r>
  <r>
    <x v="0"/>
    <n v="1185732"/>
    <x v="357"/>
    <x v="3"/>
    <x v="36"/>
    <s v="Sioux Falls"/>
    <x v="4"/>
    <n v="47"/>
    <n v="46"/>
    <n v="2162"/>
    <n v="994.51999999999987"/>
    <n v="0.45999999999999996"/>
    <s v="Online"/>
    <s v="2021"/>
    <x v="6"/>
    <x v="18"/>
  </r>
  <r>
    <x v="0"/>
    <n v="1185732"/>
    <x v="357"/>
    <x v="3"/>
    <x v="36"/>
    <s v="Sioux Falls"/>
    <x v="5"/>
    <n v="53"/>
    <n v="88"/>
    <n v="4664"/>
    <n v="2332"/>
    <n v="0.5"/>
    <s v="Online"/>
    <s v="2021"/>
    <x v="6"/>
    <x v="18"/>
  </r>
  <r>
    <x v="0"/>
    <n v="1185732"/>
    <x v="389"/>
    <x v="3"/>
    <x v="36"/>
    <s v="Sioux Falls"/>
    <x v="0"/>
    <n v="42"/>
    <n v="138"/>
    <n v="5796"/>
    <n v="2608.1999999999998"/>
    <n v="0.44999999999999996"/>
    <s v="Online"/>
    <s v="2021"/>
    <x v="7"/>
    <x v="23"/>
  </r>
  <r>
    <x v="0"/>
    <n v="1185732"/>
    <x v="389"/>
    <x v="3"/>
    <x v="36"/>
    <s v="Sioux Falls"/>
    <x v="1"/>
    <n v="39"/>
    <n v="80"/>
    <n v="3120"/>
    <n v="1248"/>
    <n v="0.4"/>
    <s v="Online"/>
    <s v="2021"/>
    <x v="7"/>
    <x v="23"/>
  </r>
  <r>
    <x v="0"/>
    <n v="1185732"/>
    <x v="389"/>
    <x v="3"/>
    <x v="36"/>
    <s v="Sioux Falls"/>
    <x v="2"/>
    <n v="32"/>
    <n v="53"/>
    <n v="1696"/>
    <n v="678.40000000000009"/>
    <n v="0.4"/>
    <s v="Online"/>
    <s v="2021"/>
    <x v="7"/>
    <x v="23"/>
  </r>
  <r>
    <x v="0"/>
    <n v="1185732"/>
    <x v="389"/>
    <x v="3"/>
    <x v="36"/>
    <s v="Sioux Falls"/>
    <x v="3"/>
    <n v="34"/>
    <n v="39"/>
    <n v="1326"/>
    <n v="530.4"/>
    <n v="0.4"/>
    <s v="Online"/>
    <s v="2021"/>
    <x v="7"/>
    <x v="23"/>
  </r>
  <r>
    <x v="0"/>
    <n v="1185732"/>
    <x v="389"/>
    <x v="3"/>
    <x v="36"/>
    <s v="Sioux Falls"/>
    <x v="4"/>
    <n v="41"/>
    <n v="42"/>
    <n v="1722"/>
    <n v="861"/>
    <n v="0.5"/>
    <s v="Online"/>
    <s v="2021"/>
    <x v="7"/>
    <x v="23"/>
  </r>
  <r>
    <x v="0"/>
    <n v="1185732"/>
    <x v="389"/>
    <x v="3"/>
    <x v="36"/>
    <s v="Sioux Falls"/>
    <x v="5"/>
    <n v="46"/>
    <n v="65"/>
    <n v="2990"/>
    <n v="1495"/>
    <n v="0.5"/>
    <s v="Online"/>
    <s v="2021"/>
    <x v="7"/>
    <x v="23"/>
  </r>
  <r>
    <x v="0"/>
    <n v="1185732"/>
    <x v="418"/>
    <x v="3"/>
    <x v="36"/>
    <s v="Sioux Falls"/>
    <x v="0"/>
    <n v="54"/>
    <n v="104"/>
    <n v="5616"/>
    <n v="2583.3599999999997"/>
    <n v="0.45999999999999996"/>
    <s v="Online"/>
    <s v="2021"/>
    <x v="8"/>
    <x v="47"/>
  </r>
  <r>
    <x v="0"/>
    <n v="1185732"/>
    <x v="418"/>
    <x v="3"/>
    <x v="36"/>
    <s v="Sioux Falls"/>
    <x v="1"/>
    <n v="41"/>
    <n v="75"/>
    <n v="3075"/>
    <n v="1291.5"/>
    <n v="0.42"/>
    <s v="Online"/>
    <s v="2021"/>
    <x v="8"/>
    <x v="47"/>
  </r>
  <r>
    <x v="0"/>
    <n v="1185732"/>
    <x v="418"/>
    <x v="3"/>
    <x v="36"/>
    <s v="Sioux Falls"/>
    <x v="2"/>
    <n v="43"/>
    <n v="42"/>
    <n v="1806"/>
    <n v="722.40000000000009"/>
    <n v="0.4"/>
    <s v="Online"/>
    <s v="2021"/>
    <x v="8"/>
    <x v="47"/>
  </r>
  <r>
    <x v="0"/>
    <n v="1185732"/>
    <x v="418"/>
    <x v="3"/>
    <x v="36"/>
    <s v="Sioux Falls"/>
    <x v="3"/>
    <n v="43"/>
    <n v="36"/>
    <n v="1548"/>
    <n v="696.59999999999991"/>
    <n v="0.44999999999999996"/>
    <s v="Online"/>
    <s v="2021"/>
    <x v="8"/>
    <x v="47"/>
  </r>
  <r>
    <x v="0"/>
    <n v="1185732"/>
    <x v="418"/>
    <x v="3"/>
    <x v="36"/>
    <s v="Sioux Falls"/>
    <x v="4"/>
    <n v="54"/>
    <n v="38"/>
    <n v="2052"/>
    <n v="964.43999999999994"/>
    <n v="0.47"/>
    <s v="Online"/>
    <s v="2021"/>
    <x v="8"/>
    <x v="47"/>
  </r>
  <r>
    <x v="2"/>
    <n v="1185732"/>
    <x v="418"/>
    <x v="3"/>
    <x v="36"/>
    <s v="Sioux Falls"/>
    <x v="5"/>
    <n v="55"/>
    <n v="70"/>
    <n v="3850"/>
    <n v="2117.5"/>
    <n v="0.55000000000000004"/>
    <s v="Online"/>
    <s v="2021"/>
    <x v="8"/>
    <x v="47"/>
  </r>
  <r>
    <x v="2"/>
    <n v="1185732"/>
    <x v="449"/>
    <x v="3"/>
    <x v="36"/>
    <s v="Sioux Falls"/>
    <x v="0"/>
    <n v="53"/>
    <n v="104"/>
    <n v="5512"/>
    <n v="2700.88"/>
    <n v="0.49"/>
    <s v="Online"/>
    <s v="2021"/>
    <x v="9"/>
    <x v="27"/>
  </r>
  <r>
    <x v="2"/>
    <n v="1185732"/>
    <x v="449"/>
    <x v="3"/>
    <x v="36"/>
    <s v="Sioux Falls"/>
    <x v="1"/>
    <n v="41"/>
    <n v="63"/>
    <n v="2583"/>
    <n v="1059.03"/>
    <n v="0.41"/>
    <s v="Online"/>
    <s v="2021"/>
    <x v="9"/>
    <x v="27"/>
  </r>
  <r>
    <x v="2"/>
    <n v="1185732"/>
    <x v="449"/>
    <x v="3"/>
    <x v="36"/>
    <s v="Sioux Falls"/>
    <x v="2"/>
    <n v="43"/>
    <n v="57"/>
    <n v="2451"/>
    <n v="1078.44"/>
    <n v="0.44"/>
    <s v="Online"/>
    <s v="2021"/>
    <x v="9"/>
    <x v="27"/>
  </r>
  <r>
    <x v="2"/>
    <n v="1185732"/>
    <x v="449"/>
    <x v="3"/>
    <x v="36"/>
    <s v="Sioux Falls"/>
    <x v="3"/>
    <n v="43"/>
    <n v="44"/>
    <n v="1892"/>
    <n v="832.48"/>
    <n v="0.44"/>
    <s v="Online"/>
    <s v="2021"/>
    <x v="9"/>
    <x v="27"/>
  </r>
  <r>
    <x v="2"/>
    <n v="1185732"/>
    <x v="449"/>
    <x v="3"/>
    <x v="36"/>
    <s v="Sioux Falls"/>
    <x v="4"/>
    <n v="59"/>
    <n v="45"/>
    <n v="2655"/>
    <n v="1221.3"/>
    <n v="0.45999999999999996"/>
    <s v="Online"/>
    <s v="2021"/>
    <x v="9"/>
    <x v="27"/>
  </r>
  <r>
    <x v="2"/>
    <n v="1185732"/>
    <x v="449"/>
    <x v="3"/>
    <x v="36"/>
    <s v="Sioux Falls"/>
    <x v="5"/>
    <n v="61"/>
    <n v="65"/>
    <n v="3965"/>
    <n v="1982.5"/>
    <n v="0.5"/>
    <s v="Online"/>
    <s v="2021"/>
    <x v="9"/>
    <x v="27"/>
  </r>
  <r>
    <x v="2"/>
    <n v="1185732"/>
    <x v="478"/>
    <x v="3"/>
    <x v="36"/>
    <s v="Sioux Falls"/>
    <x v="0"/>
    <n v="58"/>
    <n v="140"/>
    <n v="8120"/>
    <n v="3735.2"/>
    <n v="0.45999999999999996"/>
    <s v="Online"/>
    <s v="2021"/>
    <x v="10"/>
    <x v="50"/>
  </r>
  <r>
    <x v="2"/>
    <n v="1185732"/>
    <x v="478"/>
    <x v="3"/>
    <x v="36"/>
    <s v="Sioux Falls"/>
    <x v="1"/>
    <n v="45"/>
    <n v="75"/>
    <n v="3375"/>
    <n v="1451.25"/>
    <n v="0.43"/>
    <s v="Online"/>
    <s v="2021"/>
    <x v="10"/>
    <x v="50"/>
  </r>
  <r>
    <x v="2"/>
    <n v="1185732"/>
    <x v="478"/>
    <x v="3"/>
    <x v="36"/>
    <s v="Sioux Falls"/>
    <x v="2"/>
    <n v="45"/>
    <n v="73"/>
    <n v="3285"/>
    <n v="1379.7"/>
    <n v="0.42"/>
    <s v="Online"/>
    <s v="2021"/>
    <x v="10"/>
    <x v="50"/>
  </r>
  <r>
    <x v="2"/>
    <n v="1185732"/>
    <x v="478"/>
    <x v="3"/>
    <x v="36"/>
    <s v="Sioux Falls"/>
    <x v="3"/>
    <n v="45"/>
    <n v="50"/>
    <n v="2250"/>
    <n v="1012.4999999999999"/>
    <n v="0.44999999999999996"/>
    <s v="Online"/>
    <s v="2021"/>
    <x v="10"/>
    <x v="50"/>
  </r>
  <r>
    <x v="2"/>
    <n v="1185732"/>
    <x v="478"/>
    <x v="3"/>
    <x v="36"/>
    <s v="Sioux Falls"/>
    <x v="4"/>
    <n v="56"/>
    <n v="50"/>
    <n v="2800"/>
    <n v="1259.9999999999998"/>
    <n v="0.44999999999999996"/>
    <s v="Online"/>
    <s v="2021"/>
    <x v="10"/>
    <x v="50"/>
  </r>
  <r>
    <x v="2"/>
    <n v="1185732"/>
    <x v="478"/>
    <x v="3"/>
    <x v="36"/>
    <s v="Sioux Falls"/>
    <x v="5"/>
    <n v="64"/>
    <n v="75"/>
    <n v="4800"/>
    <n v="2496"/>
    <n v="0.52"/>
    <s v="Online"/>
    <s v="2021"/>
    <x v="10"/>
    <x v="50"/>
  </r>
  <r>
    <x v="2"/>
    <n v="1185732"/>
    <x v="173"/>
    <x v="3"/>
    <x v="36"/>
    <s v="Sioux Falls"/>
    <x v="0"/>
    <n v="33"/>
    <n v="128"/>
    <n v="4224"/>
    <n v="1900.7999999999997"/>
    <n v="0.44999999999999996"/>
    <s v="Online"/>
    <s v="2021"/>
    <x v="0"/>
    <x v="1"/>
  </r>
  <r>
    <x v="2"/>
    <n v="1185732"/>
    <x v="173"/>
    <x v="3"/>
    <x v="36"/>
    <s v="Sioux Falls"/>
    <x v="1"/>
    <n v="32"/>
    <n v="74"/>
    <n v="2368"/>
    <n v="1041.92"/>
    <n v="0.44"/>
    <s v="Online"/>
    <s v="2021"/>
    <x v="0"/>
    <x v="1"/>
  </r>
  <r>
    <x v="2"/>
    <n v="1185732"/>
    <x v="173"/>
    <x v="3"/>
    <x v="36"/>
    <s v="Sioux Falls"/>
    <x v="2"/>
    <n v="25"/>
    <n v="74"/>
    <n v="1850"/>
    <n v="740"/>
    <n v="0.4"/>
    <s v="Online"/>
    <s v="2021"/>
    <x v="0"/>
    <x v="1"/>
  </r>
  <r>
    <x v="2"/>
    <n v="1185732"/>
    <x v="173"/>
    <x v="3"/>
    <x v="36"/>
    <s v="Sioux Falls"/>
    <x v="3"/>
    <n v="28"/>
    <n v="33"/>
    <n v="924"/>
    <n v="415.79999999999995"/>
    <n v="0.44999999999999996"/>
    <s v="Online"/>
    <s v="2021"/>
    <x v="0"/>
    <x v="1"/>
  </r>
  <r>
    <x v="2"/>
    <n v="1185732"/>
    <x v="173"/>
    <x v="3"/>
    <x v="36"/>
    <s v="Sioux Falls"/>
    <x v="4"/>
    <n v="43"/>
    <n v="49"/>
    <n v="2107"/>
    <n v="1032.43"/>
    <n v="0.49"/>
    <s v="Online"/>
    <s v="2021"/>
    <x v="0"/>
    <x v="1"/>
  </r>
  <r>
    <x v="2"/>
    <n v="1185732"/>
    <x v="173"/>
    <x v="3"/>
    <x v="36"/>
    <s v="Sioux Falls"/>
    <x v="5"/>
    <n v="33"/>
    <n v="72"/>
    <n v="2376"/>
    <n v="1211.76"/>
    <n v="0.51"/>
    <s v="Online"/>
    <s v="2021"/>
    <x v="0"/>
    <x v="1"/>
  </r>
  <r>
    <x v="2"/>
    <n v="1185732"/>
    <x v="204"/>
    <x v="3"/>
    <x v="36"/>
    <s v="Sioux Falls"/>
    <x v="0"/>
    <n v="34"/>
    <n v="152"/>
    <n v="5168"/>
    <n v="2325.6"/>
    <n v="0.44999999999999996"/>
    <s v="Online"/>
    <s v="2021"/>
    <x v="1"/>
    <x v="5"/>
  </r>
  <r>
    <x v="2"/>
    <n v="1185732"/>
    <x v="204"/>
    <x v="3"/>
    <x v="36"/>
    <s v="Sioux Falls"/>
    <x v="1"/>
    <n v="34"/>
    <n v="51"/>
    <n v="1734"/>
    <n v="745.62"/>
    <n v="0.43"/>
    <s v="Online"/>
    <s v="2021"/>
    <x v="1"/>
    <x v="5"/>
  </r>
  <r>
    <x v="2"/>
    <n v="1185732"/>
    <x v="204"/>
    <x v="3"/>
    <x v="36"/>
    <s v="Sioux Falls"/>
    <x v="2"/>
    <n v="24"/>
    <n v="68"/>
    <n v="1632"/>
    <n v="685.43999999999994"/>
    <n v="0.42"/>
    <s v="Online"/>
    <s v="2021"/>
    <x v="1"/>
    <x v="5"/>
  </r>
  <r>
    <x v="2"/>
    <n v="1185732"/>
    <x v="204"/>
    <x v="3"/>
    <x v="37"/>
    <s v="Fargo"/>
    <x v="3"/>
    <n v="29"/>
    <n v="30"/>
    <n v="870"/>
    <n v="391.49999999999994"/>
    <n v="0.44999999999999996"/>
    <s v="Online"/>
    <s v="2021"/>
    <x v="1"/>
    <x v="5"/>
  </r>
  <r>
    <x v="2"/>
    <n v="1185732"/>
    <x v="204"/>
    <x v="3"/>
    <x v="37"/>
    <s v="Fargo"/>
    <x v="4"/>
    <n v="42"/>
    <n v="51"/>
    <n v="2142"/>
    <n v="1049.58"/>
    <n v="0.49"/>
    <s v="Online"/>
    <s v="2021"/>
    <x v="1"/>
    <x v="5"/>
  </r>
  <r>
    <x v="2"/>
    <n v="1185732"/>
    <x v="204"/>
    <x v="3"/>
    <x v="37"/>
    <s v="Fargo"/>
    <x v="5"/>
    <n v="23"/>
    <n v="69"/>
    <n v="1587"/>
    <n v="809.37"/>
    <n v="0.51"/>
    <s v="Online"/>
    <s v="2021"/>
    <x v="1"/>
    <x v="5"/>
  </r>
  <r>
    <x v="2"/>
    <n v="1185732"/>
    <x v="710"/>
    <x v="3"/>
    <x v="37"/>
    <s v="Fargo"/>
    <x v="0"/>
    <n v="29"/>
    <n v="134"/>
    <n v="3886"/>
    <n v="1826.4199999999998"/>
    <n v="0.47"/>
    <s v="Online"/>
    <s v="2021"/>
    <x v="2"/>
    <x v="7"/>
  </r>
  <r>
    <x v="2"/>
    <n v="1185732"/>
    <x v="710"/>
    <x v="3"/>
    <x v="37"/>
    <s v="Fargo"/>
    <x v="1"/>
    <n v="27"/>
    <n v="58"/>
    <n v="1566"/>
    <n v="657.72"/>
    <n v="0.42"/>
    <s v="Online"/>
    <s v="2021"/>
    <x v="2"/>
    <x v="7"/>
  </r>
  <r>
    <x v="2"/>
    <n v="1185732"/>
    <x v="710"/>
    <x v="3"/>
    <x v="37"/>
    <s v="Fargo"/>
    <x v="2"/>
    <n v="19"/>
    <n v="56"/>
    <n v="1064"/>
    <n v="446.88"/>
    <n v="0.42"/>
    <s v="Online"/>
    <s v="2021"/>
    <x v="2"/>
    <x v="7"/>
  </r>
  <r>
    <x v="2"/>
    <n v="1185732"/>
    <x v="710"/>
    <x v="3"/>
    <x v="37"/>
    <s v="Fargo"/>
    <x v="3"/>
    <n v="25"/>
    <n v="22"/>
    <n v="550"/>
    <n v="231"/>
    <n v="0.42"/>
    <s v="Online"/>
    <s v="2021"/>
    <x v="2"/>
    <x v="7"/>
  </r>
  <r>
    <x v="2"/>
    <n v="1185732"/>
    <x v="710"/>
    <x v="3"/>
    <x v="37"/>
    <s v="Fargo"/>
    <x v="4"/>
    <n v="36"/>
    <n v="36"/>
    <n v="1296"/>
    <n v="648"/>
    <n v="0.5"/>
    <s v="Online"/>
    <s v="2021"/>
    <x v="2"/>
    <x v="7"/>
  </r>
  <r>
    <x v="2"/>
    <n v="1185732"/>
    <x v="710"/>
    <x v="3"/>
    <x v="37"/>
    <s v="Fargo"/>
    <x v="5"/>
    <n v="28"/>
    <n v="63"/>
    <n v="1764"/>
    <n v="917.28000000000009"/>
    <n v="0.52"/>
    <s v="Online"/>
    <s v="2021"/>
    <x v="2"/>
    <x v="7"/>
  </r>
  <r>
    <x v="2"/>
    <n v="1185732"/>
    <x v="232"/>
    <x v="3"/>
    <x v="37"/>
    <s v="Fargo"/>
    <x v="0"/>
    <n v="28"/>
    <n v="113"/>
    <n v="3164"/>
    <n v="1550.36"/>
    <n v="0.49"/>
    <s v="Online"/>
    <s v="2021"/>
    <x v="3"/>
    <x v="34"/>
  </r>
  <r>
    <x v="2"/>
    <n v="1185732"/>
    <x v="232"/>
    <x v="3"/>
    <x v="37"/>
    <s v="Fargo"/>
    <x v="1"/>
    <n v="28"/>
    <n v="44"/>
    <n v="1232"/>
    <n v="529.76"/>
    <n v="0.43"/>
    <s v="Online"/>
    <s v="2021"/>
    <x v="3"/>
    <x v="34"/>
  </r>
  <r>
    <x v="2"/>
    <n v="1185732"/>
    <x v="232"/>
    <x v="3"/>
    <x v="37"/>
    <s v="Fargo"/>
    <x v="2"/>
    <n v="19"/>
    <n v="41"/>
    <n v="779"/>
    <n v="327.18"/>
    <n v="0.42"/>
    <s v="Online"/>
    <s v="2021"/>
    <x v="3"/>
    <x v="34"/>
  </r>
  <r>
    <x v="2"/>
    <n v="1185732"/>
    <x v="232"/>
    <x v="3"/>
    <x v="37"/>
    <s v="Fargo"/>
    <x v="3"/>
    <n v="24"/>
    <n v="22"/>
    <n v="528"/>
    <n v="227.04"/>
    <n v="0.43"/>
    <s v="Online"/>
    <s v="2021"/>
    <x v="3"/>
    <x v="34"/>
  </r>
  <r>
    <x v="2"/>
    <n v="1185732"/>
    <x v="232"/>
    <x v="3"/>
    <x v="37"/>
    <s v="Fargo"/>
    <x v="4"/>
    <n v="58"/>
    <n v="30"/>
    <n v="1740"/>
    <n v="835.19999999999993"/>
    <n v="0.48"/>
    <s v="Online"/>
    <s v="2021"/>
    <x v="3"/>
    <x v="34"/>
  </r>
  <r>
    <x v="2"/>
    <n v="1185732"/>
    <x v="232"/>
    <x v="3"/>
    <x v="37"/>
    <s v="Fargo"/>
    <x v="5"/>
    <n v="49"/>
    <n v="68"/>
    <n v="3332"/>
    <n v="1765.96"/>
    <n v="0.53"/>
    <s v="Online"/>
    <s v="2021"/>
    <x v="3"/>
    <x v="34"/>
  </r>
  <r>
    <x v="2"/>
    <n v="1185732"/>
    <x v="263"/>
    <x v="3"/>
    <x v="37"/>
    <s v="Fargo"/>
    <x v="0"/>
    <n v="55"/>
    <n v="129"/>
    <n v="7095"/>
    <n v="3405.6"/>
    <n v="0.48"/>
    <s v="Online"/>
    <s v="2021"/>
    <x v="4"/>
    <x v="35"/>
  </r>
  <r>
    <x v="2"/>
    <n v="1185732"/>
    <x v="263"/>
    <x v="3"/>
    <x v="37"/>
    <s v="Fargo"/>
    <x v="1"/>
    <n v="41"/>
    <n v="54"/>
    <n v="2214"/>
    <n v="974.16"/>
    <n v="0.44"/>
    <s v="Online"/>
    <s v="2021"/>
    <x v="4"/>
    <x v="35"/>
  </r>
  <r>
    <x v="2"/>
    <n v="1185732"/>
    <x v="263"/>
    <x v="3"/>
    <x v="37"/>
    <s v="Fargo"/>
    <x v="2"/>
    <n v="37"/>
    <n v="51"/>
    <n v="1887"/>
    <n v="811.41"/>
    <n v="0.43"/>
    <s v="Online"/>
    <s v="2021"/>
    <x v="4"/>
    <x v="35"/>
  </r>
  <r>
    <x v="2"/>
    <n v="1185732"/>
    <x v="263"/>
    <x v="3"/>
    <x v="37"/>
    <s v="Fargo"/>
    <x v="3"/>
    <n v="36"/>
    <n v="26"/>
    <n v="936"/>
    <n v="411.84"/>
    <n v="0.44"/>
    <s v="Online"/>
    <s v="2021"/>
    <x v="4"/>
    <x v="35"/>
  </r>
  <r>
    <x v="2"/>
    <n v="1185732"/>
    <x v="263"/>
    <x v="3"/>
    <x v="37"/>
    <s v="Fargo"/>
    <x v="4"/>
    <n v="46"/>
    <n v="31"/>
    <n v="1426"/>
    <n v="684.48"/>
    <n v="0.48"/>
    <s v="Online"/>
    <s v="2021"/>
    <x v="4"/>
    <x v="35"/>
  </r>
  <r>
    <x v="2"/>
    <n v="1185732"/>
    <x v="263"/>
    <x v="3"/>
    <x v="37"/>
    <s v="Fargo"/>
    <x v="5"/>
    <n v="52"/>
    <n v="75"/>
    <n v="3900"/>
    <n v="1989"/>
    <n v="0.51"/>
    <s v="Online"/>
    <s v="2021"/>
    <x v="4"/>
    <x v="35"/>
  </r>
  <r>
    <x v="2"/>
    <n v="1185732"/>
    <x v="293"/>
    <x v="3"/>
    <x v="37"/>
    <s v="Fargo"/>
    <x v="0"/>
    <n v="36"/>
    <n v="125"/>
    <n v="4500"/>
    <n v="2024.9999999999998"/>
    <n v="0.44999999999999996"/>
    <s v="Online"/>
    <s v="2021"/>
    <x v="11"/>
    <x v="39"/>
  </r>
  <r>
    <x v="2"/>
    <n v="1185732"/>
    <x v="293"/>
    <x v="3"/>
    <x v="37"/>
    <s v="Fargo"/>
    <x v="1"/>
    <n v="32"/>
    <n v="65"/>
    <n v="2080"/>
    <n v="894.4"/>
    <n v="0.43"/>
    <s v="Online"/>
    <s v="2021"/>
    <x v="11"/>
    <x v="39"/>
  </r>
  <r>
    <x v="2"/>
    <n v="1185732"/>
    <x v="293"/>
    <x v="3"/>
    <x v="37"/>
    <s v="Fargo"/>
    <x v="2"/>
    <n v="27"/>
    <n v="60"/>
    <n v="1620"/>
    <n v="648"/>
    <n v="0.4"/>
    <s v="Online"/>
    <s v="2021"/>
    <x v="11"/>
    <x v="39"/>
  </r>
  <r>
    <x v="2"/>
    <n v="1185732"/>
    <x v="293"/>
    <x v="3"/>
    <x v="37"/>
    <s v="Fargo"/>
    <x v="3"/>
    <n v="29"/>
    <n v="51"/>
    <n v="1479"/>
    <n v="621.17999999999995"/>
    <n v="0.42"/>
    <s v="Online"/>
    <s v="2021"/>
    <x v="11"/>
    <x v="39"/>
  </r>
  <r>
    <x v="2"/>
    <n v="1185732"/>
    <x v="293"/>
    <x v="3"/>
    <x v="37"/>
    <s v="Fargo"/>
    <x v="4"/>
    <n v="38"/>
    <n v="47"/>
    <n v="1786"/>
    <n v="821.56"/>
    <n v="0.45999999999999996"/>
    <s v="Online"/>
    <s v="2021"/>
    <x v="11"/>
    <x v="39"/>
  </r>
  <r>
    <x v="2"/>
    <n v="1185732"/>
    <x v="293"/>
    <x v="3"/>
    <x v="37"/>
    <s v="Fargo"/>
    <x v="5"/>
    <n v="51"/>
    <n v="91"/>
    <n v="4641"/>
    <n v="2506.1400000000003"/>
    <n v="0.54"/>
    <s v="Online"/>
    <s v="2021"/>
    <x v="11"/>
    <x v="39"/>
  </r>
  <r>
    <x v="2"/>
    <n v="1185732"/>
    <x v="322"/>
    <x v="3"/>
    <x v="37"/>
    <s v="Fargo"/>
    <x v="0"/>
    <n v="48"/>
    <n v="160"/>
    <n v="7680"/>
    <n v="3763.2"/>
    <n v="0.49"/>
    <s v="Online"/>
    <s v="2021"/>
    <x v="5"/>
    <x v="43"/>
  </r>
  <r>
    <x v="2"/>
    <n v="1185732"/>
    <x v="322"/>
    <x v="3"/>
    <x v="37"/>
    <s v="Fargo"/>
    <x v="1"/>
    <n v="44"/>
    <n v="84"/>
    <n v="3696"/>
    <n v="1589.28"/>
    <n v="0.43"/>
    <s v="Online"/>
    <s v="2021"/>
    <x v="5"/>
    <x v="43"/>
  </r>
  <r>
    <x v="2"/>
    <n v="1185732"/>
    <x v="322"/>
    <x v="3"/>
    <x v="37"/>
    <s v="Fargo"/>
    <x v="2"/>
    <n v="37"/>
    <n v="59"/>
    <n v="2183"/>
    <n v="873.2"/>
    <n v="0.4"/>
    <s v="Online"/>
    <s v="2021"/>
    <x v="5"/>
    <x v="43"/>
  </r>
  <r>
    <x v="2"/>
    <n v="1185732"/>
    <x v="322"/>
    <x v="3"/>
    <x v="37"/>
    <s v="Fargo"/>
    <x v="3"/>
    <n v="38"/>
    <n v="53"/>
    <n v="2014"/>
    <n v="866.02"/>
    <n v="0.43"/>
    <s v="Online"/>
    <s v="2021"/>
    <x v="5"/>
    <x v="43"/>
  </r>
  <r>
    <x v="2"/>
    <n v="1185732"/>
    <x v="322"/>
    <x v="3"/>
    <x v="37"/>
    <s v="Fargo"/>
    <x v="4"/>
    <n v="49"/>
    <n v="60"/>
    <n v="2940"/>
    <n v="1352.3999999999999"/>
    <n v="0.45999999999999996"/>
    <s v="Online"/>
    <s v="2021"/>
    <x v="5"/>
    <x v="43"/>
  </r>
  <r>
    <x v="2"/>
    <n v="1185732"/>
    <x v="322"/>
    <x v="3"/>
    <x v="37"/>
    <s v="Fargo"/>
    <x v="5"/>
    <n v="54"/>
    <n v="98"/>
    <n v="5292"/>
    <n v="2857.6800000000003"/>
    <n v="0.54"/>
    <s v="Online"/>
    <s v="2021"/>
    <x v="5"/>
    <x v="43"/>
  </r>
  <r>
    <x v="2"/>
    <n v="1185732"/>
    <x v="354"/>
    <x v="3"/>
    <x v="37"/>
    <s v="Fargo"/>
    <x v="0"/>
    <n v="46"/>
    <n v="147"/>
    <n v="6762"/>
    <n v="3313.38"/>
    <n v="0.49"/>
    <s v="Online"/>
    <s v="2021"/>
    <x v="6"/>
    <x v="18"/>
  </r>
  <r>
    <x v="2"/>
    <n v="1185732"/>
    <x v="354"/>
    <x v="3"/>
    <x v="37"/>
    <s v="Fargo"/>
    <x v="1"/>
    <n v="42"/>
    <n v="90"/>
    <n v="3780"/>
    <n v="1512"/>
    <n v="0.4"/>
    <s v="Online"/>
    <s v="2021"/>
    <x v="6"/>
    <x v="18"/>
  </r>
  <r>
    <x v="2"/>
    <n v="1185732"/>
    <x v="354"/>
    <x v="3"/>
    <x v="37"/>
    <s v="Fargo"/>
    <x v="2"/>
    <n v="37"/>
    <n v="63"/>
    <n v="2331"/>
    <n v="955.70999999999992"/>
    <n v="0.41"/>
    <s v="Online"/>
    <s v="2021"/>
    <x v="6"/>
    <x v="18"/>
  </r>
  <r>
    <x v="2"/>
    <n v="1185732"/>
    <x v="354"/>
    <x v="3"/>
    <x v="37"/>
    <s v="Fargo"/>
    <x v="3"/>
    <n v="38"/>
    <n v="52"/>
    <n v="1976"/>
    <n v="810.16"/>
    <n v="0.41"/>
    <s v="Online"/>
    <s v="2021"/>
    <x v="6"/>
    <x v="18"/>
  </r>
  <r>
    <x v="2"/>
    <n v="1185732"/>
    <x v="354"/>
    <x v="3"/>
    <x v="37"/>
    <s v="Fargo"/>
    <x v="4"/>
    <n v="46"/>
    <n v="44"/>
    <n v="2024"/>
    <n v="931.04"/>
    <n v="0.45999999999999996"/>
    <s v="Online"/>
    <s v="2021"/>
    <x v="6"/>
    <x v="18"/>
  </r>
  <r>
    <x v="2"/>
    <n v="1185732"/>
    <x v="354"/>
    <x v="3"/>
    <x v="37"/>
    <s v="Fargo"/>
    <x v="5"/>
    <n v="54"/>
    <n v="95"/>
    <n v="5130"/>
    <n v="2718.9"/>
    <n v="0.53"/>
    <s v="Online"/>
    <s v="2021"/>
    <x v="6"/>
    <x v="18"/>
  </r>
  <r>
    <x v="2"/>
    <n v="1185732"/>
    <x v="386"/>
    <x v="3"/>
    <x v="37"/>
    <s v="Fargo"/>
    <x v="0"/>
    <n v="36"/>
    <n v="133"/>
    <n v="4788"/>
    <n v="2394"/>
    <n v="0.5"/>
    <s v="Online"/>
    <s v="2021"/>
    <x v="7"/>
    <x v="22"/>
  </r>
  <r>
    <x v="2"/>
    <n v="1185732"/>
    <x v="386"/>
    <x v="3"/>
    <x v="37"/>
    <s v="Fargo"/>
    <x v="1"/>
    <n v="34"/>
    <n v="72"/>
    <n v="2448"/>
    <n v="1052.6399999999999"/>
    <n v="0.43"/>
    <s v="Online"/>
    <s v="2021"/>
    <x v="7"/>
    <x v="22"/>
  </r>
  <r>
    <x v="2"/>
    <n v="1185732"/>
    <x v="386"/>
    <x v="3"/>
    <x v="37"/>
    <s v="Fargo"/>
    <x v="2"/>
    <n v="27"/>
    <n v="51"/>
    <n v="1377"/>
    <n v="605.88"/>
    <n v="0.44"/>
    <s v="Online"/>
    <s v="2021"/>
    <x v="7"/>
    <x v="22"/>
  </r>
  <r>
    <x v="2"/>
    <n v="1185732"/>
    <x v="386"/>
    <x v="3"/>
    <x v="37"/>
    <s v="Fargo"/>
    <x v="3"/>
    <n v="28"/>
    <n v="44"/>
    <n v="1232"/>
    <n v="505.11999999999995"/>
    <n v="0.41"/>
    <s v="Online"/>
    <s v="2021"/>
    <x v="7"/>
    <x v="22"/>
  </r>
  <r>
    <x v="2"/>
    <n v="1185732"/>
    <x v="386"/>
    <x v="3"/>
    <x v="37"/>
    <s v="Fargo"/>
    <x v="4"/>
    <n v="36"/>
    <n v="42"/>
    <n v="1512"/>
    <n v="740.88"/>
    <n v="0.49"/>
    <s v="Online"/>
    <s v="2021"/>
    <x v="7"/>
    <x v="22"/>
  </r>
  <r>
    <x v="2"/>
    <n v="1185732"/>
    <x v="386"/>
    <x v="3"/>
    <x v="37"/>
    <s v="Fargo"/>
    <x v="5"/>
    <n v="44"/>
    <n v="63"/>
    <n v="2772"/>
    <n v="1524.6000000000001"/>
    <n v="0.55000000000000004"/>
    <s v="Online"/>
    <s v="2021"/>
    <x v="7"/>
    <x v="22"/>
  </r>
  <r>
    <x v="2"/>
    <n v="1185732"/>
    <x v="415"/>
    <x v="3"/>
    <x v="37"/>
    <s v="Fargo"/>
    <x v="0"/>
    <n v="49"/>
    <n v="116"/>
    <n v="5684"/>
    <n v="2671.48"/>
    <n v="0.47"/>
    <s v="Online"/>
    <s v="2021"/>
    <x v="8"/>
    <x v="46"/>
  </r>
  <r>
    <x v="2"/>
    <n v="1185732"/>
    <x v="415"/>
    <x v="3"/>
    <x v="37"/>
    <s v="Fargo"/>
    <x v="1"/>
    <n v="36"/>
    <n v="73"/>
    <n v="2628"/>
    <n v="1077.48"/>
    <n v="0.41"/>
    <s v="Online"/>
    <s v="2021"/>
    <x v="8"/>
    <x v="46"/>
  </r>
  <r>
    <x v="2"/>
    <n v="1185732"/>
    <x v="415"/>
    <x v="3"/>
    <x v="37"/>
    <s v="Fargo"/>
    <x v="2"/>
    <n v="39"/>
    <n v="39"/>
    <n v="1521"/>
    <n v="669.24"/>
    <n v="0.44"/>
    <s v="Online"/>
    <s v="2021"/>
    <x v="8"/>
    <x v="46"/>
  </r>
  <r>
    <x v="2"/>
    <n v="1185732"/>
    <x v="415"/>
    <x v="3"/>
    <x v="37"/>
    <s v="Fargo"/>
    <x v="3"/>
    <n v="38"/>
    <n v="33"/>
    <n v="1254"/>
    <n v="501.6"/>
    <n v="0.4"/>
    <s v="Online"/>
    <s v="2021"/>
    <x v="8"/>
    <x v="46"/>
  </r>
  <r>
    <x v="2"/>
    <n v="1185732"/>
    <x v="415"/>
    <x v="3"/>
    <x v="37"/>
    <s v="Fargo"/>
    <x v="4"/>
    <n v="45"/>
    <n v="34"/>
    <n v="1530"/>
    <n v="719.09999999999991"/>
    <n v="0.47"/>
    <s v="Online"/>
    <s v="2021"/>
    <x v="8"/>
    <x v="46"/>
  </r>
  <r>
    <x v="0"/>
    <n v="1185732"/>
    <x v="415"/>
    <x v="3"/>
    <x v="37"/>
    <s v="Fargo"/>
    <x v="5"/>
    <n v="53"/>
    <n v="73"/>
    <n v="3869"/>
    <n v="2050.5700000000002"/>
    <n v="0.53"/>
    <s v="Online"/>
    <s v="2021"/>
    <x v="8"/>
    <x v="46"/>
  </r>
  <r>
    <x v="0"/>
    <n v="1185732"/>
    <x v="446"/>
    <x v="3"/>
    <x v="37"/>
    <s v="Fargo"/>
    <x v="0"/>
    <n v="49"/>
    <n v="120"/>
    <n v="5880"/>
    <n v="2940"/>
    <n v="0.5"/>
    <s v="Online"/>
    <s v="2021"/>
    <x v="9"/>
    <x v="27"/>
  </r>
  <r>
    <x v="0"/>
    <n v="1185732"/>
    <x v="446"/>
    <x v="3"/>
    <x v="37"/>
    <s v="Fargo"/>
    <x v="1"/>
    <n v="36"/>
    <n v="73"/>
    <n v="2628"/>
    <n v="1182.5999999999999"/>
    <n v="0.44999999999999996"/>
    <s v="Online"/>
    <s v="2021"/>
    <x v="9"/>
    <x v="27"/>
  </r>
  <r>
    <x v="0"/>
    <n v="1185732"/>
    <x v="446"/>
    <x v="3"/>
    <x v="37"/>
    <s v="Fargo"/>
    <x v="2"/>
    <n v="39"/>
    <n v="53"/>
    <n v="2067"/>
    <n v="909.48"/>
    <n v="0.44"/>
    <s v="Online"/>
    <s v="2021"/>
    <x v="9"/>
    <x v="27"/>
  </r>
  <r>
    <x v="0"/>
    <n v="1185732"/>
    <x v="446"/>
    <x v="3"/>
    <x v="37"/>
    <s v="Fargo"/>
    <x v="3"/>
    <n v="39"/>
    <n v="47"/>
    <n v="1833"/>
    <n v="788.18999999999994"/>
    <n v="0.43"/>
    <s v="Online"/>
    <s v="2021"/>
    <x v="9"/>
    <x v="27"/>
  </r>
  <r>
    <x v="0"/>
    <n v="1185732"/>
    <x v="446"/>
    <x v="3"/>
    <x v="37"/>
    <s v="Fargo"/>
    <x v="4"/>
    <n v="55"/>
    <n v="44"/>
    <n v="2420"/>
    <n v="1089"/>
    <n v="0.44999999999999996"/>
    <s v="Online"/>
    <s v="2021"/>
    <x v="9"/>
    <x v="27"/>
  </r>
  <r>
    <x v="0"/>
    <n v="1185732"/>
    <x v="446"/>
    <x v="3"/>
    <x v="37"/>
    <s v="Fargo"/>
    <x v="5"/>
    <n v="60"/>
    <n v="65"/>
    <n v="3900"/>
    <n v="1989"/>
    <n v="0.51"/>
    <s v="Online"/>
    <s v="2021"/>
    <x v="9"/>
    <x v="27"/>
  </r>
  <r>
    <x v="0"/>
    <n v="1185732"/>
    <x v="475"/>
    <x v="3"/>
    <x v="37"/>
    <s v="Fargo"/>
    <x v="0"/>
    <n v="55"/>
    <n v="150"/>
    <n v="8250"/>
    <n v="3794.9999999999995"/>
    <n v="0.45999999999999996"/>
    <s v="Online"/>
    <s v="2021"/>
    <x v="10"/>
    <x v="50"/>
  </r>
  <r>
    <x v="0"/>
    <n v="1185732"/>
    <x v="475"/>
    <x v="3"/>
    <x v="37"/>
    <s v="Fargo"/>
    <x v="1"/>
    <n v="46"/>
    <n v="75"/>
    <n v="3450"/>
    <n v="1552.4999999999998"/>
    <n v="0.44999999999999996"/>
    <s v="Online"/>
    <s v="2021"/>
    <x v="10"/>
    <x v="50"/>
  </r>
  <r>
    <x v="0"/>
    <n v="1185732"/>
    <x v="475"/>
    <x v="3"/>
    <x v="37"/>
    <s v="Fargo"/>
    <x v="2"/>
    <n v="48"/>
    <n v="73"/>
    <n v="3504"/>
    <n v="1576.8"/>
    <n v="0.44999999999999996"/>
    <s v="Online"/>
    <s v="2021"/>
    <x v="10"/>
    <x v="50"/>
  </r>
  <r>
    <x v="0"/>
    <n v="1185732"/>
    <x v="475"/>
    <x v="3"/>
    <x v="37"/>
    <s v="Fargo"/>
    <x v="3"/>
    <n v="47"/>
    <n v="54"/>
    <n v="2538"/>
    <n v="1040.58"/>
    <n v="0.41"/>
    <s v="Online"/>
    <s v="2021"/>
    <x v="10"/>
    <x v="50"/>
  </r>
  <r>
    <x v="0"/>
    <n v="1185732"/>
    <x v="475"/>
    <x v="3"/>
    <x v="37"/>
    <s v="Fargo"/>
    <x v="4"/>
    <n v="58"/>
    <n v="54"/>
    <n v="3132"/>
    <n v="1409.3999999999999"/>
    <n v="0.44999999999999996"/>
    <s v="Online"/>
    <s v="2021"/>
    <x v="10"/>
    <x v="50"/>
  </r>
  <r>
    <x v="0"/>
    <n v="1185732"/>
    <x v="475"/>
    <x v="3"/>
    <x v="37"/>
    <s v="Fargo"/>
    <x v="5"/>
    <n v="63"/>
    <n v="78"/>
    <n v="4914"/>
    <n v="2604.42"/>
    <n v="0.53"/>
    <s v="Online"/>
    <s v="2021"/>
    <x v="10"/>
    <x v="50"/>
  </r>
  <r>
    <x v="0"/>
    <n v="1185732"/>
    <x v="170"/>
    <x v="3"/>
    <x v="37"/>
    <s v="Fargo"/>
    <x v="0"/>
    <n v="27"/>
    <n v="113"/>
    <n v="3051"/>
    <n v="1372.9499999999998"/>
    <n v="0.44999999999999996"/>
    <s v="Online"/>
    <s v="2021"/>
    <x v="0"/>
    <x v="1"/>
  </r>
  <r>
    <x v="0"/>
    <n v="1185732"/>
    <x v="170"/>
    <x v="3"/>
    <x v="37"/>
    <s v="Fargo"/>
    <x v="1"/>
    <n v="29"/>
    <n v="70"/>
    <n v="2030"/>
    <n v="933.8"/>
    <n v="0.45999999999999996"/>
    <s v="Online"/>
    <s v="2021"/>
    <x v="0"/>
    <x v="1"/>
  </r>
  <r>
    <x v="0"/>
    <n v="1185732"/>
    <x v="170"/>
    <x v="3"/>
    <x v="37"/>
    <s v="Fargo"/>
    <x v="2"/>
    <n v="19"/>
    <n v="68"/>
    <n v="1292"/>
    <n v="581.4"/>
    <n v="0.44999999999999996"/>
    <s v="Online"/>
    <s v="2021"/>
    <x v="0"/>
    <x v="1"/>
  </r>
  <r>
    <x v="0"/>
    <n v="1185732"/>
    <x v="170"/>
    <x v="3"/>
    <x v="37"/>
    <s v="Fargo"/>
    <x v="3"/>
    <n v="24"/>
    <n v="26"/>
    <n v="624"/>
    <n v="280.79999999999995"/>
    <n v="0.44999999999999996"/>
    <s v="Online"/>
    <s v="2021"/>
    <x v="0"/>
    <x v="1"/>
  </r>
  <r>
    <x v="0"/>
    <n v="1185732"/>
    <x v="170"/>
    <x v="3"/>
    <x v="37"/>
    <s v="Fargo"/>
    <x v="4"/>
    <n v="38"/>
    <n v="42"/>
    <n v="1596"/>
    <n v="1005.48"/>
    <n v="0.63"/>
    <s v="Online"/>
    <s v="2021"/>
    <x v="0"/>
    <x v="1"/>
  </r>
  <r>
    <x v="0"/>
    <n v="1185732"/>
    <x v="170"/>
    <x v="3"/>
    <x v="37"/>
    <s v="Fargo"/>
    <x v="5"/>
    <n v="28"/>
    <n v="75"/>
    <n v="2100"/>
    <n v="1092"/>
    <n v="0.52"/>
    <s v="Online"/>
    <s v="2021"/>
    <x v="0"/>
    <x v="1"/>
  </r>
  <r>
    <x v="0"/>
    <n v="1185732"/>
    <x v="201"/>
    <x v="3"/>
    <x v="37"/>
    <s v="Fargo"/>
    <x v="0"/>
    <n v="28"/>
    <n v="145"/>
    <n v="4060"/>
    <n v="1786.4"/>
    <n v="0.44"/>
    <s v="Online"/>
    <s v="2021"/>
    <x v="1"/>
    <x v="4"/>
  </r>
  <r>
    <x v="0"/>
    <n v="1185732"/>
    <x v="201"/>
    <x v="3"/>
    <x v="37"/>
    <s v="Fargo"/>
    <x v="1"/>
    <n v="28"/>
    <n v="45"/>
    <n v="1260"/>
    <n v="579.59999999999991"/>
    <n v="0.45999999999999996"/>
    <s v="Online"/>
    <s v="2021"/>
    <x v="1"/>
    <x v="4"/>
  </r>
  <r>
    <x v="0"/>
    <n v="1185732"/>
    <x v="201"/>
    <x v="3"/>
    <x v="37"/>
    <s v="Fargo"/>
    <x v="2"/>
    <n v="19"/>
    <n v="56"/>
    <n v="1064"/>
    <n v="436.23999999999995"/>
    <n v="0.41"/>
    <s v="Online"/>
    <s v="2021"/>
    <x v="1"/>
    <x v="4"/>
  </r>
  <r>
    <x v="0"/>
    <n v="1185732"/>
    <x v="201"/>
    <x v="3"/>
    <x v="38"/>
    <s v="Des Moines"/>
    <x v="3"/>
    <n v="25"/>
    <n v="23"/>
    <n v="575"/>
    <n v="253"/>
    <n v="0.44"/>
    <s v="Online"/>
    <s v="2021"/>
    <x v="1"/>
    <x v="4"/>
  </r>
  <r>
    <x v="0"/>
    <n v="1185732"/>
    <x v="201"/>
    <x v="3"/>
    <x v="38"/>
    <s v="Des Moines"/>
    <x v="4"/>
    <n v="38"/>
    <n v="38"/>
    <n v="1444"/>
    <n v="938.6"/>
    <n v="0.65"/>
    <s v="Online"/>
    <s v="2021"/>
    <x v="1"/>
    <x v="4"/>
  </r>
  <r>
    <x v="0"/>
    <n v="1185732"/>
    <x v="201"/>
    <x v="3"/>
    <x v="38"/>
    <s v="Des Moines"/>
    <x v="5"/>
    <n v="14"/>
    <n v="68"/>
    <n v="952"/>
    <n v="514.08000000000004"/>
    <n v="0.54"/>
    <s v="Online"/>
    <s v="2021"/>
    <x v="1"/>
    <x v="4"/>
  </r>
  <r>
    <x v="0"/>
    <n v="1185732"/>
    <x v="707"/>
    <x v="3"/>
    <x v="38"/>
    <s v="Des Moines"/>
    <x v="0"/>
    <n v="19"/>
    <n v="136"/>
    <n v="2584"/>
    <n v="1033.6000000000001"/>
    <n v="0.4"/>
    <s v="Online"/>
    <s v="2021"/>
    <x v="2"/>
    <x v="6"/>
  </r>
  <r>
    <x v="0"/>
    <n v="1185732"/>
    <x v="707"/>
    <x v="3"/>
    <x v="38"/>
    <s v="Des Moines"/>
    <x v="1"/>
    <n v="19"/>
    <n v="47"/>
    <n v="893"/>
    <n v="401.84999999999997"/>
    <n v="0.44999999999999996"/>
    <s v="Online"/>
    <s v="2021"/>
    <x v="2"/>
    <x v="6"/>
  </r>
  <r>
    <x v="0"/>
    <n v="1185732"/>
    <x v="707"/>
    <x v="3"/>
    <x v="38"/>
    <s v="Des Moines"/>
    <x v="2"/>
    <n v="9"/>
    <n v="65"/>
    <n v="585"/>
    <n v="234"/>
    <n v="0.4"/>
    <s v="Online"/>
    <s v="2021"/>
    <x v="2"/>
    <x v="6"/>
  </r>
  <r>
    <x v="0"/>
    <n v="1185732"/>
    <x v="707"/>
    <x v="3"/>
    <x v="38"/>
    <s v="Des Moines"/>
    <x v="3"/>
    <n v="14"/>
    <n v="28"/>
    <n v="392"/>
    <n v="164.64"/>
    <n v="0.42"/>
    <s v="Online"/>
    <s v="2021"/>
    <x v="2"/>
    <x v="6"/>
  </r>
  <r>
    <x v="0"/>
    <n v="1185732"/>
    <x v="707"/>
    <x v="3"/>
    <x v="38"/>
    <s v="Des Moines"/>
    <x v="4"/>
    <n v="28"/>
    <n v="39"/>
    <n v="1092"/>
    <n v="698.88"/>
    <n v="0.64"/>
    <s v="Online"/>
    <s v="2021"/>
    <x v="2"/>
    <x v="6"/>
  </r>
  <r>
    <x v="0"/>
    <n v="1185732"/>
    <x v="707"/>
    <x v="3"/>
    <x v="38"/>
    <s v="Des Moines"/>
    <x v="5"/>
    <n v="20"/>
    <n v="68"/>
    <n v="1360"/>
    <n v="720.80000000000007"/>
    <n v="0.53"/>
    <s v="Online"/>
    <s v="2021"/>
    <x v="2"/>
    <x v="6"/>
  </r>
  <r>
    <x v="0"/>
    <n v="1185732"/>
    <x v="229"/>
    <x v="3"/>
    <x v="38"/>
    <s v="Des Moines"/>
    <x v="0"/>
    <n v="20"/>
    <n v="124"/>
    <n v="2480"/>
    <n v="1116"/>
    <n v="0.44999999999999996"/>
    <s v="Online"/>
    <s v="2021"/>
    <x v="3"/>
    <x v="34"/>
  </r>
  <r>
    <x v="0"/>
    <n v="1185732"/>
    <x v="229"/>
    <x v="3"/>
    <x v="38"/>
    <s v="Des Moines"/>
    <x v="1"/>
    <n v="18"/>
    <n v="49"/>
    <n v="882"/>
    <n v="432.18"/>
    <n v="0.49"/>
    <s v="Online"/>
    <s v="2021"/>
    <x v="3"/>
    <x v="34"/>
  </r>
  <r>
    <x v="0"/>
    <n v="1185732"/>
    <x v="229"/>
    <x v="3"/>
    <x v="38"/>
    <s v="Des Moines"/>
    <x v="2"/>
    <n v="10"/>
    <n v="53"/>
    <n v="530"/>
    <n v="233.2"/>
    <n v="0.44"/>
    <s v="Online"/>
    <s v="2021"/>
    <x v="3"/>
    <x v="34"/>
  </r>
  <r>
    <x v="0"/>
    <n v="1185732"/>
    <x v="229"/>
    <x v="3"/>
    <x v="38"/>
    <s v="Des Moines"/>
    <x v="3"/>
    <n v="15"/>
    <n v="28"/>
    <n v="420"/>
    <n v="188.99999999999997"/>
    <n v="0.44999999999999996"/>
    <s v="Online"/>
    <s v="2021"/>
    <x v="3"/>
    <x v="34"/>
  </r>
  <r>
    <x v="0"/>
    <n v="1185732"/>
    <x v="229"/>
    <x v="3"/>
    <x v="38"/>
    <s v="Des Moines"/>
    <x v="4"/>
    <n v="55"/>
    <n v="34"/>
    <n v="1870"/>
    <n v="1140.7"/>
    <n v="0.61"/>
    <s v="Online"/>
    <s v="2021"/>
    <x v="3"/>
    <x v="34"/>
  </r>
  <r>
    <x v="0"/>
    <n v="1185732"/>
    <x v="229"/>
    <x v="3"/>
    <x v="38"/>
    <s v="Des Moines"/>
    <x v="5"/>
    <n v="46"/>
    <n v="63"/>
    <n v="2898"/>
    <n v="1506.96"/>
    <n v="0.52"/>
    <s v="Online"/>
    <s v="2021"/>
    <x v="3"/>
    <x v="34"/>
  </r>
  <r>
    <x v="0"/>
    <n v="1185732"/>
    <x v="260"/>
    <x v="3"/>
    <x v="38"/>
    <s v="Des Moines"/>
    <x v="0"/>
    <n v="57"/>
    <n v="146"/>
    <n v="8322"/>
    <n v="3495.24"/>
    <n v="0.42"/>
    <s v="Online"/>
    <s v="2021"/>
    <x v="4"/>
    <x v="13"/>
  </r>
  <r>
    <x v="0"/>
    <n v="1185732"/>
    <x v="260"/>
    <x v="3"/>
    <x v="38"/>
    <s v="Des Moines"/>
    <x v="1"/>
    <n v="37"/>
    <n v="63"/>
    <n v="2331"/>
    <n v="1072.26"/>
    <n v="0.45999999999999996"/>
    <s v="Online"/>
    <s v="2021"/>
    <x v="4"/>
    <x v="13"/>
  </r>
  <r>
    <x v="0"/>
    <n v="1185732"/>
    <x v="260"/>
    <x v="3"/>
    <x v="38"/>
    <s v="Des Moines"/>
    <x v="2"/>
    <n v="33"/>
    <n v="54"/>
    <n v="1782"/>
    <n v="730.62"/>
    <n v="0.41"/>
    <s v="Online"/>
    <s v="2021"/>
    <x v="4"/>
    <x v="13"/>
  </r>
  <r>
    <x v="0"/>
    <n v="1185732"/>
    <x v="260"/>
    <x v="3"/>
    <x v="38"/>
    <s v="Des Moines"/>
    <x v="3"/>
    <n v="33"/>
    <n v="34"/>
    <n v="1122"/>
    <n v="493.68"/>
    <n v="0.44"/>
    <s v="Online"/>
    <s v="2021"/>
    <x v="4"/>
    <x v="13"/>
  </r>
  <r>
    <x v="0"/>
    <n v="1185732"/>
    <x v="260"/>
    <x v="3"/>
    <x v="38"/>
    <s v="Des Moines"/>
    <x v="4"/>
    <n v="43"/>
    <n v="42"/>
    <n v="1806"/>
    <n v="1173.9000000000001"/>
    <n v="0.65"/>
    <s v="Online"/>
    <s v="2021"/>
    <x v="4"/>
    <x v="13"/>
  </r>
  <r>
    <x v="0"/>
    <n v="1185732"/>
    <x v="260"/>
    <x v="3"/>
    <x v="38"/>
    <s v="Des Moines"/>
    <x v="5"/>
    <n v="46"/>
    <n v="69"/>
    <n v="3174"/>
    <n v="1650.48"/>
    <n v="0.52"/>
    <s v="Online"/>
    <s v="2021"/>
    <x v="4"/>
    <x v="13"/>
  </r>
  <r>
    <x v="0"/>
    <n v="1185732"/>
    <x v="290"/>
    <x v="3"/>
    <x v="38"/>
    <s v="Des Moines"/>
    <x v="0"/>
    <n v="32"/>
    <n v="137"/>
    <n v="4384"/>
    <n v="1841.28"/>
    <n v="0.42"/>
    <s v="Online"/>
    <s v="2021"/>
    <x v="11"/>
    <x v="39"/>
  </r>
  <r>
    <x v="0"/>
    <n v="1185732"/>
    <x v="290"/>
    <x v="3"/>
    <x v="38"/>
    <s v="Des Moines"/>
    <x v="1"/>
    <n v="28"/>
    <n v="77"/>
    <n v="2156"/>
    <n v="1034.8799999999999"/>
    <n v="0.48"/>
    <s v="Online"/>
    <s v="2021"/>
    <x v="11"/>
    <x v="39"/>
  </r>
  <r>
    <x v="0"/>
    <n v="1185732"/>
    <x v="290"/>
    <x v="3"/>
    <x v="38"/>
    <s v="Des Moines"/>
    <x v="2"/>
    <n v="23"/>
    <n v="50"/>
    <n v="1150"/>
    <n v="517.5"/>
    <n v="0.44999999999999996"/>
    <s v="Online"/>
    <s v="2021"/>
    <x v="11"/>
    <x v="39"/>
  </r>
  <r>
    <x v="0"/>
    <n v="1185732"/>
    <x v="290"/>
    <x v="3"/>
    <x v="38"/>
    <s v="Des Moines"/>
    <x v="3"/>
    <n v="24"/>
    <n v="44"/>
    <n v="1056"/>
    <n v="464.64"/>
    <n v="0.44"/>
    <s v="Online"/>
    <s v="2021"/>
    <x v="11"/>
    <x v="39"/>
  </r>
  <r>
    <x v="0"/>
    <n v="1185732"/>
    <x v="290"/>
    <x v="3"/>
    <x v="38"/>
    <s v="Des Moines"/>
    <x v="4"/>
    <n v="34"/>
    <n v="44"/>
    <n v="1496"/>
    <n v="957.44"/>
    <n v="0.64"/>
    <s v="Online"/>
    <s v="2021"/>
    <x v="11"/>
    <x v="39"/>
  </r>
  <r>
    <x v="0"/>
    <n v="1185732"/>
    <x v="290"/>
    <x v="3"/>
    <x v="38"/>
    <s v="Des Moines"/>
    <x v="5"/>
    <n v="51"/>
    <n v="85"/>
    <n v="4335"/>
    <n v="2297.5500000000002"/>
    <n v="0.53"/>
    <s v="Online"/>
    <s v="2021"/>
    <x v="11"/>
    <x v="39"/>
  </r>
  <r>
    <x v="0"/>
    <n v="1185732"/>
    <x v="319"/>
    <x v="3"/>
    <x v="38"/>
    <s v="Des Moines"/>
    <x v="0"/>
    <n v="49"/>
    <n v="138"/>
    <n v="6762"/>
    <n v="2975.28"/>
    <n v="0.44"/>
    <s v="Online"/>
    <s v="2021"/>
    <x v="5"/>
    <x v="43"/>
  </r>
  <r>
    <x v="0"/>
    <n v="1185732"/>
    <x v="319"/>
    <x v="3"/>
    <x v="38"/>
    <s v="Des Moines"/>
    <x v="1"/>
    <n v="44"/>
    <n v="87"/>
    <n v="3828"/>
    <n v="1875.72"/>
    <n v="0.49"/>
    <s v="Online"/>
    <s v="2021"/>
    <x v="5"/>
    <x v="43"/>
  </r>
  <r>
    <x v="0"/>
    <n v="1185732"/>
    <x v="319"/>
    <x v="3"/>
    <x v="38"/>
    <s v="Des Moines"/>
    <x v="2"/>
    <n v="36"/>
    <n v="68"/>
    <n v="2448"/>
    <n v="1077.1200000000001"/>
    <n v="0.44"/>
    <s v="Online"/>
    <s v="2021"/>
    <x v="5"/>
    <x v="43"/>
  </r>
  <r>
    <x v="0"/>
    <n v="1185732"/>
    <x v="319"/>
    <x v="3"/>
    <x v="38"/>
    <s v="Des Moines"/>
    <x v="3"/>
    <n v="37"/>
    <n v="47"/>
    <n v="1739"/>
    <n v="712.99"/>
    <n v="0.41"/>
    <s v="Online"/>
    <s v="2021"/>
    <x v="5"/>
    <x v="43"/>
  </r>
  <r>
    <x v="0"/>
    <n v="1185732"/>
    <x v="319"/>
    <x v="3"/>
    <x v="38"/>
    <s v="Des Moines"/>
    <x v="4"/>
    <n v="46"/>
    <n v="60"/>
    <n v="2760"/>
    <n v="1656"/>
    <n v="0.6"/>
    <s v="Online"/>
    <s v="2021"/>
    <x v="5"/>
    <x v="43"/>
  </r>
  <r>
    <x v="0"/>
    <n v="1185732"/>
    <x v="319"/>
    <x v="3"/>
    <x v="38"/>
    <s v="Des Moines"/>
    <x v="5"/>
    <n v="51"/>
    <n v="94"/>
    <n v="4794"/>
    <n v="2397"/>
    <n v="0.5"/>
    <s v="Online"/>
    <s v="2021"/>
    <x v="5"/>
    <x v="43"/>
  </r>
  <r>
    <x v="0"/>
    <n v="1185732"/>
    <x v="351"/>
    <x v="3"/>
    <x v="38"/>
    <s v="Des Moines"/>
    <x v="0"/>
    <n v="49"/>
    <n v="131"/>
    <n v="6419"/>
    <n v="2695.98"/>
    <n v="0.42"/>
    <s v="Online"/>
    <s v="2021"/>
    <x v="6"/>
    <x v="17"/>
  </r>
  <r>
    <x v="0"/>
    <n v="1185732"/>
    <x v="351"/>
    <x v="3"/>
    <x v="38"/>
    <s v="Des Moines"/>
    <x v="1"/>
    <n v="42"/>
    <n v="78"/>
    <n v="3276"/>
    <n v="1506.9599999999998"/>
    <n v="0.45999999999999996"/>
    <s v="Online"/>
    <s v="2021"/>
    <x v="6"/>
    <x v="17"/>
  </r>
  <r>
    <x v="0"/>
    <n v="1185732"/>
    <x v="351"/>
    <x v="3"/>
    <x v="38"/>
    <s v="Des Moines"/>
    <x v="2"/>
    <n v="39"/>
    <n v="61"/>
    <n v="2379"/>
    <n v="1022.97"/>
    <n v="0.43"/>
    <s v="Online"/>
    <s v="2021"/>
    <x v="6"/>
    <x v="17"/>
  </r>
  <r>
    <x v="0"/>
    <n v="1185732"/>
    <x v="351"/>
    <x v="3"/>
    <x v="38"/>
    <s v="Des Moines"/>
    <x v="3"/>
    <n v="37"/>
    <n v="54"/>
    <n v="1998"/>
    <n v="819.18"/>
    <n v="0.41"/>
    <s v="Online"/>
    <s v="2021"/>
    <x v="6"/>
    <x v="17"/>
  </r>
  <r>
    <x v="0"/>
    <n v="1185732"/>
    <x v="351"/>
    <x v="3"/>
    <x v="38"/>
    <s v="Des Moines"/>
    <x v="4"/>
    <n v="48"/>
    <n v="51"/>
    <n v="2448"/>
    <n v="1468.8"/>
    <n v="0.6"/>
    <s v="Online"/>
    <s v="2021"/>
    <x v="6"/>
    <x v="17"/>
  </r>
  <r>
    <x v="0"/>
    <n v="1185732"/>
    <x v="351"/>
    <x v="3"/>
    <x v="38"/>
    <s v="Des Moines"/>
    <x v="5"/>
    <n v="53"/>
    <n v="98"/>
    <n v="5194"/>
    <n v="2856.7000000000003"/>
    <n v="0.55000000000000004"/>
    <s v="Online"/>
    <s v="2021"/>
    <x v="6"/>
    <x v="17"/>
  </r>
  <r>
    <x v="0"/>
    <n v="1185732"/>
    <x v="383"/>
    <x v="3"/>
    <x v="38"/>
    <s v="Des Moines"/>
    <x v="0"/>
    <n v="34"/>
    <n v="133"/>
    <n v="4522"/>
    <n v="1808.8000000000002"/>
    <n v="0.4"/>
    <s v="Online"/>
    <s v="2021"/>
    <x v="7"/>
    <x v="22"/>
  </r>
  <r>
    <x v="0"/>
    <n v="1185732"/>
    <x v="383"/>
    <x v="3"/>
    <x v="38"/>
    <s v="Des Moines"/>
    <x v="1"/>
    <n v="27"/>
    <n v="77"/>
    <n v="2079"/>
    <n v="977.13"/>
    <n v="0.47"/>
    <s v="Online"/>
    <s v="2021"/>
    <x v="7"/>
    <x v="22"/>
  </r>
  <r>
    <x v="0"/>
    <n v="1185732"/>
    <x v="383"/>
    <x v="3"/>
    <x v="38"/>
    <s v="Des Moines"/>
    <x v="2"/>
    <n v="24"/>
    <n v="49"/>
    <n v="1176"/>
    <n v="470.40000000000003"/>
    <n v="0.4"/>
    <s v="Online"/>
    <s v="2021"/>
    <x v="7"/>
    <x v="22"/>
  </r>
  <r>
    <x v="0"/>
    <n v="1185732"/>
    <x v="383"/>
    <x v="3"/>
    <x v="38"/>
    <s v="Des Moines"/>
    <x v="3"/>
    <n v="23"/>
    <n v="38"/>
    <n v="874"/>
    <n v="393.29999999999995"/>
    <n v="0.44999999999999996"/>
    <s v="Online"/>
    <s v="2021"/>
    <x v="7"/>
    <x v="22"/>
  </r>
  <r>
    <x v="0"/>
    <n v="1185732"/>
    <x v="383"/>
    <x v="3"/>
    <x v="38"/>
    <s v="Des Moines"/>
    <x v="4"/>
    <n v="34"/>
    <n v="45"/>
    <n v="1530"/>
    <n v="933.3"/>
    <n v="0.61"/>
    <s v="Online"/>
    <s v="2021"/>
    <x v="7"/>
    <x v="22"/>
  </r>
  <r>
    <x v="0"/>
    <n v="1185732"/>
    <x v="383"/>
    <x v="3"/>
    <x v="38"/>
    <s v="Des Moines"/>
    <x v="5"/>
    <n v="36"/>
    <n v="61"/>
    <n v="2196"/>
    <n v="1098"/>
    <n v="0.5"/>
    <s v="Online"/>
    <s v="2021"/>
    <x v="7"/>
    <x v="22"/>
  </r>
  <r>
    <x v="0"/>
    <n v="1185732"/>
    <x v="412"/>
    <x v="3"/>
    <x v="38"/>
    <s v="Des Moines"/>
    <x v="0"/>
    <n v="43"/>
    <n v="112"/>
    <n v="4816"/>
    <n v="1974.56"/>
    <n v="0.41"/>
    <s v="Online"/>
    <s v="2021"/>
    <x v="8"/>
    <x v="46"/>
  </r>
  <r>
    <x v="0"/>
    <n v="1185732"/>
    <x v="412"/>
    <x v="3"/>
    <x v="38"/>
    <s v="Des Moines"/>
    <x v="1"/>
    <n v="32"/>
    <n v="75"/>
    <n v="2400"/>
    <n v="1104"/>
    <n v="0.45999999999999996"/>
    <s v="Online"/>
    <s v="2021"/>
    <x v="8"/>
    <x v="46"/>
  </r>
  <r>
    <x v="0"/>
    <n v="1185732"/>
    <x v="412"/>
    <x v="3"/>
    <x v="38"/>
    <s v="Des Moines"/>
    <x v="2"/>
    <n v="34"/>
    <n v="39"/>
    <n v="1326"/>
    <n v="543.66"/>
    <n v="0.41"/>
    <s v="Online"/>
    <s v="2021"/>
    <x v="8"/>
    <x v="46"/>
  </r>
  <r>
    <x v="0"/>
    <n v="1185732"/>
    <x v="412"/>
    <x v="3"/>
    <x v="38"/>
    <s v="Des Moines"/>
    <x v="3"/>
    <n v="34"/>
    <n v="31"/>
    <n v="1054"/>
    <n v="442.68"/>
    <n v="0.42"/>
    <s v="Online"/>
    <s v="2021"/>
    <x v="8"/>
    <x v="46"/>
  </r>
  <r>
    <x v="0"/>
    <n v="1185732"/>
    <x v="412"/>
    <x v="3"/>
    <x v="38"/>
    <s v="Des Moines"/>
    <x v="4"/>
    <n v="42"/>
    <n v="38"/>
    <n v="1596"/>
    <n v="1021.44"/>
    <n v="0.64"/>
    <s v="Online"/>
    <s v="2021"/>
    <x v="8"/>
    <x v="46"/>
  </r>
  <r>
    <x v="3"/>
    <n v="1185732"/>
    <x v="412"/>
    <x v="3"/>
    <x v="38"/>
    <s v="Des Moines"/>
    <x v="5"/>
    <n v="49"/>
    <n v="73"/>
    <n v="3577"/>
    <n v="1895.8100000000002"/>
    <n v="0.53"/>
    <s v="Online"/>
    <s v="2021"/>
    <x v="8"/>
    <x v="46"/>
  </r>
  <r>
    <x v="3"/>
    <n v="1185732"/>
    <x v="443"/>
    <x v="3"/>
    <x v="38"/>
    <s v="Des Moines"/>
    <x v="0"/>
    <n v="41"/>
    <n v="112"/>
    <n v="4592"/>
    <n v="2020.48"/>
    <n v="0.44"/>
    <s v="Online"/>
    <s v="2021"/>
    <x v="9"/>
    <x v="26"/>
  </r>
  <r>
    <x v="3"/>
    <n v="1185732"/>
    <x v="443"/>
    <x v="3"/>
    <x v="38"/>
    <s v="Des Moines"/>
    <x v="1"/>
    <n v="32"/>
    <n v="72"/>
    <n v="2304"/>
    <n v="1128.96"/>
    <n v="0.49"/>
    <s v="Online"/>
    <s v="2021"/>
    <x v="9"/>
    <x v="26"/>
  </r>
  <r>
    <x v="3"/>
    <n v="1185732"/>
    <x v="443"/>
    <x v="3"/>
    <x v="38"/>
    <s v="Des Moines"/>
    <x v="2"/>
    <n v="32"/>
    <n v="57"/>
    <n v="1824"/>
    <n v="802.56000000000006"/>
    <n v="0.44"/>
    <s v="Online"/>
    <s v="2021"/>
    <x v="9"/>
    <x v="26"/>
  </r>
  <r>
    <x v="3"/>
    <n v="1185732"/>
    <x v="443"/>
    <x v="3"/>
    <x v="38"/>
    <s v="Des Moines"/>
    <x v="3"/>
    <n v="34"/>
    <n v="52"/>
    <n v="1768"/>
    <n v="724.88"/>
    <n v="0.41"/>
    <s v="Online"/>
    <s v="2021"/>
    <x v="9"/>
    <x v="26"/>
  </r>
  <r>
    <x v="3"/>
    <n v="1185732"/>
    <x v="443"/>
    <x v="3"/>
    <x v="38"/>
    <s v="Des Moines"/>
    <x v="4"/>
    <n v="55"/>
    <n v="49"/>
    <n v="2695"/>
    <n v="1617"/>
    <n v="0.6"/>
    <s v="Online"/>
    <s v="2021"/>
    <x v="9"/>
    <x v="26"/>
  </r>
  <r>
    <x v="3"/>
    <n v="1185732"/>
    <x v="443"/>
    <x v="3"/>
    <x v="38"/>
    <s v="Des Moines"/>
    <x v="5"/>
    <n v="59"/>
    <n v="72"/>
    <n v="4248"/>
    <n v="2208.96"/>
    <n v="0.52"/>
    <s v="Online"/>
    <s v="2021"/>
    <x v="9"/>
    <x v="26"/>
  </r>
  <r>
    <x v="3"/>
    <n v="1185732"/>
    <x v="472"/>
    <x v="3"/>
    <x v="38"/>
    <s v="Des Moines"/>
    <x v="0"/>
    <n v="54"/>
    <n v="147"/>
    <n v="7938"/>
    <n v="3333.96"/>
    <n v="0.42"/>
    <s v="Online"/>
    <s v="2021"/>
    <x v="10"/>
    <x v="50"/>
  </r>
  <r>
    <x v="3"/>
    <n v="1185732"/>
    <x v="472"/>
    <x v="3"/>
    <x v="38"/>
    <s v="Des Moines"/>
    <x v="1"/>
    <n v="47"/>
    <n v="91"/>
    <n v="4277"/>
    <n v="2010.1899999999998"/>
    <n v="0.47"/>
    <s v="Online"/>
    <s v="2021"/>
    <x v="10"/>
    <x v="50"/>
  </r>
  <r>
    <x v="3"/>
    <n v="1185732"/>
    <x v="472"/>
    <x v="3"/>
    <x v="38"/>
    <s v="Des Moines"/>
    <x v="2"/>
    <n v="47"/>
    <n v="83"/>
    <n v="3901"/>
    <n v="1638.4199999999998"/>
    <n v="0.42"/>
    <s v="Online"/>
    <s v="2021"/>
    <x v="10"/>
    <x v="50"/>
  </r>
  <r>
    <x v="3"/>
    <n v="1185732"/>
    <x v="472"/>
    <x v="3"/>
    <x v="38"/>
    <s v="Des Moines"/>
    <x v="3"/>
    <n v="49"/>
    <n v="61"/>
    <n v="2989"/>
    <n v="1285.27"/>
    <n v="0.43"/>
    <s v="Online"/>
    <s v="2021"/>
    <x v="10"/>
    <x v="50"/>
  </r>
  <r>
    <x v="3"/>
    <n v="1185732"/>
    <x v="472"/>
    <x v="3"/>
    <x v="38"/>
    <s v="Des Moines"/>
    <x v="4"/>
    <n v="59"/>
    <n v="59"/>
    <n v="3481"/>
    <n v="2123.41"/>
    <n v="0.61"/>
    <s v="Online"/>
    <s v="2021"/>
    <x v="10"/>
    <x v="50"/>
  </r>
  <r>
    <x v="3"/>
    <n v="1185732"/>
    <x v="472"/>
    <x v="3"/>
    <x v="38"/>
    <s v="Des Moines"/>
    <x v="5"/>
    <n v="59"/>
    <n v="88"/>
    <n v="5192"/>
    <n v="2855.6000000000004"/>
    <n v="0.55000000000000004"/>
    <s v="Online"/>
    <s v="2021"/>
    <x v="10"/>
    <x v="50"/>
  </r>
  <r>
    <x v="3"/>
    <n v="1185732"/>
    <x v="167"/>
    <x v="3"/>
    <x v="38"/>
    <s v="Des Moines"/>
    <x v="0"/>
    <n v="28"/>
    <n v="126"/>
    <n v="3528"/>
    <n v="1587.6"/>
    <n v="0.44999999999999996"/>
    <s v="Online"/>
    <s v="2021"/>
    <x v="0"/>
    <x v="1"/>
  </r>
  <r>
    <x v="3"/>
    <n v="1185732"/>
    <x v="167"/>
    <x v="3"/>
    <x v="38"/>
    <s v="Des Moines"/>
    <x v="1"/>
    <n v="29"/>
    <n v="70"/>
    <n v="2030"/>
    <n v="933.8"/>
    <n v="0.45999999999999996"/>
    <s v="Online"/>
    <s v="2021"/>
    <x v="0"/>
    <x v="1"/>
  </r>
  <r>
    <x v="3"/>
    <n v="1185732"/>
    <x v="167"/>
    <x v="3"/>
    <x v="38"/>
    <s v="Des Moines"/>
    <x v="2"/>
    <n v="18"/>
    <n v="65"/>
    <n v="1170"/>
    <n v="479.7"/>
    <n v="0.41"/>
    <s v="Online"/>
    <s v="2021"/>
    <x v="0"/>
    <x v="1"/>
  </r>
  <r>
    <x v="3"/>
    <n v="1185732"/>
    <x v="167"/>
    <x v="3"/>
    <x v="38"/>
    <s v="Des Moines"/>
    <x v="3"/>
    <n v="23"/>
    <n v="29"/>
    <n v="667"/>
    <n v="300.14999999999998"/>
    <n v="0.44999999999999996"/>
    <s v="Online"/>
    <s v="2021"/>
    <x v="0"/>
    <x v="1"/>
  </r>
  <r>
    <x v="3"/>
    <n v="1185732"/>
    <x v="167"/>
    <x v="3"/>
    <x v="38"/>
    <s v="Des Moines"/>
    <x v="4"/>
    <n v="38"/>
    <n v="45"/>
    <n v="1710"/>
    <n v="1060.2"/>
    <n v="0.62"/>
    <s v="Online"/>
    <s v="2021"/>
    <x v="0"/>
    <x v="1"/>
  </r>
  <r>
    <x v="3"/>
    <n v="1185732"/>
    <x v="167"/>
    <x v="3"/>
    <x v="38"/>
    <s v="Des Moines"/>
    <x v="5"/>
    <n v="28"/>
    <n v="73"/>
    <n v="2044"/>
    <n v="1124.2"/>
    <n v="0.55000000000000004"/>
    <s v="Online"/>
    <s v="2021"/>
    <x v="0"/>
    <x v="1"/>
  </r>
  <r>
    <x v="3"/>
    <n v="1185732"/>
    <x v="198"/>
    <x v="3"/>
    <x v="38"/>
    <s v="Des Moines"/>
    <x v="0"/>
    <n v="29"/>
    <n v="140"/>
    <n v="4060"/>
    <n v="1664.6"/>
    <n v="0.41"/>
    <s v="Online"/>
    <s v="2021"/>
    <x v="1"/>
    <x v="4"/>
  </r>
  <r>
    <x v="3"/>
    <n v="1185732"/>
    <x v="198"/>
    <x v="3"/>
    <x v="38"/>
    <s v="Des Moines"/>
    <x v="1"/>
    <n v="29"/>
    <n v="39"/>
    <n v="1131"/>
    <n v="554.18999999999994"/>
    <n v="0.49"/>
    <s v="Online"/>
    <s v="2021"/>
    <x v="1"/>
    <x v="4"/>
  </r>
  <r>
    <x v="3"/>
    <n v="1185732"/>
    <x v="198"/>
    <x v="3"/>
    <x v="38"/>
    <s v="Des Moines"/>
    <x v="2"/>
    <n v="20"/>
    <n v="60"/>
    <n v="1200"/>
    <n v="516"/>
    <n v="0.43"/>
    <s v="Online"/>
    <s v="2021"/>
    <x v="1"/>
    <x v="4"/>
  </r>
  <r>
    <x v="3"/>
    <n v="1185732"/>
    <x v="198"/>
    <x v="3"/>
    <x v="39"/>
    <s v="Milwaukee"/>
    <x v="3"/>
    <n v="23"/>
    <n v="20"/>
    <n v="460"/>
    <n v="197.79999999999998"/>
    <n v="0.43"/>
    <s v="Online"/>
    <s v="2021"/>
    <x v="1"/>
    <x v="4"/>
  </r>
  <r>
    <x v="3"/>
    <n v="1185732"/>
    <x v="198"/>
    <x v="3"/>
    <x v="39"/>
    <s v="Milwaukee"/>
    <x v="4"/>
    <n v="38"/>
    <n v="38"/>
    <n v="1444"/>
    <n v="880.84"/>
    <n v="0.61"/>
    <s v="Online"/>
    <s v="2021"/>
    <x v="1"/>
    <x v="4"/>
  </r>
  <r>
    <x v="3"/>
    <n v="1185732"/>
    <x v="198"/>
    <x v="3"/>
    <x v="39"/>
    <s v="Milwaukee"/>
    <x v="5"/>
    <n v="14"/>
    <n v="65"/>
    <n v="910"/>
    <n v="464.1"/>
    <n v="0.51"/>
    <s v="Online"/>
    <s v="2021"/>
    <x v="1"/>
    <x v="4"/>
  </r>
  <r>
    <x v="3"/>
    <n v="1185732"/>
    <x v="704"/>
    <x v="3"/>
    <x v="39"/>
    <s v="Milwaukee"/>
    <x v="0"/>
    <n v="19"/>
    <n v="141"/>
    <n v="2679"/>
    <n v="1098.3899999999999"/>
    <n v="0.41"/>
    <s v="Online"/>
    <s v="2021"/>
    <x v="2"/>
    <x v="6"/>
  </r>
  <r>
    <x v="3"/>
    <n v="1185732"/>
    <x v="704"/>
    <x v="3"/>
    <x v="39"/>
    <s v="Milwaukee"/>
    <x v="1"/>
    <n v="19"/>
    <n v="44"/>
    <n v="836"/>
    <n v="418"/>
    <n v="0.5"/>
    <s v="Online"/>
    <s v="2021"/>
    <x v="2"/>
    <x v="6"/>
  </r>
  <r>
    <x v="3"/>
    <n v="1185732"/>
    <x v="704"/>
    <x v="3"/>
    <x v="39"/>
    <s v="Milwaukee"/>
    <x v="2"/>
    <n v="9"/>
    <n v="59"/>
    <n v="531"/>
    <n v="233.64000000000001"/>
    <n v="0.44"/>
    <s v="Online"/>
    <s v="2021"/>
    <x v="2"/>
    <x v="6"/>
  </r>
  <r>
    <x v="3"/>
    <n v="1185732"/>
    <x v="704"/>
    <x v="3"/>
    <x v="39"/>
    <s v="Milwaukee"/>
    <x v="3"/>
    <n v="14"/>
    <n v="20"/>
    <n v="280"/>
    <n v="114.8"/>
    <n v="0.41"/>
    <s v="Online"/>
    <s v="2021"/>
    <x v="2"/>
    <x v="6"/>
  </r>
  <r>
    <x v="3"/>
    <n v="1185732"/>
    <x v="704"/>
    <x v="3"/>
    <x v="39"/>
    <s v="Milwaukee"/>
    <x v="4"/>
    <n v="29"/>
    <n v="34"/>
    <n v="986"/>
    <n v="601.46"/>
    <n v="0.61"/>
    <s v="Online"/>
    <s v="2021"/>
    <x v="2"/>
    <x v="6"/>
  </r>
  <r>
    <x v="3"/>
    <n v="1185732"/>
    <x v="704"/>
    <x v="3"/>
    <x v="39"/>
    <s v="Milwaukee"/>
    <x v="5"/>
    <n v="18"/>
    <n v="63"/>
    <n v="1134"/>
    <n v="612.36"/>
    <n v="0.54"/>
    <s v="Online"/>
    <s v="2021"/>
    <x v="2"/>
    <x v="6"/>
  </r>
  <r>
    <x v="3"/>
    <n v="1185732"/>
    <x v="721"/>
    <x v="3"/>
    <x v="39"/>
    <s v="Milwaukee"/>
    <x v="0"/>
    <n v="18"/>
    <n v="122"/>
    <n v="2196"/>
    <n v="900.3599999999999"/>
    <n v="0.41"/>
    <s v="Online"/>
    <s v="2021"/>
    <x v="3"/>
    <x v="9"/>
  </r>
  <r>
    <x v="3"/>
    <n v="1185732"/>
    <x v="721"/>
    <x v="3"/>
    <x v="39"/>
    <s v="Milwaukee"/>
    <x v="1"/>
    <n v="20"/>
    <n v="39"/>
    <n v="780"/>
    <n v="358.79999999999995"/>
    <n v="0.45999999999999996"/>
    <s v="Online"/>
    <s v="2021"/>
    <x v="3"/>
    <x v="9"/>
  </r>
  <r>
    <x v="3"/>
    <n v="1185732"/>
    <x v="721"/>
    <x v="3"/>
    <x v="39"/>
    <s v="Milwaukee"/>
    <x v="2"/>
    <n v="9"/>
    <n v="41"/>
    <n v="369"/>
    <n v="158.66999999999999"/>
    <n v="0.43"/>
    <s v="Online"/>
    <s v="2021"/>
    <x v="3"/>
    <x v="9"/>
  </r>
  <r>
    <x v="3"/>
    <n v="1185732"/>
    <x v="721"/>
    <x v="3"/>
    <x v="39"/>
    <s v="Milwaukee"/>
    <x v="3"/>
    <n v="15"/>
    <n v="22"/>
    <n v="330"/>
    <n v="135.29999999999998"/>
    <n v="0.41"/>
    <s v="Online"/>
    <s v="2021"/>
    <x v="3"/>
    <x v="9"/>
  </r>
  <r>
    <x v="3"/>
    <n v="1185732"/>
    <x v="721"/>
    <x v="3"/>
    <x v="39"/>
    <s v="Milwaukee"/>
    <x v="4"/>
    <n v="55"/>
    <n v="26"/>
    <n v="1430"/>
    <n v="886.6"/>
    <n v="0.62"/>
    <s v="Online"/>
    <s v="2021"/>
    <x v="3"/>
    <x v="9"/>
  </r>
  <r>
    <x v="3"/>
    <n v="1185732"/>
    <x v="721"/>
    <x v="3"/>
    <x v="39"/>
    <s v="Milwaukee"/>
    <x v="5"/>
    <n v="49"/>
    <n v="61"/>
    <n v="2989"/>
    <n v="1643.95"/>
    <n v="0.55000000000000004"/>
    <s v="Online"/>
    <s v="2021"/>
    <x v="3"/>
    <x v="9"/>
  </r>
  <r>
    <x v="3"/>
    <n v="1185732"/>
    <x v="257"/>
    <x v="3"/>
    <x v="39"/>
    <s v="Milwaukee"/>
    <x v="0"/>
    <n v="58"/>
    <n v="134"/>
    <n v="7772"/>
    <n v="3186.52"/>
    <n v="0.41"/>
    <s v="Online"/>
    <s v="2021"/>
    <x v="4"/>
    <x v="13"/>
  </r>
  <r>
    <x v="3"/>
    <n v="1185732"/>
    <x v="257"/>
    <x v="3"/>
    <x v="39"/>
    <s v="Milwaukee"/>
    <x v="1"/>
    <n v="39"/>
    <n v="50"/>
    <n v="1950"/>
    <n v="955.5"/>
    <n v="0.49"/>
    <s v="Online"/>
    <s v="2021"/>
    <x v="4"/>
    <x v="13"/>
  </r>
  <r>
    <x v="3"/>
    <n v="1185732"/>
    <x v="257"/>
    <x v="3"/>
    <x v="39"/>
    <s v="Milwaukee"/>
    <x v="2"/>
    <n v="33"/>
    <n v="49"/>
    <n v="1617"/>
    <n v="727.65"/>
    <n v="0.44999999999999996"/>
    <s v="Online"/>
    <s v="2021"/>
    <x v="4"/>
    <x v="13"/>
  </r>
  <r>
    <x v="3"/>
    <n v="1185732"/>
    <x v="257"/>
    <x v="3"/>
    <x v="39"/>
    <s v="Milwaukee"/>
    <x v="3"/>
    <n v="32"/>
    <n v="38"/>
    <n v="1216"/>
    <n v="535.04"/>
    <n v="0.44"/>
    <s v="Online"/>
    <s v="2021"/>
    <x v="4"/>
    <x v="13"/>
  </r>
  <r>
    <x v="3"/>
    <n v="1185732"/>
    <x v="257"/>
    <x v="3"/>
    <x v="39"/>
    <s v="Milwaukee"/>
    <x v="4"/>
    <n v="44"/>
    <n v="53"/>
    <n v="2332"/>
    <n v="1422.52"/>
    <n v="0.61"/>
    <s v="Online"/>
    <s v="2021"/>
    <x v="4"/>
    <x v="13"/>
  </r>
  <r>
    <x v="3"/>
    <n v="1185732"/>
    <x v="257"/>
    <x v="3"/>
    <x v="39"/>
    <s v="Milwaukee"/>
    <x v="5"/>
    <n v="47"/>
    <n v="90"/>
    <n v="4230"/>
    <n v="2157.3000000000002"/>
    <n v="0.51"/>
    <s v="Online"/>
    <s v="2021"/>
    <x v="4"/>
    <x v="13"/>
  </r>
  <r>
    <x v="3"/>
    <n v="1185732"/>
    <x v="287"/>
    <x v="3"/>
    <x v="39"/>
    <s v="Milwaukee"/>
    <x v="0"/>
    <n v="32"/>
    <n v="160"/>
    <n v="5120"/>
    <n v="2252.8000000000002"/>
    <n v="0.44"/>
    <s v="Online"/>
    <s v="2021"/>
    <x v="11"/>
    <x v="38"/>
  </r>
  <r>
    <x v="3"/>
    <n v="1185732"/>
    <x v="287"/>
    <x v="3"/>
    <x v="39"/>
    <s v="Milwaukee"/>
    <x v="1"/>
    <n v="27"/>
    <n v="90"/>
    <n v="2430"/>
    <n v="1190.7"/>
    <n v="0.49"/>
    <s v="Online"/>
    <s v="2021"/>
    <x v="11"/>
    <x v="38"/>
  </r>
  <r>
    <x v="3"/>
    <n v="1185732"/>
    <x v="287"/>
    <x v="3"/>
    <x v="39"/>
    <s v="Milwaukee"/>
    <x v="2"/>
    <n v="24"/>
    <n v="52"/>
    <n v="1248"/>
    <n v="549.12"/>
    <n v="0.44"/>
    <s v="Online"/>
    <s v="2021"/>
    <x v="11"/>
    <x v="38"/>
  </r>
  <r>
    <x v="3"/>
    <n v="1185732"/>
    <x v="287"/>
    <x v="3"/>
    <x v="39"/>
    <s v="Milwaukee"/>
    <x v="3"/>
    <n v="24"/>
    <n v="47"/>
    <n v="1128"/>
    <n v="462.47999999999996"/>
    <n v="0.41"/>
    <s v="Online"/>
    <s v="2021"/>
    <x v="11"/>
    <x v="38"/>
  </r>
  <r>
    <x v="3"/>
    <n v="1185732"/>
    <x v="287"/>
    <x v="3"/>
    <x v="39"/>
    <s v="Milwaukee"/>
    <x v="4"/>
    <n v="34"/>
    <n v="46"/>
    <n v="1564"/>
    <n v="938.4"/>
    <n v="0.6"/>
    <s v="Online"/>
    <s v="2021"/>
    <x v="11"/>
    <x v="38"/>
  </r>
  <r>
    <x v="3"/>
    <n v="1185732"/>
    <x v="287"/>
    <x v="3"/>
    <x v="39"/>
    <s v="Milwaukee"/>
    <x v="5"/>
    <n v="51"/>
    <n v="98"/>
    <n v="4998"/>
    <n v="2748.9"/>
    <n v="0.55000000000000004"/>
    <s v="Online"/>
    <s v="2021"/>
    <x v="11"/>
    <x v="38"/>
  </r>
  <r>
    <x v="3"/>
    <n v="1185732"/>
    <x v="316"/>
    <x v="3"/>
    <x v="39"/>
    <s v="Milwaukee"/>
    <x v="0"/>
    <n v="45"/>
    <n v="149"/>
    <n v="6705"/>
    <n v="2816.1"/>
    <n v="0.42"/>
    <s v="Online"/>
    <s v="2021"/>
    <x v="5"/>
    <x v="42"/>
  </r>
  <r>
    <x v="3"/>
    <n v="1185732"/>
    <x v="316"/>
    <x v="3"/>
    <x v="39"/>
    <s v="Milwaukee"/>
    <x v="1"/>
    <n v="42"/>
    <n v="87"/>
    <n v="3654"/>
    <n v="1790.46"/>
    <n v="0.49"/>
    <s v="Online"/>
    <s v="2021"/>
    <x v="5"/>
    <x v="42"/>
  </r>
  <r>
    <x v="3"/>
    <n v="1185732"/>
    <x v="316"/>
    <x v="3"/>
    <x v="39"/>
    <s v="Milwaukee"/>
    <x v="2"/>
    <n v="38"/>
    <n v="61"/>
    <n v="2318"/>
    <n v="996.74"/>
    <n v="0.43"/>
    <s v="Online"/>
    <s v="2021"/>
    <x v="5"/>
    <x v="42"/>
  </r>
  <r>
    <x v="3"/>
    <n v="1185732"/>
    <x v="316"/>
    <x v="3"/>
    <x v="39"/>
    <s v="Milwaukee"/>
    <x v="3"/>
    <n v="38"/>
    <n v="51"/>
    <n v="1938"/>
    <n v="813.95999999999992"/>
    <n v="0.42"/>
    <s v="Online"/>
    <s v="2021"/>
    <x v="5"/>
    <x v="42"/>
  </r>
  <r>
    <x v="3"/>
    <n v="1185732"/>
    <x v="316"/>
    <x v="3"/>
    <x v="39"/>
    <s v="Milwaukee"/>
    <x v="4"/>
    <n v="48"/>
    <n v="50"/>
    <n v="2400"/>
    <n v="1488"/>
    <n v="0.62"/>
    <s v="Online"/>
    <s v="2021"/>
    <x v="5"/>
    <x v="42"/>
  </r>
  <r>
    <x v="3"/>
    <n v="1185732"/>
    <x v="316"/>
    <x v="3"/>
    <x v="39"/>
    <s v="Milwaukee"/>
    <x v="5"/>
    <n v="52"/>
    <n v="94"/>
    <n v="4888"/>
    <n v="2639.52"/>
    <n v="0.54"/>
    <s v="Online"/>
    <s v="2021"/>
    <x v="5"/>
    <x v="42"/>
  </r>
  <r>
    <x v="3"/>
    <n v="1185732"/>
    <x v="348"/>
    <x v="3"/>
    <x v="39"/>
    <s v="Milwaukee"/>
    <x v="0"/>
    <n v="46"/>
    <n v="158"/>
    <n v="7268"/>
    <n v="3052.56"/>
    <n v="0.42"/>
    <s v="Online"/>
    <s v="2021"/>
    <x v="6"/>
    <x v="17"/>
  </r>
  <r>
    <x v="3"/>
    <n v="1185732"/>
    <x v="348"/>
    <x v="3"/>
    <x v="39"/>
    <s v="Milwaukee"/>
    <x v="1"/>
    <n v="43"/>
    <n v="84"/>
    <n v="3612"/>
    <n v="1697.6399999999999"/>
    <n v="0.47"/>
    <s v="Online"/>
    <s v="2021"/>
    <x v="6"/>
    <x v="17"/>
  </r>
  <r>
    <x v="3"/>
    <n v="1185732"/>
    <x v="348"/>
    <x v="3"/>
    <x v="39"/>
    <s v="Milwaukee"/>
    <x v="2"/>
    <n v="39"/>
    <n v="56"/>
    <n v="2184"/>
    <n v="873.6"/>
    <n v="0.4"/>
    <s v="Online"/>
    <s v="2021"/>
    <x v="6"/>
    <x v="17"/>
  </r>
  <r>
    <x v="3"/>
    <n v="1185732"/>
    <x v="348"/>
    <x v="3"/>
    <x v="39"/>
    <s v="Milwaukee"/>
    <x v="3"/>
    <n v="39"/>
    <n v="50"/>
    <n v="1950"/>
    <n v="877.49999999999989"/>
    <n v="0.44999999999999996"/>
    <s v="Online"/>
    <s v="2021"/>
    <x v="6"/>
    <x v="17"/>
  </r>
  <r>
    <x v="3"/>
    <n v="1185732"/>
    <x v="348"/>
    <x v="3"/>
    <x v="39"/>
    <s v="Milwaukee"/>
    <x v="4"/>
    <n v="48"/>
    <n v="46"/>
    <n v="2208"/>
    <n v="1435.2"/>
    <n v="0.65"/>
    <s v="Online"/>
    <s v="2021"/>
    <x v="6"/>
    <x v="17"/>
  </r>
  <r>
    <x v="3"/>
    <n v="1185732"/>
    <x v="348"/>
    <x v="3"/>
    <x v="39"/>
    <s v="Milwaukee"/>
    <x v="5"/>
    <n v="52"/>
    <n v="102"/>
    <n v="5304"/>
    <n v="2705.04"/>
    <n v="0.51"/>
    <s v="Online"/>
    <s v="2021"/>
    <x v="6"/>
    <x v="17"/>
  </r>
  <r>
    <x v="3"/>
    <n v="1185732"/>
    <x v="380"/>
    <x v="3"/>
    <x v="39"/>
    <s v="Milwaukee"/>
    <x v="0"/>
    <n v="33"/>
    <n v="143"/>
    <n v="4719"/>
    <n v="1934.79"/>
    <n v="0.41"/>
    <s v="Online"/>
    <s v="2021"/>
    <x v="7"/>
    <x v="21"/>
  </r>
  <r>
    <x v="3"/>
    <n v="1185732"/>
    <x v="380"/>
    <x v="3"/>
    <x v="39"/>
    <s v="Milwaukee"/>
    <x v="1"/>
    <n v="29"/>
    <n v="65"/>
    <n v="1885"/>
    <n v="848.24999999999989"/>
    <n v="0.44999999999999996"/>
    <s v="Online"/>
    <s v="2021"/>
    <x v="7"/>
    <x v="21"/>
  </r>
  <r>
    <x v="3"/>
    <n v="1185732"/>
    <x v="380"/>
    <x v="3"/>
    <x v="39"/>
    <s v="Milwaukee"/>
    <x v="2"/>
    <n v="24"/>
    <n v="44"/>
    <n v="1056"/>
    <n v="475.19999999999993"/>
    <n v="0.44999999999999996"/>
    <s v="Online"/>
    <s v="2021"/>
    <x v="7"/>
    <x v="21"/>
  </r>
  <r>
    <x v="3"/>
    <n v="1185732"/>
    <x v="380"/>
    <x v="3"/>
    <x v="39"/>
    <s v="Milwaukee"/>
    <x v="3"/>
    <n v="23"/>
    <n v="34"/>
    <n v="782"/>
    <n v="351.9"/>
    <n v="0.44999999999999996"/>
    <s v="Online"/>
    <s v="2021"/>
    <x v="7"/>
    <x v="21"/>
  </r>
  <r>
    <x v="3"/>
    <n v="1185732"/>
    <x v="380"/>
    <x v="3"/>
    <x v="39"/>
    <s v="Milwaukee"/>
    <x v="4"/>
    <n v="33"/>
    <n v="33"/>
    <n v="1089"/>
    <n v="707.85"/>
    <n v="0.65"/>
    <s v="Online"/>
    <s v="2021"/>
    <x v="7"/>
    <x v="21"/>
  </r>
  <r>
    <x v="3"/>
    <n v="1185732"/>
    <x v="380"/>
    <x v="3"/>
    <x v="39"/>
    <s v="Milwaukee"/>
    <x v="5"/>
    <n v="38"/>
    <n v="52"/>
    <n v="1976"/>
    <n v="988"/>
    <n v="0.5"/>
    <s v="Online"/>
    <s v="2021"/>
    <x v="7"/>
    <x v="21"/>
  </r>
  <r>
    <x v="3"/>
    <n v="1185732"/>
    <x v="409"/>
    <x v="3"/>
    <x v="39"/>
    <s v="Milwaukee"/>
    <x v="0"/>
    <n v="43"/>
    <n v="113"/>
    <n v="4859"/>
    <n v="2040.78"/>
    <n v="0.42"/>
    <s v="Online"/>
    <s v="2021"/>
    <x v="8"/>
    <x v="46"/>
  </r>
  <r>
    <x v="3"/>
    <n v="1185732"/>
    <x v="409"/>
    <x v="3"/>
    <x v="39"/>
    <s v="Milwaukee"/>
    <x v="1"/>
    <n v="33"/>
    <n v="68"/>
    <n v="2244"/>
    <n v="1077.1199999999999"/>
    <n v="0.48"/>
    <s v="Online"/>
    <s v="2021"/>
    <x v="8"/>
    <x v="46"/>
  </r>
  <r>
    <x v="3"/>
    <n v="1185732"/>
    <x v="409"/>
    <x v="3"/>
    <x v="39"/>
    <s v="Milwaukee"/>
    <x v="2"/>
    <n v="34"/>
    <n v="33"/>
    <n v="1122"/>
    <n v="482.46"/>
    <n v="0.43"/>
    <s v="Online"/>
    <s v="2021"/>
    <x v="8"/>
    <x v="46"/>
  </r>
  <r>
    <x v="3"/>
    <n v="1185732"/>
    <x v="409"/>
    <x v="3"/>
    <x v="39"/>
    <s v="Milwaukee"/>
    <x v="3"/>
    <n v="32"/>
    <n v="33"/>
    <n v="1056"/>
    <n v="432.96"/>
    <n v="0.41"/>
    <s v="Online"/>
    <s v="2021"/>
    <x v="8"/>
    <x v="46"/>
  </r>
  <r>
    <x v="3"/>
    <n v="1185732"/>
    <x v="409"/>
    <x v="3"/>
    <x v="39"/>
    <s v="Milwaukee"/>
    <x v="4"/>
    <n v="44"/>
    <n v="33"/>
    <n v="1452"/>
    <n v="914.76"/>
    <n v="0.63"/>
    <s v="Online"/>
    <s v="2021"/>
    <x v="8"/>
    <x v="46"/>
  </r>
  <r>
    <x v="3"/>
    <n v="1185732"/>
    <x v="409"/>
    <x v="3"/>
    <x v="39"/>
    <s v="Milwaukee"/>
    <x v="5"/>
    <n v="46"/>
    <n v="65"/>
    <n v="2990"/>
    <n v="1524.9"/>
    <n v="0.51"/>
    <s v="Online"/>
    <s v="2021"/>
    <x v="8"/>
    <x v="46"/>
  </r>
  <r>
    <x v="3"/>
    <n v="1185732"/>
    <x v="440"/>
    <x v="3"/>
    <x v="39"/>
    <s v="Milwaukee"/>
    <x v="0"/>
    <n v="41"/>
    <n v="104"/>
    <n v="4264"/>
    <n v="1833.52"/>
    <n v="0.43"/>
    <s v="Online"/>
    <s v="2021"/>
    <x v="9"/>
    <x v="26"/>
  </r>
  <r>
    <x v="3"/>
    <n v="1185732"/>
    <x v="440"/>
    <x v="3"/>
    <x v="39"/>
    <s v="Milwaukee"/>
    <x v="1"/>
    <n v="32"/>
    <n v="78"/>
    <n v="2496"/>
    <n v="1173.1199999999999"/>
    <n v="0.47"/>
    <s v="Online"/>
    <s v="2021"/>
    <x v="9"/>
    <x v="26"/>
  </r>
  <r>
    <x v="3"/>
    <n v="1185732"/>
    <x v="440"/>
    <x v="3"/>
    <x v="39"/>
    <s v="Milwaukee"/>
    <x v="2"/>
    <n v="33"/>
    <n v="69"/>
    <n v="2277"/>
    <n v="956.33999999999992"/>
    <n v="0.42"/>
    <s v="Online"/>
    <s v="2021"/>
    <x v="9"/>
    <x v="26"/>
  </r>
  <r>
    <x v="3"/>
    <n v="1185732"/>
    <x v="440"/>
    <x v="3"/>
    <x v="39"/>
    <s v="Milwaukee"/>
    <x v="3"/>
    <n v="33"/>
    <n v="65"/>
    <n v="2145"/>
    <n v="965.24999999999989"/>
    <n v="0.44999999999999996"/>
    <s v="Online"/>
    <s v="2021"/>
    <x v="9"/>
    <x v="26"/>
  </r>
  <r>
    <x v="3"/>
    <n v="1185732"/>
    <x v="440"/>
    <x v="3"/>
    <x v="39"/>
    <s v="Milwaukee"/>
    <x v="4"/>
    <n v="58"/>
    <n v="56"/>
    <n v="3248"/>
    <n v="2013.76"/>
    <n v="0.62"/>
    <s v="Online"/>
    <s v="2021"/>
    <x v="9"/>
    <x v="26"/>
  </r>
  <r>
    <x v="3"/>
    <n v="1185732"/>
    <x v="440"/>
    <x v="3"/>
    <x v="39"/>
    <s v="Milwaukee"/>
    <x v="5"/>
    <n v="61"/>
    <n v="75"/>
    <n v="4575"/>
    <n v="2333.25"/>
    <n v="0.51"/>
    <s v="Online"/>
    <s v="2021"/>
    <x v="9"/>
    <x v="26"/>
  </r>
  <r>
    <x v="3"/>
    <n v="1185732"/>
    <x v="469"/>
    <x v="3"/>
    <x v="39"/>
    <s v="Milwaukee"/>
    <x v="0"/>
    <n v="58"/>
    <n v="138"/>
    <n v="8004"/>
    <n v="3281.64"/>
    <n v="0.41"/>
    <s v="Online"/>
    <s v="2021"/>
    <x v="10"/>
    <x v="49"/>
  </r>
  <r>
    <x v="3"/>
    <n v="1185732"/>
    <x v="469"/>
    <x v="3"/>
    <x v="39"/>
    <s v="Milwaukee"/>
    <x v="1"/>
    <n v="49"/>
    <n v="102"/>
    <n v="4998"/>
    <n v="2349.06"/>
    <n v="0.47"/>
    <s v="Online"/>
    <s v="2021"/>
    <x v="10"/>
    <x v="49"/>
  </r>
  <r>
    <x v="3"/>
    <n v="1185732"/>
    <x v="469"/>
    <x v="3"/>
    <x v="39"/>
    <s v="Milwaukee"/>
    <x v="2"/>
    <n v="45"/>
    <n v="87"/>
    <n v="3915"/>
    <n v="1722.6"/>
    <n v="0.44"/>
    <s v="Online"/>
    <s v="2021"/>
    <x v="10"/>
    <x v="49"/>
  </r>
  <r>
    <x v="3"/>
    <n v="1185732"/>
    <x v="469"/>
    <x v="3"/>
    <x v="39"/>
    <s v="Milwaukee"/>
    <x v="3"/>
    <n v="48"/>
    <n v="73"/>
    <n v="3504"/>
    <n v="1576.8"/>
    <n v="0.44999999999999996"/>
    <s v="Online"/>
    <s v="2021"/>
    <x v="10"/>
    <x v="49"/>
  </r>
  <r>
    <x v="3"/>
    <n v="1185732"/>
    <x v="469"/>
    <x v="3"/>
    <x v="39"/>
    <s v="Milwaukee"/>
    <x v="4"/>
    <n v="57"/>
    <n v="73"/>
    <n v="4161"/>
    <n v="2496.6"/>
    <n v="0.6"/>
    <s v="Online"/>
    <s v="2021"/>
    <x v="10"/>
    <x v="49"/>
  </r>
  <r>
    <x v="3"/>
    <n v="1185732"/>
    <x v="469"/>
    <x v="3"/>
    <x v="39"/>
    <s v="Milwaukee"/>
    <x v="5"/>
    <n v="59"/>
    <n v="88"/>
    <n v="5192"/>
    <n v="2699.84"/>
    <n v="0.52"/>
    <s v="Online"/>
    <s v="2021"/>
    <x v="10"/>
    <x v="49"/>
  </r>
  <r>
    <x v="3"/>
    <n v="1185732"/>
    <x v="174"/>
    <x v="3"/>
    <x v="39"/>
    <s v="Milwaukee"/>
    <x v="0"/>
    <n v="32"/>
    <n v="140"/>
    <n v="4480"/>
    <n v="2329.6"/>
    <n v="0.52"/>
    <s v="Online"/>
    <s v="2021"/>
    <x v="0"/>
    <x v="31"/>
  </r>
  <r>
    <x v="3"/>
    <n v="1185732"/>
    <x v="174"/>
    <x v="3"/>
    <x v="39"/>
    <s v="Milwaukee"/>
    <x v="1"/>
    <n v="32"/>
    <n v="78"/>
    <n v="2496"/>
    <n v="1272.96"/>
    <n v="0.51"/>
    <s v="Online"/>
    <s v="2021"/>
    <x v="0"/>
    <x v="31"/>
  </r>
  <r>
    <x v="3"/>
    <n v="1185732"/>
    <x v="174"/>
    <x v="3"/>
    <x v="39"/>
    <s v="Milwaukee"/>
    <x v="2"/>
    <n v="24"/>
    <n v="87"/>
    <n v="2088"/>
    <n v="939.59999999999991"/>
    <n v="0.44999999999999996"/>
    <s v="Online"/>
    <s v="2021"/>
    <x v="0"/>
    <x v="31"/>
  </r>
  <r>
    <x v="3"/>
    <n v="1185732"/>
    <x v="174"/>
    <x v="3"/>
    <x v="39"/>
    <s v="Milwaukee"/>
    <x v="3"/>
    <n v="28"/>
    <n v="44"/>
    <n v="1232"/>
    <n v="591.36"/>
    <n v="0.48"/>
    <s v="Online"/>
    <s v="2021"/>
    <x v="0"/>
    <x v="31"/>
  </r>
  <r>
    <x v="3"/>
    <n v="1185732"/>
    <x v="174"/>
    <x v="3"/>
    <x v="39"/>
    <s v="Milwaukee"/>
    <x v="4"/>
    <n v="41"/>
    <n v="58"/>
    <n v="2378"/>
    <n v="1046.32"/>
    <n v="0.44"/>
    <s v="Online"/>
    <s v="2021"/>
    <x v="0"/>
    <x v="31"/>
  </r>
  <r>
    <x v="3"/>
    <n v="1185732"/>
    <x v="174"/>
    <x v="3"/>
    <x v="39"/>
    <s v="Milwaukee"/>
    <x v="5"/>
    <n v="32"/>
    <n v="84"/>
    <n v="2688"/>
    <n v="1344"/>
    <n v="0.5"/>
    <s v="Online"/>
    <s v="2021"/>
    <x v="0"/>
    <x v="31"/>
  </r>
  <r>
    <x v="3"/>
    <n v="1185732"/>
    <x v="205"/>
    <x v="3"/>
    <x v="39"/>
    <s v="Milwaukee"/>
    <x v="0"/>
    <n v="34"/>
    <n v="160"/>
    <n v="5440"/>
    <n v="2992.0000000000005"/>
    <n v="0.55000000000000004"/>
    <s v="Online"/>
    <s v="2021"/>
    <x v="1"/>
    <x v="5"/>
  </r>
  <r>
    <x v="3"/>
    <n v="1185732"/>
    <x v="205"/>
    <x v="3"/>
    <x v="39"/>
    <s v="Milwaukee"/>
    <x v="1"/>
    <n v="34"/>
    <n v="52"/>
    <n v="1768"/>
    <n v="901.68000000000006"/>
    <n v="0.51"/>
    <s v="Online"/>
    <s v="2021"/>
    <x v="1"/>
    <x v="5"/>
  </r>
  <r>
    <x v="3"/>
    <n v="1185732"/>
    <x v="205"/>
    <x v="3"/>
    <x v="39"/>
    <s v="Milwaukee"/>
    <x v="2"/>
    <n v="24"/>
    <n v="73"/>
    <n v="1752"/>
    <n v="876"/>
    <n v="0.5"/>
    <s v="Online"/>
    <s v="2021"/>
    <x v="1"/>
    <x v="5"/>
  </r>
  <r>
    <x v="3"/>
    <n v="1185732"/>
    <x v="205"/>
    <x v="3"/>
    <x v="40"/>
    <s v="Indianapolis"/>
    <x v="3"/>
    <n v="29"/>
    <n v="36"/>
    <n v="1044"/>
    <n v="490.67999999999995"/>
    <n v="0.47"/>
    <s v="Online"/>
    <s v="2021"/>
    <x v="1"/>
    <x v="5"/>
  </r>
  <r>
    <x v="3"/>
    <n v="1185732"/>
    <x v="205"/>
    <x v="3"/>
    <x v="40"/>
    <s v="Indianapolis"/>
    <x v="4"/>
    <n v="41"/>
    <n v="58"/>
    <n v="2378"/>
    <n v="1046.32"/>
    <n v="0.44"/>
    <s v="Online"/>
    <s v="2021"/>
    <x v="1"/>
    <x v="5"/>
  </r>
  <r>
    <x v="3"/>
    <n v="1185732"/>
    <x v="205"/>
    <x v="3"/>
    <x v="40"/>
    <s v="Indianapolis"/>
    <x v="5"/>
    <n v="19"/>
    <n v="75"/>
    <n v="1425"/>
    <n v="726.75"/>
    <n v="0.51"/>
    <s v="Online"/>
    <s v="2021"/>
    <x v="1"/>
    <x v="5"/>
  </r>
  <r>
    <x v="3"/>
    <n v="1185732"/>
    <x v="214"/>
    <x v="3"/>
    <x v="40"/>
    <s v="Indianapolis"/>
    <x v="0"/>
    <n v="23"/>
    <n v="151"/>
    <n v="3473"/>
    <n v="1771.23"/>
    <n v="0.51"/>
    <s v="Online"/>
    <s v="2021"/>
    <x v="2"/>
    <x v="7"/>
  </r>
  <r>
    <x v="3"/>
    <n v="1185732"/>
    <x v="214"/>
    <x v="3"/>
    <x v="40"/>
    <s v="Indianapolis"/>
    <x v="1"/>
    <n v="23"/>
    <n v="61"/>
    <n v="1403"/>
    <n v="771.65000000000009"/>
    <n v="0.55000000000000004"/>
    <s v="Online"/>
    <s v="2021"/>
    <x v="2"/>
    <x v="7"/>
  </r>
  <r>
    <x v="3"/>
    <n v="1185732"/>
    <x v="214"/>
    <x v="3"/>
    <x v="40"/>
    <s v="Indianapolis"/>
    <x v="2"/>
    <n v="14"/>
    <n v="72"/>
    <n v="1008"/>
    <n v="504"/>
    <n v="0.5"/>
    <s v="Online"/>
    <s v="2021"/>
    <x v="2"/>
    <x v="7"/>
  </r>
  <r>
    <x v="3"/>
    <n v="1185732"/>
    <x v="214"/>
    <x v="3"/>
    <x v="40"/>
    <s v="Indianapolis"/>
    <x v="3"/>
    <n v="19"/>
    <n v="31"/>
    <n v="589"/>
    <n v="265.04999999999995"/>
    <n v="0.44999999999999996"/>
    <s v="Online"/>
    <s v="2021"/>
    <x v="2"/>
    <x v="7"/>
  </r>
  <r>
    <x v="3"/>
    <n v="1185732"/>
    <x v="214"/>
    <x v="3"/>
    <x v="40"/>
    <s v="Indianapolis"/>
    <x v="4"/>
    <n v="32"/>
    <n v="44"/>
    <n v="1408"/>
    <n v="605.43999999999994"/>
    <n v="0.43"/>
    <s v="Online"/>
    <s v="2021"/>
    <x v="2"/>
    <x v="7"/>
  </r>
  <r>
    <x v="3"/>
    <n v="1185732"/>
    <x v="214"/>
    <x v="3"/>
    <x v="40"/>
    <s v="Indianapolis"/>
    <x v="5"/>
    <n v="24"/>
    <n v="74"/>
    <n v="1776"/>
    <n v="923.52"/>
    <n v="0.52"/>
    <s v="Online"/>
    <s v="2021"/>
    <x v="2"/>
    <x v="7"/>
  </r>
  <r>
    <x v="3"/>
    <n v="1185732"/>
    <x v="233"/>
    <x v="3"/>
    <x v="40"/>
    <s v="Indianapolis"/>
    <x v="0"/>
    <n v="23"/>
    <n v="125"/>
    <n v="2875"/>
    <n v="1581.2500000000002"/>
    <n v="0.55000000000000004"/>
    <s v="Online"/>
    <s v="2021"/>
    <x v="3"/>
    <x v="34"/>
  </r>
  <r>
    <x v="3"/>
    <n v="1185732"/>
    <x v="233"/>
    <x v="3"/>
    <x v="40"/>
    <s v="Indianapolis"/>
    <x v="1"/>
    <n v="23"/>
    <n v="54"/>
    <n v="1242"/>
    <n v="645.84"/>
    <n v="0.52"/>
    <s v="Online"/>
    <s v="2021"/>
    <x v="3"/>
    <x v="34"/>
  </r>
  <r>
    <x v="3"/>
    <n v="1185732"/>
    <x v="233"/>
    <x v="3"/>
    <x v="40"/>
    <s v="Indianapolis"/>
    <x v="2"/>
    <n v="14"/>
    <n v="52"/>
    <n v="728"/>
    <n v="364"/>
    <n v="0.5"/>
    <s v="Online"/>
    <s v="2021"/>
    <x v="3"/>
    <x v="34"/>
  </r>
  <r>
    <x v="3"/>
    <n v="1185732"/>
    <x v="233"/>
    <x v="3"/>
    <x v="40"/>
    <s v="Indianapolis"/>
    <x v="3"/>
    <n v="19"/>
    <n v="36"/>
    <n v="684"/>
    <n v="328.32"/>
    <n v="0.48"/>
    <s v="Online"/>
    <s v="2021"/>
    <x v="3"/>
    <x v="34"/>
  </r>
  <r>
    <x v="3"/>
    <n v="1185732"/>
    <x v="233"/>
    <x v="3"/>
    <x v="40"/>
    <s v="Indianapolis"/>
    <x v="4"/>
    <n v="61"/>
    <n v="45"/>
    <n v="2745"/>
    <n v="1207.8"/>
    <n v="0.44"/>
    <s v="Online"/>
    <s v="2021"/>
    <x v="3"/>
    <x v="34"/>
  </r>
  <r>
    <x v="3"/>
    <n v="1185732"/>
    <x v="233"/>
    <x v="3"/>
    <x v="40"/>
    <s v="Indianapolis"/>
    <x v="5"/>
    <n v="47"/>
    <n v="72"/>
    <n v="3384"/>
    <n v="1861.2"/>
    <n v="0.55000000000000004"/>
    <s v="Online"/>
    <s v="2021"/>
    <x v="3"/>
    <x v="34"/>
  </r>
  <r>
    <x v="3"/>
    <n v="1185732"/>
    <x v="264"/>
    <x v="3"/>
    <x v="40"/>
    <s v="Indianapolis"/>
    <x v="0"/>
    <n v="54"/>
    <n v="164"/>
    <n v="8856"/>
    <n v="4428"/>
    <n v="0.5"/>
    <s v="Online"/>
    <s v="2021"/>
    <x v="4"/>
    <x v="35"/>
  </r>
  <r>
    <x v="3"/>
    <n v="1185732"/>
    <x v="264"/>
    <x v="3"/>
    <x v="40"/>
    <s v="Indianapolis"/>
    <x v="1"/>
    <n v="37"/>
    <n v="73"/>
    <n v="2701"/>
    <n v="1485.5500000000002"/>
    <n v="0.55000000000000004"/>
    <s v="Online"/>
    <s v="2021"/>
    <x v="4"/>
    <x v="35"/>
  </r>
  <r>
    <x v="3"/>
    <n v="1185732"/>
    <x v="264"/>
    <x v="3"/>
    <x v="40"/>
    <s v="Indianapolis"/>
    <x v="2"/>
    <n v="34"/>
    <n v="56"/>
    <n v="1904"/>
    <n v="894.88"/>
    <n v="0.47"/>
    <s v="Online"/>
    <s v="2021"/>
    <x v="4"/>
    <x v="35"/>
  </r>
  <r>
    <x v="3"/>
    <n v="1185732"/>
    <x v="264"/>
    <x v="3"/>
    <x v="40"/>
    <s v="Indianapolis"/>
    <x v="3"/>
    <n v="34"/>
    <n v="49"/>
    <n v="1666"/>
    <n v="816.34"/>
    <n v="0.49"/>
    <s v="Online"/>
    <s v="2021"/>
    <x v="4"/>
    <x v="35"/>
  </r>
  <r>
    <x v="3"/>
    <n v="1185732"/>
    <x v="264"/>
    <x v="3"/>
    <x v="40"/>
    <s v="Indianapolis"/>
    <x v="4"/>
    <n v="44"/>
    <n v="58"/>
    <n v="2552"/>
    <n v="1148.3999999999999"/>
    <n v="0.44999999999999996"/>
    <s v="Online"/>
    <s v="2021"/>
    <x v="4"/>
    <x v="35"/>
  </r>
  <r>
    <x v="3"/>
    <n v="1185732"/>
    <x v="264"/>
    <x v="3"/>
    <x v="40"/>
    <s v="Indianapolis"/>
    <x v="5"/>
    <n v="53"/>
    <n v="91"/>
    <n v="4823"/>
    <n v="2507.96"/>
    <n v="0.52"/>
    <s v="Online"/>
    <s v="2021"/>
    <x v="4"/>
    <x v="35"/>
  </r>
  <r>
    <x v="3"/>
    <n v="1185732"/>
    <x v="294"/>
    <x v="3"/>
    <x v="40"/>
    <s v="Indianapolis"/>
    <x v="0"/>
    <n v="36"/>
    <n v="155"/>
    <n v="5580"/>
    <n v="3069.0000000000005"/>
    <n v="0.55000000000000004"/>
    <s v="Online"/>
    <s v="2021"/>
    <x v="11"/>
    <x v="39"/>
  </r>
  <r>
    <x v="3"/>
    <n v="1185732"/>
    <x v="294"/>
    <x v="3"/>
    <x v="40"/>
    <s v="Indianapolis"/>
    <x v="1"/>
    <n v="32"/>
    <n v="94"/>
    <n v="3008"/>
    <n v="1594.24"/>
    <n v="0.53"/>
    <s v="Online"/>
    <s v="2021"/>
    <x v="11"/>
    <x v="39"/>
  </r>
  <r>
    <x v="3"/>
    <n v="1185732"/>
    <x v="294"/>
    <x v="3"/>
    <x v="40"/>
    <s v="Indianapolis"/>
    <x v="2"/>
    <n v="27"/>
    <n v="50"/>
    <n v="1350"/>
    <n v="607.49999999999989"/>
    <n v="0.44999999999999996"/>
    <s v="Online"/>
    <s v="2021"/>
    <x v="11"/>
    <x v="39"/>
  </r>
  <r>
    <x v="3"/>
    <n v="1185732"/>
    <x v="294"/>
    <x v="3"/>
    <x v="40"/>
    <s v="Indianapolis"/>
    <x v="3"/>
    <n v="29"/>
    <n v="46"/>
    <n v="1334"/>
    <n v="626.98"/>
    <n v="0.47"/>
    <s v="Online"/>
    <s v="2021"/>
    <x v="11"/>
    <x v="39"/>
  </r>
  <r>
    <x v="3"/>
    <n v="1185732"/>
    <x v="294"/>
    <x v="3"/>
    <x v="40"/>
    <s v="Indianapolis"/>
    <x v="4"/>
    <n v="36"/>
    <n v="53"/>
    <n v="1908"/>
    <n v="858.59999999999991"/>
    <n v="0.44999999999999996"/>
    <s v="Online"/>
    <s v="2021"/>
    <x v="11"/>
    <x v="39"/>
  </r>
  <r>
    <x v="3"/>
    <n v="1185732"/>
    <x v="294"/>
    <x v="3"/>
    <x v="40"/>
    <s v="Indianapolis"/>
    <x v="5"/>
    <n v="56"/>
    <n v="91"/>
    <n v="5096"/>
    <n v="2598.96"/>
    <n v="0.51"/>
    <s v="Online"/>
    <s v="2021"/>
    <x v="11"/>
    <x v="39"/>
  </r>
  <r>
    <x v="3"/>
    <n v="1185732"/>
    <x v="323"/>
    <x v="3"/>
    <x v="40"/>
    <s v="Indianapolis"/>
    <x v="0"/>
    <n v="51"/>
    <n v="149"/>
    <n v="7599"/>
    <n v="4027.4700000000003"/>
    <n v="0.53"/>
    <s v="Online"/>
    <s v="2021"/>
    <x v="5"/>
    <x v="43"/>
  </r>
  <r>
    <x v="3"/>
    <n v="1185732"/>
    <x v="323"/>
    <x v="3"/>
    <x v="40"/>
    <s v="Indianapolis"/>
    <x v="1"/>
    <n v="49"/>
    <n v="84"/>
    <n v="4116"/>
    <n v="2058"/>
    <n v="0.5"/>
    <s v="Online"/>
    <s v="2021"/>
    <x v="5"/>
    <x v="43"/>
  </r>
  <r>
    <x v="3"/>
    <n v="1185732"/>
    <x v="323"/>
    <x v="3"/>
    <x v="40"/>
    <s v="Indianapolis"/>
    <x v="2"/>
    <n v="42"/>
    <n v="68"/>
    <n v="2856"/>
    <n v="1285.1999999999998"/>
    <n v="0.44999999999999996"/>
    <s v="Online"/>
    <s v="2021"/>
    <x v="5"/>
    <x v="43"/>
  </r>
  <r>
    <x v="3"/>
    <n v="1185732"/>
    <x v="323"/>
    <x v="3"/>
    <x v="40"/>
    <s v="Indianapolis"/>
    <x v="3"/>
    <n v="42"/>
    <n v="49"/>
    <n v="2058"/>
    <n v="967.26"/>
    <n v="0.47"/>
    <s v="Online"/>
    <s v="2021"/>
    <x v="5"/>
    <x v="43"/>
  </r>
  <r>
    <x v="3"/>
    <n v="1185732"/>
    <x v="323"/>
    <x v="3"/>
    <x v="40"/>
    <s v="Indianapolis"/>
    <x v="4"/>
    <n v="51"/>
    <n v="50"/>
    <n v="2550"/>
    <n v="1071"/>
    <n v="0.42"/>
    <s v="Online"/>
    <s v="2021"/>
    <x v="5"/>
    <x v="43"/>
  </r>
  <r>
    <x v="3"/>
    <n v="1185732"/>
    <x v="323"/>
    <x v="3"/>
    <x v="40"/>
    <s v="Indianapolis"/>
    <x v="5"/>
    <n v="54"/>
    <n v="101"/>
    <n v="5454"/>
    <n v="2781.54"/>
    <n v="0.51"/>
    <s v="Online"/>
    <s v="2021"/>
    <x v="5"/>
    <x v="43"/>
  </r>
  <r>
    <x v="3"/>
    <n v="1185732"/>
    <x v="355"/>
    <x v="3"/>
    <x v="40"/>
    <s v="Indianapolis"/>
    <x v="0"/>
    <n v="47"/>
    <n v="152"/>
    <n v="7144"/>
    <n v="3929.2000000000003"/>
    <n v="0.55000000000000004"/>
    <s v="Online"/>
    <s v="2021"/>
    <x v="6"/>
    <x v="18"/>
  </r>
  <r>
    <x v="3"/>
    <n v="1185732"/>
    <x v="355"/>
    <x v="3"/>
    <x v="40"/>
    <s v="Indianapolis"/>
    <x v="1"/>
    <n v="41"/>
    <n v="87"/>
    <n v="3567"/>
    <n v="1926.18"/>
    <n v="0.54"/>
    <s v="Online"/>
    <s v="2021"/>
    <x v="6"/>
    <x v="18"/>
  </r>
  <r>
    <x v="3"/>
    <n v="1185732"/>
    <x v="355"/>
    <x v="3"/>
    <x v="40"/>
    <s v="Indianapolis"/>
    <x v="2"/>
    <n v="37"/>
    <n v="56"/>
    <n v="2072"/>
    <n v="973.83999999999992"/>
    <n v="0.47"/>
    <s v="Online"/>
    <s v="2021"/>
    <x v="6"/>
    <x v="18"/>
  </r>
  <r>
    <x v="3"/>
    <n v="1185732"/>
    <x v="355"/>
    <x v="3"/>
    <x v="40"/>
    <s v="Indianapolis"/>
    <x v="3"/>
    <n v="38"/>
    <n v="60"/>
    <n v="2280"/>
    <n v="1071.5999999999999"/>
    <n v="0.47"/>
    <s v="Online"/>
    <s v="2021"/>
    <x v="6"/>
    <x v="18"/>
  </r>
  <r>
    <x v="3"/>
    <n v="1185732"/>
    <x v="355"/>
    <x v="3"/>
    <x v="40"/>
    <s v="Indianapolis"/>
    <x v="4"/>
    <n v="47"/>
    <n v="53"/>
    <n v="2491"/>
    <n v="1120.9499999999998"/>
    <n v="0.44999999999999996"/>
    <s v="Online"/>
    <s v="2021"/>
    <x v="6"/>
    <x v="18"/>
  </r>
  <r>
    <x v="3"/>
    <n v="1185732"/>
    <x v="355"/>
    <x v="3"/>
    <x v="40"/>
    <s v="Indianapolis"/>
    <x v="5"/>
    <n v="54"/>
    <n v="91"/>
    <n v="4914"/>
    <n v="2604.42"/>
    <n v="0.53"/>
    <s v="Online"/>
    <s v="2021"/>
    <x v="6"/>
    <x v="18"/>
  </r>
  <r>
    <x v="3"/>
    <n v="1185732"/>
    <x v="387"/>
    <x v="3"/>
    <x v="40"/>
    <s v="Indianapolis"/>
    <x v="0"/>
    <n v="33"/>
    <n v="133"/>
    <n v="4389"/>
    <n v="2370.06"/>
    <n v="0.54"/>
    <s v="Online"/>
    <s v="2021"/>
    <x v="7"/>
    <x v="22"/>
  </r>
  <r>
    <x v="3"/>
    <n v="1185732"/>
    <x v="387"/>
    <x v="3"/>
    <x v="40"/>
    <s v="Indianapolis"/>
    <x v="1"/>
    <n v="29"/>
    <n v="74"/>
    <n v="2146"/>
    <n v="1073"/>
    <n v="0.5"/>
    <s v="Online"/>
    <s v="2021"/>
    <x v="7"/>
    <x v="22"/>
  </r>
  <r>
    <x v="3"/>
    <n v="1185732"/>
    <x v="387"/>
    <x v="3"/>
    <x v="40"/>
    <s v="Indianapolis"/>
    <x v="2"/>
    <n v="23"/>
    <n v="49"/>
    <n v="1127"/>
    <n v="529.68999999999994"/>
    <n v="0.47"/>
    <s v="Online"/>
    <s v="2021"/>
    <x v="7"/>
    <x v="22"/>
  </r>
  <r>
    <x v="3"/>
    <n v="1185732"/>
    <x v="387"/>
    <x v="3"/>
    <x v="40"/>
    <s v="Indianapolis"/>
    <x v="3"/>
    <n v="24"/>
    <n v="41"/>
    <n v="984"/>
    <n v="462.47999999999996"/>
    <n v="0.47"/>
    <s v="Online"/>
    <s v="2021"/>
    <x v="7"/>
    <x v="22"/>
  </r>
  <r>
    <x v="3"/>
    <n v="1185732"/>
    <x v="387"/>
    <x v="3"/>
    <x v="40"/>
    <s v="Indianapolis"/>
    <x v="4"/>
    <n v="33"/>
    <n v="42"/>
    <n v="1386"/>
    <n v="554.4"/>
    <n v="0.4"/>
    <s v="Online"/>
    <s v="2021"/>
    <x v="7"/>
    <x v="22"/>
  </r>
  <r>
    <x v="3"/>
    <n v="1185732"/>
    <x v="387"/>
    <x v="3"/>
    <x v="40"/>
    <s v="Indianapolis"/>
    <x v="5"/>
    <n v="36"/>
    <n v="68"/>
    <n v="2448"/>
    <n v="1272.96"/>
    <n v="0.52"/>
    <s v="Online"/>
    <s v="2021"/>
    <x v="7"/>
    <x v="22"/>
  </r>
  <r>
    <x v="3"/>
    <n v="1185732"/>
    <x v="416"/>
    <x v="3"/>
    <x v="40"/>
    <s v="Indianapolis"/>
    <x v="0"/>
    <n v="41"/>
    <n v="116"/>
    <n v="4756"/>
    <n v="2520.6800000000003"/>
    <n v="0.53"/>
    <s v="Online"/>
    <s v="2021"/>
    <x v="8"/>
    <x v="47"/>
  </r>
  <r>
    <x v="3"/>
    <n v="1185732"/>
    <x v="416"/>
    <x v="3"/>
    <x v="40"/>
    <s v="Indianapolis"/>
    <x v="1"/>
    <n v="32"/>
    <n v="65"/>
    <n v="2080"/>
    <n v="1144"/>
    <n v="0.55000000000000004"/>
    <s v="Online"/>
    <s v="2021"/>
    <x v="8"/>
    <x v="47"/>
  </r>
  <r>
    <x v="3"/>
    <n v="1185732"/>
    <x v="416"/>
    <x v="3"/>
    <x v="40"/>
    <s v="Indianapolis"/>
    <x v="2"/>
    <n v="32"/>
    <n v="38"/>
    <n v="1216"/>
    <n v="571.52"/>
    <n v="0.47"/>
    <s v="Online"/>
    <s v="2021"/>
    <x v="8"/>
    <x v="47"/>
  </r>
  <r>
    <x v="3"/>
    <n v="1185732"/>
    <x v="416"/>
    <x v="3"/>
    <x v="40"/>
    <s v="Indianapolis"/>
    <x v="3"/>
    <n v="33"/>
    <n v="44"/>
    <n v="1452"/>
    <n v="667.92"/>
    <n v="0.45999999999999996"/>
    <s v="Online"/>
    <s v="2021"/>
    <x v="8"/>
    <x v="47"/>
  </r>
  <r>
    <x v="3"/>
    <n v="1185732"/>
    <x v="416"/>
    <x v="3"/>
    <x v="40"/>
    <s v="Indianapolis"/>
    <x v="4"/>
    <n v="41"/>
    <n v="38"/>
    <n v="1558"/>
    <n v="685.52"/>
    <n v="0.44"/>
    <s v="Online"/>
    <s v="2021"/>
    <x v="8"/>
    <x v="47"/>
  </r>
  <r>
    <x v="3"/>
    <n v="1185732"/>
    <x v="416"/>
    <x v="3"/>
    <x v="40"/>
    <s v="Indianapolis"/>
    <x v="5"/>
    <n v="48"/>
    <n v="83"/>
    <n v="3984"/>
    <n v="2111.52"/>
    <n v="0.53"/>
    <s v="Online"/>
    <s v="2021"/>
    <x v="8"/>
    <x v="47"/>
  </r>
  <r>
    <x v="3"/>
    <n v="1185732"/>
    <x v="447"/>
    <x v="3"/>
    <x v="40"/>
    <s v="Indianapolis"/>
    <x v="0"/>
    <n v="41"/>
    <n v="123"/>
    <n v="5043"/>
    <n v="2571.9299999999998"/>
    <n v="0.51"/>
    <s v="Online"/>
    <s v="2021"/>
    <x v="9"/>
    <x v="27"/>
  </r>
  <r>
    <x v="3"/>
    <n v="1185732"/>
    <x v="447"/>
    <x v="3"/>
    <x v="40"/>
    <s v="Indianapolis"/>
    <x v="1"/>
    <n v="33"/>
    <n v="98"/>
    <n v="3234"/>
    <n v="1778.7"/>
    <n v="0.55000000000000004"/>
    <s v="Online"/>
    <s v="2021"/>
    <x v="9"/>
    <x v="27"/>
  </r>
  <r>
    <x v="3"/>
    <n v="1185732"/>
    <x v="447"/>
    <x v="3"/>
    <x v="40"/>
    <s v="Indianapolis"/>
    <x v="2"/>
    <n v="32"/>
    <n v="81"/>
    <n v="2592"/>
    <n v="1244.1599999999999"/>
    <n v="0.48"/>
    <s v="Online"/>
    <s v="2021"/>
    <x v="9"/>
    <x v="27"/>
  </r>
  <r>
    <x v="3"/>
    <n v="1185732"/>
    <x v="447"/>
    <x v="3"/>
    <x v="40"/>
    <s v="Indianapolis"/>
    <x v="3"/>
    <n v="34"/>
    <n v="83"/>
    <n v="2822"/>
    <n v="1411"/>
    <n v="0.5"/>
    <s v="Online"/>
    <s v="2021"/>
    <x v="9"/>
    <x v="27"/>
  </r>
  <r>
    <x v="3"/>
    <n v="1185732"/>
    <x v="447"/>
    <x v="3"/>
    <x v="40"/>
    <s v="Indianapolis"/>
    <x v="4"/>
    <n v="55"/>
    <n v="75"/>
    <n v="4125"/>
    <n v="1650"/>
    <n v="0.4"/>
    <s v="Online"/>
    <s v="2021"/>
    <x v="9"/>
    <x v="27"/>
  </r>
  <r>
    <x v="3"/>
    <n v="1185732"/>
    <x v="447"/>
    <x v="3"/>
    <x v="40"/>
    <s v="Indianapolis"/>
    <x v="5"/>
    <n v="61"/>
    <n v="91"/>
    <n v="5551"/>
    <n v="2997.5400000000004"/>
    <n v="0.54"/>
    <s v="Online"/>
    <s v="2021"/>
    <x v="9"/>
    <x v="27"/>
  </r>
  <r>
    <x v="3"/>
    <n v="1185732"/>
    <x v="476"/>
    <x v="3"/>
    <x v="40"/>
    <s v="Indianapolis"/>
    <x v="0"/>
    <n v="58"/>
    <n v="150"/>
    <n v="8700"/>
    <n v="4437"/>
    <n v="0.51"/>
    <s v="Online"/>
    <s v="2021"/>
    <x v="10"/>
    <x v="50"/>
  </r>
  <r>
    <x v="3"/>
    <n v="1185732"/>
    <x v="476"/>
    <x v="3"/>
    <x v="40"/>
    <s v="Indianapolis"/>
    <x v="1"/>
    <n v="49"/>
    <n v="108"/>
    <n v="5292"/>
    <n v="2910.6000000000004"/>
    <n v="0.55000000000000004"/>
    <s v="Online"/>
    <s v="2021"/>
    <x v="10"/>
    <x v="50"/>
  </r>
  <r>
    <x v="3"/>
    <n v="1185732"/>
    <x v="476"/>
    <x v="3"/>
    <x v="40"/>
    <s v="Indianapolis"/>
    <x v="2"/>
    <n v="49"/>
    <n v="105"/>
    <n v="5145"/>
    <n v="2366.6999999999998"/>
    <n v="0.45999999999999996"/>
    <s v="Online"/>
    <s v="2021"/>
    <x v="10"/>
    <x v="50"/>
  </r>
  <r>
    <x v="3"/>
    <n v="1185732"/>
    <x v="476"/>
    <x v="3"/>
    <x v="40"/>
    <s v="Indianapolis"/>
    <x v="3"/>
    <n v="45"/>
    <n v="87"/>
    <n v="3915"/>
    <n v="1957.5"/>
    <n v="0.5"/>
    <s v="Online"/>
    <s v="2021"/>
    <x v="10"/>
    <x v="50"/>
  </r>
  <r>
    <x v="3"/>
    <n v="1185732"/>
    <x v="476"/>
    <x v="3"/>
    <x v="40"/>
    <s v="Indianapolis"/>
    <x v="4"/>
    <n v="54"/>
    <n v="84"/>
    <n v="4536"/>
    <n v="1950.48"/>
    <n v="0.43"/>
    <s v="Online"/>
    <s v="2021"/>
    <x v="10"/>
    <x v="50"/>
  </r>
  <r>
    <x v="3"/>
    <n v="1185732"/>
    <x v="476"/>
    <x v="3"/>
    <x v="40"/>
    <s v="Indianapolis"/>
    <x v="5"/>
    <n v="62"/>
    <n v="120"/>
    <n v="7440"/>
    <n v="3720"/>
    <n v="0.5"/>
    <s v="Online"/>
    <s v="2021"/>
    <x v="10"/>
    <x v="50"/>
  </r>
  <r>
    <x v="3"/>
    <n v="1185732"/>
    <x v="181"/>
    <x v="3"/>
    <x v="40"/>
    <s v="Indianapolis"/>
    <x v="0"/>
    <n v="32"/>
    <n v="125"/>
    <n v="4000"/>
    <n v="2080"/>
    <n v="0.52"/>
    <s v="Online"/>
    <s v="2021"/>
    <x v="0"/>
    <x v="2"/>
  </r>
  <r>
    <x v="3"/>
    <n v="1185732"/>
    <x v="181"/>
    <x v="3"/>
    <x v="40"/>
    <s v="Indianapolis"/>
    <x v="1"/>
    <n v="32"/>
    <n v="75"/>
    <n v="2400"/>
    <n v="1320"/>
    <n v="0.55000000000000004"/>
    <s v="Online"/>
    <s v="2021"/>
    <x v="0"/>
    <x v="2"/>
  </r>
  <r>
    <x v="3"/>
    <n v="1185732"/>
    <x v="181"/>
    <x v="3"/>
    <x v="40"/>
    <s v="Indianapolis"/>
    <x v="2"/>
    <n v="25"/>
    <n v="87"/>
    <n v="2175"/>
    <n v="1196.25"/>
    <n v="0.55000000000000004"/>
    <s v="Online"/>
    <s v="2021"/>
    <x v="0"/>
    <x v="2"/>
  </r>
  <r>
    <x v="3"/>
    <n v="1185732"/>
    <x v="181"/>
    <x v="3"/>
    <x v="40"/>
    <s v="Indianapolis"/>
    <x v="3"/>
    <n v="29"/>
    <n v="45"/>
    <n v="1305"/>
    <n v="704.7"/>
    <n v="0.54"/>
    <s v="Online"/>
    <s v="2021"/>
    <x v="0"/>
    <x v="2"/>
  </r>
  <r>
    <x v="3"/>
    <n v="1185732"/>
    <x v="181"/>
    <x v="3"/>
    <x v="40"/>
    <s v="Indianapolis"/>
    <x v="4"/>
    <n v="41"/>
    <n v="54"/>
    <n v="2214"/>
    <n v="1129.1400000000001"/>
    <n v="0.51"/>
    <s v="Online"/>
    <s v="2021"/>
    <x v="0"/>
    <x v="2"/>
  </r>
  <r>
    <x v="3"/>
    <n v="1185732"/>
    <x v="181"/>
    <x v="3"/>
    <x v="40"/>
    <s v="Indianapolis"/>
    <x v="5"/>
    <n v="34"/>
    <n v="75"/>
    <n v="2550"/>
    <n v="1275"/>
    <n v="0.5"/>
    <s v="Online"/>
    <s v="2021"/>
    <x v="0"/>
    <x v="2"/>
  </r>
  <r>
    <x v="3"/>
    <n v="1185732"/>
    <x v="212"/>
    <x v="3"/>
    <x v="40"/>
    <s v="Indianapolis"/>
    <x v="0"/>
    <n v="33"/>
    <n v="149"/>
    <n v="4917"/>
    <n v="2655.1800000000003"/>
    <n v="0.54"/>
    <s v="Online"/>
    <s v="2021"/>
    <x v="1"/>
    <x v="32"/>
  </r>
  <r>
    <x v="3"/>
    <n v="1185732"/>
    <x v="212"/>
    <x v="3"/>
    <x v="40"/>
    <s v="Indianapolis"/>
    <x v="1"/>
    <n v="38"/>
    <n v="50"/>
    <n v="1900"/>
    <n v="1045"/>
    <n v="0.55000000000000004"/>
    <s v="Online"/>
    <s v="2021"/>
    <x v="1"/>
    <x v="32"/>
  </r>
  <r>
    <x v="3"/>
    <n v="1185732"/>
    <x v="212"/>
    <x v="3"/>
    <x v="40"/>
    <s v="Indianapolis"/>
    <x v="2"/>
    <n v="27"/>
    <n v="75"/>
    <n v="2025"/>
    <n v="1032.75"/>
    <n v="0.51"/>
    <s v="Online"/>
    <s v="2021"/>
    <x v="1"/>
    <x v="32"/>
  </r>
  <r>
    <x v="3"/>
    <n v="1185732"/>
    <x v="212"/>
    <x v="0"/>
    <x v="41"/>
    <s v="Charleston"/>
    <x v="3"/>
    <n v="34"/>
    <n v="49"/>
    <n v="1666"/>
    <n v="882.98"/>
    <n v="0.53"/>
    <s v="Online"/>
    <s v="2021"/>
    <x v="1"/>
    <x v="32"/>
  </r>
  <r>
    <x v="3"/>
    <n v="1185732"/>
    <x v="212"/>
    <x v="0"/>
    <x v="41"/>
    <s v="Charleston"/>
    <x v="4"/>
    <n v="48"/>
    <n v="65"/>
    <n v="3120"/>
    <n v="1653.6000000000001"/>
    <n v="0.53"/>
    <s v="Online"/>
    <s v="2021"/>
    <x v="1"/>
    <x v="32"/>
  </r>
  <r>
    <x v="3"/>
    <n v="1185732"/>
    <x v="212"/>
    <x v="0"/>
    <x v="41"/>
    <s v="Charleston"/>
    <x v="5"/>
    <n v="24"/>
    <n v="105"/>
    <n v="2520"/>
    <n v="1360.8000000000002"/>
    <n v="0.54"/>
    <s v="Online"/>
    <s v="2021"/>
    <x v="1"/>
    <x v="32"/>
  </r>
  <r>
    <x v="3"/>
    <n v="1185732"/>
    <x v="221"/>
    <x v="0"/>
    <x v="41"/>
    <s v="Charleston"/>
    <x v="0"/>
    <n v="28"/>
    <n v="165"/>
    <n v="4620"/>
    <n v="2356.1999999999998"/>
    <n v="0.51"/>
    <s v="Online"/>
    <s v="2021"/>
    <x v="2"/>
    <x v="8"/>
  </r>
  <r>
    <x v="3"/>
    <n v="1185732"/>
    <x v="221"/>
    <x v="0"/>
    <x v="41"/>
    <s v="Charleston"/>
    <x v="1"/>
    <n v="27"/>
    <n v="69"/>
    <n v="1863"/>
    <n v="1006.0200000000001"/>
    <n v="0.54"/>
    <s v="Online"/>
    <s v="2021"/>
    <x v="2"/>
    <x v="8"/>
  </r>
  <r>
    <x v="3"/>
    <n v="1185732"/>
    <x v="221"/>
    <x v="0"/>
    <x v="41"/>
    <s v="Charleston"/>
    <x v="2"/>
    <n v="19"/>
    <n v="91"/>
    <n v="1729"/>
    <n v="933.66000000000008"/>
    <n v="0.54"/>
    <s v="Online"/>
    <s v="2021"/>
    <x v="2"/>
    <x v="8"/>
  </r>
  <r>
    <x v="3"/>
    <n v="1185732"/>
    <x v="221"/>
    <x v="0"/>
    <x v="41"/>
    <s v="Charleston"/>
    <x v="3"/>
    <n v="23"/>
    <n v="49"/>
    <n v="1127"/>
    <n v="597.31000000000006"/>
    <n v="0.53"/>
    <s v="Online"/>
    <s v="2021"/>
    <x v="2"/>
    <x v="8"/>
  </r>
  <r>
    <x v="3"/>
    <n v="1185732"/>
    <x v="221"/>
    <x v="0"/>
    <x v="41"/>
    <s v="Charleston"/>
    <x v="4"/>
    <n v="37"/>
    <n v="59"/>
    <n v="2183"/>
    <n v="1091.5"/>
    <n v="0.5"/>
    <s v="Online"/>
    <s v="2021"/>
    <x v="2"/>
    <x v="8"/>
  </r>
  <r>
    <x v="3"/>
    <n v="1185732"/>
    <x v="221"/>
    <x v="0"/>
    <x v="41"/>
    <s v="Charleston"/>
    <x v="5"/>
    <n v="29"/>
    <n v="81"/>
    <n v="2349"/>
    <n v="1268.46"/>
    <n v="0.54"/>
    <s v="Online"/>
    <s v="2021"/>
    <x v="2"/>
    <x v="8"/>
  </r>
  <r>
    <x v="3"/>
    <n v="1185732"/>
    <x v="240"/>
    <x v="0"/>
    <x v="41"/>
    <s v="Charleston"/>
    <x v="0"/>
    <n v="27"/>
    <n v="143"/>
    <n v="3861"/>
    <n v="1969.1100000000001"/>
    <n v="0.51"/>
    <s v="Online"/>
    <s v="2021"/>
    <x v="3"/>
    <x v="10"/>
  </r>
  <r>
    <x v="3"/>
    <n v="1185732"/>
    <x v="240"/>
    <x v="0"/>
    <x v="41"/>
    <s v="Charleston"/>
    <x v="1"/>
    <n v="28"/>
    <n v="75"/>
    <n v="2100"/>
    <n v="1155"/>
    <n v="0.55000000000000004"/>
    <s v="Online"/>
    <s v="2021"/>
    <x v="3"/>
    <x v="10"/>
  </r>
  <r>
    <x v="3"/>
    <n v="1185732"/>
    <x v="240"/>
    <x v="0"/>
    <x v="41"/>
    <s v="Charleston"/>
    <x v="2"/>
    <n v="19"/>
    <n v="68"/>
    <n v="1292"/>
    <n v="697.68000000000006"/>
    <n v="0.54"/>
    <s v="Online"/>
    <s v="2021"/>
    <x v="3"/>
    <x v="10"/>
  </r>
  <r>
    <x v="3"/>
    <n v="1185732"/>
    <x v="240"/>
    <x v="0"/>
    <x v="41"/>
    <s v="Charleston"/>
    <x v="3"/>
    <n v="25"/>
    <n v="47"/>
    <n v="1175"/>
    <n v="611"/>
    <n v="0.52"/>
    <s v="Online"/>
    <s v="2021"/>
    <x v="3"/>
    <x v="10"/>
  </r>
  <r>
    <x v="3"/>
    <n v="1185732"/>
    <x v="240"/>
    <x v="0"/>
    <x v="41"/>
    <s v="Charleston"/>
    <x v="4"/>
    <n v="60"/>
    <n v="56"/>
    <n v="3360"/>
    <n v="1848.0000000000002"/>
    <n v="0.55000000000000004"/>
    <s v="Online"/>
    <s v="2021"/>
    <x v="3"/>
    <x v="10"/>
  </r>
  <r>
    <x v="3"/>
    <n v="1185732"/>
    <x v="240"/>
    <x v="0"/>
    <x v="41"/>
    <s v="Charleston"/>
    <x v="5"/>
    <n v="47"/>
    <n v="94"/>
    <n v="4418"/>
    <n v="2253.1799999999998"/>
    <n v="0.51"/>
    <s v="Online"/>
    <s v="2021"/>
    <x v="3"/>
    <x v="10"/>
  </r>
  <r>
    <x v="3"/>
    <n v="1185732"/>
    <x v="271"/>
    <x v="0"/>
    <x v="41"/>
    <s v="Charleston"/>
    <x v="0"/>
    <n v="58"/>
    <n v="179"/>
    <n v="10382"/>
    <n v="5398.64"/>
    <n v="0.52"/>
    <s v="Online"/>
    <s v="2021"/>
    <x v="4"/>
    <x v="36"/>
  </r>
  <r>
    <x v="3"/>
    <n v="1185732"/>
    <x v="271"/>
    <x v="0"/>
    <x v="41"/>
    <s v="Charleston"/>
    <x v="1"/>
    <n v="37"/>
    <n v="87"/>
    <n v="3219"/>
    <n v="1641.69"/>
    <n v="0.51"/>
    <s v="Online"/>
    <s v="2021"/>
    <x v="4"/>
    <x v="36"/>
  </r>
  <r>
    <x v="3"/>
    <n v="1185732"/>
    <x v="271"/>
    <x v="0"/>
    <x v="41"/>
    <s v="Charleston"/>
    <x v="2"/>
    <n v="32"/>
    <n v="77"/>
    <n v="2464"/>
    <n v="1355.2"/>
    <n v="0.55000000000000004"/>
    <s v="Online"/>
    <s v="2021"/>
    <x v="4"/>
    <x v="36"/>
  </r>
  <r>
    <x v="3"/>
    <n v="1185732"/>
    <x v="271"/>
    <x v="0"/>
    <x v="41"/>
    <s v="Charleston"/>
    <x v="3"/>
    <n v="33"/>
    <n v="50"/>
    <n v="1650"/>
    <n v="907.50000000000011"/>
    <n v="0.55000000000000004"/>
    <s v="Online"/>
    <s v="2021"/>
    <x v="4"/>
    <x v="36"/>
  </r>
  <r>
    <x v="3"/>
    <n v="1185732"/>
    <x v="271"/>
    <x v="0"/>
    <x v="41"/>
    <s v="Charleston"/>
    <x v="4"/>
    <n v="42"/>
    <n v="68"/>
    <n v="2856"/>
    <n v="1542.24"/>
    <n v="0.54"/>
    <s v="Online"/>
    <s v="2021"/>
    <x v="4"/>
    <x v="36"/>
  </r>
  <r>
    <x v="3"/>
    <n v="1185732"/>
    <x v="271"/>
    <x v="0"/>
    <x v="41"/>
    <s v="Charleston"/>
    <x v="5"/>
    <n v="52"/>
    <n v="95"/>
    <n v="4940"/>
    <n v="2717"/>
    <n v="0.55000000000000004"/>
    <s v="Online"/>
    <s v="2021"/>
    <x v="4"/>
    <x v="36"/>
  </r>
  <r>
    <x v="3"/>
    <n v="1185732"/>
    <x v="301"/>
    <x v="0"/>
    <x v="41"/>
    <s v="Charleston"/>
    <x v="0"/>
    <n v="43"/>
    <n v="150"/>
    <n v="6450"/>
    <n v="3354"/>
    <n v="0.52"/>
    <s v="Online"/>
    <s v="2021"/>
    <x v="11"/>
    <x v="40"/>
  </r>
  <r>
    <x v="3"/>
    <n v="1185732"/>
    <x v="301"/>
    <x v="0"/>
    <x v="41"/>
    <s v="Charleston"/>
    <x v="1"/>
    <n v="37"/>
    <n v="119"/>
    <n v="4403"/>
    <n v="2201.5"/>
    <n v="0.5"/>
    <s v="Online"/>
    <s v="2021"/>
    <x v="11"/>
    <x v="40"/>
  </r>
  <r>
    <x v="3"/>
    <n v="1185732"/>
    <x v="301"/>
    <x v="0"/>
    <x v="41"/>
    <s v="Charleston"/>
    <x v="2"/>
    <n v="33"/>
    <n v="81"/>
    <n v="2673"/>
    <n v="1443.42"/>
    <n v="0.54"/>
    <s v="Online"/>
    <s v="2021"/>
    <x v="11"/>
    <x v="40"/>
  </r>
  <r>
    <x v="3"/>
    <n v="1185732"/>
    <x v="301"/>
    <x v="0"/>
    <x v="41"/>
    <s v="Charleston"/>
    <x v="3"/>
    <n v="33"/>
    <n v="69"/>
    <n v="2277"/>
    <n v="1184.04"/>
    <n v="0.52"/>
    <s v="Online"/>
    <s v="2021"/>
    <x v="11"/>
    <x v="40"/>
  </r>
  <r>
    <x v="3"/>
    <n v="1185732"/>
    <x v="301"/>
    <x v="0"/>
    <x v="41"/>
    <s v="Charleston"/>
    <x v="4"/>
    <n v="41"/>
    <n v="74"/>
    <n v="3034"/>
    <n v="1668.7"/>
    <n v="0.55000000000000004"/>
    <s v="Online"/>
    <s v="2021"/>
    <x v="11"/>
    <x v="40"/>
  </r>
  <r>
    <x v="3"/>
    <n v="1185732"/>
    <x v="301"/>
    <x v="0"/>
    <x v="41"/>
    <s v="Charleston"/>
    <x v="5"/>
    <n v="59"/>
    <n v="115"/>
    <n v="6785"/>
    <n v="3528.2000000000003"/>
    <n v="0.52"/>
    <s v="Online"/>
    <s v="2021"/>
    <x v="11"/>
    <x v="40"/>
  </r>
  <r>
    <x v="3"/>
    <n v="1185732"/>
    <x v="330"/>
    <x v="0"/>
    <x v="41"/>
    <s v="Charleston"/>
    <x v="0"/>
    <n v="55"/>
    <n v="182"/>
    <n v="10010"/>
    <n v="5205.2"/>
    <n v="0.52"/>
    <s v="Online"/>
    <s v="2021"/>
    <x v="5"/>
    <x v="14"/>
  </r>
  <r>
    <x v="3"/>
    <n v="1185732"/>
    <x v="330"/>
    <x v="0"/>
    <x v="41"/>
    <s v="Charleston"/>
    <x v="1"/>
    <n v="50"/>
    <n v="116"/>
    <n v="5800"/>
    <n v="3074"/>
    <n v="0.53"/>
    <s v="Online"/>
    <s v="2021"/>
    <x v="5"/>
    <x v="14"/>
  </r>
  <r>
    <x v="3"/>
    <n v="1185732"/>
    <x v="330"/>
    <x v="0"/>
    <x v="41"/>
    <s v="Charleston"/>
    <x v="2"/>
    <n v="49"/>
    <n v="98"/>
    <n v="4802"/>
    <n v="2545.06"/>
    <n v="0.53"/>
    <s v="Online"/>
    <s v="2021"/>
    <x v="5"/>
    <x v="14"/>
  </r>
  <r>
    <x v="3"/>
    <n v="1185732"/>
    <x v="330"/>
    <x v="0"/>
    <x v="41"/>
    <s v="Charleston"/>
    <x v="3"/>
    <n v="48"/>
    <n v="77"/>
    <n v="3696"/>
    <n v="1884.96"/>
    <n v="0.51"/>
    <s v="Online"/>
    <s v="2021"/>
    <x v="5"/>
    <x v="14"/>
  </r>
  <r>
    <x v="3"/>
    <n v="1185732"/>
    <x v="330"/>
    <x v="0"/>
    <x v="41"/>
    <s v="Charleston"/>
    <x v="4"/>
    <n v="54"/>
    <n v="87"/>
    <n v="4698"/>
    <n v="2536.92"/>
    <n v="0.54"/>
    <s v="Online"/>
    <s v="2021"/>
    <x v="5"/>
    <x v="14"/>
  </r>
  <r>
    <x v="3"/>
    <n v="1185732"/>
    <x v="330"/>
    <x v="0"/>
    <x v="41"/>
    <s v="Charleston"/>
    <x v="5"/>
    <n v="63"/>
    <n v="133"/>
    <n v="8379"/>
    <n v="4524.66"/>
    <n v="0.54"/>
    <s v="Online"/>
    <s v="2021"/>
    <x v="5"/>
    <x v="14"/>
  </r>
  <r>
    <x v="3"/>
    <n v="1185732"/>
    <x v="362"/>
    <x v="0"/>
    <x v="41"/>
    <s v="Charleston"/>
    <x v="0"/>
    <n v="46"/>
    <n v="131"/>
    <n v="6026"/>
    <n v="3133.52"/>
    <n v="0.52"/>
    <s v="Online"/>
    <s v="2021"/>
    <x v="6"/>
    <x v="19"/>
  </r>
  <r>
    <x v="3"/>
    <n v="1185732"/>
    <x v="362"/>
    <x v="0"/>
    <x v="41"/>
    <s v="Charleston"/>
    <x v="1"/>
    <n v="42"/>
    <n v="90"/>
    <n v="3780"/>
    <n v="2079"/>
    <n v="0.55000000000000004"/>
    <s v="Online"/>
    <s v="2021"/>
    <x v="6"/>
    <x v="19"/>
  </r>
  <r>
    <x v="3"/>
    <n v="1185732"/>
    <x v="362"/>
    <x v="0"/>
    <x v="41"/>
    <s v="Charleston"/>
    <x v="2"/>
    <n v="38"/>
    <n v="87"/>
    <n v="3306"/>
    <n v="1719.1200000000001"/>
    <n v="0.52"/>
    <s v="Online"/>
    <s v="2021"/>
    <x v="6"/>
    <x v="19"/>
  </r>
  <r>
    <x v="3"/>
    <n v="1185732"/>
    <x v="362"/>
    <x v="0"/>
    <x v="41"/>
    <s v="Charleston"/>
    <x v="3"/>
    <n v="36"/>
    <n v="72"/>
    <n v="2592"/>
    <n v="1321.92"/>
    <n v="0.51"/>
    <s v="Online"/>
    <s v="2021"/>
    <x v="6"/>
    <x v="19"/>
  </r>
  <r>
    <x v="3"/>
    <n v="1185732"/>
    <x v="362"/>
    <x v="0"/>
    <x v="41"/>
    <s v="Charleston"/>
    <x v="4"/>
    <n v="49"/>
    <n v="68"/>
    <n v="3332"/>
    <n v="1799.2800000000002"/>
    <n v="0.54"/>
    <s v="Online"/>
    <s v="2021"/>
    <x v="6"/>
    <x v="19"/>
  </r>
  <r>
    <x v="3"/>
    <n v="1185732"/>
    <x v="362"/>
    <x v="0"/>
    <x v="41"/>
    <s v="Charleston"/>
    <x v="5"/>
    <n v="54"/>
    <n v="115"/>
    <n v="6210"/>
    <n v="3353.4"/>
    <n v="0.54"/>
    <s v="Online"/>
    <s v="2021"/>
    <x v="6"/>
    <x v="19"/>
  </r>
  <r>
    <x v="3"/>
    <n v="1185732"/>
    <x v="394"/>
    <x v="0"/>
    <x v="41"/>
    <s v="Charleston"/>
    <x v="0"/>
    <n v="34"/>
    <n v="154"/>
    <n v="5236"/>
    <n v="2670.36"/>
    <n v="0.51"/>
    <s v="Online"/>
    <s v="2021"/>
    <x v="7"/>
    <x v="23"/>
  </r>
  <r>
    <x v="3"/>
    <n v="1185732"/>
    <x v="394"/>
    <x v="0"/>
    <x v="41"/>
    <s v="Charleston"/>
    <x v="1"/>
    <n v="29"/>
    <n v="91"/>
    <n v="2639"/>
    <n v="1398.67"/>
    <n v="0.53"/>
    <s v="Online"/>
    <s v="2021"/>
    <x v="7"/>
    <x v="23"/>
  </r>
  <r>
    <x v="3"/>
    <n v="1185732"/>
    <x v="394"/>
    <x v="0"/>
    <x v="41"/>
    <s v="Charleston"/>
    <x v="2"/>
    <n v="24"/>
    <n v="68"/>
    <n v="1632"/>
    <n v="881.28000000000009"/>
    <n v="0.54"/>
    <s v="Online"/>
    <s v="2021"/>
    <x v="7"/>
    <x v="23"/>
  </r>
  <r>
    <x v="3"/>
    <n v="1185732"/>
    <x v="394"/>
    <x v="0"/>
    <x v="41"/>
    <s v="Charleston"/>
    <x v="3"/>
    <n v="23"/>
    <n v="59"/>
    <n v="1357"/>
    <n v="678.5"/>
    <n v="0.5"/>
    <s v="Online"/>
    <s v="2021"/>
    <x v="7"/>
    <x v="23"/>
  </r>
  <r>
    <x v="3"/>
    <n v="1185732"/>
    <x v="394"/>
    <x v="0"/>
    <x v="41"/>
    <s v="Charleston"/>
    <x v="4"/>
    <n v="32"/>
    <n v="61"/>
    <n v="1952"/>
    <n v="1015.0400000000001"/>
    <n v="0.52"/>
    <s v="Online"/>
    <s v="2021"/>
    <x v="7"/>
    <x v="23"/>
  </r>
  <r>
    <x v="3"/>
    <n v="1185732"/>
    <x v="394"/>
    <x v="0"/>
    <x v="41"/>
    <s v="Charleston"/>
    <x v="5"/>
    <n v="36"/>
    <n v="75"/>
    <n v="2700"/>
    <n v="1377"/>
    <n v="0.51"/>
    <s v="Online"/>
    <s v="2021"/>
    <x v="7"/>
    <x v="23"/>
  </r>
  <r>
    <x v="3"/>
    <n v="1185732"/>
    <x v="423"/>
    <x v="0"/>
    <x v="41"/>
    <s v="Charleston"/>
    <x v="0"/>
    <n v="41"/>
    <n v="115"/>
    <n v="4715"/>
    <n v="2546.1000000000004"/>
    <n v="0.54"/>
    <s v="Online"/>
    <s v="2021"/>
    <x v="8"/>
    <x v="24"/>
  </r>
  <r>
    <x v="3"/>
    <n v="1185732"/>
    <x v="423"/>
    <x v="0"/>
    <x v="41"/>
    <s v="Charleston"/>
    <x v="1"/>
    <n v="32"/>
    <n v="80"/>
    <n v="2560"/>
    <n v="1331.2"/>
    <n v="0.52"/>
    <s v="Online"/>
    <s v="2021"/>
    <x v="8"/>
    <x v="24"/>
  </r>
  <r>
    <x v="3"/>
    <n v="1185732"/>
    <x v="423"/>
    <x v="0"/>
    <x v="41"/>
    <s v="Charleston"/>
    <x v="2"/>
    <n v="33"/>
    <n v="44"/>
    <n v="1452"/>
    <n v="769.56000000000006"/>
    <n v="0.53"/>
    <s v="Online"/>
    <s v="2021"/>
    <x v="8"/>
    <x v="24"/>
  </r>
  <r>
    <x v="3"/>
    <n v="1185732"/>
    <x v="423"/>
    <x v="0"/>
    <x v="41"/>
    <s v="Charleston"/>
    <x v="3"/>
    <n v="32"/>
    <n v="47"/>
    <n v="1504"/>
    <n v="797.12"/>
    <n v="0.53"/>
    <s v="Online"/>
    <s v="2021"/>
    <x v="8"/>
    <x v="24"/>
  </r>
  <r>
    <x v="3"/>
    <n v="1185732"/>
    <x v="423"/>
    <x v="0"/>
    <x v="41"/>
    <s v="Charleston"/>
    <x v="4"/>
    <n v="41"/>
    <n v="53"/>
    <n v="2173"/>
    <n v="1195.1500000000001"/>
    <n v="0.55000000000000004"/>
    <s v="Online"/>
    <s v="2021"/>
    <x v="8"/>
    <x v="24"/>
  </r>
  <r>
    <x v="0"/>
    <n v="1185732"/>
    <x v="423"/>
    <x v="0"/>
    <x v="41"/>
    <s v="Charleston"/>
    <x v="5"/>
    <n v="47"/>
    <n v="84"/>
    <n v="3948"/>
    <n v="1974"/>
    <n v="0.5"/>
    <s v="Online"/>
    <s v="2021"/>
    <x v="8"/>
    <x v="24"/>
  </r>
  <r>
    <x v="0"/>
    <n v="1185732"/>
    <x v="454"/>
    <x v="0"/>
    <x v="41"/>
    <s v="Charleston"/>
    <x v="0"/>
    <n v="44"/>
    <n v="117"/>
    <n v="5148"/>
    <n v="2676.96"/>
    <n v="0.52"/>
    <s v="Online"/>
    <s v="2021"/>
    <x v="9"/>
    <x v="28"/>
  </r>
  <r>
    <x v="0"/>
    <n v="1185732"/>
    <x v="454"/>
    <x v="0"/>
    <x v="41"/>
    <s v="Charleston"/>
    <x v="1"/>
    <n v="33"/>
    <n v="95"/>
    <n v="3135"/>
    <n v="1661.5500000000002"/>
    <n v="0.53"/>
    <s v="Online"/>
    <s v="2021"/>
    <x v="9"/>
    <x v="28"/>
  </r>
  <r>
    <x v="0"/>
    <n v="1185732"/>
    <x v="454"/>
    <x v="0"/>
    <x v="41"/>
    <s v="Charleston"/>
    <x v="2"/>
    <n v="32"/>
    <n v="77"/>
    <n v="2464"/>
    <n v="1232"/>
    <n v="0.5"/>
    <s v="Online"/>
    <s v="2021"/>
    <x v="9"/>
    <x v="28"/>
  </r>
  <r>
    <x v="0"/>
    <n v="1185732"/>
    <x v="454"/>
    <x v="0"/>
    <x v="41"/>
    <s v="Charleston"/>
    <x v="3"/>
    <n v="38"/>
    <n v="91"/>
    <n v="3458"/>
    <n v="1901.9"/>
    <n v="0.55000000000000004"/>
    <s v="Online"/>
    <s v="2021"/>
    <x v="9"/>
    <x v="28"/>
  </r>
  <r>
    <x v="0"/>
    <n v="1185732"/>
    <x v="454"/>
    <x v="0"/>
    <x v="41"/>
    <s v="Charleston"/>
    <x v="4"/>
    <n v="62"/>
    <n v="78"/>
    <n v="4836"/>
    <n v="2563.08"/>
    <n v="0.53"/>
    <s v="Online"/>
    <s v="2021"/>
    <x v="9"/>
    <x v="28"/>
  </r>
  <r>
    <x v="0"/>
    <n v="1185732"/>
    <x v="454"/>
    <x v="0"/>
    <x v="41"/>
    <s v="Charleston"/>
    <x v="5"/>
    <n v="64"/>
    <n v="100"/>
    <n v="6400"/>
    <n v="3264"/>
    <n v="0.51"/>
    <s v="Online"/>
    <s v="2021"/>
    <x v="9"/>
    <x v="28"/>
  </r>
  <r>
    <x v="0"/>
    <n v="1185732"/>
    <x v="483"/>
    <x v="0"/>
    <x v="41"/>
    <s v="Charleston"/>
    <x v="0"/>
    <n v="60"/>
    <n v="176"/>
    <n v="10560"/>
    <n v="5491.2"/>
    <n v="0.52"/>
    <s v="Online"/>
    <s v="2021"/>
    <x v="10"/>
    <x v="51"/>
  </r>
  <r>
    <x v="0"/>
    <n v="1185732"/>
    <x v="483"/>
    <x v="0"/>
    <x v="41"/>
    <s v="Charleston"/>
    <x v="1"/>
    <n v="52"/>
    <n v="135"/>
    <n v="7020"/>
    <n v="3650.4"/>
    <n v="0.52"/>
    <s v="Online"/>
    <s v="2021"/>
    <x v="10"/>
    <x v="51"/>
  </r>
  <r>
    <x v="3"/>
    <n v="1185732"/>
    <x v="483"/>
    <x v="0"/>
    <x v="41"/>
    <s v="Charleston"/>
    <x v="2"/>
    <n v="50"/>
    <n v="112"/>
    <n v="5600"/>
    <n v="2968"/>
    <n v="0.53"/>
    <s v="Online"/>
    <s v="2021"/>
    <x v="10"/>
    <x v="51"/>
  </r>
  <r>
    <x v="0"/>
    <n v="1185732"/>
    <x v="483"/>
    <x v="0"/>
    <x v="41"/>
    <s v="Charleston"/>
    <x v="3"/>
    <n v="53"/>
    <n v="102"/>
    <n v="5406"/>
    <n v="2757.06"/>
    <n v="0.51"/>
    <s v="Online"/>
    <s v="2021"/>
    <x v="10"/>
    <x v="51"/>
  </r>
  <r>
    <x v="0"/>
    <n v="1185732"/>
    <x v="483"/>
    <x v="0"/>
    <x v="41"/>
    <s v="Charleston"/>
    <x v="4"/>
    <n v="61"/>
    <n v="95"/>
    <n v="5795"/>
    <n v="2897.5"/>
    <n v="0.5"/>
    <s v="Online"/>
    <s v="2021"/>
    <x v="10"/>
    <x v="51"/>
  </r>
  <r>
    <x v="0"/>
    <n v="1185732"/>
    <x v="483"/>
    <x v="0"/>
    <x v="41"/>
    <s v="Charleston"/>
    <x v="5"/>
    <n v="68"/>
    <n v="122"/>
    <n v="8296"/>
    <n v="4562.8"/>
    <n v="0.55000000000000004"/>
    <s v="Online"/>
    <s v="2021"/>
    <x v="10"/>
    <x v="51"/>
  </r>
  <r>
    <x v="0"/>
    <n v="1185732"/>
    <x v="188"/>
    <x v="0"/>
    <x v="41"/>
    <s v="Charleston"/>
    <x v="0"/>
    <n v="33"/>
    <n v="106"/>
    <n v="3498"/>
    <n v="1749"/>
    <n v="0.5"/>
    <s v="Online"/>
    <s v="2021"/>
    <x v="0"/>
    <x v="3"/>
  </r>
  <r>
    <x v="0"/>
    <n v="1185732"/>
    <x v="188"/>
    <x v="0"/>
    <x v="41"/>
    <s v="Charleston"/>
    <x v="1"/>
    <n v="34"/>
    <n v="68"/>
    <n v="2312"/>
    <n v="1086.6399999999999"/>
    <n v="0.47"/>
    <s v="Online"/>
    <s v="2021"/>
    <x v="0"/>
    <x v="3"/>
  </r>
  <r>
    <x v="0"/>
    <n v="1185732"/>
    <x v="188"/>
    <x v="0"/>
    <x v="41"/>
    <s v="Charleston"/>
    <x v="2"/>
    <n v="24"/>
    <n v="63"/>
    <n v="1512"/>
    <n v="695.52"/>
    <n v="0.45999999999999996"/>
    <s v="Online"/>
    <s v="2021"/>
    <x v="0"/>
    <x v="3"/>
  </r>
  <r>
    <x v="0"/>
    <n v="1185732"/>
    <x v="188"/>
    <x v="0"/>
    <x v="41"/>
    <s v="Charleston"/>
    <x v="3"/>
    <n v="28"/>
    <n v="20"/>
    <n v="560"/>
    <n v="280"/>
    <n v="0.5"/>
    <s v="Online"/>
    <s v="2021"/>
    <x v="0"/>
    <x v="3"/>
  </r>
  <r>
    <x v="0"/>
    <n v="1185732"/>
    <x v="188"/>
    <x v="0"/>
    <x v="41"/>
    <s v="Charleston"/>
    <x v="4"/>
    <n v="42"/>
    <n v="33"/>
    <n v="1386"/>
    <n v="595.98"/>
    <n v="0.43"/>
    <s v="Online"/>
    <s v="2021"/>
    <x v="0"/>
    <x v="3"/>
  </r>
  <r>
    <x v="0"/>
    <n v="1185732"/>
    <x v="188"/>
    <x v="0"/>
    <x v="41"/>
    <s v="Charleston"/>
    <x v="5"/>
    <n v="33"/>
    <n v="59"/>
    <n v="1947"/>
    <n v="778.80000000000007"/>
    <n v="0.4"/>
    <s v="Online"/>
    <s v="2021"/>
    <x v="0"/>
    <x v="3"/>
  </r>
  <r>
    <x v="0"/>
    <n v="1185732"/>
    <x v="696"/>
    <x v="0"/>
    <x v="41"/>
    <s v="Charleston"/>
    <x v="0"/>
    <n v="32"/>
    <n v="138"/>
    <n v="4416"/>
    <n v="2340.48"/>
    <n v="0.53"/>
    <s v="Online"/>
    <s v="2021"/>
    <x v="1"/>
    <x v="52"/>
  </r>
  <r>
    <x v="3"/>
    <n v="1185732"/>
    <x v="696"/>
    <x v="0"/>
    <x v="41"/>
    <s v="Charleston"/>
    <x v="1"/>
    <n v="34"/>
    <n v="38"/>
    <n v="1292"/>
    <n v="594.31999999999994"/>
    <n v="0.45999999999999996"/>
    <s v="Online"/>
    <s v="2021"/>
    <x v="1"/>
    <x v="52"/>
  </r>
  <r>
    <x v="3"/>
    <n v="1185732"/>
    <x v="696"/>
    <x v="0"/>
    <x v="41"/>
    <s v="Charleston"/>
    <x v="2"/>
    <n v="24"/>
    <n v="46"/>
    <n v="1104"/>
    <n v="518.88"/>
    <n v="0.47"/>
    <s v="Online"/>
    <s v="2021"/>
    <x v="1"/>
    <x v="52"/>
  </r>
  <r>
    <x v="3"/>
    <n v="1185732"/>
    <x v="696"/>
    <x v="0"/>
    <x v="42"/>
    <s v="Baltimore"/>
    <x v="3"/>
    <n v="28"/>
    <n v="14"/>
    <n v="392"/>
    <n v="196"/>
    <n v="0.5"/>
    <s v="Online"/>
    <s v="2021"/>
    <x v="1"/>
    <x v="52"/>
  </r>
  <r>
    <x v="3"/>
    <n v="1185732"/>
    <x v="696"/>
    <x v="0"/>
    <x v="42"/>
    <s v="Baltimore"/>
    <x v="4"/>
    <n v="41"/>
    <n v="31"/>
    <n v="1271"/>
    <n v="571.94999999999993"/>
    <n v="0.44999999999999996"/>
    <s v="Online"/>
    <s v="2021"/>
    <x v="1"/>
    <x v="52"/>
  </r>
  <r>
    <x v="3"/>
    <n v="1185732"/>
    <x v="696"/>
    <x v="0"/>
    <x v="42"/>
    <s v="Baltimore"/>
    <x v="5"/>
    <n v="34"/>
    <n v="63"/>
    <n v="2142"/>
    <n v="921.06"/>
    <n v="0.43"/>
    <s v="Online"/>
    <s v="2021"/>
    <x v="1"/>
    <x v="52"/>
  </r>
  <r>
    <x v="3"/>
    <n v="1185732"/>
    <x v="225"/>
    <x v="0"/>
    <x v="42"/>
    <s v="Baltimore"/>
    <x v="0"/>
    <n v="32"/>
    <n v="125"/>
    <n v="4000"/>
    <n v="2120"/>
    <n v="0.53"/>
    <s v="Online"/>
    <s v="2021"/>
    <x v="2"/>
    <x v="8"/>
  </r>
  <r>
    <x v="3"/>
    <n v="1185732"/>
    <x v="225"/>
    <x v="0"/>
    <x v="42"/>
    <s v="Baltimore"/>
    <x v="1"/>
    <n v="34"/>
    <n v="39"/>
    <n v="1326"/>
    <n v="623.21999999999991"/>
    <n v="0.47"/>
    <s v="Online"/>
    <s v="2021"/>
    <x v="2"/>
    <x v="8"/>
  </r>
  <r>
    <x v="3"/>
    <n v="1185732"/>
    <x v="225"/>
    <x v="0"/>
    <x v="42"/>
    <s v="Baltimore"/>
    <x v="2"/>
    <n v="24"/>
    <n v="53"/>
    <n v="1272"/>
    <n v="623.28"/>
    <n v="0.49"/>
    <s v="Online"/>
    <s v="2021"/>
    <x v="2"/>
    <x v="8"/>
  </r>
  <r>
    <x v="3"/>
    <n v="1185732"/>
    <x v="225"/>
    <x v="0"/>
    <x v="42"/>
    <s v="Baltimore"/>
    <x v="3"/>
    <n v="29"/>
    <n v="7"/>
    <n v="203"/>
    <n v="93.38"/>
    <n v="0.45999999999999996"/>
    <s v="Online"/>
    <s v="2021"/>
    <x v="2"/>
    <x v="8"/>
  </r>
  <r>
    <x v="3"/>
    <n v="1185732"/>
    <x v="225"/>
    <x v="0"/>
    <x v="42"/>
    <s v="Baltimore"/>
    <x v="4"/>
    <n v="43"/>
    <n v="22"/>
    <n v="946"/>
    <n v="406.78"/>
    <n v="0.43"/>
    <s v="Online"/>
    <s v="2021"/>
    <x v="2"/>
    <x v="8"/>
  </r>
  <r>
    <x v="3"/>
    <n v="1185732"/>
    <x v="225"/>
    <x v="0"/>
    <x v="42"/>
    <s v="Baltimore"/>
    <x v="5"/>
    <n v="33"/>
    <n v="49"/>
    <n v="1617"/>
    <n v="727.65"/>
    <n v="0.44999999999999996"/>
    <s v="Online"/>
    <s v="2021"/>
    <x v="2"/>
    <x v="8"/>
  </r>
  <r>
    <x v="3"/>
    <n v="1185732"/>
    <x v="244"/>
    <x v="0"/>
    <x v="42"/>
    <s v="Baltimore"/>
    <x v="0"/>
    <n v="33"/>
    <n v="128"/>
    <n v="4224"/>
    <n v="2154.2400000000002"/>
    <n v="0.51"/>
    <s v="Online"/>
    <s v="2021"/>
    <x v="3"/>
    <x v="11"/>
  </r>
  <r>
    <x v="3"/>
    <n v="1185732"/>
    <x v="244"/>
    <x v="0"/>
    <x v="42"/>
    <s v="Baltimore"/>
    <x v="1"/>
    <n v="32"/>
    <n v="31"/>
    <n v="992"/>
    <n v="466.23999999999995"/>
    <n v="0.47"/>
    <s v="Online"/>
    <s v="2021"/>
    <x v="3"/>
    <x v="11"/>
  </r>
  <r>
    <x v="3"/>
    <n v="1185732"/>
    <x v="244"/>
    <x v="0"/>
    <x v="42"/>
    <s v="Baltimore"/>
    <x v="2"/>
    <n v="24"/>
    <n v="33"/>
    <n v="792"/>
    <n v="388.08"/>
    <n v="0.49"/>
    <s v="Online"/>
    <s v="2021"/>
    <x v="3"/>
    <x v="11"/>
  </r>
  <r>
    <x v="3"/>
    <n v="1185732"/>
    <x v="244"/>
    <x v="0"/>
    <x v="42"/>
    <s v="Baltimore"/>
    <x v="3"/>
    <n v="27"/>
    <n v="13"/>
    <n v="351"/>
    <n v="164.97"/>
    <n v="0.47"/>
    <s v="Online"/>
    <s v="2021"/>
    <x v="3"/>
    <x v="11"/>
  </r>
  <r>
    <x v="3"/>
    <n v="1185732"/>
    <x v="244"/>
    <x v="0"/>
    <x v="42"/>
    <s v="Baltimore"/>
    <x v="4"/>
    <n v="41"/>
    <n v="15"/>
    <n v="615"/>
    <n v="276.75"/>
    <n v="0.44999999999999996"/>
    <s v="Online"/>
    <s v="2021"/>
    <x v="3"/>
    <x v="11"/>
  </r>
  <r>
    <x v="3"/>
    <n v="1185732"/>
    <x v="244"/>
    <x v="0"/>
    <x v="42"/>
    <s v="Baltimore"/>
    <x v="5"/>
    <n v="32"/>
    <n v="52"/>
    <n v="1664"/>
    <n v="732.16"/>
    <n v="0.44"/>
    <s v="Online"/>
    <s v="2021"/>
    <x v="3"/>
    <x v="11"/>
  </r>
  <r>
    <x v="3"/>
    <n v="1185732"/>
    <x v="273"/>
    <x v="0"/>
    <x v="42"/>
    <s v="Baltimore"/>
    <x v="0"/>
    <n v="49"/>
    <n v="118"/>
    <n v="5782"/>
    <n v="3006.6400000000003"/>
    <n v="0.52"/>
    <s v="Online"/>
    <s v="2021"/>
    <x v="4"/>
    <x v="36"/>
  </r>
  <r>
    <x v="3"/>
    <n v="1185732"/>
    <x v="273"/>
    <x v="0"/>
    <x v="42"/>
    <s v="Baltimore"/>
    <x v="1"/>
    <n v="42"/>
    <n v="47"/>
    <n v="1974"/>
    <n v="908.04"/>
    <n v="0.45999999999999996"/>
    <s v="Online"/>
    <s v="2021"/>
    <x v="4"/>
    <x v="36"/>
  </r>
  <r>
    <x v="3"/>
    <n v="1185732"/>
    <x v="273"/>
    <x v="0"/>
    <x v="42"/>
    <s v="Baltimore"/>
    <x v="2"/>
    <n v="36"/>
    <n v="38"/>
    <n v="1368"/>
    <n v="656.64"/>
    <n v="0.48"/>
    <s v="Online"/>
    <s v="2021"/>
    <x v="4"/>
    <x v="36"/>
  </r>
  <r>
    <x v="3"/>
    <n v="1185732"/>
    <x v="273"/>
    <x v="0"/>
    <x v="42"/>
    <s v="Baltimore"/>
    <x v="3"/>
    <n v="37"/>
    <n v="30"/>
    <n v="1110"/>
    <n v="532.79999999999995"/>
    <n v="0.48"/>
    <s v="Online"/>
    <s v="2021"/>
    <x v="4"/>
    <x v="36"/>
  </r>
  <r>
    <x v="3"/>
    <n v="1185732"/>
    <x v="273"/>
    <x v="0"/>
    <x v="42"/>
    <s v="Baltimore"/>
    <x v="4"/>
    <n v="49"/>
    <n v="36"/>
    <n v="1764"/>
    <n v="740.88"/>
    <n v="0.42"/>
    <s v="Online"/>
    <s v="2021"/>
    <x v="4"/>
    <x v="36"/>
  </r>
  <r>
    <x v="3"/>
    <n v="1185732"/>
    <x v="273"/>
    <x v="0"/>
    <x v="42"/>
    <s v="Baltimore"/>
    <x v="5"/>
    <n v="52"/>
    <n v="63"/>
    <n v="3276"/>
    <n v="1343.1599999999999"/>
    <n v="0.41"/>
    <s v="Online"/>
    <s v="2021"/>
    <x v="4"/>
    <x v="36"/>
  </r>
  <r>
    <x v="3"/>
    <n v="1185732"/>
    <x v="306"/>
    <x v="0"/>
    <x v="42"/>
    <s v="Baltimore"/>
    <x v="0"/>
    <n v="47"/>
    <n v="125"/>
    <n v="5875"/>
    <n v="2937.5"/>
    <n v="0.5"/>
    <s v="Online"/>
    <s v="2021"/>
    <x v="11"/>
    <x v="41"/>
  </r>
  <r>
    <x v="3"/>
    <n v="1185732"/>
    <x v="306"/>
    <x v="0"/>
    <x v="42"/>
    <s v="Baltimore"/>
    <x v="1"/>
    <n v="41"/>
    <n v="75"/>
    <n v="3075"/>
    <n v="1445.25"/>
    <n v="0.47"/>
    <s v="Online"/>
    <s v="2021"/>
    <x v="11"/>
    <x v="41"/>
  </r>
  <r>
    <x v="0"/>
    <n v="1185732"/>
    <x v="306"/>
    <x v="0"/>
    <x v="42"/>
    <s v="Baltimore"/>
    <x v="2"/>
    <n v="37"/>
    <n v="47"/>
    <n v="1739"/>
    <n v="869.5"/>
    <n v="0.5"/>
    <s v="Online"/>
    <s v="2021"/>
    <x v="11"/>
    <x v="41"/>
  </r>
  <r>
    <x v="0"/>
    <n v="1185732"/>
    <x v="306"/>
    <x v="0"/>
    <x v="42"/>
    <s v="Baltimore"/>
    <x v="3"/>
    <n v="37"/>
    <n v="44"/>
    <n v="1628"/>
    <n v="814"/>
    <n v="0.5"/>
    <s v="Online"/>
    <s v="2021"/>
    <x v="11"/>
    <x v="41"/>
  </r>
  <r>
    <x v="0"/>
    <n v="1185732"/>
    <x v="306"/>
    <x v="0"/>
    <x v="42"/>
    <s v="Baltimore"/>
    <x v="4"/>
    <n v="49"/>
    <n v="42"/>
    <n v="2058"/>
    <n v="905.52"/>
    <n v="0.44"/>
    <s v="Online"/>
    <s v="2021"/>
    <x v="11"/>
    <x v="41"/>
  </r>
  <r>
    <x v="0"/>
    <n v="1185732"/>
    <x v="306"/>
    <x v="0"/>
    <x v="42"/>
    <s v="Baltimore"/>
    <x v="5"/>
    <n v="53"/>
    <n v="84"/>
    <n v="4452"/>
    <n v="2003.3999999999999"/>
    <n v="0.44999999999999996"/>
    <s v="Online"/>
    <s v="2021"/>
    <x v="11"/>
    <x v="41"/>
  </r>
  <r>
    <x v="0"/>
    <n v="1185732"/>
    <x v="334"/>
    <x v="0"/>
    <x v="42"/>
    <s v="Baltimore"/>
    <x v="0"/>
    <n v="49"/>
    <n v="131"/>
    <n v="6419"/>
    <n v="3337.88"/>
    <n v="0.52"/>
    <s v="Online"/>
    <s v="2021"/>
    <x v="5"/>
    <x v="15"/>
  </r>
  <r>
    <x v="2"/>
    <n v="1185732"/>
    <x v="334"/>
    <x v="0"/>
    <x v="42"/>
    <s v="Baltimore"/>
    <x v="1"/>
    <n v="42"/>
    <n v="72"/>
    <n v="3024"/>
    <n v="1451.52"/>
    <n v="0.48"/>
    <s v="Online"/>
    <s v="2021"/>
    <x v="5"/>
    <x v="15"/>
  </r>
  <r>
    <x v="2"/>
    <n v="1185732"/>
    <x v="334"/>
    <x v="0"/>
    <x v="42"/>
    <s v="Baltimore"/>
    <x v="2"/>
    <n v="37"/>
    <n v="60"/>
    <n v="2220"/>
    <n v="1087.8"/>
    <n v="0.49"/>
    <s v="Online"/>
    <s v="2021"/>
    <x v="5"/>
    <x v="15"/>
  </r>
  <r>
    <x v="2"/>
    <n v="1185732"/>
    <x v="334"/>
    <x v="0"/>
    <x v="42"/>
    <s v="Baltimore"/>
    <x v="3"/>
    <n v="36"/>
    <n v="45"/>
    <n v="1620"/>
    <n v="761.4"/>
    <n v="0.47"/>
    <s v="Online"/>
    <s v="2021"/>
    <x v="5"/>
    <x v="15"/>
  </r>
  <r>
    <x v="2"/>
    <n v="1185732"/>
    <x v="334"/>
    <x v="0"/>
    <x v="42"/>
    <s v="Baltimore"/>
    <x v="4"/>
    <n v="46"/>
    <n v="51"/>
    <n v="2346"/>
    <n v="1055.6999999999998"/>
    <n v="0.44999999999999996"/>
    <s v="Online"/>
    <s v="2021"/>
    <x v="5"/>
    <x v="15"/>
  </r>
  <r>
    <x v="2"/>
    <n v="1185732"/>
    <x v="334"/>
    <x v="0"/>
    <x v="42"/>
    <s v="Baltimore"/>
    <x v="5"/>
    <n v="54"/>
    <n v="102"/>
    <n v="5508"/>
    <n v="2313.36"/>
    <n v="0.42"/>
    <s v="Online"/>
    <s v="2021"/>
    <x v="5"/>
    <x v="15"/>
  </r>
  <r>
    <x v="2"/>
    <n v="1185732"/>
    <x v="366"/>
    <x v="0"/>
    <x v="42"/>
    <s v="Baltimore"/>
    <x v="0"/>
    <n v="48"/>
    <n v="135"/>
    <n v="6480"/>
    <n v="3434.4"/>
    <n v="0.53"/>
    <s v="Online"/>
    <s v="2021"/>
    <x v="6"/>
    <x v="19"/>
  </r>
  <r>
    <x v="2"/>
    <n v="1185732"/>
    <x v="366"/>
    <x v="0"/>
    <x v="42"/>
    <s v="Baltimore"/>
    <x v="1"/>
    <n v="41"/>
    <n v="83"/>
    <n v="3403"/>
    <n v="1701.5"/>
    <n v="0.5"/>
    <s v="Online"/>
    <s v="2021"/>
    <x v="6"/>
    <x v="19"/>
  </r>
  <r>
    <x v="2"/>
    <n v="1185732"/>
    <x v="366"/>
    <x v="0"/>
    <x v="42"/>
    <s v="Baltimore"/>
    <x v="2"/>
    <n v="39"/>
    <n v="60"/>
    <n v="2340"/>
    <n v="1170"/>
    <n v="0.5"/>
    <s v="Online"/>
    <s v="2021"/>
    <x v="6"/>
    <x v="19"/>
  </r>
  <r>
    <x v="2"/>
    <n v="1185732"/>
    <x v="366"/>
    <x v="0"/>
    <x v="42"/>
    <s v="Baltimore"/>
    <x v="3"/>
    <n v="37"/>
    <n v="44"/>
    <n v="1628"/>
    <n v="748.88"/>
    <n v="0.45999999999999996"/>
    <s v="Online"/>
    <s v="2021"/>
    <x v="6"/>
    <x v="19"/>
  </r>
  <r>
    <x v="2"/>
    <n v="1185732"/>
    <x v="366"/>
    <x v="0"/>
    <x v="42"/>
    <s v="Baltimore"/>
    <x v="4"/>
    <n v="47"/>
    <n v="38"/>
    <n v="1786"/>
    <n v="803.69999999999993"/>
    <n v="0.44999999999999996"/>
    <s v="Online"/>
    <s v="2021"/>
    <x v="6"/>
    <x v="19"/>
  </r>
  <r>
    <x v="2"/>
    <n v="1185732"/>
    <x v="366"/>
    <x v="0"/>
    <x v="42"/>
    <s v="Baltimore"/>
    <x v="5"/>
    <n v="53"/>
    <n v="81"/>
    <n v="4293"/>
    <n v="1845.99"/>
    <n v="0.43"/>
    <s v="Online"/>
    <s v="2021"/>
    <x v="6"/>
    <x v="19"/>
  </r>
  <r>
    <x v="2"/>
    <n v="1185732"/>
    <x v="396"/>
    <x v="0"/>
    <x v="42"/>
    <s v="Baltimore"/>
    <x v="0"/>
    <n v="49"/>
    <n v="128"/>
    <n v="6272"/>
    <n v="3198.7200000000003"/>
    <n v="0.51"/>
    <s v="Online"/>
    <s v="2021"/>
    <x v="7"/>
    <x v="44"/>
  </r>
  <r>
    <x v="2"/>
    <n v="1185732"/>
    <x v="396"/>
    <x v="0"/>
    <x v="42"/>
    <s v="Baltimore"/>
    <x v="1"/>
    <n v="44"/>
    <n v="63"/>
    <n v="2772"/>
    <n v="1247.3999999999999"/>
    <n v="0.44999999999999996"/>
    <s v="Online"/>
    <s v="2021"/>
    <x v="7"/>
    <x v="44"/>
  </r>
  <r>
    <x v="2"/>
    <n v="1185732"/>
    <x v="396"/>
    <x v="0"/>
    <x v="42"/>
    <s v="Baltimore"/>
    <x v="2"/>
    <n v="38"/>
    <n v="36"/>
    <n v="1368"/>
    <n v="684"/>
    <n v="0.5"/>
    <s v="Online"/>
    <s v="2021"/>
    <x v="7"/>
    <x v="44"/>
  </r>
  <r>
    <x v="2"/>
    <n v="1185732"/>
    <x v="396"/>
    <x v="0"/>
    <x v="42"/>
    <s v="Baltimore"/>
    <x v="3"/>
    <n v="36"/>
    <n v="25"/>
    <n v="900"/>
    <n v="404.99999999999994"/>
    <n v="0.44999999999999996"/>
    <s v="Online"/>
    <s v="2021"/>
    <x v="7"/>
    <x v="44"/>
  </r>
  <r>
    <x v="2"/>
    <n v="1185732"/>
    <x v="396"/>
    <x v="0"/>
    <x v="42"/>
    <s v="Baltimore"/>
    <x v="4"/>
    <n v="48"/>
    <n v="30"/>
    <n v="1440"/>
    <n v="619.20000000000005"/>
    <n v="0.43"/>
    <s v="Online"/>
    <s v="2021"/>
    <x v="7"/>
    <x v="44"/>
  </r>
  <r>
    <x v="2"/>
    <n v="1185732"/>
    <x v="396"/>
    <x v="0"/>
    <x v="42"/>
    <s v="Baltimore"/>
    <x v="5"/>
    <n v="54"/>
    <n v="50"/>
    <n v="2700"/>
    <n v="1080"/>
    <n v="0.4"/>
    <s v="Online"/>
    <s v="2021"/>
    <x v="7"/>
    <x v="44"/>
  </r>
  <r>
    <x v="2"/>
    <n v="1185732"/>
    <x v="428"/>
    <x v="0"/>
    <x v="42"/>
    <s v="Baltimore"/>
    <x v="0"/>
    <n v="52"/>
    <n v="113"/>
    <n v="5876"/>
    <n v="3173.0400000000004"/>
    <n v="0.54"/>
    <s v="Online"/>
    <s v="2021"/>
    <x v="8"/>
    <x v="24"/>
  </r>
  <r>
    <x v="2"/>
    <n v="1185732"/>
    <x v="428"/>
    <x v="0"/>
    <x v="42"/>
    <s v="Baltimore"/>
    <x v="1"/>
    <n v="48"/>
    <n v="58"/>
    <n v="2784"/>
    <n v="1280.6399999999999"/>
    <n v="0.45999999999999996"/>
    <s v="Online"/>
    <s v="2021"/>
    <x v="8"/>
    <x v="24"/>
  </r>
  <r>
    <x v="2"/>
    <n v="1185732"/>
    <x v="428"/>
    <x v="0"/>
    <x v="42"/>
    <s v="Baltimore"/>
    <x v="2"/>
    <n v="49"/>
    <n v="25"/>
    <n v="1225"/>
    <n v="563.5"/>
    <n v="0.45999999999999996"/>
    <s v="Online"/>
    <s v="2021"/>
    <x v="8"/>
    <x v="24"/>
  </r>
  <r>
    <x v="0"/>
    <n v="1185732"/>
    <x v="428"/>
    <x v="0"/>
    <x v="42"/>
    <s v="Baltimore"/>
    <x v="3"/>
    <n v="49"/>
    <n v="21"/>
    <n v="1029"/>
    <n v="514.5"/>
    <n v="0.5"/>
    <s v="Online"/>
    <s v="2021"/>
    <x v="8"/>
    <x v="24"/>
  </r>
  <r>
    <x v="0"/>
    <n v="1185732"/>
    <x v="428"/>
    <x v="0"/>
    <x v="42"/>
    <s v="Baltimore"/>
    <x v="4"/>
    <n v="56"/>
    <n v="20"/>
    <n v="1120"/>
    <n v="448"/>
    <n v="0.4"/>
    <s v="Online"/>
    <s v="2021"/>
    <x v="8"/>
    <x v="24"/>
  </r>
  <r>
    <x v="0"/>
    <n v="1185732"/>
    <x v="428"/>
    <x v="0"/>
    <x v="42"/>
    <s v="Baltimore"/>
    <x v="5"/>
    <n v="60"/>
    <n v="52"/>
    <n v="3120"/>
    <n v="1248"/>
    <n v="0.4"/>
    <s v="Online"/>
    <s v="2021"/>
    <x v="8"/>
    <x v="24"/>
  </r>
  <r>
    <x v="0"/>
    <n v="1185732"/>
    <x v="458"/>
    <x v="0"/>
    <x v="42"/>
    <s v="Baltimore"/>
    <x v="0"/>
    <n v="58"/>
    <n v="88"/>
    <n v="5104"/>
    <n v="2807.2000000000003"/>
    <n v="0.55000000000000004"/>
    <s v="Online"/>
    <s v="2021"/>
    <x v="9"/>
    <x v="48"/>
  </r>
  <r>
    <x v="0"/>
    <n v="1185732"/>
    <x v="458"/>
    <x v="0"/>
    <x v="42"/>
    <s v="Baltimore"/>
    <x v="1"/>
    <n v="45"/>
    <n v="51"/>
    <n v="2295"/>
    <n v="1078.6499999999999"/>
    <n v="0.47"/>
    <s v="Online"/>
    <s v="2021"/>
    <x v="9"/>
    <x v="48"/>
  </r>
  <r>
    <x v="0"/>
    <n v="1185732"/>
    <x v="458"/>
    <x v="0"/>
    <x v="42"/>
    <s v="Baltimore"/>
    <x v="2"/>
    <n v="49"/>
    <n v="48"/>
    <n v="2352"/>
    <n v="1176"/>
    <n v="0.5"/>
    <s v="Online"/>
    <s v="2021"/>
    <x v="9"/>
    <x v="48"/>
  </r>
  <r>
    <x v="0"/>
    <n v="1185732"/>
    <x v="458"/>
    <x v="0"/>
    <x v="42"/>
    <s v="Baltimore"/>
    <x v="3"/>
    <n v="48"/>
    <n v="41"/>
    <n v="1968"/>
    <n v="905.28"/>
    <n v="0.45999999999999996"/>
    <s v="Online"/>
    <s v="2021"/>
    <x v="9"/>
    <x v="48"/>
  </r>
  <r>
    <x v="0"/>
    <n v="1185732"/>
    <x v="458"/>
    <x v="0"/>
    <x v="42"/>
    <s v="Baltimore"/>
    <x v="4"/>
    <n v="56"/>
    <n v="31"/>
    <n v="1736"/>
    <n v="763.84"/>
    <n v="0.44"/>
    <s v="Online"/>
    <s v="2021"/>
    <x v="9"/>
    <x v="48"/>
  </r>
  <r>
    <x v="0"/>
    <n v="1185732"/>
    <x v="458"/>
    <x v="0"/>
    <x v="42"/>
    <s v="Baltimore"/>
    <x v="5"/>
    <n v="62"/>
    <n v="63"/>
    <n v="3906"/>
    <n v="1679.58"/>
    <n v="0.43"/>
    <s v="Online"/>
    <s v="2021"/>
    <x v="9"/>
    <x v="48"/>
  </r>
  <r>
    <x v="0"/>
    <n v="1185732"/>
    <x v="487"/>
    <x v="0"/>
    <x v="42"/>
    <s v="Baltimore"/>
    <x v="0"/>
    <n v="57"/>
    <n v="122"/>
    <n v="6954"/>
    <n v="3477"/>
    <n v="0.5"/>
    <s v="Online"/>
    <s v="2021"/>
    <x v="10"/>
    <x v="29"/>
  </r>
  <r>
    <x v="0"/>
    <n v="1185732"/>
    <x v="487"/>
    <x v="0"/>
    <x v="42"/>
    <s v="Baltimore"/>
    <x v="1"/>
    <n v="46"/>
    <n v="65"/>
    <n v="2990"/>
    <n v="1495"/>
    <n v="0.5"/>
    <s v="Online"/>
    <s v="2021"/>
    <x v="10"/>
    <x v="29"/>
  </r>
  <r>
    <x v="0"/>
    <n v="1185732"/>
    <x v="487"/>
    <x v="0"/>
    <x v="42"/>
    <s v="Baltimore"/>
    <x v="2"/>
    <n v="45"/>
    <n v="65"/>
    <n v="2925"/>
    <n v="1374.75"/>
    <n v="0.47"/>
    <s v="Online"/>
    <s v="2021"/>
    <x v="10"/>
    <x v="29"/>
  </r>
  <r>
    <x v="0"/>
    <n v="1185732"/>
    <x v="487"/>
    <x v="0"/>
    <x v="42"/>
    <s v="Baltimore"/>
    <x v="3"/>
    <n v="49"/>
    <n v="44"/>
    <n v="2156"/>
    <n v="1013.3199999999999"/>
    <n v="0.47"/>
    <s v="Online"/>
    <s v="2021"/>
    <x v="10"/>
    <x v="29"/>
  </r>
  <r>
    <x v="0"/>
    <n v="1185732"/>
    <x v="487"/>
    <x v="0"/>
    <x v="42"/>
    <s v="Baltimore"/>
    <x v="4"/>
    <n v="54"/>
    <n v="51"/>
    <n v="2754"/>
    <n v="1129.1399999999999"/>
    <n v="0.41"/>
    <s v="Online"/>
    <s v="2021"/>
    <x v="10"/>
    <x v="29"/>
  </r>
  <r>
    <x v="0"/>
    <n v="1185732"/>
    <x v="487"/>
    <x v="0"/>
    <x v="42"/>
    <s v="Baltimore"/>
    <x v="5"/>
    <n v="61"/>
    <n v="72"/>
    <n v="4392"/>
    <n v="1844.6399999999999"/>
    <n v="0.42"/>
    <s v="Online"/>
    <s v="2021"/>
    <x v="10"/>
    <x v="29"/>
  </r>
  <r>
    <x v="0"/>
    <n v="1185732"/>
    <x v="181"/>
    <x v="0"/>
    <x v="42"/>
    <s v="Baltimore"/>
    <x v="0"/>
    <n v="36"/>
    <n v="137"/>
    <n v="4932"/>
    <n v="2219.3999999999996"/>
    <n v="0.44999999999999996"/>
    <s v="Online"/>
    <s v="2021"/>
    <x v="0"/>
    <x v="2"/>
  </r>
  <r>
    <x v="0"/>
    <n v="1185732"/>
    <x v="181"/>
    <x v="0"/>
    <x v="42"/>
    <s v="Baltimore"/>
    <x v="1"/>
    <n v="38"/>
    <n v="81"/>
    <n v="3078"/>
    <n v="1539"/>
    <n v="0.5"/>
    <s v="Online"/>
    <s v="2021"/>
    <x v="0"/>
    <x v="2"/>
  </r>
  <r>
    <x v="0"/>
    <n v="1185732"/>
    <x v="181"/>
    <x v="0"/>
    <x v="42"/>
    <s v="Baltimore"/>
    <x v="2"/>
    <n v="29"/>
    <n v="91"/>
    <n v="2639"/>
    <n v="1398.67"/>
    <n v="0.53"/>
    <s v="Online"/>
    <s v="2021"/>
    <x v="0"/>
    <x v="2"/>
  </r>
  <r>
    <x v="0"/>
    <n v="1185732"/>
    <x v="181"/>
    <x v="0"/>
    <x v="42"/>
    <s v="Baltimore"/>
    <x v="3"/>
    <n v="32"/>
    <n v="47"/>
    <n v="1504"/>
    <n v="827.2"/>
    <n v="0.55000000000000004"/>
    <s v="Online"/>
    <s v="2021"/>
    <x v="0"/>
    <x v="2"/>
  </r>
  <r>
    <x v="0"/>
    <n v="1185732"/>
    <x v="181"/>
    <x v="0"/>
    <x v="42"/>
    <s v="Baltimore"/>
    <x v="4"/>
    <n v="49"/>
    <n v="59"/>
    <n v="2891"/>
    <n v="1214.22"/>
    <n v="0.42"/>
    <s v="Online"/>
    <s v="2021"/>
    <x v="0"/>
    <x v="2"/>
  </r>
  <r>
    <x v="0"/>
    <n v="1185732"/>
    <x v="181"/>
    <x v="0"/>
    <x v="42"/>
    <s v="Baltimore"/>
    <x v="5"/>
    <n v="36"/>
    <n v="81"/>
    <n v="2916"/>
    <n v="1487.16"/>
    <n v="0.51"/>
    <s v="Online"/>
    <s v="2021"/>
    <x v="0"/>
    <x v="2"/>
  </r>
  <r>
    <x v="0"/>
    <n v="1185732"/>
    <x v="210"/>
    <x v="0"/>
    <x v="42"/>
    <s v="Baltimore"/>
    <x v="0"/>
    <n v="39"/>
    <n v="144"/>
    <n v="5616"/>
    <n v="2808"/>
    <n v="0.5"/>
    <s v="Online"/>
    <s v="2021"/>
    <x v="1"/>
    <x v="32"/>
  </r>
  <r>
    <x v="0"/>
    <n v="1185732"/>
    <x v="210"/>
    <x v="0"/>
    <x v="42"/>
    <s v="Baltimore"/>
    <x v="1"/>
    <n v="37"/>
    <n v="61"/>
    <n v="2257"/>
    <n v="1038.22"/>
    <n v="0.45999999999999996"/>
    <s v="Online"/>
    <s v="2021"/>
    <x v="1"/>
    <x v="32"/>
  </r>
  <r>
    <x v="0"/>
    <n v="1185732"/>
    <x v="210"/>
    <x v="0"/>
    <x v="42"/>
    <s v="Baltimore"/>
    <x v="2"/>
    <n v="27"/>
    <n v="69"/>
    <n v="1863"/>
    <n v="950.13"/>
    <n v="0.51"/>
    <s v="Online"/>
    <s v="2021"/>
    <x v="1"/>
    <x v="32"/>
  </r>
  <r>
    <x v="0"/>
    <n v="1185732"/>
    <x v="210"/>
    <x v="0"/>
    <x v="43"/>
    <s v="Wilmington"/>
    <x v="3"/>
    <n v="33"/>
    <n v="45"/>
    <n v="1485"/>
    <n v="816.75000000000011"/>
    <n v="0.55000000000000004"/>
    <s v="Online"/>
    <s v="2021"/>
    <x v="1"/>
    <x v="32"/>
  </r>
  <r>
    <x v="0"/>
    <n v="1185732"/>
    <x v="210"/>
    <x v="0"/>
    <x v="43"/>
    <s v="Wilmington"/>
    <x v="4"/>
    <n v="45"/>
    <n v="65"/>
    <n v="2925"/>
    <n v="1199.25"/>
    <n v="0.41"/>
    <s v="Online"/>
    <s v="2021"/>
    <x v="1"/>
    <x v="32"/>
  </r>
  <r>
    <x v="0"/>
    <n v="1185732"/>
    <x v="210"/>
    <x v="0"/>
    <x v="43"/>
    <s v="Wilmington"/>
    <x v="5"/>
    <n v="39"/>
    <n v="98"/>
    <n v="3822"/>
    <n v="2025.66"/>
    <n v="0.53"/>
    <s v="Online"/>
    <s v="2021"/>
    <x v="1"/>
    <x v="32"/>
  </r>
  <r>
    <x v="0"/>
    <n v="1185732"/>
    <x v="218"/>
    <x v="0"/>
    <x v="43"/>
    <s v="Wilmington"/>
    <x v="0"/>
    <n v="36"/>
    <n v="158"/>
    <n v="5688"/>
    <n v="2616.48"/>
    <n v="0.45999999999999996"/>
    <s v="Online"/>
    <s v="2021"/>
    <x v="2"/>
    <x v="7"/>
  </r>
  <r>
    <x v="0"/>
    <n v="1185732"/>
    <x v="218"/>
    <x v="0"/>
    <x v="43"/>
    <s v="Wilmington"/>
    <x v="1"/>
    <n v="39"/>
    <n v="68"/>
    <n v="2652"/>
    <n v="1193.3999999999999"/>
    <n v="0.44999999999999996"/>
    <s v="Online"/>
    <s v="2021"/>
    <x v="2"/>
    <x v="7"/>
  </r>
  <r>
    <x v="0"/>
    <n v="1185732"/>
    <x v="218"/>
    <x v="0"/>
    <x v="43"/>
    <s v="Wilmington"/>
    <x v="2"/>
    <n v="29"/>
    <n v="69"/>
    <n v="2001"/>
    <n v="1080.54"/>
    <n v="0.54"/>
    <s v="Online"/>
    <s v="2021"/>
    <x v="2"/>
    <x v="7"/>
  </r>
  <r>
    <x v="0"/>
    <n v="1185732"/>
    <x v="218"/>
    <x v="0"/>
    <x v="43"/>
    <s v="Wilmington"/>
    <x v="3"/>
    <n v="32"/>
    <n v="31"/>
    <n v="992"/>
    <n v="525.76"/>
    <n v="0.53"/>
    <s v="Online"/>
    <s v="2021"/>
    <x v="2"/>
    <x v="7"/>
  </r>
  <r>
    <x v="0"/>
    <n v="1185732"/>
    <x v="218"/>
    <x v="0"/>
    <x v="43"/>
    <s v="Wilmington"/>
    <x v="4"/>
    <n v="46"/>
    <n v="49"/>
    <n v="2254"/>
    <n v="924.14"/>
    <n v="0.41"/>
    <s v="Online"/>
    <s v="2021"/>
    <x v="2"/>
    <x v="7"/>
  </r>
  <r>
    <x v="0"/>
    <n v="1185732"/>
    <x v="218"/>
    <x v="0"/>
    <x v="43"/>
    <s v="Wilmington"/>
    <x v="5"/>
    <n v="39"/>
    <n v="72"/>
    <n v="2808"/>
    <n v="1404"/>
    <n v="0.5"/>
    <s v="Online"/>
    <s v="2021"/>
    <x v="2"/>
    <x v="7"/>
  </r>
  <r>
    <x v="0"/>
    <n v="1185732"/>
    <x v="237"/>
    <x v="0"/>
    <x v="43"/>
    <s v="Wilmington"/>
    <x v="0"/>
    <n v="36"/>
    <n v="131"/>
    <n v="4716"/>
    <n v="2358"/>
    <n v="0.5"/>
    <s v="Online"/>
    <s v="2021"/>
    <x v="3"/>
    <x v="10"/>
  </r>
  <r>
    <x v="0"/>
    <n v="1185732"/>
    <x v="237"/>
    <x v="0"/>
    <x v="43"/>
    <s v="Wilmington"/>
    <x v="1"/>
    <n v="38"/>
    <n v="61"/>
    <n v="2318"/>
    <n v="1089.46"/>
    <n v="0.47"/>
    <s v="Online"/>
    <s v="2021"/>
    <x v="3"/>
    <x v="10"/>
  </r>
  <r>
    <x v="0"/>
    <n v="1185732"/>
    <x v="237"/>
    <x v="0"/>
    <x v="43"/>
    <s v="Wilmington"/>
    <x v="2"/>
    <n v="27"/>
    <n v="59"/>
    <n v="1593"/>
    <n v="876.15000000000009"/>
    <n v="0.55000000000000004"/>
    <s v="Online"/>
    <s v="2021"/>
    <x v="3"/>
    <x v="10"/>
  </r>
  <r>
    <x v="0"/>
    <n v="1185732"/>
    <x v="237"/>
    <x v="0"/>
    <x v="43"/>
    <s v="Wilmington"/>
    <x v="3"/>
    <n v="32"/>
    <n v="44"/>
    <n v="1408"/>
    <n v="718.08"/>
    <n v="0.51"/>
    <s v="Online"/>
    <s v="2021"/>
    <x v="3"/>
    <x v="10"/>
  </r>
  <r>
    <x v="0"/>
    <n v="1185732"/>
    <x v="237"/>
    <x v="0"/>
    <x v="43"/>
    <s v="Wilmington"/>
    <x v="4"/>
    <n v="47"/>
    <n v="45"/>
    <n v="2115"/>
    <n v="951.74999999999989"/>
    <n v="0.44999999999999996"/>
    <s v="Online"/>
    <s v="2021"/>
    <x v="3"/>
    <x v="10"/>
  </r>
  <r>
    <x v="0"/>
    <n v="1185732"/>
    <x v="237"/>
    <x v="0"/>
    <x v="43"/>
    <s v="Wilmington"/>
    <x v="5"/>
    <n v="38"/>
    <n v="78"/>
    <n v="2964"/>
    <n v="1600.5600000000002"/>
    <n v="0.54"/>
    <s v="Online"/>
    <s v="2021"/>
    <x v="3"/>
    <x v="10"/>
  </r>
  <r>
    <x v="0"/>
    <n v="1185732"/>
    <x v="266"/>
    <x v="0"/>
    <x v="43"/>
    <s v="Wilmington"/>
    <x v="0"/>
    <n v="51"/>
    <n v="160"/>
    <n v="8160"/>
    <n v="3916.7999999999997"/>
    <n v="0.48"/>
    <s v="Online"/>
    <s v="2021"/>
    <x v="4"/>
    <x v="35"/>
  </r>
  <r>
    <x v="0"/>
    <n v="1185732"/>
    <x v="266"/>
    <x v="0"/>
    <x v="43"/>
    <s v="Wilmington"/>
    <x v="1"/>
    <n v="47"/>
    <n v="69"/>
    <n v="3243"/>
    <n v="1459.35"/>
    <n v="0.44999999999999996"/>
    <s v="Online"/>
    <s v="2021"/>
    <x v="4"/>
    <x v="35"/>
  </r>
  <r>
    <x v="0"/>
    <n v="1185732"/>
    <x v="266"/>
    <x v="0"/>
    <x v="43"/>
    <s v="Wilmington"/>
    <x v="2"/>
    <n v="41"/>
    <n v="81"/>
    <n v="3321"/>
    <n v="1726.92"/>
    <n v="0.52"/>
    <s v="Online"/>
    <s v="2021"/>
    <x v="4"/>
    <x v="35"/>
  </r>
  <r>
    <x v="0"/>
    <n v="1185732"/>
    <x v="266"/>
    <x v="0"/>
    <x v="43"/>
    <s v="Wilmington"/>
    <x v="3"/>
    <n v="41"/>
    <n v="65"/>
    <n v="2665"/>
    <n v="1385.8"/>
    <n v="0.52"/>
    <s v="Online"/>
    <s v="2021"/>
    <x v="4"/>
    <x v="35"/>
  </r>
  <r>
    <x v="0"/>
    <n v="1185732"/>
    <x v="266"/>
    <x v="0"/>
    <x v="43"/>
    <s v="Wilmington"/>
    <x v="4"/>
    <n v="50"/>
    <n v="74"/>
    <n v="3700"/>
    <n v="1554"/>
    <n v="0.42"/>
    <s v="Online"/>
    <s v="2021"/>
    <x v="4"/>
    <x v="35"/>
  </r>
  <r>
    <x v="0"/>
    <n v="1185732"/>
    <x v="266"/>
    <x v="0"/>
    <x v="43"/>
    <s v="Wilmington"/>
    <x v="5"/>
    <n v="54"/>
    <n v="104"/>
    <n v="5616"/>
    <n v="3088.8"/>
    <n v="0.55000000000000004"/>
    <s v="Online"/>
    <s v="2021"/>
    <x v="4"/>
    <x v="35"/>
  </r>
  <r>
    <x v="0"/>
    <n v="1185732"/>
    <x v="299"/>
    <x v="0"/>
    <x v="43"/>
    <s v="Wilmington"/>
    <x v="0"/>
    <n v="51"/>
    <n v="189"/>
    <n v="9639"/>
    <n v="4433.9399999999996"/>
    <n v="0.45999999999999996"/>
    <s v="Online"/>
    <s v="2021"/>
    <x v="11"/>
    <x v="40"/>
  </r>
  <r>
    <x v="0"/>
    <n v="1185732"/>
    <x v="299"/>
    <x v="0"/>
    <x v="43"/>
    <s v="Wilmington"/>
    <x v="1"/>
    <n v="48"/>
    <n v="120"/>
    <n v="5760"/>
    <n v="2591.9999999999995"/>
    <n v="0.44999999999999996"/>
    <s v="Online"/>
    <s v="2021"/>
    <x v="11"/>
    <x v="40"/>
  </r>
  <r>
    <x v="0"/>
    <n v="1185732"/>
    <x v="299"/>
    <x v="0"/>
    <x v="43"/>
    <s v="Wilmington"/>
    <x v="2"/>
    <n v="43"/>
    <n v="85"/>
    <n v="3655"/>
    <n v="1937.15"/>
    <n v="0.53"/>
    <s v="Online"/>
    <s v="2021"/>
    <x v="11"/>
    <x v="40"/>
  </r>
  <r>
    <x v="0"/>
    <n v="1185732"/>
    <x v="299"/>
    <x v="0"/>
    <x v="43"/>
    <s v="Wilmington"/>
    <x v="3"/>
    <n v="41"/>
    <n v="75"/>
    <n v="3075"/>
    <n v="1691.2500000000002"/>
    <n v="0.55000000000000004"/>
    <s v="Online"/>
    <s v="2021"/>
    <x v="11"/>
    <x v="40"/>
  </r>
  <r>
    <x v="0"/>
    <n v="1185732"/>
    <x v="299"/>
    <x v="0"/>
    <x v="43"/>
    <s v="Wilmington"/>
    <x v="4"/>
    <n v="50"/>
    <n v="75"/>
    <n v="3750"/>
    <n v="1500"/>
    <n v="0.4"/>
    <s v="Online"/>
    <s v="2021"/>
    <x v="11"/>
    <x v="40"/>
  </r>
  <r>
    <x v="0"/>
    <n v="1185732"/>
    <x v="299"/>
    <x v="0"/>
    <x v="43"/>
    <s v="Wilmington"/>
    <x v="5"/>
    <n v="56"/>
    <n v="135"/>
    <n v="7560"/>
    <n v="4006.8"/>
    <n v="0.53"/>
    <s v="Online"/>
    <s v="2021"/>
    <x v="11"/>
    <x v="40"/>
  </r>
  <r>
    <x v="0"/>
    <n v="1185732"/>
    <x v="327"/>
    <x v="0"/>
    <x v="43"/>
    <s v="Wilmington"/>
    <x v="0"/>
    <n v="53"/>
    <n v="182"/>
    <n v="9646"/>
    <n v="4823"/>
    <n v="0.5"/>
    <s v="Online"/>
    <s v="2021"/>
    <x v="5"/>
    <x v="14"/>
  </r>
  <r>
    <x v="0"/>
    <n v="1185732"/>
    <x v="327"/>
    <x v="0"/>
    <x v="43"/>
    <s v="Wilmington"/>
    <x v="1"/>
    <n v="47"/>
    <n v="119"/>
    <n v="5593"/>
    <n v="2516.85"/>
    <n v="0.44999999999999996"/>
    <s v="Online"/>
    <s v="2021"/>
    <x v="5"/>
    <x v="14"/>
  </r>
  <r>
    <x v="0"/>
    <n v="1185732"/>
    <x v="327"/>
    <x v="0"/>
    <x v="43"/>
    <s v="Wilmington"/>
    <x v="2"/>
    <n v="41"/>
    <n v="102"/>
    <n v="4182"/>
    <n v="2258.2800000000002"/>
    <n v="0.54"/>
    <s v="Online"/>
    <s v="2021"/>
    <x v="5"/>
    <x v="14"/>
  </r>
  <r>
    <x v="0"/>
    <n v="1185732"/>
    <x v="327"/>
    <x v="0"/>
    <x v="43"/>
    <s v="Wilmington"/>
    <x v="3"/>
    <n v="43"/>
    <n v="90"/>
    <n v="3870"/>
    <n v="2051.1"/>
    <n v="0.53"/>
    <s v="Online"/>
    <s v="2021"/>
    <x v="5"/>
    <x v="14"/>
  </r>
  <r>
    <x v="0"/>
    <n v="1185732"/>
    <x v="327"/>
    <x v="0"/>
    <x v="43"/>
    <s v="Wilmington"/>
    <x v="4"/>
    <n v="51"/>
    <n v="94"/>
    <n v="4794"/>
    <n v="1965.54"/>
    <n v="0.41"/>
    <s v="Online"/>
    <s v="2021"/>
    <x v="5"/>
    <x v="14"/>
  </r>
  <r>
    <x v="0"/>
    <n v="1185732"/>
    <x v="327"/>
    <x v="0"/>
    <x v="43"/>
    <s v="Wilmington"/>
    <x v="5"/>
    <n v="55"/>
    <n v="145"/>
    <n v="7975"/>
    <n v="3987.5"/>
    <n v="0.5"/>
    <s v="Online"/>
    <s v="2021"/>
    <x v="5"/>
    <x v="14"/>
  </r>
  <r>
    <x v="0"/>
    <n v="1185732"/>
    <x v="359"/>
    <x v="0"/>
    <x v="43"/>
    <s v="Wilmington"/>
    <x v="0"/>
    <n v="50"/>
    <n v="163"/>
    <n v="8150"/>
    <n v="3993.5"/>
    <n v="0.49"/>
    <s v="Online"/>
    <s v="2021"/>
    <x v="6"/>
    <x v="18"/>
  </r>
  <r>
    <x v="0"/>
    <n v="1185732"/>
    <x v="359"/>
    <x v="0"/>
    <x v="43"/>
    <s v="Wilmington"/>
    <x v="1"/>
    <n v="47"/>
    <n v="128"/>
    <n v="6016"/>
    <n v="2767.3599999999997"/>
    <n v="0.45999999999999996"/>
    <s v="Online"/>
    <s v="2021"/>
    <x v="6"/>
    <x v="18"/>
  </r>
  <r>
    <x v="0"/>
    <n v="1185732"/>
    <x v="359"/>
    <x v="0"/>
    <x v="43"/>
    <s v="Wilmington"/>
    <x v="2"/>
    <n v="42"/>
    <n v="105"/>
    <n v="4410"/>
    <n v="2205"/>
    <n v="0.5"/>
    <s v="Online"/>
    <s v="2021"/>
    <x v="6"/>
    <x v="18"/>
  </r>
  <r>
    <x v="0"/>
    <n v="1185732"/>
    <x v="359"/>
    <x v="0"/>
    <x v="43"/>
    <s v="Wilmington"/>
    <x v="3"/>
    <n v="41"/>
    <n v="63"/>
    <n v="2583"/>
    <n v="1291.5"/>
    <n v="0.5"/>
    <s v="Online"/>
    <s v="2021"/>
    <x v="6"/>
    <x v="18"/>
  </r>
  <r>
    <x v="0"/>
    <n v="1185732"/>
    <x v="359"/>
    <x v="0"/>
    <x v="43"/>
    <s v="Wilmington"/>
    <x v="4"/>
    <n v="50"/>
    <n v="63"/>
    <n v="3150"/>
    <n v="1417.4999999999998"/>
    <n v="0.44999999999999996"/>
    <s v="Online"/>
    <s v="2021"/>
    <x v="6"/>
    <x v="18"/>
  </r>
  <r>
    <x v="0"/>
    <n v="1185732"/>
    <x v="359"/>
    <x v="0"/>
    <x v="43"/>
    <s v="Wilmington"/>
    <x v="5"/>
    <n v="59"/>
    <n v="120"/>
    <n v="7080"/>
    <n v="3681.6"/>
    <n v="0.52"/>
    <s v="Online"/>
    <s v="2021"/>
    <x v="6"/>
    <x v="18"/>
  </r>
  <r>
    <x v="0"/>
    <n v="1185732"/>
    <x v="389"/>
    <x v="0"/>
    <x v="43"/>
    <s v="Wilmington"/>
    <x v="0"/>
    <n v="50"/>
    <n v="142"/>
    <n v="7100"/>
    <n v="3479"/>
    <n v="0.49"/>
    <s v="Online"/>
    <s v="2021"/>
    <x v="7"/>
    <x v="23"/>
  </r>
  <r>
    <x v="0"/>
    <n v="1185732"/>
    <x v="389"/>
    <x v="0"/>
    <x v="43"/>
    <s v="Wilmington"/>
    <x v="1"/>
    <n v="47"/>
    <n v="85"/>
    <n v="3995"/>
    <n v="1797.7499999999998"/>
    <n v="0.44999999999999996"/>
    <s v="Online"/>
    <s v="2021"/>
    <x v="7"/>
    <x v="23"/>
  </r>
  <r>
    <x v="0"/>
    <n v="1185732"/>
    <x v="389"/>
    <x v="0"/>
    <x v="43"/>
    <s v="Wilmington"/>
    <x v="2"/>
    <n v="43"/>
    <n v="61"/>
    <n v="2623"/>
    <n v="1337.73"/>
    <n v="0.51"/>
    <s v="Online"/>
    <s v="2021"/>
    <x v="7"/>
    <x v="23"/>
  </r>
  <r>
    <x v="0"/>
    <n v="1185732"/>
    <x v="389"/>
    <x v="0"/>
    <x v="43"/>
    <s v="Wilmington"/>
    <x v="3"/>
    <n v="41"/>
    <n v="60"/>
    <n v="2460"/>
    <n v="1254.5999999999999"/>
    <n v="0.51"/>
    <s v="Online"/>
    <s v="2021"/>
    <x v="7"/>
    <x v="23"/>
  </r>
  <r>
    <x v="0"/>
    <n v="1185732"/>
    <x v="389"/>
    <x v="0"/>
    <x v="43"/>
    <s v="Wilmington"/>
    <x v="4"/>
    <n v="50"/>
    <n v="60"/>
    <n v="3000"/>
    <n v="1320"/>
    <n v="0.44"/>
    <s v="Online"/>
    <s v="2021"/>
    <x v="7"/>
    <x v="23"/>
  </r>
  <r>
    <x v="0"/>
    <n v="1185732"/>
    <x v="389"/>
    <x v="0"/>
    <x v="43"/>
    <s v="Wilmington"/>
    <x v="5"/>
    <n v="58"/>
    <n v="84"/>
    <n v="4872"/>
    <n v="2630.88"/>
    <n v="0.54"/>
    <s v="Online"/>
    <s v="2021"/>
    <x v="7"/>
    <x v="23"/>
  </r>
  <r>
    <x v="0"/>
    <n v="1185732"/>
    <x v="421"/>
    <x v="0"/>
    <x v="43"/>
    <s v="Wilmington"/>
    <x v="0"/>
    <n v="56"/>
    <n v="128"/>
    <n v="7168"/>
    <n v="3225.5999999999995"/>
    <n v="0.44999999999999996"/>
    <s v="Online"/>
    <s v="2021"/>
    <x v="8"/>
    <x v="47"/>
  </r>
  <r>
    <x v="0"/>
    <n v="1185732"/>
    <x v="421"/>
    <x v="0"/>
    <x v="43"/>
    <s v="Wilmington"/>
    <x v="1"/>
    <n v="51"/>
    <n v="90"/>
    <n v="4590"/>
    <n v="2111.3999999999996"/>
    <n v="0.45999999999999996"/>
    <s v="Online"/>
    <s v="2021"/>
    <x v="8"/>
    <x v="47"/>
  </r>
  <r>
    <x v="0"/>
    <n v="1185732"/>
    <x v="421"/>
    <x v="0"/>
    <x v="43"/>
    <s v="Wilmington"/>
    <x v="2"/>
    <n v="50"/>
    <n v="52"/>
    <n v="2600"/>
    <n v="1430.0000000000002"/>
    <n v="0.55000000000000004"/>
    <s v="Online"/>
    <s v="2021"/>
    <x v="8"/>
    <x v="47"/>
  </r>
  <r>
    <x v="0"/>
    <n v="1185732"/>
    <x v="421"/>
    <x v="0"/>
    <x v="43"/>
    <s v="Wilmington"/>
    <x v="3"/>
    <n v="52"/>
    <n v="44"/>
    <n v="2288"/>
    <n v="1144"/>
    <n v="0.5"/>
    <s v="Online"/>
    <s v="2021"/>
    <x v="8"/>
    <x v="47"/>
  </r>
  <r>
    <x v="0"/>
    <n v="1185732"/>
    <x v="421"/>
    <x v="0"/>
    <x v="43"/>
    <s v="Wilmington"/>
    <x v="4"/>
    <n v="62"/>
    <n v="49"/>
    <n v="3038"/>
    <n v="1215.2"/>
    <n v="0.4"/>
    <s v="Online"/>
    <s v="2021"/>
    <x v="8"/>
    <x v="47"/>
  </r>
  <r>
    <x v="4"/>
    <n v="1185732"/>
    <x v="421"/>
    <x v="0"/>
    <x v="43"/>
    <s v="Wilmington"/>
    <x v="5"/>
    <n v="63"/>
    <n v="78"/>
    <n v="4914"/>
    <n v="2702.7000000000003"/>
    <n v="0.55000000000000004"/>
    <s v="Online"/>
    <s v="2021"/>
    <x v="8"/>
    <x v="47"/>
  </r>
  <r>
    <x v="4"/>
    <n v="1185732"/>
    <x v="451"/>
    <x v="0"/>
    <x v="43"/>
    <s v="Wilmington"/>
    <x v="0"/>
    <n v="60"/>
    <n v="135"/>
    <n v="8100"/>
    <n v="3807"/>
    <n v="0.47"/>
    <s v="Online"/>
    <s v="2021"/>
    <x v="9"/>
    <x v="28"/>
  </r>
  <r>
    <x v="4"/>
    <n v="1185732"/>
    <x v="451"/>
    <x v="0"/>
    <x v="43"/>
    <s v="Wilmington"/>
    <x v="1"/>
    <n v="53"/>
    <n v="85"/>
    <n v="4505"/>
    <n v="2072.2999999999997"/>
    <n v="0.45999999999999996"/>
    <s v="Online"/>
    <s v="2021"/>
    <x v="9"/>
    <x v="28"/>
  </r>
  <r>
    <x v="4"/>
    <n v="1185732"/>
    <x v="451"/>
    <x v="0"/>
    <x v="43"/>
    <s v="Wilmington"/>
    <x v="2"/>
    <n v="52"/>
    <n v="86"/>
    <n v="4472"/>
    <n v="2280.7200000000003"/>
    <n v="0.51"/>
    <s v="Online"/>
    <s v="2021"/>
    <x v="9"/>
    <x v="28"/>
  </r>
  <r>
    <x v="4"/>
    <n v="1185732"/>
    <x v="451"/>
    <x v="0"/>
    <x v="43"/>
    <s v="Wilmington"/>
    <x v="3"/>
    <n v="51"/>
    <n v="84"/>
    <n v="4284"/>
    <n v="2270.52"/>
    <n v="0.53"/>
    <s v="Online"/>
    <s v="2021"/>
    <x v="9"/>
    <x v="28"/>
  </r>
  <r>
    <x v="4"/>
    <n v="1185732"/>
    <x v="451"/>
    <x v="0"/>
    <x v="43"/>
    <s v="Wilmington"/>
    <x v="4"/>
    <n v="60"/>
    <n v="72"/>
    <n v="4320"/>
    <n v="1728"/>
    <n v="0.4"/>
    <s v="Online"/>
    <s v="2021"/>
    <x v="9"/>
    <x v="28"/>
  </r>
  <r>
    <x v="4"/>
    <n v="1185732"/>
    <x v="451"/>
    <x v="0"/>
    <x v="43"/>
    <s v="Wilmington"/>
    <x v="5"/>
    <n v="64"/>
    <n v="98"/>
    <n v="6272"/>
    <n v="3449.6000000000004"/>
    <n v="0.55000000000000004"/>
    <s v="Online"/>
    <s v="2021"/>
    <x v="9"/>
    <x v="28"/>
  </r>
  <r>
    <x v="4"/>
    <n v="1185732"/>
    <x v="480"/>
    <x v="0"/>
    <x v="43"/>
    <s v="Wilmington"/>
    <x v="0"/>
    <n v="62"/>
    <n v="168"/>
    <n v="10416"/>
    <n v="4895.5199999999995"/>
    <n v="0.47"/>
    <s v="Online"/>
    <s v="2021"/>
    <x v="10"/>
    <x v="51"/>
  </r>
  <r>
    <x v="4"/>
    <n v="1185732"/>
    <x v="480"/>
    <x v="0"/>
    <x v="43"/>
    <s v="Wilmington"/>
    <x v="1"/>
    <n v="50"/>
    <n v="100"/>
    <n v="5000"/>
    <n v="2400"/>
    <n v="0.48"/>
    <s v="Online"/>
    <s v="2021"/>
    <x v="10"/>
    <x v="51"/>
  </r>
  <r>
    <x v="4"/>
    <n v="1185732"/>
    <x v="480"/>
    <x v="0"/>
    <x v="43"/>
    <s v="Wilmington"/>
    <x v="2"/>
    <n v="50"/>
    <n v="109"/>
    <n v="5450"/>
    <n v="2943"/>
    <n v="0.54"/>
    <s v="Online"/>
    <s v="2021"/>
    <x v="10"/>
    <x v="51"/>
  </r>
  <r>
    <x v="4"/>
    <n v="1185732"/>
    <x v="480"/>
    <x v="0"/>
    <x v="43"/>
    <s v="Wilmington"/>
    <x v="3"/>
    <n v="53"/>
    <n v="98"/>
    <n v="5194"/>
    <n v="2804.76"/>
    <n v="0.54"/>
    <s v="Online"/>
    <s v="2021"/>
    <x v="10"/>
    <x v="51"/>
  </r>
  <r>
    <x v="4"/>
    <n v="1185732"/>
    <x v="480"/>
    <x v="0"/>
    <x v="43"/>
    <s v="Wilmington"/>
    <x v="4"/>
    <n v="61"/>
    <n v="91"/>
    <n v="5551"/>
    <n v="2220.4"/>
    <n v="0.4"/>
    <s v="Online"/>
    <s v="2021"/>
    <x v="10"/>
    <x v="51"/>
  </r>
  <r>
    <x v="4"/>
    <n v="1185732"/>
    <x v="480"/>
    <x v="0"/>
    <x v="43"/>
    <s v="Wilmington"/>
    <x v="5"/>
    <n v="65"/>
    <n v="123"/>
    <n v="7995"/>
    <n v="3997.5"/>
    <n v="0.5"/>
    <s v="Online"/>
    <s v="2021"/>
    <x v="10"/>
    <x v="51"/>
  </r>
  <r>
    <x v="4"/>
    <n v="1185732"/>
    <x v="174"/>
    <x v="0"/>
    <x v="43"/>
    <s v="Wilmington"/>
    <x v="0"/>
    <n v="32"/>
    <n v="138"/>
    <n v="4416"/>
    <n v="2208"/>
    <n v="0.5"/>
    <s v="Online"/>
    <s v="2021"/>
    <x v="0"/>
    <x v="31"/>
  </r>
  <r>
    <x v="4"/>
    <n v="1185732"/>
    <x v="174"/>
    <x v="0"/>
    <x v="43"/>
    <s v="Wilmington"/>
    <x v="1"/>
    <n v="33"/>
    <n v="77"/>
    <n v="2541"/>
    <n v="1194.27"/>
    <n v="0.47"/>
    <s v="Online"/>
    <s v="2021"/>
    <x v="0"/>
    <x v="31"/>
  </r>
  <r>
    <x v="4"/>
    <n v="1185732"/>
    <x v="174"/>
    <x v="0"/>
    <x v="43"/>
    <s v="Wilmington"/>
    <x v="2"/>
    <n v="24"/>
    <n v="72"/>
    <n v="1728"/>
    <n v="881.28"/>
    <n v="0.51"/>
    <s v="Online"/>
    <s v="2021"/>
    <x v="0"/>
    <x v="31"/>
  </r>
  <r>
    <x v="4"/>
    <n v="1185732"/>
    <x v="174"/>
    <x v="0"/>
    <x v="43"/>
    <s v="Wilmington"/>
    <x v="3"/>
    <n v="27"/>
    <n v="38"/>
    <n v="1026"/>
    <n v="513"/>
    <n v="0.5"/>
    <s v="Online"/>
    <s v="2021"/>
    <x v="0"/>
    <x v="31"/>
  </r>
  <r>
    <x v="4"/>
    <n v="1185732"/>
    <x v="174"/>
    <x v="0"/>
    <x v="43"/>
    <s v="Wilmington"/>
    <x v="4"/>
    <n v="41"/>
    <n v="47"/>
    <n v="1927"/>
    <n v="770.80000000000007"/>
    <n v="0.4"/>
    <s v="Online"/>
    <s v="2021"/>
    <x v="0"/>
    <x v="31"/>
  </r>
  <r>
    <x v="4"/>
    <n v="1185732"/>
    <x v="174"/>
    <x v="0"/>
    <x v="43"/>
    <s v="Wilmington"/>
    <x v="5"/>
    <n v="33"/>
    <n v="69"/>
    <n v="2277"/>
    <n v="1252.3500000000001"/>
    <n v="0.55000000000000004"/>
    <s v="Online"/>
    <s v="2021"/>
    <x v="0"/>
    <x v="31"/>
  </r>
  <r>
    <x v="4"/>
    <n v="1185732"/>
    <x v="203"/>
    <x v="0"/>
    <x v="43"/>
    <s v="Wilmington"/>
    <x v="0"/>
    <n v="34"/>
    <n v="147"/>
    <n v="4998"/>
    <n v="2399.04"/>
    <n v="0.48"/>
    <s v="Online"/>
    <s v="2021"/>
    <x v="1"/>
    <x v="5"/>
  </r>
  <r>
    <x v="4"/>
    <n v="1185732"/>
    <x v="203"/>
    <x v="0"/>
    <x v="43"/>
    <s v="Wilmington"/>
    <x v="1"/>
    <n v="32"/>
    <n v="53"/>
    <n v="1696"/>
    <n v="848"/>
    <n v="0.5"/>
    <s v="Online"/>
    <s v="2021"/>
    <x v="1"/>
    <x v="5"/>
  </r>
  <r>
    <x v="4"/>
    <n v="1185732"/>
    <x v="203"/>
    <x v="0"/>
    <x v="43"/>
    <s v="Wilmington"/>
    <x v="2"/>
    <n v="24"/>
    <n v="63"/>
    <n v="1512"/>
    <n v="771.12"/>
    <n v="0.51"/>
    <s v="Online"/>
    <s v="2021"/>
    <x v="1"/>
    <x v="5"/>
  </r>
  <r>
    <x v="4"/>
    <n v="1185732"/>
    <x v="203"/>
    <x v="0"/>
    <x v="44"/>
    <s v="Newark"/>
    <x v="3"/>
    <n v="29"/>
    <n v="30"/>
    <n v="870"/>
    <n v="461.1"/>
    <n v="0.53"/>
    <s v="Online"/>
    <s v="2021"/>
    <x v="1"/>
    <x v="5"/>
  </r>
  <r>
    <x v="4"/>
    <n v="1185732"/>
    <x v="203"/>
    <x v="0"/>
    <x v="44"/>
    <s v="Newark"/>
    <x v="4"/>
    <n v="41"/>
    <n v="47"/>
    <n v="1927"/>
    <n v="770.80000000000007"/>
    <n v="0.4"/>
    <s v="Online"/>
    <s v="2021"/>
    <x v="1"/>
    <x v="5"/>
  </r>
  <r>
    <x v="4"/>
    <n v="1185732"/>
    <x v="203"/>
    <x v="0"/>
    <x v="44"/>
    <s v="Newark"/>
    <x v="5"/>
    <n v="32"/>
    <n v="74"/>
    <n v="2368"/>
    <n v="1255.04"/>
    <n v="0.53"/>
    <s v="Online"/>
    <s v="2021"/>
    <x v="1"/>
    <x v="5"/>
  </r>
  <r>
    <x v="4"/>
    <n v="1185732"/>
    <x v="708"/>
    <x v="0"/>
    <x v="44"/>
    <s v="Newark"/>
    <x v="0"/>
    <n v="32"/>
    <n v="144"/>
    <n v="4608"/>
    <n v="2119.6799999999998"/>
    <n v="0.45999999999999996"/>
    <s v="Online"/>
    <s v="2021"/>
    <x v="2"/>
    <x v="6"/>
  </r>
  <r>
    <x v="4"/>
    <n v="1185732"/>
    <x v="708"/>
    <x v="0"/>
    <x v="44"/>
    <s v="Newark"/>
    <x v="1"/>
    <n v="32"/>
    <n v="58"/>
    <n v="1856"/>
    <n v="909.43999999999994"/>
    <n v="0.49"/>
    <s v="Online"/>
    <s v="2021"/>
    <x v="2"/>
    <x v="6"/>
  </r>
  <r>
    <x v="4"/>
    <n v="1185732"/>
    <x v="708"/>
    <x v="0"/>
    <x v="44"/>
    <s v="Newark"/>
    <x v="2"/>
    <n v="24"/>
    <n v="59"/>
    <n v="1416"/>
    <n v="750.48"/>
    <n v="0.53"/>
    <s v="Online"/>
    <s v="2021"/>
    <x v="2"/>
    <x v="6"/>
  </r>
  <r>
    <x v="4"/>
    <n v="1185732"/>
    <x v="708"/>
    <x v="0"/>
    <x v="44"/>
    <s v="Newark"/>
    <x v="3"/>
    <n v="27"/>
    <n v="22"/>
    <n v="594"/>
    <n v="308.88"/>
    <n v="0.52"/>
    <s v="Online"/>
    <s v="2021"/>
    <x v="2"/>
    <x v="6"/>
  </r>
  <r>
    <x v="4"/>
    <n v="1185732"/>
    <x v="708"/>
    <x v="0"/>
    <x v="44"/>
    <s v="Newark"/>
    <x v="4"/>
    <n v="43"/>
    <n v="34"/>
    <n v="1462"/>
    <n v="657.9"/>
    <n v="0.44999999999999996"/>
    <s v="Online"/>
    <s v="2021"/>
    <x v="2"/>
    <x v="6"/>
  </r>
  <r>
    <x v="4"/>
    <n v="1185732"/>
    <x v="708"/>
    <x v="0"/>
    <x v="44"/>
    <s v="Newark"/>
    <x v="5"/>
    <n v="32"/>
    <n v="61"/>
    <n v="1952"/>
    <n v="976"/>
    <n v="0.5"/>
    <s v="Online"/>
    <s v="2021"/>
    <x v="2"/>
    <x v="6"/>
  </r>
  <r>
    <x v="4"/>
    <n v="1185732"/>
    <x v="230"/>
    <x v="0"/>
    <x v="44"/>
    <s v="Newark"/>
    <x v="0"/>
    <n v="34"/>
    <n v="133"/>
    <n v="4522"/>
    <n v="2261"/>
    <n v="0.5"/>
    <s v="Online"/>
    <s v="2021"/>
    <x v="3"/>
    <x v="34"/>
  </r>
  <r>
    <x v="4"/>
    <n v="1185732"/>
    <x v="230"/>
    <x v="0"/>
    <x v="44"/>
    <s v="Newark"/>
    <x v="1"/>
    <n v="33"/>
    <n v="51"/>
    <n v="1683"/>
    <n v="774.18"/>
    <n v="0.45999999999999996"/>
    <s v="Online"/>
    <s v="2021"/>
    <x v="3"/>
    <x v="34"/>
  </r>
  <r>
    <x v="4"/>
    <n v="1185732"/>
    <x v="230"/>
    <x v="0"/>
    <x v="44"/>
    <s v="Newark"/>
    <x v="2"/>
    <n v="24"/>
    <n v="51"/>
    <n v="1224"/>
    <n v="612"/>
    <n v="0.5"/>
    <s v="Online"/>
    <s v="2021"/>
    <x v="3"/>
    <x v="34"/>
  </r>
  <r>
    <x v="4"/>
    <n v="1185732"/>
    <x v="230"/>
    <x v="0"/>
    <x v="44"/>
    <s v="Newark"/>
    <x v="3"/>
    <n v="27"/>
    <n v="27"/>
    <n v="729"/>
    <n v="371.79"/>
    <n v="0.51"/>
    <s v="Online"/>
    <s v="2021"/>
    <x v="3"/>
    <x v="34"/>
  </r>
  <r>
    <x v="4"/>
    <n v="1185732"/>
    <x v="230"/>
    <x v="0"/>
    <x v="44"/>
    <s v="Newark"/>
    <x v="4"/>
    <n v="44"/>
    <n v="27"/>
    <n v="1188"/>
    <n v="522.72"/>
    <n v="0.44"/>
    <s v="Online"/>
    <s v="2021"/>
    <x v="3"/>
    <x v="34"/>
  </r>
  <r>
    <x v="4"/>
    <n v="1185732"/>
    <x v="230"/>
    <x v="0"/>
    <x v="44"/>
    <s v="Newark"/>
    <x v="5"/>
    <n v="33"/>
    <n v="68"/>
    <n v="2244"/>
    <n v="1211.76"/>
    <n v="0.54"/>
    <s v="Online"/>
    <s v="2021"/>
    <x v="3"/>
    <x v="34"/>
  </r>
  <r>
    <x v="4"/>
    <n v="1185732"/>
    <x v="259"/>
    <x v="0"/>
    <x v="44"/>
    <s v="Newark"/>
    <x v="0"/>
    <n v="48"/>
    <n v="130"/>
    <n v="6240"/>
    <n v="2932.7999999999997"/>
    <n v="0.47"/>
    <s v="Online"/>
    <s v="2021"/>
    <x v="4"/>
    <x v="13"/>
  </r>
  <r>
    <x v="4"/>
    <n v="1185732"/>
    <x v="259"/>
    <x v="0"/>
    <x v="44"/>
    <s v="Newark"/>
    <x v="1"/>
    <n v="41"/>
    <n v="68"/>
    <n v="2788"/>
    <n v="1394"/>
    <n v="0.5"/>
    <s v="Online"/>
    <s v="2021"/>
    <x v="4"/>
    <x v="13"/>
  </r>
  <r>
    <x v="4"/>
    <n v="1185732"/>
    <x v="259"/>
    <x v="0"/>
    <x v="44"/>
    <s v="Newark"/>
    <x v="2"/>
    <n v="38"/>
    <n v="75"/>
    <n v="2850"/>
    <n v="1425"/>
    <n v="0.5"/>
    <s v="Online"/>
    <s v="2021"/>
    <x v="4"/>
    <x v="13"/>
  </r>
  <r>
    <x v="4"/>
    <n v="1185732"/>
    <x v="259"/>
    <x v="0"/>
    <x v="44"/>
    <s v="Newark"/>
    <x v="3"/>
    <n v="38"/>
    <n v="56"/>
    <n v="2128"/>
    <n v="1064"/>
    <n v="0.5"/>
    <s v="Online"/>
    <s v="2021"/>
    <x v="4"/>
    <x v="13"/>
  </r>
  <r>
    <x v="4"/>
    <n v="1185732"/>
    <x v="259"/>
    <x v="0"/>
    <x v="44"/>
    <s v="Newark"/>
    <x v="4"/>
    <n v="47"/>
    <n v="68"/>
    <n v="3196"/>
    <n v="1310.3599999999999"/>
    <n v="0.41"/>
    <s v="Online"/>
    <s v="2021"/>
    <x v="4"/>
    <x v="13"/>
  </r>
  <r>
    <x v="4"/>
    <n v="1185732"/>
    <x v="259"/>
    <x v="0"/>
    <x v="44"/>
    <s v="Newark"/>
    <x v="5"/>
    <n v="51"/>
    <n v="102"/>
    <n v="5202"/>
    <n v="2705.04"/>
    <n v="0.52"/>
    <s v="Online"/>
    <s v="2021"/>
    <x v="4"/>
    <x v="13"/>
  </r>
  <r>
    <x v="4"/>
    <n v="1185732"/>
    <x v="292"/>
    <x v="0"/>
    <x v="44"/>
    <s v="Newark"/>
    <x v="0"/>
    <n v="45"/>
    <n v="156"/>
    <n v="7020"/>
    <n v="3229.2"/>
    <n v="0.45999999999999996"/>
    <s v="Online"/>
    <s v="2021"/>
    <x v="11"/>
    <x v="39"/>
  </r>
  <r>
    <x v="4"/>
    <n v="1185732"/>
    <x v="292"/>
    <x v="0"/>
    <x v="44"/>
    <s v="Newark"/>
    <x v="1"/>
    <n v="44"/>
    <n v="105"/>
    <n v="4620"/>
    <n v="2125.1999999999998"/>
    <n v="0.45999999999999996"/>
    <s v="Online"/>
    <s v="2021"/>
    <x v="11"/>
    <x v="39"/>
  </r>
  <r>
    <x v="4"/>
    <n v="1185732"/>
    <x v="292"/>
    <x v="0"/>
    <x v="44"/>
    <s v="Newark"/>
    <x v="2"/>
    <n v="38"/>
    <n v="69"/>
    <n v="2622"/>
    <n v="1389.66"/>
    <n v="0.53"/>
    <s v="Online"/>
    <s v="2021"/>
    <x v="11"/>
    <x v="39"/>
  </r>
  <r>
    <x v="4"/>
    <n v="1185732"/>
    <x v="292"/>
    <x v="0"/>
    <x v="44"/>
    <s v="Newark"/>
    <x v="3"/>
    <n v="39"/>
    <n v="65"/>
    <n v="2535"/>
    <n v="1368.9"/>
    <n v="0.54"/>
    <s v="Online"/>
    <s v="2021"/>
    <x v="11"/>
    <x v="39"/>
  </r>
  <r>
    <x v="4"/>
    <n v="1185732"/>
    <x v="292"/>
    <x v="0"/>
    <x v="44"/>
    <s v="Newark"/>
    <x v="4"/>
    <n v="46"/>
    <n v="65"/>
    <n v="2990"/>
    <n v="1345.4999999999998"/>
    <n v="0.44999999999999996"/>
    <s v="Online"/>
    <s v="2021"/>
    <x v="11"/>
    <x v="39"/>
  </r>
  <r>
    <x v="4"/>
    <n v="1185732"/>
    <x v="292"/>
    <x v="0"/>
    <x v="44"/>
    <s v="Newark"/>
    <x v="5"/>
    <n v="50"/>
    <n v="120"/>
    <n v="6000"/>
    <n v="3000"/>
    <n v="0.5"/>
    <s v="Online"/>
    <s v="2021"/>
    <x v="11"/>
    <x v="39"/>
  </r>
  <r>
    <x v="4"/>
    <n v="1185732"/>
    <x v="320"/>
    <x v="0"/>
    <x v="44"/>
    <s v="Newark"/>
    <x v="0"/>
    <n v="47"/>
    <n v="188"/>
    <n v="8836"/>
    <n v="4152.92"/>
    <n v="0.47"/>
    <s v="Online"/>
    <s v="2021"/>
    <x v="5"/>
    <x v="43"/>
  </r>
  <r>
    <x v="4"/>
    <n v="1185732"/>
    <x v="320"/>
    <x v="0"/>
    <x v="44"/>
    <s v="Newark"/>
    <x v="1"/>
    <n v="42"/>
    <n v="98"/>
    <n v="4116"/>
    <n v="2058"/>
    <n v="0.5"/>
    <s v="Online"/>
    <s v="2021"/>
    <x v="5"/>
    <x v="43"/>
  </r>
  <r>
    <x v="4"/>
    <n v="1185732"/>
    <x v="320"/>
    <x v="0"/>
    <x v="44"/>
    <s v="Newark"/>
    <x v="2"/>
    <n v="37"/>
    <n v="81"/>
    <n v="2997"/>
    <n v="1558.44"/>
    <n v="0.52"/>
    <s v="Online"/>
    <s v="2021"/>
    <x v="5"/>
    <x v="43"/>
  </r>
  <r>
    <x v="4"/>
    <n v="1185732"/>
    <x v="320"/>
    <x v="0"/>
    <x v="44"/>
    <s v="Newark"/>
    <x v="3"/>
    <n v="36"/>
    <n v="63"/>
    <n v="2268"/>
    <n v="1224.72"/>
    <n v="0.54"/>
    <s v="Online"/>
    <s v="2021"/>
    <x v="5"/>
    <x v="43"/>
  </r>
  <r>
    <x v="4"/>
    <n v="1185732"/>
    <x v="320"/>
    <x v="0"/>
    <x v="44"/>
    <s v="Newark"/>
    <x v="4"/>
    <n v="48"/>
    <n v="74"/>
    <n v="3552"/>
    <n v="1527.36"/>
    <n v="0.43"/>
    <s v="Online"/>
    <s v="2021"/>
    <x v="5"/>
    <x v="43"/>
  </r>
  <r>
    <x v="4"/>
    <n v="1185732"/>
    <x v="320"/>
    <x v="0"/>
    <x v="44"/>
    <s v="Newark"/>
    <x v="5"/>
    <n v="54"/>
    <n v="131"/>
    <n v="7074"/>
    <n v="3749.2200000000003"/>
    <n v="0.53"/>
    <s v="Online"/>
    <s v="2021"/>
    <x v="5"/>
    <x v="43"/>
  </r>
  <r>
    <x v="4"/>
    <n v="1185732"/>
    <x v="352"/>
    <x v="0"/>
    <x v="44"/>
    <s v="Newark"/>
    <x v="0"/>
    <n v="47"/>
    <n v="180"/>
    <n v="8460"/>
    <n v="4060.7999999999997"/>
    <n v="0.48"/>
    <s v="Online"/>
    <s v="2021"/>
    <x v="6"/>
    <x v="17"/>
  </r>
  <r>
    <x v="4"/>
    <n v="1185732"/>
    <x v="352"/>
    <x v="0"/>
    <x v="44"/>
    <s v="Newark"/>
    <x v="1"/>
    <n v="42"/>
    <n v="101"/>
    <n v="4242"/>
    <n v="1993.7399999999998"/>
    <n v="0.47"/>
    <s v="Online"/>
    <s v="2021"/>
    <x v="6"/>
    <x v="17"/>
  </r>
  <r>
    <x v="4"/>
    <n v="1185732"/>
    <x v="352"/>
    <x v="0"/>
    <x v="44"/>
    <s v="Newark"/>
    <x v="2"/>
    <n v="37"/>
    <n v="75"/>
    <n v="2775"/>
    <n v="1498.5"/>
    <n v="0.54"/>
    <s v="Online"/>
    <s v="2021"/>
    <x v="6"/>
    <x v="17"/>
  </r>
  <r>
    <x v="4"/>
    <n v="1185732"/>
    <x v="352"/>
    <x v="0"/>
    <x v="44"/>
    <s v="Newark"/>
    <x v="3"/>
    <n v="36"/>
    <n v="52"/>
    <n v="1872"/>
    <n v="954.72"/>
    <n v="0.51"/>
    <s v="Online"/>
    <s v="2021"/>
    <x v="6"/>
    <x v="17"/>
  </r>
  <r>
    <x v="4"/>
    <n v="1185732"/>
    <x v="352"/>
    <x v="0"/>
    <x v="44"/>
    <s v="Newark"/>
    <x v="4"/>
    <n v="46"/>
    <n v="46"/>
    <n v="2116"/>
    <n v="909.88"/>
    <n v="0.43"/>
    <s v="Online"/>
    <s v="2021"/>
    <x v="6"/>
    <x v="17"/>
  </r>
  <r>
    <x v="4"/>
    <n v="1185732"/>
    <x v="352"/>
    <x v="0"/>
    <x v="44"/>
    <s v="Newark"/>
    <x v="5"/>
    <n v="52"/>
    <n v="105"/>
    <n v="5460"/>
    <n v="2893.8"/>
    <n v="0.53"/>
    <s v="Online"/>
    <s v="2021"/>
    <x v="6"/>
    <x v="17"/>
  </r>
  <r>
    <x v="4"/>
    <n v="1185732"/>
    <x v="382"/>
    <x v="0"/>
    <x v="44"/>
    <s v="Newark"/>
    <x v="0"/>
    <n v="46"/>
    <n v="124"/>
    <n v="5704"/>
    <n v="2794.96"/>
    <n v="0.49"/>
    <s v="Online"/>
    <s v="2021"/>
    <x v="7"/>
    <x v="22"/>
  </r>
  <r>
    <x v="4"/>
    <n v="1185732"/>
    <x v="382"/>
    <x v="0"/>
    <x v="44"/>
    <s v="Newark"/>
    <x v="1"/>
    <n v="41"/>
    <n v="72"/>
    <n v="2952"/>
    <n v="1476"/>
    <n v="0.5"/>
    <s v="Online"/>
    <s v="2021"/>
    <x v="7"/>
    <x v="22"/>
  </r>
  <r>
    <x v="4"/>
    <n v="1185732"/>
    <x v="382"/>
    <x v="0"/>
    <x v="44"/>
    <s v="Newark"/>
    <x v="2"/>
    <n v="39"/>
    <n v="51"/>
    <n v="1989"/>
    <n v="1054.17"/>
    <n v="0.53"/>
    <s v="Online"/>
    <s v="2021"/>
    <x v="7"/>
    <x v="22"/>
  </r>
  <r>
    <x v="4"/>
    <n v="1185732"/>
    <x v="382"/>
    <x v="0"/>
    <x v="44"/>
    <s v="Newark"/>
    <x v="3"/>
    <n v="37"/>
    <n v="38"/>
    <n v="1406"/>
    <n v="745.18000000000006"/>
    <n v="0.53"/>
    <s v="Online"/>
    <s v="2021"/>
    <x v="7"/>
    <x v="22"/>
  </r>
  <r>
    <x v="4"/>
    <n v="1185732"/>
    <x v="382"/>
    <x v="0"/>
    <x v="44"/>
    <s v="Newark"/>
    <x v="4"/>
    <n v="47"/>
    <n v="41"/>
    <n v="1927"/>
    <n v="790.06999999999994"/>
    <n v="0.41"/>
    <s v="Online"/>
    <s v="2021"/>
    <x v="7"/>
    <x v="22"/>
  </r>
  <r>
    <x v="4"/>
    <n v="1185732"/>
    <x v="382"/>
    <x v="0"/>
    <x v="44"/>
    <s v="Newark"/>
    <x v="5"/>
    <n v="50"/>
    <n v="73"/>
    <n v="3650"/>
    <n v="1934.5"/>
    <n v="0.53"/>
    <s v="Online"/>
    <s v="2021"/>
    <x v="7"/>
    <x v="22"/>
  </r>
  <r>
    <x v="4"/>
    <n v="1185732"/>
    <x v="414"/>
    <x v="0"/>
    <x v="44"/>
    <s v="Newark"/>
    <x v="0"/>
    <n v="53"/>
    <n v="119"/>
    <n v="6307"/>
    <n v="2901.22"/>
    <n v="0.45999999999999996"/>
    <s v="Online"/>
    <s v="2021"/>
    <x v="8"/>
    <x v="46"/>
  </r>
  <r>
    <x v="4"/>
    <n v="1185732"/>
    <x v="414"/>
    <x v="0"/>
    <x v="44"/>
    <s v="Newark"/>
    <x v="1"/>
    <n v="48"/>
    <n v="63"/>
    <n v="3024"/>
    <n v="1512"/>
    <n v="0.5"/>
    <s v="Online"/>
    <s v="2021"/>
    <x v="8"/>
    <x v="46"/>
  </r>
  <r>
    <x v="4"/>
    <n v="1185732"/>
    <x v="414"/>
    <x v="0"/>
    <x v="44"/>
    <s v="Newark"/>
    <x v="2"/>
    <n v="46"/>
    <n v="42"/>
    <n v="1932"/>
    <n v="966"/>
    <n v="0.5"/>
    <s v="Online"/>
    <s v="2021"/>
    <x v="8"/>
    <x v="46"/>
  </r>
  <r>
    <x v="4"/>
    <n v="1185732"/>
    <x v="414"/>
    <x v="0"/>
    <x v="44"/>
    <s v="Newark"/>
    <x v="3"/>
    <n v="48"/>
    <n v="31"/>
    <n v="1488"/>
    <n v="773.76"/>
    <n v="0.52"/>
    <s v="Online"/>
    <s v="2021"/>
    <x v="8"/>
    <x v="46"/>
  </r>
  <r>
    <x v="4"/>
    <n v="1185732"/>
    <x v="414"/>
    <x v="0"/>
    <x v="44"/>
    <s v="Newark"/>
    <x v="4"/>
    <n v="58"/>
    <n v="38"/>
    <n v="2204"/>
    <n v="903.64"/>
    <n v="0.41"/>
    <s v="Online"/>
    <s v="2021"/>
    <x v="8"/>
    <x v="46"/>
  </r>
  <r>
    <x v="2"/>
    <n v="1185732"/>
    <x v="414"/>
    <x v="0"/>
    <x v="44"/>
    <s v="Newark"/>
    <x v="5"/>
    <n v="62"/>
    <n v="68"/>
    <n v="4216"/>
    <n v="2234.48"/>
    <n v="0.53"/>
    <s v="Online"/>
    <s v="2021"/>
    <x v="8"/>
    <x v="46"/>
  </r>
  <r>
    <x v="2"/>
    <n v="1185732"/>
    <x v="444"/>
    <x v="0"/>
    <x v="44"/>
    <s v="Newark"/>
    <x v="0"/>
    <n v="59"/>
    <n v="108"/>
    <n v="6372"/>
    <n v="3058.56"/>
    <n v="0.48"/>
    <s v="Online"/>
    <s v="2021"/>
    <x v="9"/>
    <x v="27"/>
  </r>
  <r>
    <x v="2"/>
    <n v="1185732"/>
    <x v="444"/>
    <x v="0"/>
    <x v="44"/>
    <s v="Newark"/>
    <x v="1"/>
    <n v="46"/>
    <n v="80"/>
    <n v="3680"/>
    <n v="1803.2"/>
    <n v="0.49"/>
    <s v="Online"/>
    <s v="2021"/>
    <x v="9"/>
    <x v="27"/>
  </r>
  <r>
    <x v="2"/>
    <n v="1185732"/>
    <x v="444"/>
    <x v="0"/>
    <x v="44"/>
    <s v="Newark"/>
    <x v="2"/>
    <n v="48"/>
    <n v="68"/>
    <n v="3264"/>
    <n v="1664.64"/>
    <n v="0.51"/>
    <s v="Online"/>
    <s v="2021"/>
    <x v="9"/>
    <x v="27"/>
  </r>
  <r>
    <x v="2"/>
    <n v="1185732"/>
    <x v="444"/>
    <x v="0"/>
    <x v="44"/>
    <s v="Newark"/>
    <x v="3"/>
    <n v="49"/>
    <n v="65"/>
    <n v="3185"/>
    <n v="1751.7500000000002"/>
    <n v="0.55000000000000004"/>
    <s v="Online"/>
    <s v="2021"/>
    <x v="9"/>
    <x v="27"/>
  </r>
  <r>
    <x v="2"/>
    <n v="1185732"/>
    <x v="444"/>
    <x v="0"/>
    <x v="44"/>
    <s v="Newark"/>
    <x v="4"/>
    <n v="55"/>
    <n v="59"/>
    <n v="3245"/>
    <n v="1427.8"/>
    <n v="0.44"/>
    <s v="Online"/>
    <s v="2021"/>
    <x v="9"/>
    <x v="27"/>
  </r>
  <r>
    <x v="2"/>
    <n v="1185732"/>
    <x v="444"/>
    <x v="0"/>
    <x v="44"/>
    <s v="Newark"/>
    <x v="5"/>
    <n v="59"/>
    <n v="91"/>
    <n v="5369"/>
    <n v="2845.57"/>
    <n v="0.53"/>
    <s v="Online"/>
    <s v="2021"/>
    <x v="9"/>
    <x v="27"/>
  </r>
  <r>
    <x v="2"/>
    <n v="1185732"/>
    <x v="473"/>
    <x v="0"/>
    <x v="44"/>
    <s v="Newark"/>
    <x v="0"/>
    <n v="55"/>
    <n v="149"/>
    <n v="8195"/>
    <n v="3933.6"/>
    <n v="0.48"/>
    <s v="Online"/>
    <s v="2021"/>
    <x v="10"/>
    <x v="50"/>
  </r>
  <r>
    <x v="2"/>
    <n v="1185732"/>
    <x v="473"/>
    <x v="0"/>
    <x v="44"/>
    <s v="Newark"/>
    <x v="1"/>
    <n v="49"/>
    <n v="105"/>
    <n v="5145"/>
    <n v="2469.6"/>
    <n v="0.48"/>
    <s v="Online"/>
    <s v="2021"/>
    <x v="10"/>
    <x v="50"/>
  </r>
  <r>
    <x v="2"/>
    <n v="1185732"/>
    <x v="473"/>
    <x v="0"/>
    <x v="44"/>
    <s v="Newark"/>
    <x v="2"/>
    <n v="49"/>
    <n v="91"/>
    <n v="4459"/>
    <n v="2229.5"/>
    <n v="0.5"/>
    <s v="Online"/>
    <s v="2021"/>
    <x v="10"/>
    <x v="50"/>
  </r>
  <r>
    <x v="2"/>
    <n v="1185732"/>
    <x v="473"/>
    <x v="0"/>
    <x v="44"/>
    <s v="Newark"/>
    <x v="3"/>
    <n v="47"/>
    <n v="83"/>
    <n v="3901"/>
    <n v="1989.51"/>
    <n v="0.51"/>
    <s v="Online"/>
    <s v="2021"/>
    <x v="10"/>
    <x v="50"/>
  </r>
  <r>
    <x v="2"/>
    <n v="1185732"/>
    <x v="473"/>
    <x v="0"/>
    <x v="44"/>
    <s v="Newark"/>
    <x v="4"/>
    <n v="55"/>
    <n v="83"/>
    <n v="4565"/>
    <n v="2054.25"/>
    <n v="0.44999999999999996"/>
    <s v="Online"/>
    <s v="2021"/>
    <x v="10"/>
    <x v="50"/>
  </r>
  <r>
    <x v="2"/>
    <n v="1185732"/>
    <x v="473"/>
    <x v="0"/>
    <x v="44"/>
    <s v="Newark"/>
    <x v="5"/>
    <n v="59"/>
    <n v="101"/>
    <n v="5959"/>
    <n v="3217.86"/>
    <n v="0.54"/>
    <s v="Online"/>
    <s v="2021"/>
    <x v="10"/>
    <x v="50"/>
  </r>
  <r>
    <x v="2"/>
    <n v="1185732"/>
    <x v="171"/>
    <x v="0"/>
    <x v="44"/>
    <s v="Newark"/>
    <x v="0"/>
    <n v="38"/>
    <n v="125"/>
    <n v="4750"/>
    <n v="2422.5"/>
    <n v="0.51"/>
    <s v="Online"/>
    <s v="2021"/>
    <x v="0"/>
    <x v="1"/>
  </r>
  <r>
    <x v="2"/>
    <n v="1185732"/>
    <x v="171"/>
    <x v="0"/>
    <x v="44"/>
    <s v="Newark"/>
    <x v="1"/>
    <n v="37"/>
    <n v="87"/>
    <n v="3219"/>
    <n v="1673.88"/>
    <n v="0.52"/>
    <s v="Online"/>
    <s v="2021"/>
    <x v="0"/>
    <x v="1"/>
  </r>
  <r>
    <x v="2"/>
    <n v="1185732"/>
    <x v="171"/>
    <x v="0"/>
    <x v="44"/>
    <s v="Newark"/>
    <x v="2"/>
    <n v="28"/>
    <n v="90"/>
    <n v="2520"/>
    <n v="1008"/>
    <n v="0.4"/>
    <s v="Online"/>
    <s v="2021"/>
    <x v="0"/>
    <x v="1"/>
  </r>
  <r>
    <x v="2"/>
    <n v="1185732"/>
    <x v="171"/>
    <x v="0"/>
    <x v="44"/>
    <s v="Newark"/>
    <x v="3"/>
    <n v="33"/>
    <n v="42"/>
    <n v="1386"/>
    <n v="609.84"/>
    <n v="0.44"/>
    <s v="Online"/>
    <s v="2021"/>
    <x v="0"/>
    <x v="1"/>
  </r>
  <r>
    <x v="2"/>
    <n v="1185732"/>
    <x v="171"/>
    <x v="0"/>
    <x v="44"/>
    <s v="Newark"/>
    <x v="4"/>
    <n v="49"/>
    <n v="60"/>
    <n v="2940"/>
    <n v="1205.3999999999999"/>
    <n v="0.41"/>
    <s v="Online"/>
    <s v="2021"/>
    <x v="0"/>
    <x v="1"/>
  </r>
  <r>
    <x v="2"/>
    <n v="1185732"/>
    <x v="171"/>
    <x v="0"/>
    <x v="44"/>
    <s v="Newark"/>
    <x v="5"/>
    <n v="37"/>
    <n v="81"/>
    <n v="2997"/>
    <n v="1498.5"/>
    <n v="0.5"/>
    <s v="Online"/>
    <s v="2021"/>
    <x v="0"/>
    <x v="1"/>
  </r>
  <r>
    <x v="2"/>
    <n v="1185732"/>
    <x v="200"/>
    <x v="0"/>
    <x v="44"/>
    <s v="Newark"/>
    <x v="0"/>
    <n v="39"/>
    <n v="149"/>
    <n v="5811"/>
    <n v="2905.5"/>
    <n v="0.5"/>
    <s v="Online"/>
    <s v="2021"/>
    <x v="1"/>
    <x v="4"/>
  </r>
  <r>
    <x v="2"/>
    <n v="1185732"/>
    <x v="200"/>
    <x v="0"/>
    <x v="44"/>
    <s v="Newark"/>
    <x v="1"/>
    <n v="37"/>
    <n v="54"/>
    <n v="1998"/>
    <n v="999"/>
    <n v="0.5"/>
    <s v="Online"/>
    <s v="2021"/>
    <x v="1"/>
    <x v="4"/>
  </r>
  <r>
    <x v="2"/>
    <n v="1185732"/>
    <x v="200"/>
    <x v="0"/>
    <x v="44"/>
    <s v="Newark"/>
    <x v="2"/>
    <n v="29"/>
    <n v="65"/>
    <n v="1885"/>
    <n v="848.24999999999989"/>
    <n v="0.44999999999999996"/>
    <s v="Online"/>
    <s v="2021"/>
    <x v="1"/>
    <x v="4"/>
  </r>
  <r>
    <x v="2"/>
    <n v="1185732"/>
    <x v="200"/>
    <x v="0"/>
    <x v="45"/>
    <s v="Hartford"/>
    <x v="3"/>
    <n v="32"/>
    <n v="34"/>
    <n v="1088"/>
    <n v="478.72"/>
    <n v="0.44"/>
    <s v="Online"/>
    <s v="2021"/>
    <x v="1"/>
    <x v="4"/>
  </r>
  <r>
    <x v="2"/>
    <n v="1185732"/>
    <x v="200"/>
    <x v="0"/>
    <x v="45"/>
    <s v="Hartford"/>
    <x v="4"/>
    <n v="49"/>
    <n v="60"/>
    <n v="2940"/>
    <n v="1293.5999999999999"/>
    <n v="0.44"/>
    <s v="Online"/>
    <s v="2021"/>
    <x v="1"/>
    <x v="4"/>
  </r>
  <r>
    <x v="2"/>
    <n v="1185732"/>
    <x v="200"/>
    <x v="0"/>
    <x v="45"/>
    <s v="Hartford"/>
    <x v="5"/>
    <n v="39"/>
    <n v="84"/>
    <n v="3276"/>
    <n v="1474.1999999999998"/>
    <n v="0.44999999999999996"/>
    <s v="Online"/>
    <s v="2021"/>
    <x v="1"/>
    <x v="4"/>
  </r>
  <r>
    <x v="2"/>
    <n v="1185732"/>
    <x v="705"/>
    <x v="0"/>
    <x v="45"/>
    <s v="Hartford"/>
    <x v="0"/>
    <n v="39"/>
    <n v="130"/>
    <n v="5070"/>
    <n v="2535"/>
    <n v="0.5"/>
    <s v="Online"/>
    <s v="2021"/>
    <x v="2"/>
    <x v="6"/>
  </r>
  <r>
    <x v="2"/>
    <n v="1185732"/>
    <x v="705"/>
    <x v="0"/>
    <x v="45"/>
    <s v="Hartford"/>
    <x v="1"/>
    <n v="38"/>
    <n v="56"/>
    <n v="2128"/>
    <n v="1149.1200000000001"/>
    <n v="0.54"/>
    <s v="Online"/>
    <s v="2021"/>
    <x v="2"/>
    <x v="6"/>
  </r>
  <r>
    <x v="2"/>
    <n v="1185732"/>
    <x v="705"/>
    <x v="0"/>
    <x v="45"/>
    <s v="Hartford"/>
    <x v="2"/>
    <n v="29"/>
    <n v="68"/>
    <n v="1972"/>
    <n v="887.39999999999986"/>
    <n v="0.44999999999999996"/>
    <s v="Online"/>
    <s v="2021"/>
    <x v="2"/>
    <x v="6"/>
  </r>
  <r>
    <x v="2"/>
    <n v="1185732"/>
    <x v="705"/>
    <x v="0"/>
    <x v="45"/>
    <s v="Hartford"/>
    <x v="3"/>
    <n v="32"/>
    <n v="30"/>
    <n v="960"/>
    <n v="403.2"/>
    <n v="0.42"/>
    <s v="Online"/>
    <s v="2021"/>
    <x v="2"/>
    <x v="6"/>
  </r>
  <r>
    <x v="2"/>
    <n v="1185732"/>
    <x v="705"/>
    <x v="0"/>
    <x v="45"/>
    <s v="Hartford"/>
    <x v="4"/>
    <n v="48"/>
    <n v="39"/>
    <n v="1872"/>
    <n v="748.80000000000007"/>
    <n v="0.4"/>
    <s v="Online"/>
    <s v="2021"/>
    <x v="2"/>
    <x v="6"/>
  </r>
  <r>
    <x v="2"/>
    <n v="1185732"/>
    <x v="705"/>
    <x v="0"/>
    <x v="45"/>
    <s v="Hartford"/>
    <x v="5"/>
    <n v="38"/>
    <n v="73"/>
    <n v="2774"/>
    <n v="1359.26"/>
    <n v="0.49"/>
    <s v="Online"/>
    <s v="2021"/>
    <x v="2"/>
    <x v="6"/>
  </r>
  <r>
    <x v="2"/>
    <n v="1185732"/>
    <x v="722"/>
    <x v="0"/>
    <x v="45"/>
    <s v="Hartford"/>
    <x v="0"/>
    <n v="36"/>
    <n v="150"/>
    <n v="5400"/>
    <n v="2700"/>
    <n v="0.5"/>
    <s v="Online"/>
    <s v="2021"/>
    <x v="3"/>
    <x v="34"/>
  </r>
  <r>
    <x v="2"/>
    <n v="1185732"/>
    <x v="722"/>
    <x v="0"/>
    <x v="45"/>
    <s v="Hartford"/>
    <x v="1"/>
    <n v="38"/>
    <n v="58"/>
    <n v="2204"/>
    <n v="1212.2"/>
    <n v="0.55000000000000004"/>
    <s v="Online"/>
    <s v="2021"/>
    <x v="3"/>
    <x v="34"/>
  </r>
  <r>
    <x v="2"/>
    <n v="1185732"/>
    <x v="722"/>
    <x v="0"/>
    <x v="45"/>
    <s v="Hartford"/>
    <x v="2"/>
    <n v="29"/>
    <n v="56"/>
    <n v="1624"/>
    <n v="698.31999999999994"/>
    <n v="0.43"/>
    <s v="Online"/>
    <s v="2021"/>
    <x v="3"/>
    <x v="34"/>
  </r>
  <r>
    <x v="2"/>
    <n v="1185732"/>
    <x v="722"/>
    <x v="0"/>
    <x v="45"/>
    <s v="Hartford"/>
    <x v="3"/>
    <n v="32"/>
    <n v="38"/>
    <n v="1216"/>
    <n v="547.19999999999993"/>
    <n v="0.44999999999999996"/>
    <s v="Online"/>
    <s v="2021"/>
    <x v="3"/>
    <x v="34"/>
  </r>
  <r>
    <x v="2"/>
    <n v="1185732"/>
    <x v="722"/>
    <x v="0"/>
    <x v="45"/>
    <s v="Hartford"/>
    <x v="4"/>
    <n v="46"/>
    <n v="35"/>
    <n v="1610"/>
    <n v="724.49999999999989"/>
    <n v="0.44999999999999996"/>
    <s v="Online"/>
    <s v="2021"/>
    <x v="3"/>
    <x v="34"/>
  </r>
  <r>
    <x v="2"/>
    <n v="1185732"/>
    <x v="722"/>
    <x v="0"/>
    <x v="45"/>
    <s v="Hartford"/>
    <x v="5"/>
    <n v="36"/>
    <n v="69"/>
    <n v="2484"/>
    <n v="1242"/>
    <n v="0.5"/>
    <s v="Online"/>
    <s v="2021"/>
    <x v="3"/>
    <x v="34"/>
  </r>
  <r>
    <x v="2"/>
    <n v="1185732"/>
    <x v="256"/>
    <x v="0"/>
    <x v="45"/>
    <s v="Hartford"/>
    <x v="0"/>
    <n v="54"/>
    <n v="142"/>
    <n v="7668"/>
    <n v="3910.6800000000003"/>
    <n v="0.51"/>
    <s v="Online"/>
    <s v="2021"/>
    <x v="4"/>
    <x v="13"/>
  </r>
  <r>
    <x v="2"/>
    <n v="1185732"/>
    <x v="256"/>
    <x v="0"/>
    <x v="45"/>
    <s v="Hartford"/>
    <x v="1"/>
    <n v="48"/>
    <n v="73"/>
    <n v="3504"/>
    <n v="1857.1200000000001"/>
    <n v="0.53"/>
    <s v="Online"/>
    <s v="2021"/>
    <x v="4"/>
    <x v="13"/>
  </r>
  <r>
    <x v="2"/>
    <n v="1185732"/>
    <x v="256"/>
    <x v="0"/>
    <x v="45"/>
    <s v="Hartford"/>
    <x v="2"/>
    <n v="43"/>
    <n v="74"/>
    <n v="3182"/>
    <n v="1272.8000000000002"/>
    <n v="0.4"/>
    <s v="Online"/>
    <s v="2021"/>
    <x v="4"/>
    <x v="13"/>
  </r>
  <r>
    <x v="2"/>
    <n v="1185732"/>
    <x v="256"/>
    <x v="0"/>
    <x v="45"/>
    <s v="Hartford"/>
    <x v="3"/>
    <n v="44"/>
    <n v="63"/>
    <n v="2772"/>
    <n v="1136.52"/>
    <n v="0.41"/>
    <s v="Online"/>
    <s v="2021"/>
    <x v="4"/>
    <x v="13"/>
  </r>
  <r>
    <x v="2"/>
    <n v="1185732"/>
    <x v="256"/>
    <x v="0"/>
    <x v="45"/>
    <s v="Hartford"/>
    <x v="4"/>
    <n v="50"/>
    <n v="70"/>
    <n v="3500"/>
    <n v="1540"/>
    <n v="0.44"/>
    <s v="Online"/>
    <s v="2021"/>
    <x v="4"/>
    <x v="13"/>
  </r>
  <r>
    <x v="2"/>
    <n v="1185732"/>
    <x v="256"/>
    <x v="0"/>
    <x v="45"/>
    <s v="Hartford"/>
    <x v="5"/>
    <n v="55"/>
    <n v="113"/>
    <n v="6215"/>
    <n v="3045.35"/>
    <n v="0.49"/>
    <s v="Online"/>
    <s v="2021"/>
    <x v="4"/>
    <x v="13"/>
  </r>
  <r>
    <x v="2"/>
    <n v="1185732"/>
    <x v="289"/>
    <x v="0"/>
    <x v="45"/>
    <s v="Hartford"/>
    <x v="0"/>
    <n v="50"/>
    <n v="175"/>
    <n v="8750"/>
    <n v="4812.5"/>
    <n v="0.55000000000000004"/>
    <s v="Online"/>
    <s v="2021"/>
    <x v="11"/>
    <x v="38"/>
  </r>
  <r>
    <x v="2"/>
    <n v="1185732"/>
    <x v="289"/>
    <x v="0"/>
    <x v="45"/>
    <s v="Hartford"/>
    <x v="1"/>
    <n v="48"/>
    <n v="94"/>
    <n v="4512"/>
    <n v="2256"/>
    <n v="0.5"/>
    <s v="Online"/>
    <s v="2021"/>
    <x v="11"/>
    <x v="38"/>
  </r>
  <r>
    <x v="2"/>
    <n v="1185732"/>
    <x v="289"/>
    <x v="0"/>
    <x v="45"/>
    <s v="Hartford"/>
    <x v="2"/>
    <n v="42"/>
    <n v="87"/>
    <n v="3654"/>
    <n v="1644.2999999999997"/>
    <n v="0.44999999999999996"/>
    <s v="Online"/>
    <s v="2021"/>
    <x v="11"/>
    <x v="38"/>
  </r>
  <r>
    <x v="2"/>
    <n v="1185732"/>
    <x v="289"/>
    <x v="0"/>
    <x v="45"/>
    <s v="Hartford"/>
    <x v="3"/>
    <n v="42"/>
    <n v="80"/>
    <n v="3360"/>
    <n v="1411.2"/>
    <n v="0.42"/>
    <s v="Online"/>
    <s v="2021"/>
    <x v="11"/>
    <x v="38"/>
  </r>
  <r>
    <x v="2"/>
    <n v="1185732"/>
    <x v="289"/>
    <x v="0"/>
    <x v="45"/>
    <s v="Hartford"/>
    <x v="4"/>
    <n v="53"/>
    <n v="74"/>
    <n v="3922"/>
    <n v="1725.68"/>
    <n v="0.44"/>
    <s v="Online"/>
    <s v="2021"/>
    <x v="11"/>
    <x v="38"/>
  </r>
  <r>
    <x v="2"/>
    <n v="1185732"/>
    <x v="289"/>
    <x v="0"/>
    <x v="45"/>
    <s v="Hartford"/>
    <x v="5"/>
    <n v="56"/>
    <n v="123"/>
    <n v="6888"/>
    <n v="3375.12"/>
    <n v="0.49"/>
    <s v="Online"/>
    <s v="2021"/>
    <x v="11"/>
    <x v="38"/>
  </r>
  <r>
    <x v="2"/>
    <n v="1185732"/>
    <x v="317"/>
    <x v="0"/>
    <x v="45"/>
    <s v="Hartford"/>
    <x v="0"/>
    <n v="54"/>
    <n v="189"/>
    <n v="10206"/>
    <n v="5511.2400000000007"/>
    <n v="0.54"/>
    <s v="Online"/>
    <s v="2021"/>
    <x v="5"/>
    <x v="42"/>
  </r>
  <r>
    <x v="2"/>
    <n v="1185732"/>
    <x v="317"/>
    <x v="0"/>
    <x v="45"/>
    <s v="Hartford"/>
    <x v="1"/>
    <n v="48"/>
    <n v="112"/>
    <n v="5376"/>
    <n v="2849.28"/>
    <n v="0.53"/>
    <s v="Online"/>
    <s v="2021"/>
    <x v="5"/>
    <x v="42"/>
  </r>
  <r>
    <x v="2"/>
    <n v="1185732"/>
    <x v="317"/>
    <x v="0"/>
    <x v="45"/>
    <s v="Hartford"/>
    <x v="2"/>
    <n v="44"/>
    <n v="81"/>
    <n v="3564"/>
    <n v="1568.16"/>
    <n v="0.44"/>
    <s v="Online"/>
    <s v="2021"/>
    <x v="5"/>
    <x v="42"/>
  </r>
  <r>
    <x v="2"/>
    <n v="1185732"/>
    <x v="317"/>
    <x v="0"/>
    <x v="45"/>
    <s v="Hartford"/>
    <x v="3"/>
    <n v="42"/>
    <n v="80"/>
    <n v="3360"/>
    <n v="1478.4"/>
    <n v="0.44"/>
    <s v="Online"/>
    <s v="2021"/>
    <x v="5"/>
    <x v="42"/>
  </r>
  <r>
    <x v="2"/>
    <n v="1185732"/>
    <x v="317"/>
    <x v="0"/>
    <x v="45"/>
    <s v="Hartford"/>
    <x v="4"/>
    <n v="53"/>
    <n v="81"/>
    <n v="4293"/>
    <n v="1888.92"/>
    <n v="0.44"/>
    <s v="Online"/>
    <s v="2021"/>
    <x v="5"/>
    <x v="42"/>
  </r>
  <r>
    <x v="2"/>
    <n v="1185732"/>
    <x v="317"/>
    <x v="0"/>
    <x v="45"/>
    <s v="Hartford"/>
    <x v="5"/>
    <n v="56"/>
    <n v="143"/>
    <n v="8008"/>
    <n v="3843.8399999999997"/>
    <n v="0.48"/>
    <s v="Online"/>
    <s v="2021"/>
    <x v="5"/>
    <x v="42"/>
  </r>
  <r>
    <x v="2"/>
    <n v="1185732"/>
    <x v="349"/>
    <x v="0"/>
    <x v="45"/>
    <s v="Hartford"/>
    <x v="0"/>
    <n v="51"/>
    <n v="163"/>
    <n v="8313"/>
    <n v="4572.1500000000005"/>
    <n v="0.55000000000000004"/>
    <s v="Online"/>
    <s v="2021"/>
    <x v="6"/>
    <x v="17"/>
  </r>
  <r>
    <x v="2"/>
    <n v="1185732"/>
    <x v="349"/>
    <x v="0"/>
    <x v="45"/>
    <s v="Hartford"/>
    <x v="1"/>
    <n v="48"/>
    <n v="108"/>
    <n v="5184"/>
    <n v="2851.2000000000003"/>
    <n v="0.55000000000000004"/>
    <s v="Online"/>
    <s v="2021"/>
    <x v="6"/>
    <x v="17"/>
  </r>
  <r>
    <x v="2"/>
    <n v="1185732"/>
    <x v="349"/>
    <x v="0"/>
    <x v="45"/>
    <s v="Hartford"/>
    <x v="2"/>
    <n v="41"/>
    <n v="85"/>
    <n v="3485"/>
    <n v="1463.7"/>
    <n v="0.42"/>
    <s v="Online"/>
    <s v="2021"/>
    <x v="6"/>
    <x v="17"/>
  </r>
  <r>
    <x v="2"/>
    <n v="1185732"/>
    <x v="349"/>
    <x v="0"/>
    <x v="45"/>
    <s v="Hartford"/>
    <x v="3"/>
    <n v="41"/>
    <n v="68"/>
    <n v="2788"/>
    <n v="1143.08"/>
    <n v="0.41"/>
    <s v="Online"/>
    <s v="2021"/>
    <x v="6"/>
    <x v="17"/>
  </r>
  <r>
    <x v="2"/>
    <n v="1185732"/>
    <x v="349"/>
    <x v="0"/>
    <x v="45"/>
    <s v="Hartford"/>
    <x v="4"/>
    <n v="51"/>
    <n v="52"/>
    <n v="2652"/>
    <n v="1166.8800000000001"/>
    <n v="0.44"/>
    <s v="Online"/>
    <s v="2021"/>
    <x v="6"/>
    <x v="17"/>
  </r>
  <r>
    <x v="2"/>
    <n v="1185732"/>
    <x v="349"/>
    <x v="0"/>
    <x v="45"/>
    <s v="Hartford"/>
    <x v="5"/>
    <n v="55"/>
    <n v="105"/>
    <n v="5775"/>
    <n v="2887.5"/>
    <n v="0.5"/>
    <s v="Online"/>
    <s v="2021"/>
    <x v="6"/>
    <x v="17"/>
  </r>
  <r>
    <x v="2"/>
    <n v="1185732"/>
    <x v="379"/>
    <x v="0"/>
    <x v="45"/>
    <s v="Hartford"/>
    <x v="0"/>
    <n v="52"/>
    <n v="125"/>
    <n v="6500"/>
    <n v="3510.0000000000005"/>
    <n v="0.54"/>
    <s v="Online"/>
    <s v="2021"/>
    <x v="7"/>
    <x v="21"/>
  </r>
  <r>
    <x v="2"/>
    <n v="1185732"/>
    <x v="379"/>
    <x v="0"/>
    <x v="45"/>
    <s v="Hartford"/>
    <x v="1"/>
    <n v="47"/>
    <n v="75"/>
    <n v="3525"/>
    <n v="1833"/>
    <n v="0.52"/>
    <s v="Online"/>
    <s v="2021"/>
    <x v="7"/>
    <x v="21"/>
  </r>
  <r>
    <x v="2"/>
    <n v="1185732"/>
    <x v="379"/>
    <x v="0"/>
    <x v="45"/>
    <s v="Hartford"/>
    <x v="2"/>
    <n v="41"/>
    <n v="60"/>
    <n v="2460"/>
    <n v="1082.4000000000001"/>
    <n v="0.44"/>
    <s v="Online"/>
    <s v="2021"/>
    <x v="7"/>
    <x v="21"/>
  </r>
  <r>
    <x v="2"/>
    <n v="1185732"/>
    <x v="379"/>
    <x v="0"/>
    <x v="45"/>
    <s v="Hartford"/>
    <x v="3"/>
    <n v="41"/>
    <n v="46"/>
    <n v="1886"/>
    <n v="848.69999999999993"/>
    <n v="0.44999999999999996"/>
    <s v="Online"/>
    <s v="2021"/>
    <x v="7"/>
    <x v="21"/>
  </r>
  <r>
    <x v="2"/>
    <n v="1185732"/>
    <x v="379"/>
    <x v="0"/>
    <x v="45"/>
    <s v="Hartford"/>
    <x v="4"/>
    <n v="50"/>
    <n v="51"/>
    <n v="2550"/>
    <n v="1071"/>
    <n v="0.42"/>
    <s v="Online"/>
    <s v="2021"/>
    <x v="7"/>
    <x v="21"/>
  </r>
  <r>
    <x v="2"/>
    <n v="1185732"/>
    <x v="379"/>
    <x v="0"/>
    <x v="45"/>
    <s v="Hartford"/>
    <x v="5"/>
    <n v="54"/>
    <n v="83"/>
    <n v="4482"/>
    <n v="2196.1799999999998"/>
    <n v="0.49"/>
    <s v="Online"/>
    <s v="2021"/>
    <x v="7"/>
    <x v="21"/>
  </r>
  <r>
    <x v="2"/>
    <n v="1185732"/>
    <x v="411"/>
    <x v="0"/>
    <x v="45"/>
    <s v="Hartford"/>
    <x v="0"/>
    <n v="59"/>
    <n v="113"/>
    <n v="6667"/>
    <n v="3666.8500000000004"/>
    <n v="0.55000000000000004"/>
    <s v="Online"/>
    <s v="2021"/>
    <x v="8"/>
    <x v="46"/>
  </r>
  <r>
    <x v="2"/>
    <n v="1185732"/>
    <x v="411"/>
    <x v="0"/>
    <x v="45"/>
    <s v="Hartford"/>
    <x v="1"/>
    <n v="52"/>
    <n v="72"/>
    <n v="3744"/>
    <n v="1872"/>
    <n v="0.5"/>
    <s v="Online"/>
    <s v="2021"/>
    <x v="8"/>
    <x v="46"/>
  </r>
  <r>
    <x v="2"/>
    <n v="1185732"/>
    <x v="411"/>
    <x v="0"/>
    <x v="45"/>
    <s v="Hartford"/>
    <x v="2"/>
    <n v="53"/>
    <n v="49"/>
    <n v="2597"/>
    <n v="1116.71"/>
    <n v="0.43"/>
    <s v="Online"/>
    <s v="2021"/>
    <x v="8"/>
    <x v="46"/>
  </r>
  <r>
    <x v="2"/>
    <n v="1185732"/>
    <x v="411"/>
    <x v="0"/>
    <x v="45"/>
    <s v="Hartford"/>
    <x v="3"/>
    <n v="50"/>
    <n v="38"/>
    <n v="1900"/>
    <n v="760"/>
    <n v="0.4"/>
    <s v="Online"/>
    <s v="2021"/>
    <x v="8"/>
    <x v="46"/>
  </r>
  <r>
    <x v="2"/>
    <n v="1185732"/>
    <x v="411"/>
    <x v="0"/>
    <x v="45"/>
    <s v="Hartford"/>
    <x v="4"/>
    <n v="64"/>
    <n v="42"/>
    <n v="2688"/>
    <n v="1128.96"/>
    <n v="0.42"/>
    <s v="Online"/>
    <s v="2021"/>
    <x v="8"/>
    <x v="46"/>
  </r>
  <r>
    <x v="0"/>
    <n v="1185732"/>
    <x v="411"/>
    <x v="0"/>
    <x v="45"/>
    <s v="Hartford"/>
    <x v="5"/>
    <n v="63"/>
    <n v="74"/>
    <n v="4662"/>
    <n v="2331"/>
    <n v="0.5"/>
    <s v="Online"/>
    <s v="2021"/>
    <x v="8"/>
    <x v="46"/>
  </r>
  <r>
    <x v="0"/>
    <n v="1185732"/>
    <x v="441"/>
    <x v="0"/>
    <x v="45"/>
    <s v="Hartford"/>
    <x v="0"/>
    <n v="60"/>
    <n v="111"/>
    <n v="6660"/>
    <n v="3330"/>
    <n v="0.5"/>
    <s v="Online"/>
    <s v="2021"/>
    <x v="9"/>
    <x v="26"/>
  </r>
  <r>
    <x v="0"/>
    <n v="1185732"/>
    <x v="441"/>
    <x v="0"/>
    <x v="45"/>
    <s v="Hartford"/>
    <x v="1"/>
    <n v="51"/>
    <n v="84"/>
    <n v="4284"/>
    <n v="2227.6800000000003"/>
    <n v="0.52"/>
    <s v="Online"/>
    <s v="2021"/>
    <x v="9"/>
    <x v="26"/>
  </r>
  <r>
    <x v="0"/>
    <n v="1185732"/>
    <x v="441"/>
    <x v="0"/>
    <x v="45"/>
    <s v="Hartford"/>
    <x v="2"/>
    <n v="51"/>
    <n v="80"/>
    <n v="4080"/>
    <n v="1835.9999999999998"/>
    <n v="0.44999999999999996"/>
    <s v="Online"/>
    <s v="2021"/>
    <x v="9"/>
    <x v="26"/>
  </r>
  <r>
    <x v="0"/>
    <n v="1185732"/>
    <x v="441"/>
    <x v="0"/>
    <x v="45"/>
    <s v="Hartford"/>
    <x v="3"/>
    <n v="50"/>
    <n v="80"/>
    <n v="4000"/>
    <n v="1680"/>
    <n v="0.42"/>
    <s v="Online"/>
    <s v="2021"/>
    <x v="9"/>
    <x v="26"/>
  </r>
  <r>
    <x v="0"/>
    <n v="1185732"/>
    <x v="441"/>
    <x v="0"/>
    <x v="45"/>
    <s v="Hartford"/>
    <x v="4"/>
    <n v="60"/>
    <n v="68"/>
    <n v="4080"/>
    <n v="1795.2"/>
    <n v="0.44"/>
    <s v="Online"/>
    <s v="2021"/>
    <x v="9"/>
    <x v="26"/>
  </r>
  <r>
    <x v="0"/>
    <n v="1185732"/>
    <x v="441"/>
    <x v="0"/>
    <x v="45"/>
    <s v="Hartford"/>
    <x v="5"/>
    <n v="67"/>
    <n v="95"/>
    <n v="6365"/>
    <n v="2991.5499999999997"/>
    <n v="0.47"/>
    <s v="Online"/>
    <s v="2021"/>
    <x v="9"/>
    <x v="26"/>
  </r>
  <r>
    <x v="0"/>
    <n v="1185732"/>
    <x v="470"/>
    <x v="0"/>
    <x v="45"/>
    <s v="Hartford"/>
    <x v="0"/>
    <n v="59"/>
    <n v="150"/>
    <n v="8850"/>
    <n v="4513.5"/>
    <n v="0.51"/>
    <s v="Online"/>
    <s v="2021"/>
    <x v="10"/>
    <x v="49"/>
  </r>
  <r>
    <x v="0"/>
    <n v="1185732"/>
    <x v="470"/>
    <x v="0"/>
    <x v="45"/>
    <s v="Hartford"/>
    <x v="1"/>
    <n v="51"/>
    <n v="101"/>
    <n v="5151"/>
    <n v="2627.01"/>
    <n v="0.51"/>
    <s v="Online"/>
    <s v="2021"/>
    <x v="10"/>
    <x v="49"/>
  </r>
  <r>
    <x v="0"/>
    <n v="1185732"/>
    <x v="470"/>
    <x v="0"/>
    <x v="45"/>
    <s v="Hartford"/>
    <x v="2"/>
    <n v="50"/>
    <n v="88"/>
    <n v="4400"/>
    <n v="1979.9999999999998"/>
    <n v="0.44999999999999996"/>
    <s v="Online"/>
    <s v="2021"/>
    <x v="10"/>
    <x v="49"/>
  </r>
  <r>
    <x v="0"/>
    <n v="1185732"/>
    <x v="470"/>
    <x v="0"/>
    <x v="45"/>
    <s v="Hartford"/>
    <x v="3"/>
    <n v="53"/>
    <n v="87"/>
    <n v="4611"/>
    <n v="1936.62"/>
    <n v="0.42"/>
    <s v="Online"/>
    <s v="2021"/>
    <x v="10"/>
    <x v="49"/>
  </r>
  <r>
    <x v="0"/>
    <n v="1185732"/>
    <x v="470"/>
    <x v="0"/>
    <x v="45"/>
    <s v="Hartford"/>
    <x v="4"/>
    <n v="60"/>
    <n v="78"/>
    <n v="4680"/>
    <n v="2106"/>
    <n v="0.44999999999999996"/>
    <s v="Online"/>
    <s v="2021"/>
    <x v="10"/>
    <x v="49"/>
  </r>
  <r>
    <x v="0"/>
    <n v="1185732"/>
    <x v="470"/>
    <x v="0"/>
    <x v="45"/>
    <s v="Hartford"/>
    <x v="5"/>
    <n v="67"/>
    <n v="112"/>
    <n v="7504"/>
    <n v="3451.8399999999997"/>
    <n v="0.45999999999999996"/>
    <s v="Online"/>
    <s v="2021"/>
    <x v="10"/>
    <x v="49"/>
  </r>
  <r>
    <x v="0"/>
    <n v="1185732"/>
    <x v="174"/>
    <x v="0"/>
    <x v="45"/>
    <s v="Hartford"/>
    <x v="0"/>
    <n v="34"/>
    <n v="115"/>
    <n v="3910"/>
    <n v="1798.6"/>
    <n v="0.45999999999999996"/>
    <s v="Online"/>
    <s v="2021"/>
    <x v="0"/>
    <x v="31"/>
  </r>
  <r>
    <x v="0"/>
    <n v="1185732"/>
    <x v="174"/>
    <x v="0"/>
    <x v="45"/>
    <s v="Hartford"/>
    <x v="1"/>
    <n v="34"/>
    <n v="63"/>
    <n v="2142"/>
    <n v="963.89999999999986"/>
    <n v="0.44999999999999996"/>
    <s v="Online"/>
    <s v="2021"/>
    <x v="0"/>
    <x v="31"/>
  </r>
  <r>
    <x v="0"/>
    <n v="1185732"/>
    <x v="174"/>
    <x v="0"/>
    <x v="45"/>
    <s v="Hartford"/>
    <x v="2"/>
    <n v="24"/>
    <n v="63"/>
    <n v="1512"/>
    <n v="831.6"/>
    <n v="0.55000000000000004"/>
    <s v="Online"/>
    <s v="2021"/>
    <x v="0"/>
    <x v="31"/>
  </r>
  <r>
    <x v="0"/>
    <n v="1185732"/>
    <x v="174"/>
    <x v="0"/>
    <x v="45"/>
    <s v="Hartford"/>
    <x v="3"/>
    <n v="29"/>
    <n v="20"/>
    <n v="580"/>
    <n v="307.40000000000003"/>
    <n v="0.53"/>
    <s v="Online"/>
    <s v="2021"/>
    <x v="0"/>
    <x v="31"/>
  </r>
  <r>
    <x v="0"/>
    <n v="1185732"/>
    <x v="174"/>
    <x v="0"/>
    <x v="45"/>
    <s v="Hartford"/>
    <x v="4"/>
    <n v="44"/>
    <n v="33"/>
    <n v="1452"/>
    <n v="580.80000000000007"/>
    <n v="0.4"/>
    <s v="Online"/>
    <s v="2021"/>
    <x v="0"/>
    <x v="31"/>
  </r>
  <r>
    <x v="0"/>
    <n v="1185732"/>
    <x v="174"/>
    <x v="0"/>
    <x v="45"/>
    <s v="Hartford"/>
    <x v="5"/>
    <n v="33"/>
    <n v="63"/>
    <n v="2079"/>
    <n v="1122.6600000000001"/>
    <n v="0.54"/>
    <s v="Online"/>
    <s v="2021"/>
    <x v="0"/>
    <x v="31"/>
  </r>
  <r>
    <x v="0"/>
    <n v="1185732"/>
    <x v="203"/>
    <x v="0"/>
    <x v="45"/>
    <s v="Hartford"/>
    <x v="0"/>
    <n v="34"/>
    <n v="119"/>
    <n v="4046"/>
    <n v="1982.54"/>
    <n v="0.49"/>
    <s v="Online"/>
    <s v="2021"/>
    <x v="1"/>
    <x v="5"/>
  </r>
  <r>
    <x v="0"/>
    <n v="1185732"/>
    <x v="203"/>
    <x v="0"/>
    <x v="45"/>
    <s v="Hartford"/>
    <x v="1"/>
    <n v="34"/>
    <n v="36"/>
    <n v="1224"/>
    <n v="575.28"/>
    <n v="0.47"/>
    <s v="Online"/>
    <s v="2021"/>
    <x v="1"/>
    <x v="5"/>
  </r>
  <r>
    <x v="0"/>
    <n v="1185732"/>
    <x v="203"/>
    <x v="0"/>
    <x v="45"/>
    <s v="Hartford"/>
    <x v="2"/>
    <n v="24"/>
    <n v="49"/>
    <n v="1176"/>
    <n v="588"/>
    <n v="0.5"/>
    <s v="Online"/>
    <s v="2021"/>
    <x v="1"/>
    <x v="5"/>
  </r>
  <r>
    <x v="0"/>
    <n v="1185732"/>
    <x v="203"/>
    <x v="0"/>
    <x v="46"/>
    <s v="Providence"/>
    <x v="3"/>
    <n v="29"/>
    <n v="13"/>
    <n v="377"/>
    <n v="203.58"/>
    <n v="0.54"/>
    <s v="Online"/>
    <s v="2021"/>
    <x v="1"/>
    <x v="5"/>
  </r>
  <r>
    <x v="0"/>
    <n v="1185732"/>
    <x v="203"/>
    <x v="0"/>
    <x v="46"/>
    <s v="Providence"/>
    <x v="4"/>
    <n v="41"/>
    <n v="35"/>
    <n v="1435"/>
    <n v="588.34999999999991"/>
    <n v="0.41"/>
    <s v="Online"/>
    <s v="2021"/>
    <x v="1"/>
    <x v="5"/>
  </r>
  <r>
    <x v="0"/>
    <n v="1185732"/>
    <x v="203"/>
    <x v="0"/>
    <x v="46"/>
    <s v="Providence"/>
    <x v="5"/>
    <n v="33"/>
    <n v="65"/>
    <n v="2145"/>
    <n v="1136.8500000000001"/>
    <n v="0.53"/>
    <s v="Online"/>
    <s v="2021"/>
    <x v="1"/>
    <x v="5"/>
  </r>
  <r>
    <x v="0"/>
    <n v="1185732"/>
    <x v="708"/>
    <x v="0"/>
    <x v="46"/>
    <s v="Providence"/>
    <x v="0"/>
    <n v="34"/>
    <n v="111"/>
    <n v="3774"/>
    <n v="1887"/>
    <n v="0.5"/>
    <s v="Online"/>
    <s v="2021"/>
    <x v="2"/>
    <x v="6"/>
  </r>
  <r>
    <x v="0"/>
    <n v="1185732"/>
    <x v="708"/>
    <x v="0"/>
    <x v="46"/>
    <s v="Providence"/>
    <x v="1"/>
    <n v="34"/>
    <n v="44"/>
    <n v="1496"/>
    <n v="673.19999999999993"/>
    <n v="0.44999999999999996"/>
    <s v="Online"/>
    <s v="2021"/>
    <x v="2"/>
    <x v="6"/>
  </r>
  <r>
    <x v="0"/>
    <n v="1185732"/>
    <x v="708"/>
    <x v="0"/>
    <x v="46"/>
    <s v="Providence"/>
    <x v="2"/>
    <n v="23"/>
    <n v="51"/>
    <n v="1173"/>
    <n v="609.96"/>
    <n v="0.52"/>
    <s v="Online"/>
    <s v="2021"/>
    <x v="2"/>
    <x v="6"/>
  </r>
  <r>
    <x v="0"/>
    <n v="1185732"/>
    <x v="708"/>
    <x v="0"/>
    <x v="46"/>
    <s v="Providence"/>
    <x v="3"/>
    <n v="29"/>
    <n v="8"/>
    <n v="232"/>
    <n v="116"/>
    <n v="0.5"/>
    <s v="Online"/>
    <s v="2021"/>
    <x v="2"/>
    <x v="6"/>
  </r>
  <r>
    <x v="0"/>
    <n v="1185732"/>
    <x v="708"/>
    <x v="0"/>
    <x v="46"/>
    <s v="Providence"/>
    <x v="4"/>
    <n v="44"/>
    <n v="20"/>
    <n v="880"/>
    <n v="395.99999999999994"/>
    <n v="0.44999999999999996"/>
    <s v="Online"/>
    <s v="2021"/>
    <x v="2"/>
    <x v="6"/>
  </r>
  <r>
    <x v="0"/>
    <n v="1185732"/>
    <x v="708"/>
    <x v="0"/>
    <x v="46"/>
    <s v="Providence"/>
    <x v="5"/>
    <n v="32"/>
    <n v="51"/>
    <n v="1632"/>
    <n v="881.28000000000009"/>
    <n v="0.54"/>
    <s v="Online"/>
    <s v="2021"/>
    <x v="2"/>
    <x v="6"/>
  </r>
  <r>
    <x v="0"/>
    <n v="1185732"/>
    <x v="230"/>
    <x v="0"/>
    <x v="46"/>
    <s v="Providence"/>
    <x v="0"/>
    <n v="32"/>
    <n v="111"/>
    <n v="3552"/>
    <n v="1740.48"/>
    <n v="0.49"/>
    <s v="Online"/>
    <s v="2021"/>
    <x v="3"/>
    <x v="34"/>
  </r>
  <r>
    <x v="0"/>
    <n v="1185732"/>
    <x v="230"/>
    <x v="0"/>
    <x v="46"/>
    <s v="Providence"/>
    <x v="1"/>
    <n v="32"/>
    <n v="33"/>
    <n v="1056"/>
    <n v="528"/>
    <n v="0.5"/>
    <s v="Online"/>
    <s v="2021"/>
    <x v="3"/>
    <x v="34"/>
  </r>
  <r>
    <x v="0"/>
    <n v="1185732"/>
    <x v="230"/>
    <x v="0"/>
    <x v="46"/>
    <s v="Providence"/>
    <x v="2"/>
    <n v="24"/>
    <n v="36"/>
    <n v="864"/>
    <n v="449.28000000000003"/>
    <n v="0.52"/>
    <s v="Online"/>
    <s v="2021"/>
    <x v="3"/>
    <x v="34"/>
  </r>
  <r>
    <x v="0"/>
    <n v="1185732"/>
    <x v="230"/>
    <x v="0"/>
    <x v="46"/>
    <s v="Providence"/>
    <x v="3"/>
    <n v="29"/>
    <n v="13"/>
    <n v="377"/>
    <n v="199.81"/>
    <n v="0.53"/>
    <s v="Online"/>
    <s v="2021"/>
    <x v="3"/>
    <x v="34"/>
  </r>
  <r>
    <x v="0"/>
    <n v="1185732"/>
    <x v="230"/>
    <x v="0"/>
    <x v="46"/>
    <s v="Providence"/>
    <x v="4"/>
    <n v="44"/>
    <n v="15"/>
    <n v="660"/>
    <n v="264"/>
    <n v="0.4"/>
    <s v="Online"/>
    <s v="2021"/>
    <x v="3"/>
    <x v="34"/>
  </r>
  <r>
    <x v="0"/>
    <n v="1185732"/>
    <x v="230"/>
    <x v="0"/>
    <x v="46"/>
    <s v="Providence"/>
    <x v="5"/>
    <n v="33"/>
    <n v="50"/>
    <n v="1650"/>
    <n v="858"/>
    <n v="0.52"/>
    <s v="Online"/>
    <s v="2021"/>
    <x v="3"/>
    <x v="34"/>
  </r>
  <r>
    <x v="0"/>
    <n v="1185732"/>
    <x v="259"/>
    <x v="0"/>
    <x v="46"/>
    <s v="Providence"/>
    <x v="0"/>
    <n v="49"/>
    <n v="122"/>
    <n v="5978"/>
    <n v="2989"/>
    <n v="0.5"/>
    <s v="Online"/>
    <s v="2021"/>
    <x v="4"/>
    <x v="13"/>
  </r>
  <r>
    <x v="0"/>
    <n v="1185732"/>
    <x v="259"/>
    <x v="0"/>
    <x v="46"/>
    <s v="Providence"/>
    <x v="1"/>
    <n v="43"/>
    <n v="49"/>
    <n v="2107"/>
    <n v="948.14999999999986"/>
    <n v="0.44999999999999996"/>
    <s v="Online"/>
    <s v="2021"/>
    <x v="4"/>
    <x v="13"/>
  </r>
  <r>
    <x v="0"/>
    <n v="1185732"/>
    <x v="259"/>
    <x v="0"/>
    <x v="46"/>
    <s v="Providence"/>
    <x v="2"/>
    <n v="39"/>
    <n v="60"/>
    <n v="2340"/>
    <n v="1263.6000000000001"/>
    <n v="0.54"/>
    <s v="Online"/>
    <s v="2021"/>
    <x v="4"/>
    <x v="13"/>
  </r>
  <r>
    <x v="0"/>
    <n v="1185732"/>
    <x v="259"/>
    <x v="0"/>
    <x v="46"/>
    <s v="Providence"/>
    <x v="3"/>
    <n v="39"/>
    <n v="44"/>
    <n v="1716"/>
    <n v="892.32"/>
    <n v="0.52"/>
    <s v="Online"/>
    <s v="2021"/>
    <x v="4"/>
    <x v="13"/>
  </r>
  <r>
    <x v="0"/>
    <n v="1185732"/>
    <x v="259"/>
    <x v="0"/>
    <x v="46"/>
    <s v="Providence"/>
    <x v="4"/>
    <n v="49"/>
    <n v="46"/>
    <n v="2254"/>
    <n v="901.6"/>
    <n v="0.4"/>
    <s v="Online"/>
    <s v="2021"/>
    <x v="4"/>
    <x v="13"/>
  </r>
  <r>
    <x v="0"/>
    <n v="1185732"/>
    <x v="259"/>
    <x v="0"/>
    <x v="46"/>
    <s v="Providence"/>
    <x v="5"/>
    <n v="52"/>
    <n v="81"/>
    <n v="4212"/>
    <n v="2232.36"/>
    <n v="0.53"/>
    <s v="Online"/>
    <s v="2021"/>
    <x v="4"/>
    <x v="13"/>
  </r>
  <r>
    <x v="0"/>
    <n v="1185732"/>
    <x v="292"/>
    <x v="0"/>
    <x v="46"/>
    <s v="Providence"/>
    <x v="0"/>
    <n v="47"/>
    <n v="138"/>
    <n v="6486"/>
    <n v="2918.7"/>
    <n v="0.44999999999999996"/>
    <s v="Online"/>
    <s v="2021"/>
    <x v="11"/>
    <x v="39"/>
  </r>
  <r>
    <x v="0"/>
    <n v="1185732"/>
    <x v="292"/>
    <x v="0"/>
    <x v="46"/>
    <s v="Providence"/>
    <x v="1"/>
    <n v="41"/>
    <n v="90"/>
    <n v="3690"/>
    <n v="1808.1"/>
    <n v="0.49"/>
    <s v="Online"/>
    <s v="2021"/>
    <x v="11"/>
    <x v="39"/>
  </r>
  <r>
    <x v="0"/>
    <n v="1185732"/>
    <x v="292"/>
    <x v="0"/>
    <x v="46"/>
    <s v="Providence"/>
    <x v="2"/>
    <n v="39"/>
    <n v="65"/>
    <n v="2535"/>
    <n v="1394.25"/>
    <n v="0.55000000000000004"/>
    <s v="Online"/>
    <s v="2021"/>
    <x v="11"/>
    <x v="39"/>
  </r>
  <r>
    <x v="0"/>
    <n v="1185732"/>
    <x v="292"/>
    <x v="0"/>
    <x v="46"/>
    <s v="Providence"/>
    <x v="3"/>
    <n v="39"/>
    <n v="60"/>
    <n v="2340"/>
    <n v="1263.6000000000001"/>
    <n v="0.54"/>
    <s v="Online"/>
    <s v="2021"/>
    <x v="11"/>
    <x v="39"/>
  </r>
  <r>
    <x v="0"/>
    <n v="1185732"/>
    <x v="292"/>
    <x v="0"/>
    <x v="46"/>
    <s v="Providence"/>
    <x v="4"/>
    <n v="48"/>
    <n v="58"/>
    <n v="2784"/>
    <n v="1141.4399999999998"/>
    <n v="0.41"/>
    <s v="Online"/>
    <s v="2021"/>
    <x v="11"/>
    <x v="39"/>
  </r>
  <r>
    <x v="0"/>
    <n v="1185732"/>
    <x v="292"/>
    <x v="0"/>
    <x v="46"/>
    <s v="Providence"/>
    <x v="5"/>
    <n v="51"/>
    <n v="88"/>
    <n v="4488"/>
    <n v="2288.88"/>
    <n v="0.51"/>
    <s v="Online"/>
    <s v="2021"/>
    <x v="11"/>
    <x v="39"/>
  </r>
  <r>
    <x v="0"/>
    <n v="1185732"/>
    <x v="320"/>
    <x v="0"/>
    <x v="46"/>
    <s v="Providence"/>
    <x v="0"/>
    <n v="46"/>
    <n v="167"/>
    <n v="7682"/>
    <n v="3456.8999999999996"/>
    <n v="0.44999999999999996"/>
    <s v="Online"/>
    <s v="2021"/>
    <x v="5"/>
    <x v="43"/>
  </r>
  <r>
    <x v="0"/>
    <n v="1185732"/>
    <x v="320"/>
    <x v="0"/>
    <x v="46"/>
    <s v="Providence"/>
    <x v="1"/>
    <n v="41"/>
    <n v="81"/>
    <n v="3321"/>
    <n v="1660.5"/>
    <n v="0.5"/>
    <s v="Online"/>
    <s v="2021"/>
    <x v="5"/>
    <x v="43"/>
  </r>
  <r>
    <x v="0"/>
    <n v="1185732"/>
    <x v="320"/>
    <x v="0"/>
    <x v="46"/>
    <s v="Providence"/>
    <x v="2"/>
    <n v="37"/>
    <n v="65"/>
    <n v="2405"/>
    <n v="1250.6000000000001"/>
    <n v="0.52"/>
    <s v="Online"/>
    <s v="2021"/>
    <x v="5"/>
    <x v="43"/>
  </r>
  <r>
    <x v="0"/>
    <n v="1185732"/>
    <x v="320"/>
    <x v="0"/>
    <x v="46"/>
    <s v="Providence"/>
    <x v="3"/>
    <n v="37"/>
    <n v="58"/>
    <n v="2146"/>
    <n v="1115.92"/>
    <n v="0.52"/>
    <s v="Online"/>
    <s v="2021"/>
    <x v="5"/>
    <x v="43"/>
  </r>
  <r>
    <x v="0"/>
    <n v="1185732"/>
    <x v="320"/>
    <x v="0"/>
    <x v="46"/>
    <s v="Providence"/>
    <x v="4"/>
    <n v="47"/>
    <n v="63"/>
    <n v="2961"/>
    <n v="1184.4000000000001"/>
    <n v="0.4"/>
    <s v="Online"/>
    <s v="2021"/>
    <x v="5"/>
    <x v="43"/>
  </r>
  <r>
    <x v="0"/>
    <n v="1185732"/>
    <x v="320"/>
    <x v="0"/>
    <x v="46"/>
    <s v="Providence"/>
    <x v="5"/>
    <n v="50"/>
    <n v="116"/>
    <n v="5800"/>
    <n v="2900"/>
    <n v="0.5"/>
    <s v="Online"/>
    <s v="2021"/>
    <x v="5"/>
    <x v="43"/>
  </r>
  <r>
    <x v="0"/>
    <n v="1185732"/>
    <x v="352"/>
    <x v="0"/>
    <x v="46"/>
    <s v="Providence"/>
    <x v="0"/>
    <n v="46"/>
    <n v="143"/>
    <n v="6578"/>
    <n v="3157.44"/>
    <n v="0.48"/>
    <s v="Online"/>
    <s v="2021"/>
    <x v="6"/>
    <x v="17"/>
  </r>
  <r>
    <x v="0"/>
    <n v="1185732"/>
    <x v="352"/>
    <x v="0"/>
    <x v="46"/>
    <s v="Providence"/>
    <x v="1"/>
    <n v="42"/>
    <n v="91"/>
    <n v="3822"/>
    <n v="1796.34"/>
    <n v="0.47"/>
    <s v="Online"/>
    <s v="2021"/>
    <x v="6"/>
    <x v="17"/>
  </r>
  <r>
    <x v="0"/>
    <n v="1185732"/>
    <x v="352"/>
    <x v="0"/>
    <x v="46"/>
    <s v="Providence"/>
    <x v="2"/>
    <n v="38"/>
    <n v="75"/>
    <n v="2850"/>
    <n v="1567.5000000000002"/>
    <n v="0.55000000000000004"/>
    <s v="Online"/>
    <s v="2021"/>
    <x v="6"/>
    <x v="17"/>
  </r>
  <r>
    <x v="0"/>
    <n v="1185732"/>
    <x v="352"/>
    <x v="0"/>
    <x v="46"/>
    <s v="Providence"/>
    <x v="3"/>
    <n v="37"/>
    <n v="39"/>
    <n v="1443"/>
    <n v="764.79000000000008"/>
    <n v="0.53"/>
    <s v="Online"/>
    <s v="2021"/>
    <x v="6"/>
    <x v="17"/>
  </r>
  <r>
    <x v="0"/>
    <n v="1185732"/>
    <x v="352"/>
    <x v="0"/>
    <x v="46"/>
    <s v="Providence"/>
    <x v="4"/>
    <n v="45"/>
    <n v="31"/>
    <n v="1395"/>
    <n v="558"/>
    <n v="0.4"/>
    <s v="Online"/>
    <s v="2021"/>
    <x v="6"/>
    <x v="17"/>
  </r>
  <r>
    <x v="0"/>
    <n v="1185732"/>
    <x v="352"/>
    <x v="0"/>
    <x v="46"/>
    <s v="Providence"/>
    <x v="5"/>
    <n v="52"/>
    <n v="87"/>
    <n v="4524"/>
    <n v="2442.96"/>
    <n v="0.54"/>
    <s v="Online"/>
    <s v="2021"/>
    <x v="6"/>
    <x v="17"/>
  </r>
  <r>
    <x v="0"/>
    <n v="1185732"/>
    <x v="382"/>
    <x v="0"/>
    <x v="46"/>
    <s v="Providence"/>
    <x v="0"/>
    <n v="45"/>
    <n v="111"/>
    <n v="4995"/>
    <n v="2247.75"/>
    <n v="0.44999999999999996"/>
    <s v="Online"/>
    <s v="2021"/>
    <x v="7"/>
    <x v="22"/>
  </r>
  <r>
    <x v="0"/>
    <n v="1185732"/>
    <x v="382"/>
    <x v="0"/>
    <x v="46"/>
    <s v="Providence"/>
    <x v="1"/>
    <n v="43"/>
    <n v="56"/>
    <n v="2408"/>
    <n v="1155.8399999999999"/>
    <n v="0.48"/>
    <s v="Online"/>
    <s v="2021"/>
    <x v="7"/>
    <x v="22"/>
  </r>
  <r>
    <x v="0"/>
    <n v="1185732"/>
    <x v="382"/>
    <x v="0"/>
    <x v="46"/>
    <s v="Providence"/>
    <x v="2"/>
    <n v="36"/>
    <n v="38"/>
    <n v="1368"/>
    <n v="697.68000000000006"/>
    <n v="0.51"/>
    <s v="Online"/>
    <s v="2021"/>
    <x v="7"/>
    <x v="22"/>
  </r>
  <r>
    <x v="0"/>
    <n v="1185732"/>
    <x v="382"/>
    <x v="0"/>
    <x v="46"/>
    <s v="Providence"/>
    <x v="3"/>
    <n v="39"/>
    <n v="27"/>
    <n v="1053"/>
    <n v="568.62"/>
    <n v="0.54"/>
    <s v="Online"/>
    <s v="2021"/>
    <x v="7"/>
    <x v="22"/>
  </r>
  <r>
    <x v="0"/>
    <n v="1185732"/>
    <x v="382"/>
    <x v="0"/>
    <x v="46"/>
    <s v="Providence"/>
    <x v="4"/>
    <n v="47"/>
    <n v="27"/>
    <n v="1269"/>
    <n v="520.29"/>
    <n v="0.41"/>
    <s v="Online"/>
    <s v="2021"/>
    <x v="7"/>
    <x v="22"/>
  </r>
  <r>
    <x v="0"/>
    <n v="1185732"/>
    <x v="382"/>
    <x v="0"/>
    <x v="46"/>
    <s v="Providence"/>
    <x v="5"/>
    <n v="52"/>
    <n v="58"/>
    <n v="3016"/>
    <n v="1538.16"/>
    <n v="0.51"/>
    <s v="Online"/>
    <s v="2021"/>
    <x v="7"/>
    <x v="22"/>
  </r>
  <r>
    <x v="0"/>
    <n v="1185732"/>
    <x v="414"/>
    <x v="0"/>
    <x v="46"/>
    <s v="Providence"/>
    <x v="0"/>
    <n v="53"/>
    <n v="94"/>
    <n v="4982"/>
    <n v="2491"/>
    <n v="0.5"/>
    <s v="Online"/>
    <s v="2021"/>
    <x v="8"/>
    <x v="46"/>
  </r>
  <r>
    <x v="0"/>
    <n v="1185732"/>
    <x v="414"/>
    <x v="0"/>
    <x v="46"/>
    <s v="Providence"/>
    <x v="1"/>
    <n v="46"/>
    <n v="56"/>
    <n v="2576"/>
    <n v="1262.24"/>
    <n v="0.49"/>
    <s v="Online"/>
    <s v="2021"/>
    <x v="8"/>
    <x v="46"/>
  </r>
  <r>
    <x v="0"/>
    <n v="1185732"/>
    <x v="414"/>
    <x v="0"/>
    <x v="46"/>
    <s v="Providence"/>
    <x v="2"/>
    <n v="45"/>
    <n v="29"/>
    <n v="1305"/>
    <n v="678.6"/>
    <n v="0.52"/>
    <s v="Online"/>
    <s v="2021"/>
    <x v="8"/>
    <x v="46"/>
  </r>
  <r>
    <x v="0"/>
    <n v="1185732"/>
    <x v="414"/>
    <x v="0"/>
    <x v="46"/>
    <s v="Providence"/>
    <x v="3"/>
    <n v="47"/>
    <n v="23"/>
    <n v="1081"/>
    <n v="540.5"/>
    <n v="0.5"/>
    <s v="Online"/>
    <s v="2021"/>
    <x v="8"/>
    <x v="46"/>
  </r>
  <r>
    <x v="0"/>
    <n v="1185732"/>
    <x v="414"/>
    <x v="0"/>
    <x v="46"/>
    <s v="Providence"/>
    <x v="4"/>
    <n v="55"/>
    <n v="19"/>
    <n v="1045"/>
    <n v="418"/>
    <n v="0.4"/>
    <s v="Online"/>
    <s v="2021"/>
    <x v="8"/>
    <x v="46"/>
  </r>
  <r>
    <x v="2"/>
    <n v="1185732"/>
    <x v="414"/>
    <x v="0"/>
    <x v="46"/>
    <s v="Providence"/>
    <x v="5"/>
    <n v="64"/>
    <n v="58"/>
    <n v="3712"/>
    <n v="1893.1200000000001"/>
    <n v="0.51"/>
    <s v="Online"/>
    <s v="2021"/>
    <x v="8"/>
    <x v="46"/>
  </r>
  <r>
    <x v="2"/>
    <n v="1185732"/>
    <x v="444"/>
    <x v="0"/>
    <x v="46"/>
    <s v="Providence"/>
    <x v="0"/>
    <n v="55"/>
    <n v="95"/>
    <n v="5225"/>
    <n v="2560.25"/>
    <n v="0.49"/>
    <s v="Online"/>
    <s v="2021"/>
    <x v="9"/>
    <x v="27"/>
  </r>
  <r>
    <x v="2"/>
    <n v="1185732"/>
    <x v="444"/>
    <x v="0"/>
    <x v="46"/>
    <s v="Providence"/>
    <x v="1"/>
    <n v="46"/>
    <n v="63"/>
    <n v="2898"/>
    <n v="1304.0999999999999"/>
    <n v="0.44999999999999996"/>
    <s v="Online"/>
    <s v="2021"/>
    <x v="9"/>
    <x v="27"/>
  </r>
  <r>
    <x v="2"/>
    <n v="1185732"/>
    <x v="444"/>
    <x v="0"/>
    <x v="46"/>
    <s v="Providence"/>
    <x v="2"/>
    <n v="48"/>
    <n v="64"/>
    <n v="3072"/>
    <n v="1658.88"/>
    <n v="0.54"/>
    <s v="Online"/>
    <s v="2021"/>
    <x v="9"/>
    <x v="27"/>
  </r>
  <r>
    <x v="2"/>
    <n v="1185732"/>
    <x v="444"/>
    <x v="0"/>
    <x v="46"/>
    <s v="Providence"/>
    <x v="3"/>
    <n v="48"/>
    <n v="58"/>
    <n v="2784"/>
    <n v="1531.2"/>
    <n v="0.55000000000000004"/>
    <s v="Online"/>
    <s v="2021"/>
    <x v="9"/>
    <x v="27"/>
  </r>
  <r>
    <x v="2"/>
    <n v="1185732"/>
    <x v="444"/>
    <x v="0"/>
    <x v="46"/>
    <s v="Providence"/>
    <x v="4"/>
    <n v="58"/>
    <n v="44"/>
    <n v="2552"/>
    <n v="1122.8800000000001"/>
    <n v="0.44"/>
    <s v="Online"/>
    <s v="2021"/>
    <x v="9"/>
    <x v="27"/>
  </r>
  <r>
    <x v="2"/>
    <n v="1185732"/>
    <x v="444"/>
    <x v="0"/>
    <x v="46"/>
    <s v="Providence"/>
    <x v="5"/>
    <n v="60"/>
    <n v="77"/>
    <n v="4620"/>
    <n v="2402.4"/>
    <n v="0.52"/>
    <s v="Online"/>
    <s v="2021"/>
    <x v="9"/>
    <x v="27"/>
  </r>
  <r>
    <x v="2"/>
    <n v="1185732"/>
    <x v="473"/>
    <x v="0"/>
    <x v="46"/>
    <s v="Providence"/>
    <x v="0"/>
    <n v="54"/>
    <n v="135"/>
    <n v="7290"/>
    <n v="3645"/>
    <n v="0.5"/>
    <s v="Online"/>
    <s v="2021"/>
    <x v="10"/>
    <x v="50"/>
  </r>
  <r>
    <x v="2"/>
    <n v="1185732"/>
    <x v="473"/>
    <x v="0"/>
    <x v="46"/>
    <s v="Providence"/>
    <x v="1"/>
    <n v="45"/>
    <n v="78"/>
    <n v="3510"/>
    <n v="1684.8"/>
    <n v="0.48"/>
    <s v="Online"/>
    <s v="2021"/>
    <x v="10"/>
    <x v="50"/>
  </r>
  <r>
    <x v="2"/>
    <n v="1185732"/>
    <x v="473"/>
    <x v="0"/>
    <x v="46"/>
    <s v="Providence"/>
    <x v="2"/>
    <n v="47"/>
    <n v="74"/>
    <n v="3478"/>
    <n v="1773.78"/>
    <n v="0.51"/>
    <s v="Online"/>
    <s v="2021"/>
    <x v="10"/>
    <x v="50"/>
  </r>
  <r>
    <x v="2"/>
    <n v="1185732"/>
    <x v="473"/>
    <x v="0"/>
    <x v="46"/>
    <s v="Providence"/>
    <x v="3"/>
    <n v="48"/>
    <n v="65"/>
    <n v="3120"/>
    <n v="1560"/>
    <n v="0.5"/>
    <s v="Online"/>
    <s v="2021"/>
    <x v="10"/>
    <x v="50"/>
  </r>
  <r>
    <x v="2"/>
    <n v="1185732"/>
    <x v="473"/>
    <x v="0"/>
    <x v="46"/>
    <s v="Providence"/>
    <x v="4"/>
    <n v="56"/>
    <n v="68"/>
    <n v="3808"/>
    <n v="1637.44"/>
    <n v="0.43"/>
    <s v="Online"/>
    <s v="2021"/>
    <x v="10"/>
    <x v="50"/>
  </r>
  <r>
    <x v="2"/>
    <n v="1185732"/>
    <x v="473"/>
    <x v="0"/>
    <x v="46"/>
    <s v="Providence"/>
    <x v="5"/>
    <n v="60"/>
    <n v="85"/>
    <n v="5100"/>
    <n v="2805"/>
    <n v="0.55000000000000004"/>
    <s v="Online"/>
    <s v="2021"/>
    <x v="10"/>
    <x v="50"/>
  </r>
  <r>
    <x v="2"/>
    <n v="1185732"/>
    <x v="181"/>
    <x v="0"/>
    <x v="46"/>
    <s v="Providence"/>
    <x v="0"/>
    <n v="38"/>
    <n v="126"/>
    <n v="4788"/>
    <n v="2058.84"/>
    <n v="0.43"/>
    <s v="Online"/>
    <s v="2021"/>
    <x v="0"/>
    <x v="2"/>
  </r>
  <r>
    <x v="2"/>
    <n v="1185732"/>
    <x v="181"/>
    <x v="0"/>
    <x v="46"/>
    <s v="Providence"/>
    <x v="1"/>
    <n v="38"/>
    <n v="68"/>
    <n v="2584"/>
    <n v="1136.96"/>
    <n v="0.44"/>
    <s v="Online"/>
    <s v="2021"/>
    <x v="0"/>
    <x v="2"/>
  </r>
  <r>
    <x v="2"/>
    <n v="1185732"/>
    <x v="181"/>
    <x v="0"/>
    <x v="46"/>
    <s v="Providence"/>
    <x v="2"/>
    <n v="27"/>
    <n v="73"/>
    <n v="1971"/>
    <n v="709.56"/>
    <n v="0.36"/>
    <s v="Online"/>
    <s v="2021"/>
    <x v="0"/>
    <x v="2"/>
  </r>
  <r>
    <x v="2"/>
    <n v="1185732"/>
    <x v="181"/>
    <x v="0"/>
    <x v="46"/>
    <s v="Providence"/>
    <x v="3"/>
    <n v="34"/>
    <n v="26"/>
    <n v="884"/>
    <n v="335.92"/>
    <n v="0.38"/>
    <s v="Online"/>
    <s v="2021"/>
    <x v="0"/>
    <x v="2"/>
  </r>
  <r>
    <x v="2"/>
    <n v="1185732"/>
    <x v="181"/>
    <x v="0"/>
    <x v="46"/>
    <s v="Providence"/>
    <x v="4"/>
    <n v="48"/>
    <n v="41"/>
    <n v="1968"/>
    <n v="767.52"/>
    <n v="0.39"/>
    <s v="Online"/>
    <s v="2021"/>
    <x v="0"/>
    <x v="2"/>
  </r>
  <r>
    <x v="2"/>
    <n v="1185732"/>
    <x v="181"/>
    <x v="0"/>
    <x v="46"/>
    <s v="Providence"/>
    <x v="5"/>
    <n v="38"/>
    <n v="70"/>
    <n v="2660"/>
    <n v="1090.5999999999999"/>
    <n v="0.41"/>
    <s v="Online"/>
    <s v="2021"/>
    <x v="0"/>
    <x v="2"/>
  </r>
  <r>
    <x v="2"/>
    <n v="1185732"/>
    <x v="210"/>
    <x v="0"/>
    <x v="46"/>
    <s v="Providence"/>
    <x v="0"/>
    <n v="36"/>
    <n v="140"/>
    <n v="5040"/>
    <n v="2066.4"/>
    <n v="0.41"/>
    <s v="Online"/>
    <s v="2021"/>
    <x v="1"/>
    <x v="32"/>
  </r>
  <r>
    <x v="2"/>
    <n v="1185732"/>
    <x v="210"/>
    <x v="0"/>
    <x v="46"/>
    <s v="Providence"/>
    <x v="1"/>
    <n v="38"/>
    <n v="41"/>
    <n v="1558"/>
    <n v="654.36"/>
    <n v="0.42"/>
    <s v="Online"/>
    <s v="2021"/>
    <x v="1"/>
    <x v="32"/>
  </r>
  <r>
    <x v="2"/>
    <n v="1185732"/>
    <x v="210"/>
    <x v="0"/>
    <x v="46"/>
    <s v="Providence"/>
    <x v="2"/>
    <n v="29"/>
    <n v="60"/>
    <n v="1740"/>
    <n v="661.2"/>
    <n v="0.38"/>
    <s v="Online"/>
    <s v="2021"/>
    <x v="1"/>
    <x v="32"/>
  </r>
  <r>
    <x v="2"/>
    <n v="1185732"/>
    <x v="210"/>
    <x v="0"/>
    <x v="47"/>
    <s v="Boston"/>
    <x v="3"/>
    <n v="32"/>
    <n v="68"/>
    <n v="2176"/>
    <n v="826.88"/>
    <n v="0.38"/>
    <s v="Online"/>
    <s v="2021"/>
    <x v="1"/>
    <x v="32"/>
  </r>
  <r>
    <x v="2"/>
    <n v="1185732"/>
    <x v="210"/>
    <x v="0"/>
    <x v="47"/>
    <s v="Boston"/>
    <x v="4"/>
    <n v="48"/>
    <n v="41"/>
    <n v="1968"/>
    <n v="747.84"/>
    <n v="0.38"/>
    <s v="Online"/>
    <s v="2021"/>
    <x v="1"/>
    <x v="32"/>
  </r>
  <r>
    <x v="2"/>
    <n v="1185732"/>
    <x v="210"/>
    <x v="0"/>
    <x v="47"/>
    <s v="Boston"/>
    <x v="5"/>
    <n v="38"/>
    <n v="75"/>
    <n v="2850"/>
    <n v="1254"/>
    <n v="0.44"/>
    <s v="Online"/>
    <s v="2021"/>
    <x v="1"/>
    <x v="32"/>
  </r>
  <r>
    <x v="2"/>
    <n v="1185732"/>
    <x v="218"/>
    <x v="0"/>
    <x v="47"/>
    <s v="Boston"/>
    <x v="0"/>
    <n v="38"/>
    <n v="127"/>
    <n v="4826"/>
    <n v="2123.44"/>
    <n v="0.44"/>
    <s v="Online"/>
    <s v="2021"/>
    <x v="2"/>
    <x v="7"/>
  </r>
  <r>
    <x v="2"/>
    <n v="1185732"/>
    <x v="218"/>
    <x v="0"/>
    <x v="47"/>
    <s v="Boston"/>
    <x v="1"/>
    <n v="38"/>
    <n v="47"/>
    <n v="1786"/>
    <n v="803.69999999999993"/>
    <n v="0.44999999999999996"/>
    <s v="Online"/>
    <s v="2021"/>
    <x v="2"/>
    <x v="7"/>
  </r>
  <r>
    <x v="2"/>
    <n v="1185732"/>
    <x v="218"/>
    <x v="0"/>
    <x v="47"/>
    <s v="Boston"/>
    <x v="2"/>
    <n v="28"/>
    <n v="50"/>
    <n v="1400"/>
    <n v="546"/>
    <n v="0.39"/>
    <s v="Online"/>
    <s v="2021"/>
    <x v="2"/>
    <x v="7"/>
  </r>
  <r>
    <x v="2"/>
    <n v="1185732"/>
    <x v="218"/>
    <x v="0"/>
    <x v="47"/>
    <s v="Boston"/>
    <x v="3"/>
    <n v="34"/>
    <n v="87"/>
    <n v="2958"/>
    <n v="1064.8799999999999"/>
    <n v="0.36"/>
    <s v="Online"/>
    <s v="2021"/>
    <x v="2"/>
    <x v="7"/>
  </r>
  <r>
    <x v="2"/>
    <n v="1185732"/>
    <x v="218"/>
    <x v="0"/>
    <x v="47"/>
    <s v="Boston"/>
    <x v="4"/>
    <n v="46"/>
    <n v="29"/>
    <n v="1334"/>
    <n v="520.26"/>
    <n v="0.39"/>
    <s v="Online"/>
    <s v="2021"/>
    <x v="2"/>
    <x v="7"/>
  </r>
  <r>
    <x v="2"/>
    <n v="1185732"/>
    <x v="218"/>
    <x v="0"/>
    <x v="47"/>
    <s v="Boston"/>
    <x v="5"/>
    <n v="39"/>
    <n v="54"/>
    <n v="2106"/>
    <n v="863.45999999999992"/>
    <n v="0.41"/>
    <s v="Online"/>
    <s v="2021"/>
    <x v="2"/>
    <x v="7"/>
  </r>
  <r>
    <x v="2"/>
    <n v="1185732"/>
    <x v="237"/>
    <x v="0"/>
    <x v="47"/>
    <s v="Boston"/>
    <x v="0"/>
    <n v="38"/>
    <n v="117"/>
    <n v="4446"/>
    <n v="2000.6999999999998"/>
    <n v="0.44999999999999996"/>
    <s v="Online"/>
    <s v="2021"/>
    <x v="3"/>
    <x v="10"/>
  </r>
  <r>
    <x v="2"/>
    <n v="1185732"/>
    <x v="237"/>
    <x v="0"/>
    <x v="47"/>
    <s v="Boston"/>
    <x v="1"/>
    <n v="37"/>
    <n v="45"/>
    <n v="1665"/>
    <n v="732.6"/>
    <n v="0.44"/>
    <s v="Online"/>
    <s v="2021"/>
    <x v="3"/>
    <x v="10"/>
  </r>
  <r>
    <x v="2"/>
    <n v="1185732"/>
    <x v="237"/>
    <x v="0"/>
    <x v="47"/>
    <s v="Boston"/>
    <x v="2"/>
    <n v="29"/>
    <n v="41"/>
    <n v="1189"/>
    <n v="416.15"/>
    <n v="0.35"/>
    <s v="Online"/>
    <s v="2021"/>
    <x v="3"/>
    <x v="10"/>
  </r>
  <r>
    <x v="2"/>
    <n v="1185732"/>
    <x v="237"/>
    <x v="0"/>
    <x v="47"/>
    <s v="Boston"/>
    <x v="3"/>
    <n v="32"/>
    <n v="35"/>
    <n v="1120"/>
    <n v="436.8"/>
    <n v="0.39"/>
    <s v="Online"/>
    <s v="2021"/>
    <x v="3"/>
    <x v="10"/>
  </r>
  <r>
    <x v="2"/>
    <n v="1185732"/>
    <x v="237"/>
    <x v="0"/>
    <x v="47"/>
    <s v="Boston"/>
    <x v="4"/>
    <n v="49"/>
    <n v="33"/>
    <n v="1617"/>
    <n v="614.46"/>
    <n v="0.38"/>
    <s v="Online"/>
    <s v="2021"/>
    <x v="3"/>
    <x v="10"/>
  </r>
  <r>
    <x v="2"/>
    <n v="1185732"/>
    <x v="237"/>
    <x v="0"/>
    <x v="47"/>
    <s v="Boston"/>
    <x v="5"/>
    <n v="39"/>
    <n v="83"/>
    <n v="3237"/>
    <n v="1424.28"/>
    <n v="0.44"/>
    <s v="Online"/>
    <s v="2021"/>
    <x v="3"/>
    <x v="10"/>
  </r>
  <r>
    <x v="2"/>
    <n v="1185732"/>
    <x v="266"/>
    <x v="0"/>
    <x v="47"/>
    <s v="Boston"/>
    <x v="0"/>
    <n v="53"/>
    <n v="129"/>
    <n v="6837"/>
    <n v="2939.91"/>
    <n v="0.43"/>
    <s v="Online"/>
    <s v="2021"/>
    <x v="4"/>
    <x v="35"/>
  </r>
  <r>
    <x v="2"/>
    <n v="1185732"/>
    <x v="266"/>
    <x v="0"/>
    <x v="47"/>
    <s v="Boston"/>
    <x v="1"/>
    <n v="47"/>
    <n v="54"/>
    <n v="2538"/>
    <n v="1091.3399999999999"/>
    <n v="0.43"/>
    <s v="Online"/>
    <s v="2021"/>
    <x v="4"/>
    <x v="35"/>
  </r>
  <r>
    <x v="2"/>
    <n v="1185732"/>
    <x v="266"/>
    <x v="0"/>
    <x v="47"/>
    <s v="Boston"/>
    <x v="2"/>
    <n v="41"/>
    <n v="56"/>
    <n v="2296"/>
    <n v="918.40000000000009"/>
    <n v="0.4"/>
    <s v="Online"/>
    <s v="2021"/>
    <x v="4"/>
    <x v="35"/>
  </r>
  <r>
    <x v="2"/>
    <n v="1185732"/>
    <x v="266"/>
    <x v="0"/>
    <x v="47"/>
    <s v="Boston"/>
    <x v="3"/>
    <n v="44"/>
    <n v="47"/>
    <n v="2068"/>
    <n v="806.52"/>
    <n v="0.39"/>
    <s v="Online"/>
    <s v="2021"/>
    <x v="4"/>
    <x v="35"/>
  </r>
  <r>
    <x v="2"/>
    <n v="1185732"/>
    <x v="266"/>
    <x v="0"/>
    <x v="47"/>
    <s v="Boston"/>
    <x v="4"/>
    <n v="50"/>
    <n v="54"/>
    <n v="2700"/>
    <n v="1026"/>
    <n v="0.38"/>
    <s v="Online"/>
    <s v="2021"/>
    <x v="4"/>
    <x v="35"/>
  </r>
  <r>
    <x v="2"/>
    <n v="1185732"/>
    <x v="266"/>
    <x v="0"/>
    <x v="47"/>
    <s v="Boston"/>
    <x v="5"/>
    <n v="55"/>
    <n v="88"/>
    <n v="4840"/>
    <n v="1984.3999999999999"/>
    <n v="0.41"/>
    <s v="Online"/>
    <s v="2021"/>
    <x v="4"/>
    <x v="35"/>
  </r>
  <r>
    <x v="2"/>
    <n v="1185732"/>
    <x v="299"/>
    <x v="0"/>
    <x v="47"/>
    <s v="Boston"/>
    <x v="0"/>
    <n v="51"/>
    <n v="155"/>
    <n v="7905"/>
    <n v="3320.1"/>
    <n v="0.42"/>
    <s v="Online"/>
    <s v="2021"/>
    <x v="11"/>
    <x v="40"/>
  </r>
  <r>
    <x v="2"/>
    <n v="1185732"/>
    <x v="299"/>
    <x v="0"/>
    <x v="47"/>
    <s v="Boston"/>
    <x v="1"/>
    <n v="47"/>
    <n v="94"/>
    <n v="4418"/>
    <n v="1855.56"/>
    <n v="0.42"/>
    <s v="Online"/>
    <s v="2021"/>
    <x v="11"/>
    <x v="40"/>
  </r>
  <r>
    <x v="2"/>
    <n v="1185732"/>
    <x v="299"/>
    <x v="0"/>
    <x v="47"/>
    <s v="Boston"/>
    <x v="2"/>
    <n v="42"/>
    <n v="68"/>
    <n v="2856"/>
    <n v="1028.1599999999999"/>
    <n v="0.36"/>
    <s v="Online"/>
    <s v="2021"/>
    <x v="11"/>
    <x v="40"/>
  </r>
  <r>
    <x v="2"/>
    <n v="1185732"/>
    <x v="299"/>
    <x v="0"/>
    <x v="47"/>
    <s v="Boston"/>
    <x v="3"/>
    <n v="41"/>
    <n v="65"/>
    <n v="2665"/>
    <n v="932.74999999999989"/>
    <n v="0.35"/>
    <s v="Online"/>
    <s v="2021"/>
    <x v="11"/>
    <x v="40"/>
  </r>
  <r>
    <x v="2"/>
    <n v="1185732"/>
    <x v="299"/>
    <x v="0"/>
    <x v="47"/>
    <s v="Boston"/>
    <x v="4"/>
    <n v="51"/>
    <n v="59"/>
    <n v="3009"/>
    <n v="1143.42"/>
    <n v="0.38"/>
    <s v="Online"/>
    <s v="2021"/>
    <x v="11"/>
    <x v="40"/>
  </r>
  <r>
    <x v="2"/>
    <n v="1185732"/>
    <x v="299"/>
    <x v="0"/>
    <x v="47"/>
    <s v="Boston"/>
    <x v="5"/>
    <n v="54"/>
    <n v="101"/>
    <n v="5454"/>
    <n v="2181.6"/>
    <n v="0.4"/>
    <s v="Online"/>
    <s v="2021"/>
    <x v="11"/>
    <x v="40"/>
  </r>
  <r>
    <x v="2"/>
    <n v="1185732"/>
    <x v="327"/>
    <x v="0"/>
    <x v="47"/>
    <s v="Boston"/>
    <x v="0"/>
    <n v="52"/>
    <n v="150"/>
    <n v="7800"/>
    <n v="3276"/>
    <n v="0.42"/>
    <s v="Online"/>
    <s v="2021"/>
    <x v="5"/>
    <x v="14"/>
  </r>
  <r>
    <x v="2"/>
    <n v="1185732"/>
    <x v="327"/>
    <x v="0"/>
    <x v="47"/>
    <s v="Boston"/>
    <x v="1"/>
    <n v="49"/>
    <n v="105"/>
    <n v="5145"/>
    <n v="2212.35"/>
    <n v="0.43"/>
    <s v="Online"/>
    <s v="2021"/>
    <x v="5"/>
    <x v="14"/>
  </r>
  <r>
    <x v="2"/>
    <n v="1185732"/>
    <x v="327"/>
    <x v="0"/>
    <x v="47"/>
    <s v="Boston"/>
    <x v="2"/>
    <n v="41"/>
    <n v="77"/>
    <n v="3157"/>
    <n v="1168.0899999999999"/>
    <n v="0.37"/>
    <s v="Online"/>
    <s v="2021"/>
    <x v="5"/>
    <x v="14"/>
  </r>
  <r>
    <x v="2"/>
    <n v="1185732"/>
    <x v="327"/>
    <x v="0"/>
    <x v="47"/>
    <s v="Boston"/>
    <x v="3"/>
    <n v="44"/>
    <n v="56"/>
    <n v="2464"/>
    <n v="887.04"/>
    <n v="0.36"/>
    <s v="Online"/>
    <s v="2021"/>
    <x v="5"/>
    <x v="14"/>
  </r>
  <r>
    <x v="2"/>
    <n v="1185732"/>
    <x v="327"/>
    <x v="0"/>
    <x v="47"/>
    <s v="Boston"/>
    <x v="4"/>
    <n v="53"/>
    <n v="68"/>
    <n v="3604"/>
    <n v="1405.56"/>
    <n v="0.39"/>
    <s v="Online"/>
    <s v="2021"/>
    <x v="5"/>
    <x v="14"/>
  </r>
  <r>
    <x v="2"/>
    <n v="1185732"/>
    <x v="327"/>
    <x v="0"/>
    <x v="47"/>
    <s v="Boston"/>
    <x v="5"/>
    <n v="55"/>
    <n v="128"/>
    <n v="7040"/>
    <n v="2956.7999999999997"/>
    <n v="0.42"/>
    <s v="Online"/>
    <s v="2021"/>
    <x v="5"/>
    <x v="14"/>
  </r>
  <r>
    <x v="2"/>
    <n v="1185732"/>
    <x v="359"/>
    <x v="0"/>
    <x v="47"/>
    <s v="Boston"/>
    <x v="0"/>
    <n v="50"/>
    <n v="161"/>
    <n v="8050"/>
    <n v="3542"/>
    <n v="0.44"/>
    <s v="Online"/>
    <s v="2021"/>
    <x v="6"/>
    <x v="18"/>
  </r>
  <r>
    <x v="2"/>
    <n v="1185732"/>
    <x v="359"/>
    <x v="0"/>
    <x v="47"/>
    <s v="Boston"/>
    <x v="1"/>
    <n v="47"/>
    <n v="88"/>
    <n v="4136"/>
    <n v="1695.76"/>
    <n v="0.41"/>
    <s v="Online"/>
    <s v="2021"/>
    <x v="6"/>
    <x v="18"/>
  </r>
  <r>
    <x v="2"/>
    <n v="1185732"/>
    <x v="359"/>
    <x v="0"/>
    <x v="47"/>
    <s v="Boston"/>
    <x v="2"/>
    <n v="42"/>
    <n v="69"/>
    <n v="2898"/>
    <n v="1014.3"/>
    <n v="0.35"/>
    <s v="Online"/>
    <s v="2021"/>
    <x v="6"/>
    <x v="18"/>
  </r>
  <r>
    <x v="2"/>
    <n v="1185732"/>
    <x v="359"/>
    <x v="0"/>
    <x v="47"/>
    <s v="Boston"/>
    <x v="3"/>
    <n v="42"/>
    <n v="51"/>
    <n v="2142"/>
    <n v="771.12"/>
    <n v="0.36"/>
    <s v="Online"/>
    <s v="2021"/>
    <x v="6"/>
    <x v="18"/>
  </r>
  <r>
    <x v="2"/>
    <n v="1185732"/>
    <x v="359"/>
    <x v="0"/>
    <x v="47"/>
    <s v="Boston"/>
    <x v="4"/>
    <n v="50"/>
    <n v="44"/>
    <n v="2200"/>
    <n v="814"/>
    <n v="0.37"/>
    <s v="Online"/>
    <s v="2021"/>
    <x v="6"/>
    <x v="18"/>
  </r>
  <r>
    <x v="2"/>
    <n v="1185732"/>
    <x v="359"/>
    <x v="0"/>
    <x v="47"/>
    <s v="Boston"/>
    <x v="5"/>
    <n v="58"/>
    <n v="91"/>
    <n v="5278"/>
    <n v="2375.1"/>
    <n v="0.44999999999999996"/>
    <s v="Online"/>
    <s v="2021"/>
    <x v="6"/>
    <x v="18"/>
  </r>
  <r>
    <x v="2"/>
    <n v="1185732"/>
    <x v="389"/>
    <x v="0"/>
    <x v="47"/>
    <s v="Boston"/>
    <x v="0"/>
    <n v="53"/>
    <n v="135"/>
    <n v="7155"/>
    <n v="3005.1"/>
    <n v="0.42"/>
    <s v="Online"/>
    <s v="2021"/>
    <x v="7"/>
    <x v="23"/>
  </r>
  <r>
    <x v="2"/>
    <n v="1185732"/>
    <x v="389"/>
    <x v="0"/>
    <x v="47"/>
    <s v="Boston"/>
    <x v="1"/>
    <n v="49"/>
    <n v="63"/>
    <n v="3087"/>
    <n v="1234.8000000000002"/>
    <n v="0.4"/>
    <s v="Online"/>
    <s v="2021"/>
    <x v="7"/>
    <x v="23"/>
  </r>
  <r>
    <x v="2"/>
    <n v="1185732"/>
    <x v="389"/>
    <x v="0"/>
    <x v="47"/>
    <s v="Boston"/>
    <x v="2"/>
    <n v="41"/>
    <n v="39"/>
    <n v="1599"/>
    <n v="591.63"/>
    <n v="0.37"/>
    <s v="Online"/>
    <s v="2021"/>
    <x v="7"/>
    <x v="23"/>
  </r>
  <r>
    <x v="2"/>
    <n v="1185732"/>
    <x v="389"/>
    <x v="0"/>
    <x v="47"/>
    <s v="Boston"/>
    <x v="3"/>
    <n v="42"/>
    <n v="36"/>
    <n v="1512"/>
    <n v="604.80000000000007"/>
    <n v="0.4"/>
    <s v="Online"/>
    <s v="2021"/>
    <x v="7"/>
    <x v="23"/>
  </r>
  <r>
    <x v="2"/>
    <n v="1185732"/>
    <x v="389"/>
    <x v="0"/>
    <x v="47"/>
    <s v="Boston"/>
    <x v="4"/>
    <n v="52"/>
    <n v="34"/>
    <n v="1768"/>
    <n v="636.48"/>
    <n v="0.36"/>
    <s v="Online"/>
    <s v="2021"/>
    <x v="7"/>
    <x v="23"/>
  </r>
  <r>
    <x v="2"/>
    <n v="1185732"/>
    <x v="389"/>
    <x v="0"/>
    <x v="47"/>
    <s v="Boston"/>
    <x v="5"/>
    <n v="57"/>
    <n v="63"/>
    <n v="3591"/>
    <n v="1615.9499999999998"/>
    <n v="0.44999999999999996"/>
    <s v="Online"/>
    <s v="2021"/>
    <x v="7"/>
    <x v="23"/>
  </r>
  <r>
    <x v="2"/>
    <n v="1185732"/>
    <x v="421"/>
    <x v="0"/>
    <x v="47"/>
    <s v="Boston"/>
    <x v="0"/>
    <n v="57"/>
    <n v="120"/>
    <n v="6840"/>
    <n v="3077.9999999999995"/>
    <n v="0.44999999999999996"/>
    <s v="Online"/>
    <s v="2021"/>
    <x v="8"/>
    <x v="47"/>
  </r>
  <r>
    <x v="2"/>
    <n v="1185732"/>
    <x v="421"/>
    <x v="0"/>
    <x v="47"/>
    <s v="Boston"/>
    <x v="1"/>
    <n v="53"/>
    <n v="56"/>
    <n v="2968"/>
    <n v="1335.6"/>
    <n v="0.44999999999999996"/>
    <s v="Online"/>
    <s v="2021"/>
    <x v="8"/>
    <x v="47"/>
  </r>
  <r>
    <x v="2"/>
    <n v="1185732"/>
    <x v="421"/>
    <x v="0"/>
    <x v="47"/>
    <s v="Boston"/>
    <x v="2"/>
    <n v="53"/>
    <n v="34"/>
    <n v="1802"/>
    <n v="630.69999999999993"/>
    <n v="0.35"/>
    <s v="Online"/>
    <s v="2021"/>
    <x v="8"/>
    <x v="47"/>
  </r>
  <r>
    <x v="2"/>
    <n v="1185732"/>
    <x v="421"/>
    <x v="0"/>
    <x v="47"/>
    <s v="Boston"/>
    <x v="3"/>
    <n v="54"/>
    <n v="27"/>
    <n v="1458"/>
    <n v="554.04"/>
    <n v="0.38"/>
    <s v="Online"/>
    <s v="2021"/>
    <x v="8"/>
    <x v="47"/>
  </r>
  <r>
    <x v="2"/>
    <n v="1185732"/>
    <x v="421"/>
    <x v="0"/>
    <x v="47"/>
    <s v="Boston"/>
    <x v="4"/>
    <n v="62"/>
    <n v="27"/>
    <n v="1674"/>
    <n v="585.9"/>
    <n v="0.35"/>
    <s v="Online"/>
    <s v="2021"/>
    <x v="8"/>
    <x v="47"/>
  </r>
  <r>
    <x v="5"/>
    <n v="1185732"/>
    <x v="421"/>
    <x v="0"/>
    <x v="47"/>
    <s v="Boston"/>
    <x v="5"/>
    <n v="66"/>
    <n v="65"/>
    <n v="4290"/>
    <n v="1887.6"/>
    <n v="0.44"/>
    <s v="Online"/>
    <s v="2021"/>
    <x v="8"/>
    <x v="47"/>
  </r>
  <r>
    <x v="5"/>
    <n v="1185732"/>
    <x v="451"/>
    <x v="0"/>
    <x v="47"/>
    <s v="Boston"/>
    <x v="0"/>
    <n v="62"/>
    <n v="113"/>
    <n v="7006"/>
    <n v="3012.58"/>
    <n v="0.43"/>
    <s v="Online"/>
    <s v="2021"/>
    <x v="9"/>
    <x v="28"/>
  </r>
  <r>
    <x v="5"/>
    <n v="1185732"/>
    <x v="451"/>
    <x v="0"/>
    <x v="47"/>
    <s v="Boston"/>
    <x v="1"/>
    <n v="52"/>
    <n v="90"/>
    <n v="4680"/>
    <n v="2059.1999999999998"/>
    <n v="0.44"/>
    <s v="Online"/>
    <s v="2021"/>
    <x v="9"/>
    <x v="28"/>
  </r>
  <r>
    <x v="5"/>
    <n v="1185732"/>
    <x v="451"/>
    <x v="0"/>
    <x v="47"/>
    <s v="Boston"/>
    <x v="2"/>
    <n v="50"/>
    <n v="83"/>
    <n v="4150"/>
    <n v="1494"/>
    <n v="0.36"/>
    <s v="Online"/>
    <s v="2021"/>
    <x v="9"/>
    <x v="28"/>
  </r>
  <r>
    <x v="5"/>
    <n v="1185732"/>
    <x v="451"/>
    <x v="0"/>
    <x v="47"/>
    <s v="Boston"/>
    <x v="3"/>
    <n v="51"/>
    <n v="80"/>
    <n v="4080"/>
    <n v="1591.2"/>
    <n v="0.39"/>
    <s v="Online"/>
    <s v="2021"/>
    <x v="9"/>
    <x v="28"/>
  </r>
  <r>
    <x v="5"/>
    <n v="1185732"/>
    <x v="451"/>
    <x v="0"/>
    <x v="47"/>
    <s v="Boston"/>
    <x v="4"/>
    <n v="63"/>
    <n v="70"/>
    <n v="4410"/>
    <n v="1675.8"/>
    <n v="0.38"/>
    <s v="Online"/>
    <s v="2021"/>
    <x v="9"/>
    <x v="28"/>
  </r>
  <r>
    <x v="5"/>
    <n v="1185732"/>
    <x v="451"/>
    <x v="0"/>
    <x v="47"/>
    <s v="Boston"/>
    <x v="5"/>
    <n v="64"/>
    <n v="98"/>
    <n v="6272"/>
    <n v="2822.3999999999996"/>
    <n v="0.44999999999999996"/>
    <s v="Online"/>
    <s v="2021"/>
    <x v="9"/>
    <x v="28"/>
  </r>
  <r>
    <x v="5"/>
    <n v="1185732"/>
    <x v="480"/>
    <x v="0"/>
    <x v="47"/>
    <s v="Boston"/>
    <x v="0"/>
    <n v="64"/>
    <n v="150"/>
    <n v="9600"/>
    <n v="3935.9999999999995"/>
    <n v="0.41"/>
    <s v="Online"/>
    <s v="2021"/>
    <x v="10"/>
    <x v="51"/>
  </r>
  <r>
    <x v="5"/>
    <n v="1185732"/>
    <x v="480"/>
    <x v="0"/>
    <x v="47"/>
    <s v="Boston"/>
    <x v="1"/>
    <n v="53"/>
    <n v="105"/>
    <n v="5565"/>
    <n v="2226"/>
    <n v="0.4"/>
    <s v="Online"/>
    <s v="2021"/>
    <x v="10"/>
    <x v="51"/>
  </r>
  <r>
    <x v="5"/>
    <n v="1185732"/>
    <x v="480"/>
    <x v="0"/>
    <x v="47"/>
    <s v="Boston"/>
    <x v="2"/>
    <n v="51"/>
    <n v="98"/>
    <n v="4998"/>
    <n v="1949.22"/>
    <n v="0.39"/>
    <s v="Online"/>
    <s v="2021"/>
    <x v="10"/>
    <x v="51"/>
  </r>
  <r>
    <x v="5"/>
    <n v="1185732"/>
    <x v="480"/>
    <x v="0"/>
    <x v="47"/>
    <s v="Boston"/>
    <x v="3"/>
    <n v="52"/>
    <n v="75"/>
    <n v="3900"/>
    <n v="1482"/>
    <n v="0.38"/>
    <s v="Online"/>
    <s v="2021"/>
    <x v="10"/>
    <x v="51"/>
  </r>
  <r>
    <x v="5"/>
    <n v="1185732"/>
    <x v="480"/>
    <x v="0"/>
    <x v="47"/>
    <s v="Boston"/>
    <x v="4"/>
    <n v="62"/>
    <n v="84"/>
    <n v="5208"/>
    <n v="2031.1200000000001"/>
    <n v="0.39"/>
    <s v="Online"/>
    <s v="2021"/>
    <x v="10"/>
    <x v="51"/>
  </r>
  <r>
    <x v="5"/>
    <n v="1185732"/>
    <x v="480"/>
    <x v="0"/>
    <x v="47"/>
    <s v="Boston"/>
    <x v="5"/>
    <n v="65"/>
    <n v="112"/>
    <n v="7280"/>
    <n v="3203.2"/>
    <n v="0.44"/>
    <s v="Online"/>
    <s v="2021"/>
    <x v="10"/>
    <x v="51"/>
  </r>
  <r>
    <x v="5"/>
    <n v="1185732"/>
    <x v="178"/>
    <x v="0"/>
    <x v="47"/>
    <s v="Boston"/>
    <x v="0"/>
    <n v="44"/>
    <n v="152"/>
    <n v="6688"/>
    <n v="3678.4"/>
    <n v="0.55000000000000004"/>
    <s v="Online"/>
    <s v="2021"/>
    <x v="0"/>
    <x v="31"/>
  </r>
  <r>
    <x v="5"/>
    <n v="1185732"/>
    <x v="178"/>
    <x v="0"/>
    <x v="47"/>
    <s v="Boston"/>
    <x v="1"/>
    <n v="42"/>
    <n v="94"/>
    <n v="3948"/>
    <n v="2368.7999999999997"/>
    <n v="0.6"/>
    <s v="Online"/>
    <s v="2021"/>
    <x v="0"/>
    <x v="31"/>
  </r>
  <r>
    <x v="5"/>
    <n v="1185732"/>
    <x v="178"/>
    <x v="0"/>
    <x v="47"/>
    <s v="Boston"/>
    <x v="2"/>
    <n v="32"/>
    <n v="91"/>
    <n v="2912"/>
    <n v="1310.3999999999999"/>
    <n v="0.44999999999999996"/>
    <s v="Online"/>
    <s v="2021"/>
    <x v="0"/>
    <x v="31"/>
  </r>
  <r>
    <x v="5"/>
    <n v="1185732"/>
    <x v="178"/>
    <x v="0"/>
    <x v="47"/>
    <s v="Boston"/>
    <x v="3"/>
    <n v="39"/>
    <n v="44"/>
    <n v="1716"/>
    <n v="840.84"/>
    <n v="0.49"/>
    <s v="Online"/>
    <s v="2021"/>
    <x v="0"/>
    <x v="31"/>
  </r>
  <r>
    <x v="5"/>
    <n v="1185732"/>
    <x v="178"/>
    <x v="0"/>
    <x v="47"/>
    <s v="Boston"/>
    <x v="4"/>
    <n v="52"/>
    <n v="68"/>
    <n v="3536"/>
    <n v="1661.9199999999998"/>
    <n v="0.47"/>
    <s v="Online"/>
    <s v="2021"/>
    <x v="0"/>
    <x v="31"/>
  </r>
  <r>
    <x v="5"/>
    <n v="1185732"/>
    <x v="178"/>
    <x v="0"/>
    <x v="47"/>
    <s v="Boston"/>
    <x v="5"/>
    <n v="44"/>
    <n v="98"/>
    <n v="4312"/>
    <n v="2199.12"/>
    <n v="0.51"/>
    <s v="Online"/>
    <s v="2021"/>
    <x v="0"/>
    <x v="31"/>
  </r>
  <r>
    <x v="5"/>
    <n v="1185732"/>
    <x v="207"/>
    <x v="0"/>
    <x v="47"/>
    <s v="Boston"/>
    <x v="0"/>
    <n v="41"/>
    <n v="167"/>
    <n v="6847"/>
    <n v="3834.32"/>
    <n v="0.56000000000000005"/>
    <s v="Online"/>
    <s v="2021"/>
    <x v="1"/>
    <x v="5"/>
  </r>
  <r>
    <x v="5"/>
    <n v="1185732"/>
    <x v="207"/>
    <x v="0"/>
    <x v="47"/>
    <s v="Boston"/>
    <x v="1"/>
    <n v="44"/>
    <n v="61"/>
    <n v="2684"/>
    <n v="1610.3999999999999"/>
    <n v="0.6"/>
    <s v="Online"/>
    <s v="2021"/>
    <x v="1"/>
    <x v="5"/>
  </r>
  <r>
    <x v="5"/>
    <n v="1185732"/>
    <x v="207"/>
    <x v="0"/>
    <x v="47"/>
    <s v="Boston"/>
    <x v="2"/>
    <n v="33"/>
    <n v="74"/>
    <n v="2442"/>
    <n v="1221"/>
    <n v="0.5"/>
    <s v="Online"/>
    <s v="2021"/>
    <x v="1"/>
    <x v="5"/>
  </r>
  <r>
    <x v="5"/>
    <n v="1185732"/>
    <x v="207"/>
    <x v="0"/>
    <x v="48"/>
    <s v="Burlington"/>
    <x v="3"/>
    <n v="36"/>
    <n v="45"/>
    <n v="1620"/>
    <n v="745.19999999999993"/>
    <n v="0.45999999999999996"/>
    <s v="Online"/>
    <s v="2021"/>
    <x v="1"/>
    <x v="5"/>
  </r>
  <r>
    <x v="5"/>
    <n v="1185732"/>
    <x v="207"/>
    <x v="0"/>
    <x v="48"/>
    <s v="Burlington"/>
    <x v="4"/>
    <n v="54"/>
    <n v="63"/>
    <n v="3402"/>
    <n v="1701"/>
    <n v="0.5"/>
    <s v="Online"/>
    <s v="2021"/>
    <x v="1"/>
    <x v="5"/>
  </r>
  <r>
    <x v="5"/>
    <n v="1185732"/>
    <x v="207"/>
    <x v="0"/>
    <x v="48"/>
    <s v="Burlington"/>
    <x v="5"/>
    <n v="43"/>
    <n v="85"/>
    <n v="3655"/>
    <n v="1973.7"/>
    <n v="0.54"/>
    <s v="Online"/>
    <s v="2021"/>
    <x v="1"/>
    <x v="5"/>
  </r>
  <r>
    <x v="5"/>
    <n v="1185732"/>
    <x v="215"/>
    <x v="0"/>
    <x v="48"/>
    <s v="Burlington"/>
    <x v="0"/>
    <n v="44"/>
    <n v="142"/>
    <n v="6248"/>
    <n v="3748.7999999999997"/>
    <n v="0.6"/>
    <s v="Online"/>
    <s v="2021"/>
    <x v="2"/>
    <x v="7"/>
  </r>
  <r>
    <x v="5"/>
    <n v="1185732"/>
    <x v="215"/>
    <x v="0"/>
    <x v="48"/>
    <s v="Burlington"/>
    <x v="1"/>
    <n v="42"/>
    <n v="70"/>
    <n v="2940"/>
    <n v="1675.8000000000002"/>
    <n v="0.57000000000000006"/>
    <s v="Online"/>
    <s v="2021"/>
    <x v="2"/>
    <x v="7"/>
  </r>
  <r>
    <x v="5"/>
    <n v="1185732"/>
    <x v="215"/>
    <x v="0"/>
    <x v="48"/>
    <s v="Burlington"/>
    <x v="2"/>
    <n v="34"/>
    <n v="77"/>
    <n v="2618"/>
    <n v="1282.82"/>
    <n v="0.49"/>
    <s v="Online"/>
    <s v="2021"/>
    <x v="2"/>
    <x v="7"/>
  </r>
  <r>
    <x v="5"/>
    <n v="1185732"/>
    <x v="215"/>
    <x v="0"/>
    <x v="48"/>
    <s v="Burlington"/>
    <x v="3"/>
    <n v="36"/>
    <n v="38"/>
    <n v="1368"/>
    <n v="670.31999999999994"/>
    <n v="0.49"/>
    <s v="Online"/>
    <s v="2021"/>
    <x v="2"/>
    <x v="7"/>
  </r>
  <r>
    <x v="5"/>
    <n v="1185732"/>
    <x v="215"/>
    <x v="0"/>
    <x v="48"/>
    <s v="Burlington"/>
    <x v="4"/>
    <n v="51"/>
    <n v="47"/>
    <n v="2397"/>
    <n v="1174.53"/>
    <n v="0.49"/>
    <s v="Online"/>
    <s v="2021"/>
    <x v="2"/>
    <x v="7"/>
  </r>
  <r>
    <x v="5"/>
    <n v="1185732"/>
    <x v="215"/>
    <x v="0"/>
    <x v="48"/>
    <s v="Burlington"/>
    <x v="5"/>
    <n v="41"/>
    <n v="80"/>
    <n v="3280"/>
    <n v="1803.9999999999998"/>
    <n v="0.54999999999999993"/>
    <s v="Online"/>
    <s v="2021"/>
    <x v="2"/>
    <x v="7"/>
  </r>
  <r>
    <x v="5"/>
    <n v="1185732"/>
    <x v="234"/>
    <x v="0"/>
    <x v="48"/>
    <s v="Burlington"/>
    <x v="0"/>
    <n v="41"/>
    <n v="137"/>
    <n v="5617"/>
    <n v="3145.5200000000004"/>
    <n v="0.56000000000000005"/>
    <s v="Online"/>
    <s v="2021"/>
    <x v="3"/>
    <x v="10"/>
  </r>
  <r>
    <x v="5"/>
    <n v="1185732"/>
    <x v="234"/>
    <x v="0"/>
    <x v="48"/>
    <s v="Burlington"/>
    <x v="1"/>
    <n v="43"/>
    <n v="56"/>
    <n v="2408"/>
    <n v="1396.64"/>
    <n v="0.58000000000000007"/>
    <s v="Online"/>
    <s v="2021"/>
    <x v="3"/>
    <x v="10"/>
  </r>
  <r>
    <x v="5"/>
    <n v="1185732"/>
    <x v="234"/>
    <x v="0"/>
    <x v="48"/>
    <s v="Burlington"/>
    <x v="2"/>
    <n v="32"/>
    <n v="65"/>
    <n v="2080"/>
    <n v="1040"/>
    <n v="0.5"/>
    <s v="Online"/>
    <s v="2021"/>
    <x v="3"/>
    <x v="10"/>
  </r>
  <r>
    <x v="5"/>
    <n v="1185732"/>
    <x v="234"/>
    <x v="0"/>
    <x v="48"/>
    <s v="Burlington"/>
    <x v="3"/>
    <n v="36"/>
    <n v="44"/>
    <n v="1584"/>
    <n v="792"/>
    <n v="0.5"/>
    <s v="Online"/>
    <s v="2021"/>
    <x v="3"/>
    <x v="10"/>
  </r>
  <r>
    <x v="5"/>
    <n v="1185732"/>
    <x v="234"/>
    <x v="0"/>
    <x v="48"/>
    <s v="Burlington"/>
    <x v="4"/>
    <n v="51"/>
    <n v="38"/>
    <n v="1938"/>
    <n v="891.4799999999999"/>
    <n v="0.45999999999999996"/>
    <s v="Online"/>
    <s v="2021"/>
    <x v="3"/>
    <x v="10"/>
  </r>
  <r>
    <x v="5"/>
    <n v="1185732"/>
    <x v="234"/>
    <x v="0"/>
    <x v="48"/>
    <s v="Burlington"/>
    <x v="5"/>
    <n v="44"/>
    <n v="90"/>
    <n v="3960"/>
    <n v="2019.6000000000001"/>
    <n v="0.51"/>
    <s v="Online"/>
    <s v="2021"/>
    <x v="3"/>
    <x v="10"/>
  </r>
  <r>
    <x v="5"/>
    <n v="1185732"/>
    <x v="263"/>
    <x v="0"/>
    <x v="48"/>
    <s v="Burlington"/>
    <x v="0"/>
    <n v="55"/>
    <n v="154"/>
    <n v="8470"/>
    <n v="4827.9000000000005"/>
    <n v="0.57000000000000006"/>
    <s v="Online"/>
    <s v="2021"/>
    <x v="4"/>
    <x v="35"/>
  </r>
  <r>
    <x v="5"/>
    <n v="1185732"/>
    <x v="263"/>
    <x v="0"/>
    <x v="48"/>
    <s v="Burlington"/>
    <x v="1"/>
    <n v="54"/>
    <n v="80"/>
    <n v="4320"/>
    <n v="2419.2000000000003"/>
    <n v="0.56000000000000005"/>
    <s v="Online"/>
    <s v="2021"/>
    <x v="4"/>
    <x v="35"/>
  </r>
  <r>
    <x v="5"/>
    <n v="1185732"/>
    <x v="263"/>
    <x v="0"/>
    <x v="48"/>
    <s v="Burlington"/>
    <x v="2"/>
    <n v="49"/>
    <n v="75"/>
    <n v="3675"/>
    <n v="1690.4999999999998"/>
    <n v="0.45999999999999996"/>
    <s v="Online"/>
    <s v="2021"/>
    <x v="4"/>
    <x v="35"/>
  </r>
  <r>
    <x v="5"/>
    <n v="1185732"/>
    <x v="263"/>
    <x v="0"/>
    <x v="48"/>
    <s v="Burlington"/>
    <x v="3"/>
    <n v="46"/>
    <n v="65"/>
    <n v="2990"/>
    <n v="1405.3"/>
    <n v="0.47"/>
    <s v="Online"/>
    <s v="2021"/>
    <x v="4"/>
    <x v="35"/>
  </r>
  <r>
    <x v="5"/>
    <n v="1185732"/>
    <x v="263"/>
    <x v="0"/>
    <x v="48"/>
    <s v="Burlington"/>
    <x v="4"/>
    <n v="55"/>
    <n v="72"/>
    <n v="3960"/>
    <n v="1861.1999999999998"/>
    <n v="0.47"/>
    <s v="Online"/>
    <s v="2021"/>
    <x v="4"/>
    <x v="35"/>
  </r>
  <r>
    <x v="5"/>
    <n v="1185732"/>
    <x v="263"/>
    <x v="0"/>
    <x v="48"/>
    <s v="Burlington"/>
    <x v="5"/>
    <n v="60"/>
    <n v="120"/>
    <n v="7200"/>
    <n v="3744"/>
    <n v="0.52"/>
    <s v="Online"/>
    <s v="2021"/>
    <x v="4"/>
    <x v="35"/>
  </r>
  <r>
    <x v="5"/>
    <n v="1185732"/>
    <x v="296"/>
    <x v="0"/>
    <x v="48"/>
    <s v="Burlington"/>
    <x v="0"/>
    <n v="58"/>
    <n v="163"/>
    <n v="9454"/>
    <n v="5483.3200000000006"/>
    <n v="0.58000000000000007"/>
    <s v="Online"/>
    <s v="2021"/>
    <x v="11"/>
    <x v="39"/>
  </r>
  <r>
    <x v="5"/>
    <n v="1185732"/>
    <x v="296"/>
    <x v="0"/>
    <x v="48"/>
    <s v="Burlington"/>
    <x v="1"/>
    <n v="53"/>
    <n v="116"/>
    <n v="6148"/>
    <n v="3627.3200000000006"/>
    <n v="0.59000000000000008"/>
    <s v="Online"/>
    <s v="2021"/>
    <x v="11"/>
    <x v="39"/>
  </r>
  <r>
    <x v="5"/>
    <n v="1185732"/>
    <x v="296"/>
    <x v="0"/>
    <x v="48"/>
    <s v="Burlington"/>
    <x v="2"/>
    <n v="45"/>
    <n v="81"/>
    <n v="3645"/>
    <n v="1713.1499999999999"/>
    <n v="0.47"/>
    <s v="Online"/>
    <s v="2021"/>
    <x v="11"/>
    <x v="39"/>
  </r>
  <r>
    <x v="5"/>
    <n v="1185732"/>
    <x v="296"/>
    <x v="0"/>
    <x v="48"/>
    <s v="Burlington"/>
    <x v="3"/>
    <n v="47"/>
    <n v="90"/>
    <n v="4230"/>
    <n v="1903.4999999999998"/>
    <n v="0.44999999999999996"/>
    <s v="Online"/>
    <s v="2021"/>
    <x v="11"/>
    <x v="39"/>
  </r>
  <r>
    <x v="5"/>
    <n v="1185732"/>
    <x v="296"/>
    <x v="0"/>
    <x v="48"/>
    <s v="Burlington"/>
    <x v="4"/>
    <n v="58"/>
    <n v="81"/>
    <n v="4698"/>
    <n v="2349"/>
    <n v="0.5"/>
    <s v="Online"/>
    <s v="2021"/>
    <x v="11"/>
    <x v="39"/>
  </r>
  <r>
    <x v="5"/>
    <n v="1185732"/>
    <x v="296"/>
    <x v="0"/>
    <x v="48"/>
    <s v="Burlington"/>
    <x v="5"/>
    <n v="62"/>
    <n v="117"/>
    <n v="7254"/>
    <n v="3772.08"/>
    <n v="0.52"/>
    <s v="Online"/>
    <s v="2021"/>
    <x v="11"/>
    <x v="39"/>
  </r>
  <r>
    <x v="5"/>
    <n v="1185732"/>
    <x v="324"/>
    <x v="0"/>
    <x v="48"/>
    <s v="Burlington"/>
    <x v="0"/>
    <n v="54"/>
    <n v="182"/>
    <n v="9828"/>
    <n v="5601.9600000000009"/>
    <n v="0.57000000000000006"/>
    <s v="Online"/>
    <s v="2021"/>
    <x v="5"/>
    <x v="43"/>
  </r>
  <r>
    <x v="5"/>
    <n v="1185732"/>
    <x v="324"/>
    <x v="0"/>
    <x v="48"/>
    <s v="Burlington"/>
    <x v="1"/>
    <n v="51"/>
    <n v="115"/>
    <n v="5865"/>
    <n v="3284.4"/>
    <n v="0.56000000000000005"/>
    <s v="Online"/>
    <s v="2021"/>
    <x v="5"/>
    <x v="43"/>
  </r>
  <r>
    <x v="5"/>
    <n v="1185732"/>
    <x v="324"/>
    <x v="0"/>
    <x v="48"/>
    <s v="Burlington"/>
    <x v="2"/>
    <n v="46"/>
    <n v="98"/>
    <n v="4508"/>
    <n v="2163.84"/>
    <n v="0.48"/>
    <s v="Online"/>
    <s v="2021"/>
    <x v="5"/>
    <x v="43"/>
  </r>
  <r>
    <x v="5"/>
    <n v="1185732"/>
    <x v="324"/>
    <x v="0"/>
    <x v="48"/>
    <s v="Burlington"/>
    <x v="3"/>
    <n v="46"/>
    <n v="90"/>
    <n v="4140"/>
    <n v="2028.6"/>
    <n v="0.49"/>
    <s v="Online"/>
    <s v="2021"/>
    <x v="5"/>
    <x v="43"/>
  </r>
  <r>
    <x v="5"/>
    <n v="1185732"/>
    <x v="324"/>
    <x v="0"/>
    <x v="48"/>
    <s v="Burlington"/>
    <x v="4"/>
    <n v="54"/>
    <n v="94"/>
    <n v="5076"/>
    <n v="2385.7199999999998"/>
    <n v="0.47"/>
    <s v="Online"/>
    <s v="2021"/>
    <x v="5"/>
    <x v="43"/>
  </r>
  <r>
    <x v="5"/>
    <n v="1185732"/>
    <x v="324"/>
    <x v="0"/>
    <x v="48"/>
    <s v="Burlington"/>
    <x v="5"/>
    <n v="61"/>
    <n v="125"/>
    <n v="7625"/>
    <n v="3965"/>
    <n v="0.52"/>
    <s v="Online"/>
    <s v="2021"/>
    <x v="5"/>
    <x v="43"/>
  </r>
  <r>
    <x v="5"/>
    <n v="1185732"/>
    <x v="356"/>
    <x v="0"/>
    <x v="48"/>
    <s v="Burlington"/>
    <x v="0"/>
    <n v="58"/>
    <n v="176"/>
    <n v="10208"/>
    <n v="6124.8"/>
    <n v="0.6"/>
    <s v="Online"/>
    <s v="2021"/>
    <x v="6"/>
    <x v="18"/>
  </r>
  <r>
    <x v="5"/>
    <n v="1185732"/>
    <x v="356"/>
    <x v="0"/>
    <x v="48"/>
    <s v="Burlington"/>
    <x v="1"/>
    <n v="53"/>
    <n v="106"/>
    <n v="5618"/>
    <n v="3314.6200000000003"/>
    <n v="0.59000000000000008"/>
    <s v="Online"/>
    <s v="2021"/>
    <x v="6"/>
    <x v="18"/>
  </r>
  <r>
    <x v="5"/>
    <n v="1185732"/>
    <x v="356"/>
    <x v="0"/>
    <x v="48"/>
    <s v="Burlington"/>
    <x v="2"/>
    <n v="48"/>
    <n v="105"/>
    <n v="5040"/>
    <n v="2318.3999999999996"/>
    <n v="0.45999999999999996"/>
    <s v="Online"/>
    <s v="2021"/>
    <x v="6"/>
    <x v="18"/>
  </r>
  <r>
    <x v="5"/>
    <n v="1185732"/>
    <x v="356"/>
    <x v="0"/>
    <x v="48"/>
    <s v="Burlington"/>
    <x v="3"/>
    <n v="49"/>
    <n v="68"/>
    <n v="3332"/>
    <n v="1566.04"/>
    <n v="0.47"/>
    <s v="Online"/>
    <s v="2021"/>
    <x v="6"/>
    <x v="18"/>
  </r>
  <r>
    <x v="5"/>
    <n v="1185732"/>
    <x v="356"/>
    <x v="0"/>
    <x v="48"/>
    <s v="Burlington"/>
    <x v="4"/>
    <n v="57"/>
    <n v="65"/>
    <n v="3705"/>
    <n v="1815.45"/>
    <n v="0.49"/>
    <s v="Online"/>
    <s v="2021"/>
    <x v="6"/>
    <x v="18"/>
  </r>
  <r>
    <x v="5"/>
    <n v="1185732"/>
    <x v="356"/>
    <x v="0"/>
    <x v="48"/>
    <s v="Burlington"/>
    <x v="5"/>
    <n v="61"/>
    <n v="104"/>
    <n v="6344"/>
    <n v="3235.44"/>
    <n v="0.51"/>
    <s v="Online"/>
    <s v="2021"/>
    <x v="6"/>
    <x v="18"/>
  </r>
  <r>
    <x v="5"/>
    <n v="1185732"/>
    <x v="386"/>
    <x v="0"/>
    <x v="48"/>
    <s v="Burlington"/>
    <x v="0"/>
    <n v="56"/>
    <n v="137"/>
    <n v="7672"/>
    <n v="4373.0400000000009"/>
    <n v="0.57000000000000006"/>
    <s v="Online"/>
    <s v="2021"/>
    <x v="7"/>
    <x v="22"/>
  </r>
  <r>
    <x v="5"/>
    <n v="1185732"/>
    <x v="386"/>
    <x v="0"/>
    <x v="48"/>
    <s v="Burlington"/>
    <x v="1"/>
    <n v="50"/>
    <n v="85"/>
    <n v="4250"/>
    <n v="2550"/>
    <n v="0.6"/>
    <s v="Online"/>
    <s v="2021"/>
    <x v="7"/>
    <x v="22"/>
  </r>
  <r>
    <x v="5"/>
    <n v="1185732"/>
    <x v="386"/>
    <x v="0"/>
    <x v="48"/>
    <s v="Burlington"/>
    <x v="2"/>
    <n v="46"/>
    <n v="56"/>
    <n v="2576"/>
    <n v="1288"/>
    <n v="0.5"/>
    <s v="Online"/>
    <s v="2021"/>
    <x v="7"/>
    <x v="22"/>
  </r>
  <r>
    <x v="5"/>
    <n v="1185732"/>
    <x v="386"/>
    <x v="0"/>
    <x v="48"/>
    <s v="Burlington"/>
    <x v="3"/>
    <n v="45"/>
    <n v="52"/>
    <n v="2340"/>
    <n v="1146.5999999999999"/>
    <n v="0.49"/>
    <s v="Online"/>
    <s v="2021"/>
    <x v="7"/>
    <x v="22"/>
  </r>
  <r>
    <x v="5"/>
    <n v="1185732"/>
    <x v="386"/>
    <x v="0"/>
    <x v="48"/>
    <s v="Burlington"/>
    <x v="4"/>
    <n v="58"/>
    <n v="50"/>
    <n v="2900"/>
    <n v="1363"/>
    <n v="0.47"/>
    <s v="Online"/>
    <s v="2021"/>
    <x v="7"/>
    <x v="22"/>
  </r>
  <r>
    <x v="5"/>
    <n v="1185732"/>
    <x v="386"/>
    <x v="0"/>
    <x v="48"/>
    <s v="Burlington"/>
    <x v="5"/>
    <n v="59"/>
    <n v="78"/>
    <n v="4602"/>
    <n v="2531.1"/>
    <n v="0.54999999999999993"/>
    <s v="Online"/>
    <s v="2021"/>
    <x v="7"/>
    <x v="22"/>
  </r>
  <r>
    <x v="5"/>
    <n v="1185732"/>
    <x v="418"/>
    <x v="0"/>
    <x v="48"/>
    <s v="Burlington"/>
    <x v="0"/>
    <n v="62"/>
    <n v="133"/>
    <n v="8246"/>
    <n v="4947.5999999999995"/>
    <n v="0.6"/>
    <s v="Online"/>
    <s v="2021"/>
    <x v="8"/>
    <x v="47"/>
  </r>
  <r>
    <x v="5"/>
    <n v="1185732"/>
    <x v="418"/>
    <x v="0"/>
    <x v="48"/>
    <s v="Burlington"/>
    <x v="1"/>
    <n v="54"/>
    <n v="75"/>
    <n v="4050"/>
    <n v="2389.5000000000005"/>
    <n v="0.59000000000000008"/>
    <s v="Online"/>
    <s v="2021"/>
    <x v="8"/>
    <x v="47"/>
  </r>
  <r>
    <x v="5"/>
    <n v="1185732"/>
    <x v="418"/>
    <x v="0"/>
    <x v="48"/>
    <s v="Burlington"/>
    <x v="2"/>
    <n v="59"/>
    <n v="54"/>
    <n v="3186"/>
    <n v="1593"/>
    <n v="0.5"/>
    <s v="Online"/>
    <s v="2021"/>
    <x v="8"/>
    <x v="47"/>
  </r>
  <r>
    <x v="5"/>
    <n v="1185732"/>
    <x v="418"/>
    <x v="0"/>
    <x v="48"/>
    <s v="Burlington"/>
    <x v="3"/>
    <n v="55"/>
    <n v="46"/>
    <n v="2530"/>
    <n v="1214.3999999999999"/>
    <n v="0.48"/>
    <s v="Online"/>
    <s v="2021"/>
    <x v="8"/>
    <x v="47"/>
  </r>
  <r>
    <x v="5"/>
    <n v="1185732"/>
    <x v="418"/>
    <x v="0"/>
    <x v="48"/>
    <s v="Burlington"/>
    <x v="4"/>
    <n v="66"/>
    <n v="51"/>
    <n v="3366"/>
    <n v="1615.6799999999998"/>
    <n v="0.48"/>
    <s v="Online"/>
    <s v="2021"/>
    <x v="8"/>
    <x v="47"/>
  </r>
  <r>
    <x v="3"/>
    <n v="1185732"/>
    <x v="418"/>
    <x v="0"/>
    <x v="48"/>
    <s v="Burlington"/>
    <x v="5"/>
    <n v="71"/>
    <n v="81"/>
    <n v="5751"/>
    <n v="3048.03"/>
    <n v="0.53"/>
    <s v="Online"/>
    <s v="2021"/>
    <x v="8"/>
    <x v="47"/>
  </r>
  <r>
    <x v="3"/>
    <n v="1185732"/>
    <x v="448"/>
    <x v="0"/>
    <x v="48"/>
    <s v="Burlington"/>
    <x v="0"/>
    <n v="64"/>
    <n v="126"/>
    <n v="8064"/>
    <n v="4838.3999999999996"/>
    <n v="0.6"/>
    <s v="Online"/>
    <s v="2021"/>
    <x v="9"/>
    <x v="27"/>
  </r>
  <r>
    <x v="3"/>
    <n v="1185732"/>
    <x v="448"/>
    <x v="0"/>
    <x v="48"/>
    <s v="Burlington"/>
    <x v="1"/>
    <n v="55"/>
    <n v="81"/>
    <n v="4455"/>
    <n v="2583.9"/>
    <n v="0.58000000000000007"/>
    <s v="Online"/>
    <s v="2021"/>
    <x v="9"/>
    <x v="27"/>
  </r>
  <r>
    <x v="3"/>
    <n v="1185732"/>
    <x v="448"/>
    <x v="0"/>
    <x v="48"/>
    <s v="Burlington"/>
    <x v="2"/>
    <n v="57"/>
    <n v="96"/>
    <n v="5472"/>
    <n v="2626.56"/>
    <n v="0.48"/>
    <s v="Online"/>
    <s v="2021"/>
    <x v="9"/>
    <x v="27"/>
  </r>
  <r>
    <x v="5"/>
    <n v="1185732"/>
    <x v="448"/>
    <x v="0"/>
    <x v="48"/>
    <s v="Burlington"/>
    <x v="3"/>
    <n v="55"/>
    <n v="75"/>
    <n v="4125"/>
    <n v="2062.5"/>
    <n v="0.5"/>
    <s v="Online"/>
    <s v="2021"/>
    <x v="9"/>
    <x v="27"/>
  </r>
  <r>
    <x v="5"/>
    <n v="1185732"/>
    <x v="448"/>
    <x v="0"/>
    <x v="48"/>
    <s v="Burlington"/>
    <x v="4"/>
    <n v="67"/>
    <n v="80"/>
    <n v="5360"/>
    <n v="2680"/>
    <n v="0.5"/>
    <s v="Online"/>
    <s v="2021"/>
    <x v="9"/>
    <x v="27"/>
  </r>
  <r>
    <x v="5"/>
    <n v="1185732"/>
    <x v="448"/>
    <x v="0"/>
    <x v="48"/>
    <s v="Burlington"/>
    <x v="5"/>
    <n v="70"/>
    <n v="94"/>
    <n v="6580"/>
    <n v="3487.4"/>
    <n v="0.53"/>
    <s v="Online"/>
    <s v="2021"/>
    <x v="9"/>
    <x v="27"/>
  </r>
  <r>
    <x v="5"/>
    <n v="1185732"/>
    <x v="477"/>
    <x v="0"/>
    <x v="48"/>
    <s v="Burlington"/>
    <x v="0"/>
    <n v="64"/>
    <n v="168"/>
    <n v="10752"/>
    <n v="6451.2"/>
    <n v="0.6"/>
    <s v="Online"/>
    <s v="2021"/>
    <x v="10"/>
    <x v="50"/>
  </r>
  <r>
    <x v="5"/>
    <n v="1185732"/>
    <x v="477"/>
    <x v="0"/>
    <x v="48"/>
    <s v="Burlington"/>
    <x v="1"/>
    <n v="55"/>
    <n v="100"/>
    <n v="5500"/>
    <n v="3025.0000000000005"/>
    <n v="0.55000000000000004"/>
    <s v="Online"/>
    <s v="2021"/>
    <x v="10"/>
    <x v="50"/>
  </r>
  <r>
    <x v="5"/>
    <n v="1185732"/>
    <x v="477"/>
    <x v="0"/>
    <x v="48"/>
    <s v="Burlington"/>
    <x v="2"/>
    <n v="55"/>
    <n v="113"/>
    <n v="6215"/>
    <n v="2921.0499999999997"/>
    <n v="0.47"/>
    <s v="Online"/>
    <s v="2021"/>
    <x v="10"/>
    <x v="50"/>
  </r>
  <r>
    <x v="5"/>
    <n v="1185732"/>
    <x v="477"/>
    <x v="0"/>
    <x v="48"/>
    <s v="Burlington"/>
    <x v="3"/>
    <n v="56"/>
    <n v="81"/>
    <n v="4536"/>
    <n v="2041.1999999999998"/>
    <n v="0.44999999999999996"/>
    <s v="Online"/>
    <s v="2021"/>
    <x v="10"/>
    <x v="50"/>
  </r>
  <r>
    <x v="5"/>
    <n v="1185732"/>
    <x v="477"/>
    <x v="0"/>
    <x v="48"/>
    <s v="Burlington"/>
    <x v="4"/>
    <n v="67"/>
    <n v="81"/>
    <n v="5427"/>
    <n v="2604.96"/>
    <n v="0.48"/>
    <s v="Online"/>
    <s v="2021"/>
    <x v="10"/>
    <x v="50"/>
  </r>
  <r>
    <x v="5"/>
    <n v="1185732"/>
    <x v="477"/>
    <x v="0"/>
    <x v="48"/>
    <s v="Burlington"/>
    <x v="5"/>
    <n v="68"/>
    <n v="106"/>
    <n v="7208"/>
    <n v="3748.1600000000003"/>
    <n v="0.52"/>
    <s v="Online"/>
    <s v="2021"/>
    <x v="10"/>
    <x v="50"/>
  </r>
  <r>
    <x v="5"/>
    <n v="1185732"/>
    <x v="185"/>
    <x v="0"/>
    <x v="48"/>
    <s v="Burlington"/>
    <x v="0"/>
    <n v="49"/>
    <n v="131"/>
    <n v="6419"/>
    <n v="3530.4500000000003"/>
    <n v="0.55000000000000004"/>
    <s v="Online"/>
    <s v="2021"/>
    <x v="0"/>
    <x v="2"/>
  </r>
  <r>
    <x v="5"/>
    <n v="1185732"/>
    <x v="185"/>
    <x v="0"/>
    <x v="48"/>
    <s v="Burlington"/>
    <x v="1"/>
    <n v="45"/>
    <n v="91"/>
    <n v="4095"/>
    <n v="2170.35"/>
    <n v="0.53"/>
    <s v="Online"/>
    <s v="2021"/>
    <x v="0"/>
    <x v="2"/>
  </r>
  <r>
    <x v="5"/>
    <n v="1185732"/>
    <x v="185"/>
    <x v="0"/>
    <x v="48"/>
    <s v="Burlington"/>
    <x v="2"/>
    <n v="38"/>
    <n v="81"/>
    <n v="3078"/>
    <n v="1385.1"/>
    <n v="0.44999999999999996"/>
    <s v="Online"/>
    <s v="2021"/>
    <x v="0"/>
    <x v="2"/>
  </r>
  <r>
    <x v="5"/>
    <n v="1185732"/>
    <x v="185"/>
    <x v="0"/>
    <x v="48"/>
    <s v="Burlington"/>
    <x v="3"/>
    <n v="43"/>
    <n v="46"/>
    <n v="1978"/>
    <n v="791.2"/>
    <n v="0.4"/>
    <s v="Online"/>
    <s v="2021"/>
    <x v="0"/>
    <x v="2"/>
  </r>
  <r>
    <x v="5"/>
    <n v="1185732"/>
    <x v="185"/>
    <x v="0"/>
    <x v="48"/>
    <s v="Burlington"/>
    <x v="4"/>
    <n v="59"/>
    <n v="56"/>
    <n v="3304"/>
    <n v="1453.76"/>
    <n v="0.44"/>
    <s v="Online"/>
    <s v="2021"/>
    <x v="0"/>
    <x v="2"/>
  </r>
  <r>
    <x v="5"/>
    <n v="1185732"/>
    <x v="185"/>
    <x v="0"/>
    <x v="48"/>
    <s v="Burlington"/>
    <x v="5"/>
    <n v="49"/>
    <n v="88"/>
    <n v="4312"/>
    <n v="1940.3999999999999"/>
    <n v="0.44999999999999996"/>
    <s v="Online"/>
    <s v="2021"/>
    <x v="0"/>
    <x v="2"/>
  </r>
  <r>
    <x v="5"/>
    <n v="1185732"/>
    <x v="693"/>
    <x v="0"/>
    <x v="48"/>
    <s v="Burlington"/>
    <x v="0"/>
    <n v="49"/>
    <n v="180"/>
    <n v="8820"/>
    <n v="4674.6000000000004"/>
    <n v="0.53"/>
    <s v="Online"/>
    <s v="2021"/>
    <x v="1"/>
    <x v="32"/>
  </r>
  <r>
    <x v="5"/>
    <n v="1185732"/>
    <x v="693"/>
    <x v="0"/>
    <x v="48"/>
    <s v="Burlington"/>
    <x v="1"/>
    <n v="45"/>
    <n v="75"/>
    <n v="3375"/>
    <n v="1721.25"/>
    <n v="0.51"/>
    <s v="Online"/>
    <s v="2021"/>
    <x v="1"/>
    <x v="32"/>
  </r>
  <r>
    <x v="5"/>
    <n v="1185732"/>
    <x v="693"/>
    <x v="0"/>
    <x v="48"/>
    <s v="Burlington"/>
    <x v="2"/>
    <n v="39"/>
    <n v="90"/>
    <n v="3510"/>
    <n v="1544.4"/>
    <n v="0.44"/>
    <s v="Online"/>
    <s v="2021"/>
    <x v="1"/>
    <x v="32"/>
  </r>
  <r>
    <x v="5"/>
    <n v="1185732"/>
    <x v="693"/>
    <x v="0"/>
    <x v="49"/>
    <s v="Manchester"/>
    <x v="3"/>
    <n v="42"/>
    <n v="58"/>
    <n v="2436"/>
    <n v="1047.48"/>
    <n v="0.43"/>
    <s v="Online"/>
    <s v="2021"/>
    <x v="1"/>
    <x v="32"/>
  </r>
  <r>
    <x v="5"/>
    <n v="1185732"/>
    <x v="693"/>
    <x v="0"/>
    <x v="49"/>
    <s v="Manchester"/>
    <x v="4"/>
    <n v="56"/>
    <n v="83"/>
    <n v="4648"/>
    <n v="1998.6399999999999"/>
    <n v="0.43"/>
    <s v="Online"/>
    <s v="2021"/>
    <x v="1"/>
    <x v="32"/>
  </r>
  <r>
    <x v="5"/>
    <n v="1185732"/>
    <x v="693"/>
    <x v="0"/>
    <x v="49"/>
    <s v="Manchester"/>
    <x v="5"/>
    <n v="46"/>
    <n v="98"/>
    <n v="4508"/>
    <n v="2163.84"/>
    <n v="0.48"/>
    <s v="Online"/>
    <s v="2021"/>
    <x v="1"/>
    <x v="32"/>
  </r>
  <r>
    <x v="5"/>
    <n v="1185732"/>
    <x v="222"/>
    <x v="0"/>
    <x v="49"/>
    <s v="Manchester"/>
    <x v="0"/>
    <n v="49"/>
    <n v="165"/>
    <n v="8085"/>
    <n v="4042.5"/>
    <n v="0.5"/>
    <s v="Online"/>
    <s v="2021"/>
    <x v="2"/>
    <x v="8"/>
  </r>
  <r>
    <x v="5"/>
    <n v="1185732"/>
    <x v="222"/>
    <x v="0"/>
    <x v="49"/>
    <s v="Manchester"/>
    <x v="1"/>
    <n v="49"/>
    <n v="69"/>
    <n v="3381"/>
    <n v="1724.31"/>
    <n v="0.51"/>
    <s v="Online"/>
    <s v="2021"/>
    <x v="2"/>
    <x v="8"/>
  </r>
  <r>
    <x v="5"/>
    <n v="1185732"/>
    <x v="222"/>
    <x v="0"/>
    <x v="49"/>
    <s v="Manchester"/>
    <x v="2"/>
    <n v="38"/>
    <n v="75"/>
    <n v="2850"/>
    <n v="1168.5"/>
    <n v="0.41"/>
    <s v="Online"/>
    <s v="2021"/>
    <x v="2"/>
    <x v="8"/>
  </r>
  <r>
    <x v="5"/>
    <n v="1185732"/>
    <x v="222"/>
    <x v="0"/>
    <x v="49"/>
    <s v="Manchester"/>
    <x v="3"/>
    <n v="44"/>
    <n v="38"/>
    <n v="1672"/>
    <n v="702.24"/>
    <n v="0.42"/>
    <s v="Online"/>
    <s v="2021"/>
    <x v="2"/>
    <x v="8"/>
  </r>
  <r>
    <x v="5"/>
    <n v="1185732"/>
    <x v="222"/>
    <x v="0"/>
    <x v="49"/>
    <s v="Manchester"/>
    <x v="4"/>
    <n v="58"/>
    <n v="60"/>
    <n v="3480"/>
    <n v="1565.9999999999998"/>
    <n v="0.44999999999999996"/>
    <s v="Online"/>
    <s v="2021"/>
    <x v="2"/>
    <x v="8"/>
  </r>
  <r>
    <x v="5"/>
    <n v="1185732"/>
    <x v="222"/>
    <x v="0"/>
    <x v="49"/>
    <s v="Manchester"/>
    <x v="5"/>
    <n v="45"/>
    <n v="75"/>
    <n v="3375"/>
    <n v="1586.25"/>
    <n v="0.47"/>
    <s v="Online"/>
    <s v="2021"/>
    <x v="2"/>
    <x v="8"/>
  </r>
  <r>
    <x v="5"/>
    <n v="1185732"/>
    <x v="241"/>
    <x v="0"/>
    <x v="49"/>
    <s v="Manchester"/>
    <x v="0"/>
    <n v="48"/>
    <n v="154"/>
    <n v="7392"/>
    <n v="3917.76"/>
    <n v="0.53"/>
    <s v="Online"/>
    <s v="2021"/>
    <x v="3"/>
    <x v="11"/>
  </r>
  <r>
    <x v="5"/>
    <n v="1185732"/>
    <x v="241"/>
    <x v="0"/>
    <x v="49"/>
    <s v="Manchester"/>
    <x v="1"/>
    <n v="49"/>
    <n v="68"/>
    <n v="3332"/>
    <n v="1832.6000000000001"/>
    <n v="0.55000000000000004"/>
    <s v="Online"/>
    <s v="2021"/>
    <x v="3"/>
    <x v="11"/>
  </r>
  <r>
    <x v="5"/>
    <n v="1185732"/>
    <x v="241"/>
    <x v="0"/>
    <x v="49"/>
    <s v="Manchester"/>
    <x v="2"/>
    <n v="38"/>
    <n v="73"/>
    <n v="2774"/>
    <n v="1220.56"/>
    <n v="0.44"/>
    <s v="Online"/>
    <s v="2021"/>
    <x v="3"/>
    <x v="11"/>
  </r>
  <r>
    <x v="5"/>
    <n v="1185732"/>
    <x v="241"/>
    <x v="0"/>
    <x v="49"/>
    <s v="Manchester"/>
    <x v="3"/>
    <n v="44"/>
    <n v="49"/>
    <n v="2156"/>
    <n v="883.95999999999992"/>
    <n v="0.41"/>
    <s v="Online"/>
    <s v="2021"/>
    <x v="3"/>
    <x v="11"/>
  </r>
  <r>
    <x v="5"/>
    <n v="1185732"/>
    <x v="241"/>
    <x v="0"/>
    <x v="49"/>
    <s v="Manchester"/>
    <x v="4"/>
    <n v="57"/>
    <n v="53"/>
    <n v="3021"/>
    <n v="1359.4499999999998"/>
    <n v="0.44999999999999996"/>
    <s v="Online"/>
    <s v="2021"/>
    <x v="3"/>
    <x v="11"/>
  </r>
  <r>
    <x v="5"/>
    <n v="1185732"/>
    <x v="241"/>
    <x v="0"/>
    <x v="49"/>
    <s v="Manchester"/>
    <x v="5"/>
    <n v="46"/>
    <n v="98"/>
    <n v="4508"/>
    <n v="2073.6799999999998"/>
    <n v="0.45999999999999996"/>
    <s v="Online"/>
    <s v="2021"/>
    <x v="3"/>
    <x v="11"/>
  </r>
  <r>
    <x v="5"/>
    <n v="1185732"/>
    <x v="270"/>
    <x v="0"/>
    <x v="49"/>
    <s v="Manchester"/>
    <x v="0"/>
    <n v="64"/>
    <n v="173"/>
    <n v="11072"/>
    <n v="5868.16"/>
    <n v="0.53"/>
    <s v="Online"/>
    <s v="2021"/>
    <x v="4"/>
    <x v="36"/>
  </r>
  <r>
    <x v="5"/>
    <n v="1185732"/>
    <x v="270"/>
    <x v="0"/>
    <x v="49"/>
    <s v="Manchester"/>
    <x v="1"/>
    <n v="54"/>
    <n v="87"/>
    <n v="4698"/>
    <n v="2536.92"/>
    <n v="0.54"/>
    <s v="Online"/>
    <s v="2021"/>
    <x v="4"/>
    <x v="36"/>
  </r>
  <r>
    <x v="5"/>
    <n v="1185732"/>
    <x v="270"/>
    <x v="0"/>
    <x v="49"/>
    <s v="Manchester"/>
    <x v="2"/>
    <n v="51"/>
    <n v="98"/>
    <n v="4998"/>
    <n v="2099.16"/>
    <n v="0.42"/>
    <s v="Online"/>
    <s v="2021"/>
    <x v="4"/>
    <x v="36"/>
  </r>
  <r>
    <x v="5"/>
    <n v="1185732"/>
    <x v="270"/>
    <x v="0"/>
    <x v="49"/>
    <s v="Manchester"/>
    <x v="3"/>
    <n v="52"/>
    <n v="80"/>
    <n v="4160"/>
    <n v="1664"/>
    <n v="0.4"/>
    <s v="Online"/>
    <s v="2021"/>
    <x v="4"/>
    <x v="36"/>
  </r>
  <r>
    <x v="5"/>
    <n v="1185732"/>
    <x v="270"/>
    <x v="0"/>
    <x v="49"/>
    <s v="Manchester"/>
    <x v="4"/>
    <n v="63"/>
    <n v="78"/>
    <n v="4914"/>
    <n v="2211.2999999999997"/>
    <n v="0.44999999999999996"/>
    <s v="Online"/>
    <s v="2021"/>
    <x v="4"/>
    <x v="36"/>
  </r>
  <r>
    <x v="5"/>
    <n v="1185732"/>
    <x v="270"/>
    <x v="0"/>
    <x v="49"/>
    <s v="Manchester"/>
    <x v="5"/>
    <n v="65"/>
    <n v="115"/>
    <n v="7475"/>
    <n v="3438.4999999999995"/>
    <n v="0.45999999999999996"/>
    <s v="Online"/>
    <s v="2021"/>
    <x v="4"/>
    <x v="36"/>
  </r>
  <r>
    <x v="5"/>
    <n v="1185732"/>
    <x v="303"/>
    <x v="0"/>
    <x v="49"/>
    <s v="Manchester"/>
    <x v="0"/>
    <n v="59"/>
    <n v="169"/>
    <n v="9971"/>
    <n v="5284.63"/>
    <n v="0.53"/>
    <s v="Online"/>
    <s v="2021"/>
    <x v="11"/>
    <x v="40"/>
  </r>
  <r>
    <x v="5"/>
    <n v="1185732"/>
    <x v="303"/>
    <x v="0"/>
    <x v="49"/>
    <s v="Manchester"/>
    <x v="1"/>
    <n v="56"/>
    <n v="123"/>
    <n v="6888"/>
    <n v="3512.88"/>
    <n v="0.51"/>
    <s v="Online"/>
    <s v="2021"/>
    <x v="11"/>
    <x v="40"/>
  </r>
  <r>
    <x v="5"/>
    <n v="1185732"/>
    <x v="303"/>
    <x v="0"/>
    <x v="49"/>
    <s v="Manchester"/>
    <x v="2"/>
    <n v="53"/>
    <n v="88"/>
    <n v="4664"/>
    <n v="2052.16"/>
    <n v="0.44"/>
    <s v="Online"/>
    <s v="2021"/>
    <x v="11"/>
    <x v="40"/>
  </r>
  <r>
    <x v="5"/>
    <n v="1185732"/>
    <x v="303"/>
    <x v="0"/>
    <x v="49"/>
    <s v="Manchester"/>
    <x v="3"/>
    <n v="52"/>
    <n v="91"/>
    <n v="4732"/>
    <n v="1987.4399999999998"/>
    <n v="0.42"/>
    <s v="Online"/>
    <s v="2021"/>
    <x v="11"/>
    <x v="40"/>
  </r>
  <r>
    <x v="5"/>
    <n v="1185732"/>
    <x v="303"/>
    <x v="0"/>
    <x v="49"/>
    <s v="Manchester"/>
    <x v="4"/>
    <n v="60"/>
    <n v="94"/>
    <n v="5640"/>
    <n v="2425.1999999999998"/>
    <n v="0.43"/>
    <s v="Online"/>
    <s v="2021"/>
    <x v="11"/>
    <x v="40"/>
  </r>
  <r>
    <x v="5"/>
    <n v="1185732"/>
    <x v="303"/>
    <x v="0"/>
    <x v="49"/>
    <s v="Manchester"/>
    <x v="5"/>
    <n v="66"/>
    <n v="138"/>
    <n v="9108"/>
    <n v="4280.7599999999993"/>
    <n v="0.47"/>
    <s v="Online"/>
    <s v="2021"/>
    <x v="11"/>
    <x v="40"/>
  </r>
  <r>
    <x v="5"/>
    <n v="1185732"/>
    <x v="331"/>
    <x v="0"/>
    <x v="49"/>
    <s v="Manchester"/>
    <x v="0"/>
    <n v="64"/>
    <n v="196"/>
    <n v="12544"/>
    <n v="6648.3200000000006"/>
    <n v="0.53"/>
    <s v="Online"/>
    <s v="2021"/>
    <x v="5"/>
    <x v="14"/>
  </r>
  <r>
    <x v="5"/>
    <n v="1185732"/>
    <x v="331"/>
    <x v="0"/>
    <x v="49"/>
    <s v="Manchester"/>
    <x v="1"/>
    <n v="55"/>
    <n v="131"/>
    <n v="7205"/>
    <n v="3602.5"/>
    <n v="0.5"/>
    <s v="Online"/>
    <s v="2021"/>
    <x v="5"/>
    <x v="14"/>
  </r>
  <r>
    <x v="5"/>
    <n v="1185732"/>
    <x v="331"/>
    <x v="0"/>
    <x v="49"/>
    <s v="Manchester"/>
    <x v="2"/>
    <n v="54"/>
    <n v="109"/>
    <n v="5886"/>
    <n v="2413.2599999999998"/>
    <n v="0.41"/>
    <s v="Online"/>
    <s v="2021"/>
    <x v="5"/>
    <x v="14"/>
  </r>
  <r>
    <x v="5"/>
    <n v="1185732"/>
    <x v="331"/>
    <x v="0"/>
    <x v="49"/>
    <s v="Manchester"/>
    <x v="3"/>
    <n v="53"/>
    <n v="85"/>
    <n v="4505"/>
    <n v="1982.2"/>
    <n v="0.44"/>
    <s v="Online"/>
    <s v="2021"/>
    <x v="5"/>
    <x v="14"/>
  </r>
  <r>
    <x v="5"/>
    <n v="1185732"/>
    <x v="331"/>
    <x v="0"/>
    <x v="49"/>
    <s v="Manchester"/>
    <x v="4"/>
    <n v="60"/>
    <n v="102"/>
    <n v="6120"/>
    <n v="2509.1999999999998"/>
    <n v="0.41"/>
    <s v="Online"/>
    <s v="2021"/>
    <x v="5"/>
    <x v="14"/>
  </r>
  <r>
    <x v="5"/>
    <n v="1185732"/>
    <x v="331"/>
    <x v="0"/>
    <x v="49"/>
    <s v="Manchester"/>
    <x v="5"/>
    <n v="64"/>
    <n v="137"/>
    <n v="8768"/>
    <n v="4296.32"/>
    <n v="0.49"/>
    <s v="Online"/>
    <s v="2021"/>
    <x v="5"/>
    <x v="14"/>
  </r>
  <r>
    <x v="5"/>
    <n v="1185732"/>
    <x v="363"/>
    <x v="0"/>
    <x v="49"/>
    <s v="Manchester"/>
    <x v="0"/>
    <n v="60"/>
    <n v="196"/>
    <n v="11760"/>
    <n v="5997.6"/>
    <n v="0.51"/>
    <s v="Online"/>
    <s v="2021"/>
    <x v="6"/>
    <x v="19"/>
  </r>
  <r>
    <x v="5"/>
    <n v="1185732"/>
    <x v="363"/>
    <x v="0"/>
    <x v="49"/>
    <s v="Manchester"/>
    <x v="1"/>
    <n v="58"/>
    <n v="135"/>
    <n v="7830"/>
    <n v="4228.2000000000007"/>
    <n v="0.54"/>
    <s v="Online"/>
    <s v="2021"/>
    <x v="6"/>
    <x v="19"/>
  </r>
  <r>
    <x v="5"/>
    <n v="1185732"/>
    <x v="363"/>
    <x v="0"/>
    <x v="49"/>
    <s v="Manchester"/>
    <x v="2"/>
    <n v="52"/>
    <n v="105"/>
    <n v="5460"/>
    <n v="2456.9999999999995"/>
    <n v="0.44999999999999996"/>
    <s v="Online"/>
    <s v="2021"/>
    <x v="6"/>
    <x v="19"/>
  </r>
  <r>
    <x v="5"/>
    <n v="1185732"/>
    <x v="363"/>
    <x v="0"/>
    <x v="49"/>
    <s v="Manchester"/>
    <x v="3"/>
    <n v="51"/>
    <n v="72"/>
    <n v="3672"/>
    <n v="1542.24"/>
    <n v="0.42"/>
    <s v="Online"/>
    <s v="2021"/>
    <x v="6"/>
    <x v="19"/>
  </r>
  <r>
    <x v="5"/>
    <n v="1185732"/>
    <x v="363"/>
    <x v="0"/>
    <x v="49"/>
    <s v="Manchester"/>
    <x v="4"/>
    <n v="59"/>
    <n v="73"/>
    <n v="4307"/>
    <n v="1938.1499999999999"/>
    <n v="0.44999999999999996"/>
    <s v="Online"/>
    <s v="2021"/>
    <x v="6"/>
    <x v="19"/>
  </r>
  <r>
    <x v="5"/>
    <n v="1185732"/>
    <x v="363"/>
    <x v="0"/>
    <x v="49"/>
    <s v="Manchester"/>
    <x v="5"/>
    <n v="64"/>
    <n v="106"/>
    <n v="6784"/>
    <n v="3188.48"/>
    <n v="0.47"/>
    <s v="Online"/>
    <s v="2021"/>
    <x v="6"/>
    <x v="19"/>
  </r>
  <r>
    <x v="5"/>
    <n v="1185732"/>
    <x v="393"/>
    <x v="0"/>
    <x v="49"/>
    <s v="Manchester"/>
    <x v="0"/>
    <n v="59"/>
    <n v="154"/>
    <n v="9086"/>
    <n v="4724.72"/>
    <n v="0.52"/>
    <s v="Online"/>
    <s v="2021"/>
    <x v="7"/>
    <x v="23"/>
  </r>
  <r>
    <x v="5"/>
    <n v="1185732"/>
    <x v="393"/>
    <x v="0"/>
    <x v="49"/>
    <s v="Manchester"/>
    <x v="1"/>
    <n v="54"/>
    <n v="95"/>
    <n v="5130"/>
    <n v="2667.6"/>
    <n v="0.52"/>
    <s v="Online"/>
    <s v="2021"/>
    <x v="7"/>
    <x v="23"/>
  </r>
  <r>
    <x v="5"/>
    <n v="1185732"/>
    <x v="393"/>
    <x v="0"/>
    <x v="49"/>
    <s v="Manchester"/>
    <x v="2"/>
    <n v="52"/>
    <n v="75"/>
    <n v="3900"/>
    <n v="1677"/>
    <n v="0.43"/>
    <s v="Online"/>
    <s v="2021"/>
    <x v="7"/>
    <x v="23"/>
  </r>
  <r>
    <x v="5"/>
    <n v="1185732"/>
    <x v="393"/>
    <x v="0"/>
    <x v="49"/>
    <s v="Manchester"/>
    <x v="3"/>
    <n v="53"/>
    <n v="56"/>
    <n v="2968"/>
    <n v="1246.56"/>
    <n v="0.42"/>
    <s v="Online"/>
    <s v="2021"/>
    <x v="7"/>
    <x v="23"/>
  </r>
  <r>
    <x v="5"/>
    <n v="1185732"/>
    <x v="393"/>
    <x v="0"/>
    <x v="49"/>
    <s v="Manchester"/>
    <x v="4"/>
    <n v="64"/>
    <n v="63"/>
    <n v="4032"/>
    <n v="1733.76"/>
    <n v="0.43"/>
    <s v="Online"/>
    <s v="2021"/>
    <x v="7"/>
    <x v="23"/>
  </r>
  <r>
    <x v="5"/>
    <n v="1185732"/>
    <x v="393"/>
    <x v="0"/>
    <x v="49"/>
    <s v="Manchester"/>
    <x v="5"/>
    <n v="68"/>
    <n v="98"/>
    <n v="6664"/>
    <n v="3065.4399999999996"/>
    <n v="0.45999999999999996"/>
    <s v="Online"/>
    <s v="2021"/>
    <x v="7"/>
    <x v="23"/>
  </r>
  <r>
    <x v="0"/>
    <n v="1185732"/>
    <x v="425"/>
    <x v="0"/>
    <x v="49"/>
    <s v="Manchester"/>
    <x v="0"/>
    <n v="64"/>
    <n v="119"/>
    <n v="7616"/>
    <n v="4036.48"/>
    <n v="0.53"/>
    <s v="Online"/>
    <s v="2021"/>
    <x v="8"/>
    <x v="24"/>
  </r>
  <r>
    <x v="0"/>
    <n v="1185732"/>
    <x v="425"/>
    <x v="0"/>
    <x v="49"/>
    <s v="Manchester"/>
    <x v="1"/>
    <n v="62"/>
    <n v="84"/>
    <n v="5208"/>
    <n v="2760.2400000000002"/>
    <n v="0.53"/>
    <s v="Online"/>
    <s v="2021"/>
    <x v="8"/>
    <x v="24"/>
  </r>
  <r>
    <x v="0"/>
    <n v="1185732"/>
    <x v="425"/>
    <x v="0"/>
    <x v="49"/>
    <s v="Manchester"/>
    <x v="2"/>
    <n v="59"/>
    <n v="54"/>
    <n v="3186"/>
    <n v="1401.84"/>
    <n v="0.44"/>
    <s v="Online"/>
    <s v="2021"/>
    <x v="8"/>
    <x v="24"/>
  </r>
  <r>
    <x v="0"/>
    <n v="1185732"/>
    <x v="425"/>
    <x v="0"/>
    <x v="49"/>
    <s v="Manchester"/>
    <x v="3"/>
    <n v="62"/>
    <n v="47"/>
    <n v="2914"/>
    <n v="1253.02"/>
    <n v="0.43"/>
    <s v="Online"/>
    <s v="2021"/>
    <x v="8"/>
    <x v="24"/>
  </r>
  <r>
    <x v="0"/>
    <n v="1185732"/>
    <x v="425"/>
    <x v="0"/>
    <x v="49"/>
    <s v="Manchester"/>
    <x v="4"/>
    <n v="71"/>
    <n v="46"/>
    <n v="3266"/>
    <n v="1404.3799999999999"/>
    <n v="0.43"/>
    <s v="Online"/>
    <s v="2021"/>
    <x v="8"/>
    <x v="24"/>
  </r>
  <r>
    <x v="0"/>
    <n v="1185732"/>
    <x v="425"/>
    <x v="0"/>
    <x v="49"/>
    <s v="Manchester"/>
    <x v="5"/>
    <n v="72"/>
    <n v="81"/>
    <n v="5832"/>
    <n v="2799.3599999999997"/>
    <n v="0.48"/>
    <s v="Online"/>
    <s v="2021"/>
    <x v="8"/>
    <x v="24"/>
  </r>
  <r>
    <x v="0"/>
    <n v="1185732"/>
    <x v="455"/>
    <x v="0"/>
    <x v="49"/>
    <s v="Manchester"/>
    <x v="0"/>
    <n v="68"/>
    <n v="117"/>
    <n v="7956"/>
    <n v="4216.68"/>
    <n v="0.53"/>
    <s v="Online"/>
    <s v="2021"/>
    <x v="9"/>
    <x v="28"/>
  </r>
  <r>
    <x v="0"/>
    <n v="1185732"/>
    <x v="455"/>
    <x v="0"/>
    <x v="49"/>
    <s v="Manchester"/>
    <x v="1"/>
    <n v="62"/>
    <n v="98"/>
    <n v="6076"/>
    <n v="3159.52"/>
    <n v="0.52"/>
    <s v="Online"/>
    <s v="2021"/>
    <x v="9"/>
    <x v="28"/>
  </r>
  <r>
    <x v="0"/>
    <n v="1185732"/>
    <x v="455"/>
    <x v="0"/>
    <x v="49"/>
    <s v="Manchester"/>
    <x v="2"/>
    <n v="63"/>
    <n v="104"/>
    <n v="6552"/>
    <n v="2948.3999999999996"/>
    <n v="0.44999999999999996"/>
    <s v="Online"/>
    <s v="2021"/>
    <x v="9"/>
    <x v="28"/>
  </r>
  <r>
    <x v="0"/>
    <n v="1185732"/>
    <x v="455"/>
    <x v="0"/>
    <x v="49"/>
    <s v="Manchester"/>
    <x v="3"/>
    <n v="64"/>
    <n v="85"/>
    <n v="5440"/>
    <n v="2176"/>
    <n v="0.4"/>
    <s v="Online"/>
    <s v="2021"/>
    <x v="9"/>
    <x v="28"/>
  </r>
  <r>
    <x v="0"/>
    <n v="1185732"/>
    <x v="455"/>
    <x v="0"/>
    <x v="49"/>
    <s v="Manchester"/>
    <x v="4"/>
    <n v="71"/>
    <n v="81"/>
    <n v="5751"/>
    <n v="2415.42"/>
    <n v="0.42"/>
    <s v="Online"/>
    <s v="2021"/>
    <x v="9"/>
    <x v="28"/>
  </r>
  <r>
    <x v="0"/>
    <n v="1185732"/>
    <x v="455"/>
    <x v="0"/>
    <x v="49"/>
    <s v="Manchester"/>
    <x v="5"/>
    <n v="78"/>
    <n v="116"/>
    <n v="9048"/>
    <n v="4252.5599999999995"/>
    <n v="0.47"/>
    <s v="Online"/>
    <s v="2021"/>
    <x v="9"/>
    <x v="28"/>
  </r>
  <r>
    <x v="0"/>
    <n v="1185732"/>
    <x v="484"/>
    <x v="0"/>
    <x v="49"/>
    <s v="Manchester"/>
    <x v="0"/>
    <n v="71"/>
    <n v="169"/>
    <n v="11999"/>
    <n v="6599.4500000000007"/>
    <n v="0.55000000000000004"/>
    <s v="Online"/>
    <s v="2021"/>
    <x v="10"/>
    <x v="51"/>
  </r>
  <r>
    <x v="0"/>
    <n v="1185732"/>
    <x v="484"/>
    <x v="0"/>
    <x v="49"/>
    <s v="Manchester"/>
    <x v="1"/>
    <n v="59"/>
    <n v="115"/>
    <n v="6785"/>
    <n v="3731.7500000000005"/>
    <n v="0.55000000000000004"/>
    <s v="Online"/>
    <s v="2021"/>
    <x v="10"/>
    <x v="51"/>
  </r>
  <r>
    <x v="0"/>
    <n v="1185732"/>
    <x v="484"/>
    <x v="0"/>
    <x v="49"/>
    <s v="Manchester"/>
    <x v="2"/>
    <n v="62"/>
    <n v="108"/>
    <n v="6696"/>
    <n v="2812.3199999999997"/>
    <n v="0.42"/>
    <s v="Online"/>
    <s v="2021"/>
    <x v="10"/>
    <x v="51"/>
  </r>
  <r>
    <x v="0"/>
    <n v="1185732"/>
    <x v="484"/>
    <x v="0"/>
    <x v="49"/>
    <s v="Manchester"/>
    <x v="3"/>
    <n v="62"/>
    <n v="88"/>
    <n v="5456"/>
    <n v="2400.64"/>
    <n v="0.44"/>
    <s v="Online"/>
    <s v="2021"/>
    <x v="10"/>
    <x v="51"/>
  </r>
  <r>
    <x v="0"/>
    <n v="1185732"/>
    <x v="484"/>
    <x v="0"/>
    <x v="49"/>
    <s v="Manchester"/>
    <x v="4"/>
    <n v="74"/>
    <n v="105"/>
    <n v="7770"/>
    <n v="3341.1"/>
    <n v="0.43"/>
    <s v="Online"/>
    <s v="2021"/>
    <x v="10"/>
    <x v="51"/>
  </r>
  <r>
    <x v="0"/>
    <n v="1185732"/>
    <x v="484"/>
    <x v="0"/>
    <x v="49"/>
    <s v="Manchester"/>
    <x v="5"/>
    <n v="74"/>
    <n v="117"/>
    <n v="8658"/>
    <n v="4242.42"/>
    <n v="0.49"/>
    <s v="Online"/>
    <s v="2021"/>
    <x v="10"/>
    <x v="51"/>
  </r>
  <r>
    <x v="0"/>
    <n v="1185732"/>
    <x v="188"/>
    <x v="0"/>
    <x v="49"/>
    <s v="Manchester"/>
    <x v="0"/>
    <n v="52"/>
    <n v="145"/>
    <n v="7540"/>
    <n v="3468.4"/>
    <n v="0.46"/>
    <s v="Online"/>
    <s v="2021"/>
    <x v="0"/>
    <x v="3"/>
  </r>
  <r>
    <x v="0"/>
    <n v="1185732"/>
    <x v="188"/>
    <x v="0"/>
    <x v="49"/>
    <s v="Manchester"/>
    <x v="1"/>
    <n v="50"/>
    <n v="84"/>
    <n v="4200"/>
    <n v="1974.0000000000002"/>
    <n v="0.47000000000000003"/>
    <s v="Online"/>
    <s v="2021"/>
    <x v="0"/>
    <x v="3"/>
  </r>
  <r>
    <x v="0"/>
    <n v="1185732"/>
    <x v="188"/>
    <x v="0"/>
    <x v="49"/>
    <s v="Manchester"/>
    <x v="2"/>
    <n v="44"/>
    <n v="90"/>
    <n v="3960"/>
    <n v="1386"/>
    <n v="0.35"/>
    <s v="Online"/>
    <s v="2021"/>
    <x v="0"/>
    <x v="3"/>
  </r>
  <r>
    <x v="0"/>
    <n v="1185732"/>
    <x v="188"/>
    <x v="0"/>
    <x v="49"/>
    <s v="Manchester"/>
    <x v="3"/>
    <n v="49"/>
    <n v="39"/>
    <n v="1911"/>
    <n v="707.06999999999994"/>
    <n v="0.37"/>
    <s v="Online"/>
    <s v="2021"/>
    <x v="0"/>
    <x v="3"/>
  </r>
  <r>
    <x v="0"/>
    <n v="1185732"/>
    <x v="188"/>
    <x v="0"/>
    <x v="49"/>
    <s v="Manchester"/>
    <x v="4"/>
    <n v="60"/>
    <n v="54"/>
    <n v="3240"/>
    <n v="1198.8"/>
    <n v="0.37"/>
    <s v="Online"/>
    <s v="2021"/>
    <x v="0"/>
    <x v="3"/>
  </r>
  <r>
    <x v="0"/>
    <n v="1185732"/>
    <x v="188"/>
    <x v="0"/>
    <x v="49"/>
    <s v="Manchester"/>
    <x v="5"/>
    <n v="54"/>
    <n v="78"/>
    <n v="4212"/>
    <n v="1895.3999999999999"/>
    <n v="0.44999999999999996"/>
    <s v="Online"/>
    <s v="2021"/>
    <x v="0"/>
    <x v="3"/>
  </r>
  <r>
    <x v="0"/>
    <n v="1185732"/>
    <x v="696"/>
    <x v="0"/>
    <x v="49"/>
    <s v="Manchester"/>
    <x v="0"/>
    <n v="52"/>
    <n v="173"/>
    <n v="8996"/>
    <n v="4048.2000000000007"/>
    <n v="0.45000000000000007"/>
    <s v="Online"/>
    <s v="2021"/>
    <x v="1"/>
    <x v="52"/>
  </r>
  <r>
    <x v="0"/>
    <n v="1185732"/>
    <x v="696"/>
    <x v="0"/>
    <x v="49"/>
    <s v="Manchester"/>
    <x v="1"/>
    <n v="53"/>
    <n v="59"/>
    <n v="3127"/>
    <n v="1438.42"/>
    <n v="0.46"/>
    <s v="Online"/>
    <s v="2021"/>
    <x v="1"/>
    <x v="52"/>
  </r>
  <r>
    <x v="0"/>
    <n v="1185732"/>
    <x v="696"/>
    <x v="0"/>
    <x v="49"/>
    <s v="Manchester"/>
    <x v="2"/>
    <n v="43"/>
    <n v="83"/>
    <n v="3569"/>
    <n v="1427.6000000000001"/>
    <n v="0.4"/>
    <s v="Online"/>
    <s v="2021"/>
    <x v="1"/>
    <x v="52"/>
  </r>
  <r>
    <x v="0"/>
    <n v="1185732"/>
    <x v="0"/>
    <x v="0"/>
    <x v="0"/>
    <s v="New York"/>
    <x v="0"/>
    <n v="34"/>
    <n v="384"/>
    <n v="13056"/>
    <n v="6789.12"/>
    <n v="0.52"/>
    <s v="Outlet"/>
    <s v="2020"/>
    <x v="0"/>
    <x v="0"/>
  </r>
  <r>
    <x v="0"/>
    <n v="1185732"/>
    <x v="1"/>
    <x v="0"/>
    <x v="0"/>
    <s v="New York"/>
    <x v="1"/>
    <n v="36"/>
    <n v="320"/>
    <n v="11520"/>
    <n v="4031.9999999999995"/>
    <n v="0.35"/>
    <s v="Outlet"/>
    <s v="2020"/>
    <x v="0"/>
    <x v="0"/>
  </r>
  <r>
    <x v="0"/>
    <n v="1185732"/>
    <x v="2"/>
    <x v="0"/>
    <x v="0"/>
    <s v="New York"/>
    <x v="2"/>
    <n v="32"/>
    <n v="350"/>
    <n v="11200"/>
    <n v="4144"/>
    <n v="0.37"/>
    <s v="Outlet"/>
    <s v="2020"/>
    <x v="0"/>
    <x v="0"/>
  </r>
  <r>
    <x v="0"/>
    <n v="1185732"/>
    <x v="3"/>
    <x v="0"/>
    <x v="0"/>
    <s v="New York"/>
    <x v="3"/>
    <n v="36"/>
    <n v="281"/>
    <n v="10116"/>
    <n v="3742.92"/>
    <n v="0.37"/>
    <s v="Outlet"/>
    <s v="2020"/>
    <x v="0"/>
    <x v="0"/>
  </r>
  <r>
    <x v="0"/>
    <n v="1185732"/>
    <x v="4"/>
    <x v="0"/>
    <x v="0"/>
    <s v="New York"/>
    <x v="4"/>
    <n v="43"/>
    <n v="306"/>
    <n v="13158"/>
    <n v="4868.46"/>
    <n v="0.37"/>
    <s v="Outlet"/>
    <s v="2020"/>
    <x v="0"/>
    <x v="1"/>
  </r>
  <r>
    <x v="0"/>
    <n v="1185732"/>
    <x v="5"/>
    <x v="0"/>
    <x v="0"/>
    <s v="New York"/>
    <x v="5"/>
    <n v="38"/>
    <n v="330"/>
    <n v="12540"/>
    <n v="4012.8"/>
    <n v="0.32"/>
    <s v="Outlet"/>
    <s v="2020"/>
    <x v="0"/>
    <x v="1"/>
  </r>
  <r>
    <x v="0"/>
    <n v="1185732"/>
    <x v="6"/>
    <x v="0"/>
    <x v="0"/>
    <s v="New York"/>
    <x v="0"/>
    <n v="33"/>
    <n v="388"/>
    <n v="12804"/>
    <n v="6658.08"/>
    <n v="0.52"/>
    <s v="Outlet"/>
    <s v="2020"/>
    <x v="0"/>
    <x v="1"/>
  </r>
  <r>
    <x v="0"/>
    <n v="1185732"/>
    <x v="7"/>
    <x v="0"/>
    <x v="0"/>
    <s v="New York"/>
    <x v="1"/>
    <n v="39"/>
    <n v="315"/>
    <n v="12285"/>
    <n v="4054.0499999999997"/>
    <n v="0.32999999999999996"/>
    <s v="Outlet"/>
    <s v="2020"/>
    <x v="0"/>
    <x v="1"/>
  </r>
  <r>
    <x v="0"/>
    <n v="1185732"/>
    <x v="8"/>
    <x v="0"/>
    <x v="0"/>
    <s v="New York"/>
    <x v="2"/>
    <n v="32"/>
    <n v="323"/>
    <n v="10336"/>
    <n v="3927.68"/>
    <n v="0.38"/>
    <s v="Outlet"/>
    <s v="2020"/>
    <x v="0"/>
    <x v="2"/>
  </r>
  <r>
    <x v="0"/>
    <n v="1185732"/>
    <x v="9"/>
    <x v="0"/>
    <x v="0"/>
    <s v="New York"/>
    <x v="3"/>
    <n v="32"/>
    <n v="248"/>
    <n v="7936"/>
    <n v="3015.68"/>
    <n v="0.38"/>
    <s v="Outlet"/>
    <s v="2020"/>
    <x v="0"/>
    <x v="2"/>
  </r>
  <r>
    <x v="0"/>
    <n v="1185732"/>
    <x v="10"/>
    <x v="0"/>
    <x v="0"/>
    <s v="New York"/>
    <x v="4"/>
    <n v="43"/>
    <n v="306"/>
    <n v="13158"/>
    <n v="4605.2999999999993"/>
    <n v="0.35"/>
    <s v="Outlet"/>
    <s v="2020"/>
    <x v="0"/>
    <x v="2"/>
  </r>
  <r>
    <x v="0"/>
    <n v="1185732"/>
    <x v="11"/>
    <x v="0"/>
    <x v="0"/>
    <s v="New York"/>
    <x v="5"/>
    <n v="36"/>
    <n v="350"/>
    <n v="12600"/>
    <n v="3653.9999999999995"/>
    <n v="0.28999999999999998"/>
    <s v="Outlet"/>
    <s v="2020"/>
    <x v="0"/>
    <x v="2"/>
  </r>
  <r>
    <x v="0"/>
    <n v="1185732"/>
    <x v="12"/>
    <x v="0"/>
    <x v="0"/>
    <s v="New York"/>
    <x v="0"/>
    <n v="40"/>
    <n v="390"/>
    <n v="15600"/>
    <n v="8112"/>
    <n v="0.52"/>
    <s v="Outlet"/>
    <s v="2020"/>
    <x v="0"/>
    <x v="2"/>
  </r>
  <r>
    <x v="0"/>
    <n v="1185732"/>
    <x v="13"/>
    <x v="0"/>
    <x v="0"/>
    <s v="New York"/>
    <x v="1"/>
    <n v="35"/>
    <n v="315"/>
    <n v="11025"/>
    <n v="3969"/>
    <n v="0.36"/>
    <s v="Outlet"/>
    <s v="2020"/>
    <x v="0"/>
    <x v="3"/>
  </r>
  <r>
    <x v="0"/>
    <n v="1185732"/>
    <x v="14"/>
    <x v="0"/>
    <x v="0"/>
    <s v="New York"/>
    <x v="2"/>
    <n v="27"/>
    <n v="314"/>
    <n v="8478"/>
    <n v="3475.98"/>
    <n v="0.41"/>
    <s v="Outlet"/>
    <s v="2020"/>
    <x v="0"/>
    <x v="3"/>
  </r>
  <r>
    <x v="0"/>
    <n v="1185732"/>
    <x v="15"/>
    <x v="0"/>
    <x v="0"/>
    <s v="New York"/>
    <x v="3"/>
    <n v="31"/>
    <n v="240"/>
    <n v="7440"/>
    <n v="2975.9999999999995"/>
    <n v="0.39999999999999997"/>
    <s v="Outlet"/>
    <s v="2020"/>
    <x v="0"/>
    <x v="3"/>
  </r>
  <r>
    <x v="0"/>
    <n v="1185732"/>
    <x v="16"/>
    <x v="0"/>
    <x v="0"/>
    <s v="New York"/>
    <x v="4"/>
    <n v="43"/>
    <n v="289"/>
    <n v="12427"/>
    <n v="3976.64"/>
    <n v="0.32"/>
    <s v="Outlet"/>
    <s v="2020"/>
    <x v="0"/>
    <x v="3"/>
  </r>
  <r>
    <x v="0"/>
    <n v="1185732"/>
    <x v="17"/>
    <x v="0"/>
    <x v="0"/>
    <s v="New York"/>
    <x v="5"/>
    <n v="36"/>
    <n v="323"/>
    <n v="11628"/>
    <n v="3139.5600000000004"/>
    <n v="0.27"/>
    <s v="Outlet"/>
    <s v="2020"/>
    <x v="0"/>
    <x v="3"/>
  </r>
  <r>
    <x v="0"/>
    <n v="1185732"/>
    <x v="18"/>
    <x v="0"/>
    <x v="0"/>
    <s v="New York"/>
    <x v="0"/>
    <n v="33"/>
    <n v="372"/>
    <n v="12276"/>
    <n v="6629.0400000000009"/>
    <n v="0.54"/>
    <s v="Outlet"/>
    <s v="2020"/>
    <x v="0"/>
    <x v="3"/>
  </r>
  <r>
    <x v="0"/>
    <n v="1185732"/>
    <x v="19"/>
    <x v="0"/>
    <x v="0"/>
    <s v="New York"/>
    <x v="1"/>
    <n v="35"/>
    <n v="315"/>
    <n v="11025"/>
    <n v="3638.2499999999995"/>
    <n v="0.32999999999999996"/>
    <s v="Outlet"/>
    <s v="2020"/>
    <x v="1"/>
    <x v="3"/>
  </r>
  <r>
    <x v="0"/>
    <n v="1185732"/>
    <x v="20"/>
    <x v="0"/>
    <x v="0"/>
    <s v="New York"/>
    <x v="2"/>
    <n v="28"/>
    <n v="315"/>
    <n v="8820"/>
    <n v="3351.6"/>
    <n v="0.38"/>
    <s v="Outlet"/>
    <s v="2020"/>
    <x v="1"/>
    <x v="4"/>
  </r>
  <r>
    <x v="0"/>
    <n v="1185732"/>
    <x v="21"/>
    <x v="0"/>
    <x v="0"/>
    <s v="New York"/>
    <x v="3"/>
    <n v="31"/>
    <n v="289"/>
    <n v="8959"/>
    <n v="3314.83"/>
    <n v="0.37"/>
    <s v="Outlet"/>
    <s v="2020"/>
    <x v="1"/>
    <x v="4"/>
  </r>
  <r>
    <x v="0"/>
    <n v="1185732"/>
    <x v="22"/>
    <x v="0"/>
    <x v="0"/>
    <s v="New York"/>
    <x v="4"/>
    <n v="44"/>
    <n v="281"/>
    <n v="12364"/>
    <n v="4451.04"/>
    <n v="0.36"/>
    <s v="Outlet"/>
    <s v="2020"/>
    <x v="1"/>
    <x v="4"/>
  </r>
  <r>
    <x v="0"/>
    <n v="1185732"/>
    <x v="23"/>
    <x v="0"/>
    <x v="0"/>
    <s v="New York"/>
    <x v="5"/>
    <n v="39"/>
    <n v="333"/>
    <n v="12987"/>
    <n v="3506.4900000000002"/>
    <n v="0.27"/>
    <s v="Outlet"/>
    <s v="2020"/>
    <x v="1"/>
    <x v="4"/>
  </r>
  <r>
    <x v="0"/>
    <n v="1185732"/>
    <x v="24"/>
    <x v="0"/>
    <x v="0"/>
    <s v="New York"/>
    <x v="0"/>
    <n v="44"/>
    <n v="366"/>
    <n v="16104"/>
    <n v="8374.08"/>
    <n v="0.52"/>
    <s v="Outlet"/>
    <s v="2020"/>
    <x v="1"/>
    <x v="4"/>
  </r>
  <r>
    <x v="0"/>
    <n v="1185732"/>
    <x v="25"/>
    <x v="0"/>
    <x v="0"/>
    <s v="New York"/>
    <x v="1"/>
    <n v="37"/>
    <n v="296"/>
    <n v="10952"/>
    <n v="3833.2"/>
    <n v="0.35"/>
    <s v="Outlet"/>
    <s v="2020"/>
    <x v="1"/>
    <x v="4"/>
  </r>
  <r>
    <x v="0"/>
    <n v="1185732"/>
    <x v="26"/>
    <x v="0"/>
    <x v="0"/>
    <s v="New York"/>
    <x v="2"/>
    <n v="36"/>
    <n v="288"/>
    <n v="10368"/>
    <n v="4354.5599999999995"/>
    <n v="0.42"/>
    <s v="Outlet"/>
    <s v="2020"/>
    <x v="1"/>
    <x v="4"/>
  </r>
  <r>
    <x v="0"/>
    <n v="1185732"/>
    <x v="27"/>
    <x v="0"/>
    <x v="0"/>
    <s v="New York"/>
    <x v="3"/>
    <n v="33"/>
    <n v="289"/>
    <n v="9537"/>
    <n v="3814.7999999999997"/>
    <n v="0.39999999999999997"/>
    <s v="Outlet"/>
    <s v="2020"/>
    <x v="1"/>
    <x v="5"/>
  </r>
  <r>
    <x v="0"/>
    <n v="1185732"/>
    <x v="28"/>
    <x v="0"/>
    <x v="0"/>
    <s v="New York"/>
    <x v="4"/>
    <n v="47"/>
    <n v="280"/>
    <n v="13160"/>
    <n v="4606"/>
    <n v="0.35"/>
    <s v="Outlet"/>
    <s v="2020"/>
    <x v="1"/>
    <x v="5"/>
  </r>
  <r>
    <x v="0"/>
    <n v="1185732"/>
    <x v="29"/>
    <x v="0"/>
    <x v="0"/>
    <s v="New York"/>
    <x v="5"/>
    <n v="44"/>
    <n v="320"/>
    <n v="14080"/>
    <n v="4083.2"/>
    <n v="0.28999999999999998"/>
    <s v="Outlet"/>
    <s v="2020"/>
    <x v="2"/>
    <x v="6"/>
  </r>
  <r>
    <x v="0"/>
    <n v="1185732"/>
    <x v="30"/>
    <x v="0"/>
    <x v="0"/>
    <s v="New York"/>
    <x v="0"/>
    <n v="47"/>
    <n v="400"/>
    <n v="18800"/>
    <n v="9776"/>
    <n v="0.52"/>
    <s v="Outlet"/>
    <s v="2020"/>
    <x v="2"/>
    <x v="6"/>
  </r>
  <r>
    <x v="0"/>
    <n v="1185732"/>
    <x v="31"/>
    <x v="0"/>
    <x v="0"/>
    <s v="New York"/>
    <x v="1"/>
    <n v="41"/>
    <n v="340"/>
    <n v="13940"/>
    <n v="4739.5999999999995"/>
    <n v="0.33999999999999997"/>
    <s v="Outlet"/>
    <s v="2020"/>
    <x v="2"/>
    <x v="6"/>
  </r>
  <r>
    <x v="0"/>
    <n v="1185732"/>
    <x v="32"/>
    <x v="0"/>
    <x v="0"/>
    <s v="New York"/>
    <x v="2"/>
    <n v="37"/>
    <n v="296"/>
    <n v="10952"/>
    <n v="4490.32"/>
    <n v="0.41"/>
    <s v="Outlet"/>
    <s v="2020"/>
    <x v="2"/>
    <x v="6"/>
  </r>
  <r>
    <x v="0"/>
    <n v="1185732"/>
    <x v="33"/>
    <x v="0"/>
    <x v="0"/>
    <s v="New York"/>
    <x v="3"/>
    <n v="38"/>
    <n v="297"/>
    <n v="11286"/>
    <n v="4288.68"/>
    <n v="0.38"/>
    <s v="Outlet"/>
    <s v="2020"/>
    <x v="2"/>
    <x v="6"/>
  </r>
  <r>
    <x v="0"/>
    <n v="1185732"/>
    <x v="34"/>
    <x v="0"/>
    <x v="0"/>
    <s v="New York"/>
    <x v="4"/>
    <n v="45"/>
    <n v="288"/>
    <n v="12960"/>
    <n v="4406.3999999999996"/>
    <n v="0.33999999999999997"/>
    <s v="Outlet"/>
    <s v="2020"/>
    <x v="2"/>
    <x v="7"/>
  </r>
  <r>
    <x v="0"/>
    <n v="1185732"/>
    <x v="35"/>
    <x v="0"/>
    <x v="0"/>
    <s v="New York"/>
    <x v="5"/>
    <n v="46"/>
    <n v="347"/>
    <n v="15962"/>
    <n v="5107.84"/>
    <n v="0.32"/>
    <s v="Outlet"/>
    <s v="2020"/>
    <x v="2"/>
    <x v="7"/>
  </r>
  <r>
    <x v="0"/>
    <n v="1185732"/>
    <x v="36"/>
    <x v="0"/>
    <x v="0"/>
    <s v="New York"/>
    <x v="0"/>
    <n v="44"/>
    <n v="434"/>
    <n v="19096"/>
    <n v="9929.92"/>
    <n v="0.52"/>
    <s v="Outlet"/>
    <s v="2020"/>
    <x v="2"/>
    <x v="7"/>
  </r>
  <r>
    <x v="0"/>
    <n v="1185732"/>
    <x v="37"/>
    <x v="0"/>
    <x v="0"/>
    <s v="New York"/>
    <x v="1"/>
    <n v="41"/>
    <n v="318"/>
    <n v="13038"/>
    <n v="4824.0599999999995"/>
    <n v="0.37"/>
    <s v="Outlet"/>
    <s v="2020"/>
    <x v="2"/>
    <x v="7"/>
  </r>
  <r>
    <x v="0"/>
    <n v="1185732"/>
    <x v="38"/>
    <x v="0"/>
    <x v="0"/>
    <s v="New York"/>
    <x v="2"/>
    <n v="35"/>
    <n v="295"/>
    <n v="10325"/>
    <n v="4336.5"/>
    <n v="0.42"/>
    <s v="Outlet"/>
    <s v="2020"/>
    <x v="2"/>
    <x v="7"/>
  </r>
  <r>
    <x v="0"/>
    <n v="1185732"/>
    <x v="39"/>
    <x v="0"/>
    <x v="0"/>
    <s v="New York"/>
    <x v="3"/>
    <n v="35"/>
    <n v="270"/>
    <n v="9450"/>
    <n v="3496.5"/>
    <n v="0.37"/>
    <s v="Outlet"/>
    <s v="2020"/>
    <x v="2"/>
    <x v="7"/>
  </r>
  <r>
    <x v="0"/>
    <n v="1185732"/>
    <x v="40"/>
    <x v="0"/>
    <x v="0"/>
    <s v="New York"/>
    <x v="4"/>
    <n v="46"/>
    <n v="278"/>
    <n v="12788"/>
    <n v="4347.9199999999992"/>
    <n v="0.33999999999999997"/>
    <s v="Outlet"/>
    <s v="2020"/>
    <x v="2"/>
    <x v="7"/>
  </r>
  <r>
    <x v="0"/>
    <n v="1185732"/>
    <x v="41"/>
    <x v="0"/>
    <x v="0"/>
    <s v="New York"/>
    <x v="5"/>
    <n v="47"/>
    <n v="352"/>
    <n v="16544"/>
    <n v="4466.88"/>
    <n v="0.27"/>
    <s v="Outlet"/>
    <s v="2020"/>
    <x v="2"/>
    <x v="8"/>
  </r>
  <r>
    <x v="0"/>
    <n v="1185732"/>
    <x v="42"/>
    <x v="0"/>
    <x v="0"/>
    <s v="New York"/>
    <x v="0"/>
    <n v="41"/>
    <n v="375"/>
    <n v="15375"/>
    <n v="7995"/>
    <n v="0.52"/>
    <s v="Outlet"/>
    <s v="2020"/>
    <x v="2"/>
    <x v="8"/>
  </r>
  <r>
    <x v="0"/>
    <n v="1185732"/>
    <x v="43"/>
    <x v="0"/>
    <x v="0"/>
    <s v="New York"/>
    <x v="1"/>
    <n v="37"/>
    <n v="359"/>
    <n v="13283"/>
    <n v="4516.2199999999993"/>
    <n v="0.33999999999999997"/>
    <s v="Outlet"/>
    <s v="2020"/>
    <x v="2"/>
    <x v="8"/>
  </r>
  <r>
    <x v="0"/>
    <n v="1185732"/>
    <x v="44"/>
    <x v="0"/>
    <x v="0"/>
    <s v="New York"/>
    <x v="2"/>
    <n v="37"/>
    <n v="314"/>
    <n v="11618"/>
    <n v="4298.66"/>
    <n v="0.37"/>
    <s v="Outlet"/>
    <s v="2020"/>
    <x v="2"/>
    <x v="8"/>
  </r>
  <r>
    <x v="0"/>
    <n v="1185732"/>
    <x v="45"/>
    <x v="0"/>
    <x v="0"/>
    <s v="New York"/>
    <x v="3"/>
    <n v="40"/>
    <n v="324"/>
    <n v="12960"/>
    <n v="5184"/>
    <n v="0.39999999999999997"/>
    <s v="Outlet"/>
    <s v="2020"/>
    <x v="2"/>
    <x v="9"/>
  </r>
  <r>
    <x v="1"/>
    <n v="1185732"/>
    <x v="46"/>
    <x v="0"/>
    <x v="0"/>
    <s v="New York"/>
    <x v="4"/>
    <n v="43"/>
    <n v="279"/>
    <n v="11997"/>
    <n v="3959.0099999999993"/>
    <n v="0.32999999999999996"/>
    <s v="Outlet"/>
    <s v="2020"/>
    <x v="3"/>
    <x v="10"/>
  </r>
  <r>
    <x v="1"/>
    <n v="1185732"/>
    <x v="47"/>
    <x v="0"/>
    <x v="0"/>
    <s v="New York"/>
    <x v="5"/>
    <n v="48"/>
    <n v="355"/>
    <n v="17040"/>
    <n v="5112"/>
    <n v="0.3"/>
    <s v="Outlet"/>
    <s v="2020"/>
    <x v="3"/>
    <x v="10"/>
  </r>
  <r>
    <x v="1"/>
    <n v="1185732"/>
    <x v="48"/>
    <x v="0"/>
    <x v="0"/>
    <s v="New York"/>
    <x v="0"/>
    <n v="39"/>
    <n v="408"/>
    <n v="15912"/>
    <n v="8751.6"/>
    <n v="0.55000000000000004"/>
    <s v="Outlet"/>
    <s v="2020"/>
    <x v="3"/>
    <x v="11"/>
  </r>
  <r>
    <x v="1"/>
    <n v="1185732"/>
    <x v="49"/>
    <x v="0"/>
    <x v="0"/>
    <s v="New York"/>
    <x v="1"/>
    <n v="43"/>
    <n v="350"/>
    <n v="15050"/>
    <n v="4966.4999999999991"/>
    <n v="0.32999999999999996"/>
    <s v="Outlet"/>
    <s v="2020"/>
    <x v="3"/>
    <x v="11"/>
  </r>
  <r>
    <x v="1"/>
    <n v="1185732"/>
    <x v="50"/>
    <x v="0"/>
    <x v="0"/>
    <s v="New York"/>
    <x v="2"/>
    <n v="36"/>
    <n v="315"/>
    <n v="11340"/>
    <n v="4422.5999999999995"/>
    <n v="0.38999999999999996"/>
    <s v="Outlet"/>
    <s v="2020"/>
    <x v="3"/>
    <x v="11"/>
  </r>
  <r>
    <x v="1"/>
    <n v="1185732"/>
    <x v="51"/>
    <x v="0"/>
    <x v="0"/>
    <s v="New York"/>
    <x v="3"/>
    <n v="34"/>
    <n v="306"/>
    <n v="10404"/>
    <n v="4057.5599999999995"/>
    <n v="0.38999999999999996"/>
    <s v="Outlet"/>
    <s v="2020"/>
    <x v="3"/>
    <x v="11"/>
  </r>
  <r>
    <x v="1"/>
    <n v="1185732"/>
    <x v="52"/>
    <x v="0"/>
    <x v="0"/>
    <s v="New York"/>
    <x v="4"/>
    <n v="44"/>
    <n v="315"/>
    <n v="13860"/>
    <n v="5128.2"/>
    <n v="0.37"/>
    <s v="Outlet"/>
    <s v="2020"/>
    <x v="3"/>
    <x v="11"/>
  </r>
  <r>
    <x v="1"/>
    <n v="1185732"/>
    <x v="53"/>
    <x v="0"/>
    <x v="0"/>
    <s v="New York"/>
    <x v="5"/>
    <n v="45"/>
    <n v="350"/>
    <n v="15750"/>
    <n v="4725"/>
    <n v="0.3"/>
    <s v="Outlet"/>
    <s v="2020"/>
    <x v="3"/>
    <x v="11"/>
  </r>
  <r>
    <x v="1"/>
    <n v="1185732"/>
    <x v="54"/>
    <x v="0"/>
    <x v="0"/>
    <s v="New York"/>
    <x v="4"/>
    <n v="51"/>
    <n v="289"/>
    <n v="14739"/>
    <n v="4716.4800000000005"/>
    <n v="0.32"/>
    <s v="Outlet"/>
    <s v="2020"/>
    <x v="3"/>
    <x v="11"/>
  </r>
  <r>
    <x v="1"/>
    <n v="1185732"/>
    <x v="55"/>
    <x v="0"/>
    <x v="0"/>
    <s v="New York"/>
    <x v="5"/>
    <n v="50"/>
    <n v="330"/>
    <n v="16500"/>
    <n v="4620"/>
    <n v="0.28000000000000003"/>
    <s v="Outlet"/>
    <s v="2020"/>
    <x v="3"/>
    <x v="12"/>
  </r>
  <r>
    <x v="1"/>
    <n v="1185732"/>
    <x v="56"/>
    <x v="0"/>
    <x v="0"/>
    <s v="New York"/>
    <x v="0"/>
    <n v="46"/>
    <n v="403"/>
    <n v="18538"/>
    <n v="10381.280000000001"/>
    <n v="0.56000000000000005"/>
    <s v="Outlet"/>
    <s v="2020"/>
    <x v="3"/>
    <x v="12"/>
  </r>
  <r>
    <x v="1"/>
    <n v="1185732"/>
    <x v="57"/>
    <x v="0"/>
    <x v="0"/>
    <s v="New York"/>
    <x v="1"/>
    <n v="40"/>
    <n v="312"/>
    <n v="12480"/>
    <n v="4492.8"/>
    <n v="0.36"/>
    <s v="Outlet"/>
    <s v="2020"/>
    <x v="3"/>
    <x v="12"/>
  </r>
  <r>
    <x v="1"/>
    <n v="1185732"/>
    <x v="58"/>
    <x v="0"/>
    <x v="0"/>
    <s v="New York"/>
    <x v="2"/>
    <n v="43"/>
    <n v="294"/>
    <n v="12642"/>
    <n v="5309.6399999999994"/>
    <n v="0.42"/>
    <s v="Outlet"/>
    <s v="2020"/>
    <x v="3"/>
    <x v="12"/>
  </r>
  <r>
    <x v="1"/>
    <n v="1185732"/>
    <x v="59"/>
    <x v="0"/>
    <x v="0"/>
    <s v="New York"/>
    <x v="3"/>
    <n v="41"/>
    <n v="270"/>
    <n v="11070"/>
    <n v="4095.9"/>
    <n v="0.37"/>
    <s v="Outlet"/>
    <s v="2020"/>
    <x v="3"/>
    <x v="12"/>
  </r>
  <r>
    <x v="1"/>
    <n v="1185732"/>
    <x v="60"/>
    <x v="0"/>
    <x v="0"/>
    <s v="New York"/>
    <x v="4"/>
    <n v="47"/>
    <n v="280"/>
    <n v="13160"/>
    <n v="4737.5999999999995"/>
    <n v="0.36"/>
    <s v="Outlet"/>
    <s v="2020"/>
    <x v="4"/>
    <x v="12"/>
  </r>
  <r>
    <x v="1"/>
    <n v="1185732"/>
    <x v="61"/>
    <x v="0"/>
    <x v="0"/>
    <s v="New York"/>
    <x v="5"/>
    <n v="53"/>
    <n v="322"/>
    <n v="17066"/>
    <n v="4778.4800000000005"/>
    <n v="0.28000000000000003"/>
    <s v="Outlet"/>
    <s v="2020"/>
    <x v="4"/>
    <x v="12"/>
  </r>
  <r>
    <x v="1"/>
    <n v="1185732"/>
    <x v="62"/>
    <x v="0"/>
    <x v="0"/>
    <s v="New York"/>
    <x v="0"/>
    <n v="48"/>
    <n v="420"/>
    <n v="20160"/>
    <n v="11289.6"/>
    <n v="0.56000000000000005"/>
    <s v="Outlet"/>
    <s v="2020"/>
    <x v="4"/>
    <x v="13"/>
  </r>
  <r>
    <x v="1"/>
    <n v="1185732"/>
    <x v="63"/>
    <x v="0"/>
    <x v="0"/>
    <s v="New York"/>
    <x v="1"/>
    <n v="43"/>
    <n v="310"/>
    <n v="13330"/>
    <n v="4665.5"/>
    <n v="0.35"/>
    <s v="Outlet"/>
    <s v="2020"/>
    <x v="4"/>
    <x v="13"/>
  </r>
  <r>
    <x v="1"/>
    <n v="1185732"/>
    <x v="64"/>
    <x v="0"/>
    <x v="0"/>
    <s v="New York"/>
    <x v="2"/>
    <n v="42"/>
    <n v="333"/>
    <n v="13986"/>
    <n v="5594.4"/>
    <n v="0.39999999999999997"/>
    <s v="Outlet"/>
    <s v="2020"/>
    <x v="4"/>
    <x v="13"/>
  </r>
  <r>
    <x v="1"/>
    <n v="1185732"/>
    <x v="65"/>
    <x v="0"/>
    <x v="0"/>
    <s v="New York"/>
    <x v="3"/>
    <n v="41"/>
    <n v="306"/>
    <n v="12546"/>
    <n v="5018.3999999999996"/>
    <n v="0.39999999999999997"/>
    <s v="Outlet"/>
    <s v="2020"/>
    <x v="4"/>
    <x v="13"/>
  </r>
  <r>
    <x v="1"/>
    <n v="1185732"/>
    <x v="66"/>
    <x v="0"/>
    <x v="0"/>
    <s v="New York"/>
    <x v="4"/>
    <n v="48"/>
    <n v="279"/>
    <n v="13392"/>
    <n v="4955.04"/>
    <n v="0.37"/>
    <s v="Outlet"/>
    <s v="2020"/>
    <x v="4"/>
    <x v="13"/>
  </r>
  <r>
    <x v="1"/>
    <n v="1185732"/>
    <x v="67"/>
    <x v="0"/>
    <x v="0"/>
    <s v="New York"/>
    <x v="5"/>
    <n v="48"/>
    <n v="340"/>
    <n v="16320"/>
    <n v="4896"/>
    <n v="0.3"/>
    <s v="Outlet"/>
    <s v="2020"/>
    <x v="5"/>
    <x v="14"/>
  </r>
  <r>
    <x v="2"/>
    <n v="1197831"/>
    <x v="68"/>
    <x v="0"/>
    <x v="0"/>
    <s v="New York"/>
    <x v="0"/>
    <n v="20"/>
    <n v="270"/>
    <n v="5400"/>
    <n v="2105.9999999999995"/>
    <n v="0.38999999999999996"/>
    <s v="Outlet"/>
    <s v="2020"/>
    <x v="5"/>
    <x v="15"/>
  </r>
  <r>
    <x v="2"/>
    <n v="1197831"/>
    <x v="69"/>
    <x v="0"/>
    <x v="0"/>
    <s v="New York"/>
    <x v="1"/>
    <n v="26"/>
    <n v="270"/>
    <n v="7020"/>
    <n v="2597.4"/>
    <n v="0.37"/>
    <s v="Outlet"/>
    <s v="2020"/>
    <x v="5"/>
    <x v="15"/>
  </r>
  <r>
    <x v="2"/>
    <n v="1197831"/>
    <x v="70"/>
    <x v="0"/>
    <x v="0"/>
    <s v="New York"/>
    <x v="2"/>
    <n v="27"/>
    <n v="238"/>
    <n v="6426"/>
    <n v="2506.14"/>
    <n v="0.38999999999999996"/>
    <s v="Outlet"/>
    <s v="2020"/>
    <x v="5"/>
    <x v="15"/>
  </r>
  <r>
    <x v="2"/>
    <n v="1197831"/>
    <x v="71"/>
    <x v="0"/>
    <x v="0"/>
    <s v="New York"/>
    <x v="3"/>
    <n v="27"/>
    <n v="210"/>
    <n v="5670"/>
    <n v="2948.4"/>
    <n v="0.52"/>
    <s v="Outlet"/>
    <s v="2020"/>
    <x v="5"/>
    <x v="15"/>
  </r>
  <r>
    <x v="2"/>
    <n v="1197831"/>
    <x v="72"/>
    <x v="1"/>
    <x v="1"/>
    <s v="Houston"/>
    <x v="4"/>
    <n v="26"/>
    <n v="176"/>
    <n v="4576"/>
    <n v="1555.84"/>
    <n v="0.33999999999999997"/>
    <s v="Outlet"/>
    <s v="2020"/>
    <x v="5"/>
    <x v="15"/>
  </r>
  <r>
    <x v="2"/>
    <n v="1197831"/>
    <x v="73"/>
    <x v="1"/>
    <x v="1"/>
    <s v="Houston"/>
    <x v="5"/>
    <n v="25"/>
    <n v="224"/>
    <n v="5600"/>
    <n v="3136.0000000000005"/>
    <n v="0.56000000000000005"/>
    <s v="Outlet"/>
    <s v="2020"/>
    <x v="5"/>
    <x v="15"/>
  </r>
  <r>
    <x v="2"/>
    <n v="1197831"/>
    <x v="74"/>
    <x v="1"/>
    <x v="1"/>
    <s v="Houston"/>
    <x v="0"/>
    <n v="20"/>
    <n v="255"/>
    <n v="5100"/>
    <n v="2091"/>
    <n v="0.41"/>
    <s v="Outlet"/>
    <s v="2020"/>
    <x v="5"/>
    <x v="15"/>
  </r>
  <r>
    <x v="2"/>
    <n v="1197831"/>
    <x v="75"/>
    <x v="1"/>
    <x v="1"/>
    <s v="Houston"/>
    <x v="1"/>
    <n v="23"/>
    <n v="289"/>
    <n v="6647"/>
    <n v="2791.74"/>
    <n v="0.42"/>
    <s v="Outlet"/>
    <s v="2020"/>
    <x v="5"/>
    <x v="16"/>
  </r>
  <r>
    <x v="2"/>
    <n v="1197831"/>
    <x v="76"/>
    <x v="1"/>
    <x v="1"/>
    <s v="Houston"/>
    <x v="2"/>
    <n v="27"/>
    <n v="236"/>
    <n v="6372"/>
    <n v="2612.52"/>
    <n v="0.41"/>
    <s v="Outlet"/>
    <s v="2020"/>
    <x v="5"/>
    <x v="16"/>
  </r>
  <r>
    <x v="2"/>
    <n v="1197831"/>
    <x v="77"/>
    <x v="1"/>
    <x v="1"/>
    <s v="Houston"/>
    <x v="3"/>
    <n v="26"/>
    <n v="213"/>
    <n v="5538"/>
    <n v="2769"/>
    <n v="0.5"/>
    <s v="Outlet"/>
    <s v="2020"/>
    <x v="5"/>
    <x v="16"/>
  </r>
  <r>
    <x v="2"/>
    <n v="1197831"/>
    <x v="78"/>
    <x v="1"/>
    <x v="1"/>
    <s v="Houston"/>
    <x v="4"/>
    <n v="28"/>
    <n v="160"/>
    <n v="4480"/>
    <n v="1478.3999999999999"/>
    <n v="0.32999999999999996"/>
    <s v="Outlet"/>
    <s v="2020"/>
    <x v="5"/>
    <x v="16"/>
  </r>
  <r>
    <x v="2"/>
    <n v="1197831"/>
    <x v="79"/>
    <x v="1"/>
    <x v="1"/>
    <s v="Houston"/>
    <x v="5"/>
    <n v="26"/>
    <n v="231"/>
    <n v="6006"/>
    <n v="3303.3"/>
    <n v="0.55000000000000004"/>
    <s v="Outlet"/>
    <s v="2020"/>
    <x v="5"/>
    <x v="16"/>
  </r>
  <r>
    <x v="2"/>
    <n v="1197831"/>
    <x v="80"/>
    <x v="1"/>
    <x v="1"/>
    <s v="Houston"/>
    <x v="0"/>
    <n v="20"/>
    <n v="306"/>
    <n v="6120"/>
    <n v="2570.4"/>
    <n v="0.42"/>
    <s v="Outlet"/>
    <s v="2020"/>
    <x v="5"/>
    <x v="16"/>
  </r>
  <r>
    <x v="2"/>
    <n v="1197831"/>
    <x v="81"/>
    <x v="1"/>
    <x v="1"/>
    <s v="Houston"/>
    <x v="1"/>
    <n v="30"/>
    <n v="263"/>
    <n v="7890"/>
    <n v="3077.0999999999995"/>
    <n v="0.38999999999999996"/>
    <s v="Outlet"/>
    <s v="2020"/>
    <x v="6"/>
    <x v="16"/>
  </r>
  <r>
    <x v="2"/>
    <n v="1197831"/>
    <x v="82"/>
    <x v="1"/>
    <x v="1"/>
    <s v="Houston"/>
    <x v="2"/>
    <n v="23"/>
    <n v="224"/>
    <n v="5152"/>
    <n v="2163.84"/>
    <n v="0.42"/>
    <s v="Outlet"/>
    <s v="2020"/>
    <x v="6"/>
    <x v="17"/>
  </r>
  <r>
    <x v="2"/>
    <n v="1197831"/>
    <x v="83"/>
    <x v="1"/>
    <x v="1"/>
    <s v="Houston"/>
    <x v="3"/>
    <n v="30"/>
    <n v="204"/>
    <n v="6120"/>
    <n v="2937.6"/>
    <n v="0.48"/>
    <s v="Outlet"/>
    <s v="2020"/>
    <x v="6"/>
    <x v="17"/>
  </r>
  <r>
    <x v="2"/>
    <n v="1197831"/>
    <x v="84"/>
    <x v="1"/>
    <x v="1"/>
    <s v="Houston"/>
    <x v="4"/>
    <n v="35"/>
    <n v="155"/>
    <n v="5425"/>
    <n v="1736"/>
    <n v="0.32"/>
    <s v="Outlet"/>
    <s v="2020"/>
    <x v="6"/>
    <x v="17"/>
  </r>
  <r>
    <x v="2"/>
    <n v="1197831"/>
    <x v="85"/>
    <x v="1"/>
    <x v="1"/>
    <s v="Houston"/>
    <x v="5"/>
    <n v="29"/>
    <n v="228"/>
    <n v="6612"/>
    <n v="3636.6000000000004"/>
    <n v="0.55000000000000004"/>
    <s v="Outlet"/>
    <s v="2020"/>
    <x v="6"/>
    <x v="17"/>
  </r>
  <r>
    <x v="2"/>
    <n v="1197831"/>
    <x v="86"/>
    <x v="1"/>
    <x v="1"/>
    <s v="Houston"/>
    <x v="0"/>
    <n v="23"/>
    <n v="306"/>
    <n v="7038"/>
    <n v="2604.06"/>
    <n v="0.37"/>
    <s v="Outlet"/>
    <s v="2020"/>
    <x v="6"/>
    <x v="17"/>
  </r>
  <r>
    <x v="2"/>
    <n v="1197831"/>
    <x v="87"/>
    <x v="1"/>
    <x v="1"/>
    <s v="Houston"/>
    <x v="1"/>
    <n v="29"/>
    <n v="306"/>
    <n v="8874"/>
    <n v="3638.3399999999997"/>
    <n v="0.41"/>
    <s v="Outlet"/>
    <s v="2020"/>
    <x v="6"/>
    <x v="17"/>
  </r>
  <r>
    <x v="2"/>
    <n v="1197831"/>
    <x v="88"/>
    <x v="1"/>
    <x v="1"/>
    <s v="Houston"/>
    <x v="2"/>
    <n v="24"/>
    <n v="232"/>
    <n v="5568"/>
    <n v="2060.16"/>
    <n v="0.37"/>
    <s v="Outlet"/>
    <s v="2020"/>
    <x v="6"/>
    <x v="17"/>
  </r>
  <r>
    <x v="2"/>
    <n v="1197831"/>
    <x v="89"/>
    <x v="1"/>
    <x v="1"/>
    <s v="Houston"/>
    <x v="3"/>
    <n v="28"/>
    <n v="213"/>
    <n v="5964"/>
    <n v="2862.72"/>
    <n v="0.48"/>
    <s v="Outlet"/>
    <s v="2020"/>
    <x v="6"/>
    <x v="18"/>
  </r>
  <r>
    <x v="1"/>
    <n v="1197831"/>
    <x v="90"/>
    <x v="1"/>
    <x v="1"/>
    <s v="Houston"/>
    <x v="4"/>
    <n v="34"/>
    <n v="179"/>
    <n v="6086"/>
    <n v="2069.2399999999998"/>
    <n v="0.33999999999999997"/>
    <s v="Outlet"/>
    <s v="2020"/>
    <x v="6"/>
    <x v="18"/>
  </r>
  <r>
    <x v="1"/>
    <n v="1197831"/>
    <x v="91"/>
    <x v="1"/>
    <x v="1"/>
    <s v="Houston"/>
    <x v="5"/>
    <n v="27"/>
    <n v="272"/>
    <n v="7344"/>
    <n v="4039.2000000000003"/>
    <n v="0.55000000000000004"/>
    <s v="Outlet"/>
    <s v="2020"/>
    <x v="6"/>
    <x v="18"/>
  </r>
  <r>
    <x v="1"/>
    <n v="1197831"/>
    <x v="92"/>
    <x v="1"/>
    <x v="1"/>
    <s v="Houston"/>
    <x v="0"/>
    <n v="24"/>
    <n v="315"/>
    <n v="7560"/>
    <n v="2948.3999999999996"/>
    <n v="0.38999999999999996"/>
    <s v="Outlet"/>
    <s v="2020"/>
    <x v="6"/>
    <x v="18"/>
  </r>
  <r>
    <x v="1"/>
    <n v="1197831"/>
    <x v="93"/>
    <x v="1"/>
    <x v="1"/>
    <s v="Houston"/>
    <x v="1"/>
    <n v="30"/>
    <n v="287"/>
    <n v="8610"/>
    <n v="3616.2"/>
    <n v="0.42"/>
    <s v="Outlet"/>
    <s v="2020"/>
    <x v="6"/>
    <x v="18"/>
  </r>
  <r>
    <x v="1"/>
    <n v="1197831"/>
    <x v="94"/>
    <x v="1"/>
    <x v="1"/>
    <s v="Houston"/>
    <x v="2"/>
    <n v="23"/>
    <n v="240"/>
    <n v="5520"/>
    <n v="2042.3999999999999"/>
    <n v="0.37"/>
    <s v="Outlet"/>
    <s v="2020"/>
    <x v="6"/>
    <x v="18"/>
  </r>
  <r>
    <x v="1"/>
    <n v="1197831"/>
    <x v="95"/>
    <x v="1"/>
    <x v="1"/>
    <s v="Houston"/>
    <x v="3"/>
    <n v="31"/>
    <n v="245"/>
    <n v="7595"/>
    <n v="3873.4500000000003"/>
    <n v="0.51"/>
    <s v="Outlet"/>
    <s v="2020"/>
    <x v="6"/>
    <x v="18"/>
  </r>
  <r>
    <x v="1"/>
    <n v="1197831"/>
    <x v="96"/>
    <x v="1"/>
    <x v="1"/>
    <s v="Houston"/>
    <x v="4"/>
    <n v="35"/>
    <n v="180"/>
    <n v="6300"/>
    <n v="2205"/>
    <n v="0.35"/>
    <s v="Outlet"/>
    <s v="2020"/>
    <x v="6"/>
    <x v="19"/>
  </r>
  <r>
    <x v="1"/>
    <n v="1197831"/>
    <x v="97"/>
    <x v="1"/>
    <x v="1"/>
    <s v="Houston"/>
    <x v="5"/>
    <n v="32"/>
    <n v="295"/>
    <n v="9440"/>
    <n v="5380.8"/>
    <n v="0.57000000000000006"/>
    <s v="Outlet"/>
    <s v="2020"/>
    <x v="6"/>
    <x v="19"/>
  </r>
  <r>
    <x v="1"/>
    <n v="1197831"/>
    <x v="98"/>
    <x v="1"/>
    <x v="1"/>
    <s v="Houston"/>
    <x v="0"/>
    <n v="28"/>
    <n v="295"/>
    <n v="8260"/>
    <n v="3386.6"/>
    <n v="0.41"/>
    <s v="Outlet"/>
    <s v="2020"/>
    <x v="6"/>
    <x v="19"/>
  </r>
  <r>
    <x v="1"/>
    <n v="1197831"/>
    <x v="99"/>
    <x v="1"/>
    <x v="1"/>
    <s v="Houston"/>
    <x v="1"/>
    <n v="33"/>
    <n v="323"/>
    <n v="10659"/>
    <n v="4476.78"/>
    <n v="0.42"/>
    <s v="Outlet"/>
    <s v="2020"/>
    <x v="6"/>
    <x v="19"/>
  </r>
  <r>
    <x v="1"/>
    <n v="1197831"/>
    <x v="100"/>
    <x v="1"/>
    <x v="1"/>
    <s v="Houston"/>
    <x v="2"/>
    <n v="27"/>
    <n v="264"/>
    <n v="7128"/>
    <n v="2851.2"/>
    <n v="0.39999999999999997"/>
    <s v="Outlet"/>
    <s v="2020"/>
    <x v="6"/>
    <x v="19"/>
  </r>
  <r>
    <x v="1"/>
    <n v="1197831"/>
    <x v="101"/>
    <x v="1"/>
    <x v="1"/>
    <s v="Houston"/>
    <x v="3"/>
    <n v="26"/>
    <n v="263"/>
    <n v="6838"/>
    <n v="3282.24"/>
    <n v="0.48"/>
    <s v="Outlet"/>
    <s v="2020"/>
    <x v="6"/>
    <x v="19"/>
  </r>
  <r>
    <x v="1"/>
    <n v="1197831"/>
    <x v="102"/>
    <x v="1"/>
    <x v="1"/>
    <s v="Houston"/>
    <x v="4"/>
    <n v="29"/>
    <n v="221"/>
    <n v="6409"/>
    <n v="2050.88"/>
    <n v="0.32"/>
    <s v="Outlet"/>
    <s v="2020"/>
    <x v="6"/>
    <x v="19"/>
  </r>
  <r>
    <x v="1"/>
    <n v="1197831"/>
    <x v="103"/>
    <x v="1"/>
    <x v="1"/>
    <s v="Houston"/>
    <x v="5"/>
    <n v="38"/>
    <n v="350"/>
    <n v="13300"/>
    <n v="7581.0000000000009"/>
    <n v="0.57000000000000006"/>
    <s v="Outlet"/>
    <s v="2020"/>
    <x v="6"/>
    <x v="20"/>
  </r>
  <r>
    <x v="1"/>
    <n v="1197831"/>
    <x v="104"/>
    <x v="1"/>
    <x v="1"/>
    <s v="Houston"/>
    <x v="0"/>
    <n v="29"/>
    <n v="295"/>
    <n v="8555"/>
    <n v="3421.9999999999995"/>
    <n v="0.39999999999999997"/>
    <s v="Outlet"/>
    <s v="2020"/>
    <x v="6"/>
    <x v="20"/>
  </r>
  <r>
    <x v="1"/>
    <n v="1197831"/>
    <x v="105"/>
    <x v="1"/>
    <x v="1"/>
    <s v="Houston"/>
    <x v="1"/>
    <n v="32"/>
    <n v="285"/>
    <n v="9120"/>
    <n v="3830.3999999999996"/>
    <n v="0.42"/>
    <s v="Outlet"/>
    <s v="2020"/>
    <x v="6"/>
    <x v="20"/>
  </r>
  <r>
    <x v="1"/>
    <n v="1197831"/>
    <x v="106"/>
    <x v="1"/>
    <x v="1"/>
    <s v="Houston"/>
    <x v="2"/>
    <n v="29"/>
    <n v="374"/>
    <n v="10846"/>
    <n v="4446.8599999999997"/>
    <n v="0.41"/>
    <s v="Outlet"/>
    <s v="2020"/>
    <x v="6"/>
    <x v="20"/>
  </r>
  <r>
    <x v="1"/>
    <n v="1197831"/>
    <x v="107"/>
    <x v="1"/>
    <x v="1"/>
    <s v="Houston"/>
    <x v="3"/>
    <n v="28"/>
    <n v="224"/>
    <n v="6272"/>
    <n v="3261.44"/>
    <n v="0.52"/>
    <s v="Outlet"/>
    <s v="2020"/>
    <x v="6"/>
    <x v="20"/>
  </r>
  <r>
    <x v="1"/>
    <n v="1197831"/>
    <x v="108"/>
    <x v="1"/>
    <x v="1"/>
    <s v="Houston"/>
    <x v="4"/>
    <n v="33"/>
    <n v="217"/>
    <n v="7161"/>
    <n v="2577.96"/>
    <n v="0.36"/>
    <s v="Outlet"/>
    <s v="2020"/>
    <x v="6"/>
    <x v="20"/>
  </r>
  <r>
    <x v="1"/>
    <n v="1197831"/>
    <x v="109"/>
    <x v="1"/>
    <x v="1"/>
    <s v="Houston"/>
    <x v="5"/>
    <n v="36"/>
    <n v="302"/>
    <n v="10872"/>
    <n v="5653.4400000000005"/>
    <n v="0.52"/>
    <s v="Outlet"/>
    <s v="2020"/>
    <x v="6"/>
    <x v="20"/>
  </r>
  <r>
    <x v="1"/>
    <n v="1197831"/>
    <x v="110"/>
    <x v="1"/>
    <x v="1"/>
    <s v="Houston"/>
    <x v="0"/>
    <n v="27"/>
    <n v="305"/>
    <n v="8235"/>
    <n v="3046.95"/>
    <n v="0.37"/>
    <s v="Outlet"/>
    <s v="2020"/>
    <x v="6"/>
    <x v="21"/>
  </r>
  <r>
    <x v="1"/>
    <n v="1197831"/>
    <x v="111"/>
    <x v="1"/>
    <x v="1"/>
    <s v="Houston"/>
    <x v="1"/>
    <n v="33"/>
    <n v="305"/>
    <n v="10065"/>
    <n v="3824.7"/>
    <n v="0.38"/>
    <s v="Outlet"/>
    <s v="2020"/>
    <x v="6"/>
    <x v="21"/>
  </r>
  <r>
    <x v="1"/>
    <n v="1197831"/>
    <x v="112"/>
    <x v="1"/>
    <x v="1"/>
    <s v="Houston"/>
    <x v="2"/>
    <n v="29"/>
    <n v="374"/>
    <n v="10846"/>
    <n v="4446.8599999999997"/>
    <n v="0.41"/>
    <s v="Outlet"/>
    <s v="2020"/>
    <x v="7"/>
    <x v="21"/>
  </r>
  <r>
    <x v="1"/>
    <n v="1197831"/>
    <x v="113"/>
    <x v="1"/>
    <x v="1"/>
    <s v="Houston"/>
    <x v="3"/>
    <n v="30"/>
    <n v="215"/>
    <n v="6450"/>
    <n v="3096"/>
    <n v="0.48"/>
    <s v="Outlet"/>
    <s v="2020"/>
    <x v="7"/>
    <x v="21"/>
  </r>
  <r>
    <x v="1"/>
    <n v="1197831"/>
    <x v="114"/>
    <x v="1"/>
    <x v="1"/>
    <s v="Houston"/>
    <x v="4"/>
    <n v="35"/>
    <n v="228"/>
    <n v="7980"/>
    <n v="2713.2"/>
    <n v="0.33999999999999997"/>
    <s v="Outlet"/>
    <s v="2020"/>
    <x v="7"/>
    <x v="21"/>
  </r>
  <r>
    <x v="1"/>
    <n v="1197831"/>
    <x v="115"/>
    <x v="1"/>
    <x v="1"/>
    <s v="Houston"/>
    <x v="5"/>
    <n v="39"/>
    <n v="270"/>
    <n v="10530"/>
    <n v="5686.2000000000007"/>
    <n v="0.54"/>
    <s v="Outlet"/>
    <s v="2020"/>
    <x v="7"/>
    <x v="21"/>
  </r>
  <r>
    <x v="1"/>
    <n v="1197831"/>
    <x v="116"/>
    <x v="1"/>
    <x v="1"/>
    <s v="Houston"/>
    <x v="0"/>
    <n v="33"/>
    <n v="264"/>
    <n v="8712"/>
    <n v="3659.04"/>
    <n v="0.42"/>
    <s v="Outlet"/>
    <s v="2020"/>
    <x v="7"/>
    <x v="21"/>
  </r>
  <r>
    <x v="1"/>
    <n v="1197831"/>
    <x v="117"/>
    <x v="1"/>
    <x v="1"/>
    <s v="Houston"/>
    <x v="1"/>
    <n v="32"/>
    <n v="255"/>
    <n v="8160"/>
    <n v="3019.2"/>
    <n v="0.37"/>
    <s v="Outlet"/>
    <s v="2020"/>
    <x v="7"/>
    <x v="22"/>
  </r>
  <r>
    <x v="1"/>
    <n v="1197831"/>
    <x v="118"/>
    <x v="1"/>
    <x v="1"/>
    <s v="Houston"/>
    <x v="2"/>
    <n v="36"/>
    <n v="315"/>
    <n v="11340"/>
    <n v="4309.2"/>
    <n v="0.38"/>
    <s v="Outlet"/>
    <s v="2020"/>
    <x v="7"/>
    <x v="22"/>
  </r>
  <r>
    <x v="1"/>
    <n v="1197831"/>
    <x v="119"/>
    <x v="1"/>
    <x v="1"/>
    <s v="Houston"/>
    <x v="3"/>
    <n v="37"/>
    <n v="200"/>
    <n v="7400"/>
    <n v="3700"/>
    <n v="0.5"/>
    <s v="Outlet"/>
    <s v="2020"/>
    <x v="7"/>
    <x v="22"/>
  </r>
  <r>
    <x v="1"/>
    <n v="1197831"/>
    <x v="120"/>
    <x v="1"/>
    <x v="1"/>
    <s v="Houston"/>
    <x v="4"/>
    <n v="36"/>
    <n v="206"/>
    <n v="7416"/>
    <n v="2669.7599999999998"/>
    <n v="0.36"/>
    <s v="Outlet"/>
    <s v="2020"/>
    <x v="7"/>
    <x v="22"/>
  </r>
  <r>
    <x v="1"/>
    <n v="1197831"/>
    <x v="121"/>
    <x v="1"/>
    <x v="1"/>
    <s v="Houston"/>
    <x v="5"/>
    <n v="42"/>
    <n v="298"/>
    <n v="12516"/>
    <n v="7134.1200000000008"/>
    <n v="0.57000000000000006"/>
    <s v="Outlet"/>
    <s v="2020"/>
    <x v="7"/>
    <x v="22"/>
  </r>
  <r>
    <x v="1"/>
    <n v="1197831"/>
    <x v="122"/>
    <x v="1"/>
    <x v="1"/>
    <s v="Houston"/>
    <x v="0"/>
    <n v="31"/>
    <n v="272"/>
    <n v="8432"/>
    <n v="3288.4799999999996"/>
    <n v="0.38999999999999996"/>
    <s v="Outlet"/>
    <s v="2020"/>
    <x v="7"/>
    <x v="22"/>
  </r>
  <r>
    <x v="1"/>
    <n v="1197831"/>
    <x v="123"/>
    <x v="1"/>
    <x v="1"/>
    <s v="Houston"/>
    <x v="1"/>
    <n v="29"/>
    <n v="248"/>
    <n v="7192"/>
    <n v="2804.8799999999997"/>
    <n v="0.38999999999999996"/>
    <s v="Outlet"/>
    <s v="2020"/>
    <x v="7"/>
    <x v="22"/>
  </r>
  <r>
    <x v="1"/>
    <n v="1197831"/>
    <x v="124"/>
    <x v="1"/>
    <x v="1"/>
    <s v="Houston"/>
    <x v="2"/>
    <n v="39"/>
    <n v="255"/>
    <n v="9945"/>
    <n v="3679.65"/>
    <n v="0.37"/>
    <s v="Outlet"/>
    <s v="2020"/>
    <x v="7"/>
    <x v="23"/>
  </r>
  <r>
    <x v="1"/>
    <n v="1197831"/>
    <x v="125"/>
    <x v="1"/>
    <x v="1"/>
    <s v="Houston"/>
    <x v="3"/>
    <n v="36"/>
    <n v="204"/>
    <n v="7344"/>
    <n v="3451.6800000000003"/>
    <n v="0.47000000000000003"/>
    <s v="Outlet"/>
    <s v="2020"/>
    <x v="7"/>
    <x v="23"/>
  </r>
  <r>
    <x v="1"/>
    <n v="1197831"/>
    <x v="126"/>
    <x v="1"/>
    <x v="1"/>
    <s v="Houston"/>
    <x v="4"/>
    <n v="35"/>
    <n v="184"/>
    <n v="6440"/>
    <n v="2382.8000000000002"/>
    <n v="0.37"/>
    <s v="Outlet"/>
    <s v="2020"/>
    <x v="7"/>
    <x v="23"/>
  </r>
  <r>
    <x v="1"/>
    <n v="1197831"/>
    <x v="127"/>
    <x v="1"/>
    <x v="1"/>
    <s v="Houston"/>
    <x v="5"/>
    <n v="43"/>
    <n v="233"/>
    <n v="10019"/>
    <n v="5410.26"/>
    <n v="0.54"/>
    <s v="Outlet"/>
    <s v="2020"/>
    <x v="7"/>
    <x v="23"/>
  </r>
  <r>
    <x v="1"/>
    <n v="1197831"/>
    <x v="128"/>
    <x v="1"/>
    <x v="1"/>
    <s v="Houston"/>
    <x v="0"/>
    <n v="34"/>
    <n v="270"/>
    <n v="9180"/>
    <n v="3488.4"/>
    <n v="0.38"/>
    <s v="Outlet"/>
    <s v="2020"/>
    <x v="8"/>
    <x v="24"/>
  </r>
  <r>
    <x v="1"/>
    <n v="1197831"/>
    <x v="129"/>
    <x v="1"/>
    <x v="1"/>
    <s v="Houston"/>
    <x v="1"/>
    <n v="31"/>
    <n v="306"/>
    <n v="9486"/>
    <n v="3794.3999999999996"/>
    <n v="0.39999999999999997"/>
    <s v="Outlet"/>
    <s v="2020"/>
    <x v="8"/>
    <x v="24"/>
  </r>
  <r>
    <x v="1"/>
    <n v="1197831"/>
    <x v="130"/>
    <x v="1"/>
    <x v="1"/>
    <s v="Houston"/>
    <x v="2"/>
    <n v="34"/>
    <n v="281"/>
    <n v="9554"/>
    <n v="3726.0599999999995"/>
    <n v="0.38999999999999996"/>
    <s v="Outlet"/>
    <s v="2020"/>
    <x v="8"/>
    <x v="24"/>
  </r>
  <r>
    <x v="1"/>
    <n v="1197831"/>
    <x v="131"/>
    <x v="1"/>
    <x v="1"/>
    <s v="Houston"/>
    <x v="3"/>
    <n v="36"/>
    <n v="230"/>
    <n v="8280"/>
    <n v="4140"/>
    <n v="0.5"/>
    <s v="Outlet"/>
    <s v="2020"/>
    <x v="8"/>
    <x v="24"/>
  </r>
  <r>
    <x v="1"/>
    <n v="1197831"/>
    <x v="132"/>
    <x v="1"/>
    <x v="1"/>
    <s v="Houston"/>
    <x v="4"/>
    <n v="30"/>
    <n v="195"/>
    <n v="5850"/>
    <n v="1872"/>
    <n v="0.32"/>
    <s v="Outlet"/>
    <s v="2020"/>
    <x v="8"/>
    <x v="24"/>
  </r>
  <r>
    <x v="1"/>
    <n v="1197831"/>
    <x v="133"/>
    <x v="1"/>
    <x v="1"/>
    <s v="Houston"/>
    <x v="5"/>
    <n v="44"/>
    <n v="289"/>
    <n v="12716"/>
    <n v="7248.1200000000008"/>
    <n v="0.57000000000000006"/>
    <s v="Outlet"/>
    <s v="2020"/>
    <x v="8"/>
    <x v="25"/>
  </r>
  <r>
    <x v="1"/>
    <n v="1197831"/>
    <x v="134"/>
    <x v="1"/>
    <x v="1"/>
    <s v="Houston"/>
    <x v="0"/>
    <n v="32"/>
    <n v="333"/>
    <n v="10656"/>
    <n v="4262.3999999999996"/>
    <n v="0.39999999999999997"/>
    <s v="Outlet"/>
    <s v="2020"/>
    <x v="8"/>
    <x v="25"/>
  </r>
  <r>
    <x v="1"/>
    <n v="1197831"/>
    <x v="135"/>
    <x v="1"/>
    <x v="1"/>
    <s v="Houston"/>
    <x v="1"/>
    <n v="34"/>
    <n v="333"/>
    <n v="11322"/>
    <n v="4755.24"/>
    <n v="0.42"/>
    <s v="Outlet"/>
    <s v="2020"/>
    <x v="8"/>
    <x v="25"/>
  </r>
  <r>
    <x v="1"/>
    <n v="1197831"/>
    <x v="136"/>
    <x v="1"/>
    <x v="1"/>
    <s v="Houston"/>
    <x v="2"/>
    <n v="38"/>
    <n v="298"/>
    <n v="11324"/>
    <n v="4303.12"/>
    <n v="0.38"/>
    <s v="Outlet"/>
    <s v="2020"/>
    <x v="8"/>
    <x v="25"/>
  </r>
  <r>
    <x v="1"/>
    <n v="1197831"/>
    <x v="137"/>
    <x v="1"/>
    <x v="1"/>
    <s v="Houston"/>
    <x v="3"/>
    <n v="36"/>
    <n v="210"/>
    <n v="7560"/>
    <n v="3931.2000000000003"/>
    <n v="0.52"/>
    <s v="Outlet"/>
    <s v="2020"/>
    <x v="8"/>
    <x v="25"/>
  </r>
  <r>
    <x v="1"/>
    <n v="1197831"/>
    <x v="138"/>
    <x v="1"/>
    <x v="1"/>
    <s v="Houston"/>
    <x v="4"/>
    <n v="30"/>
    <n v="208"/>
    <n v="6240"/>
    <n v="2246.4"/>
    <n v="0.36"/>
    <s v="Outlet"/>
    <s v="2020"/>
    <x v="8"/>
    <x v="25"/>
  </r>
  <r>
    <x v="1"/>
    <n v="1197831"/>
    <x v="139"/>
    <x v="1"/>
    <x v="1"/>
    <s v="Houston"/>
    <x v="5"/>
    <n v="41"/>
    <n v="306"/>
    <n v="12546"/>
    <n v="6900.3"/>
    <n v="0.55000000000000004"/>
    <s v="Outlet"/>
    <s v="2020"/>
    <x v="8"/>
    <x v="25"/>
  </r>
  <r>
    <x v="3"/>
    <n v="1128299"/>
    <x v="140"/>
    <x v="1"/>
    <x v="1"/>
    <s v="Houston"/>
    <x v="0"/>
    <n v="30"/>
    <n v="264"/>
    <n v="7920"/>
    <n v="3088.8"/>
    <n v="0.39"/>
    <s v="Outlet"/>
    <s v="2020"/>
    <x v="9"/>
    <x v="26"/>
  </r>
  <r>
    <x v="3"/>
    <n v="1128299"/>
    <x v="141"/>
    <x v="1"/>
    <x v="1"/>
    <s v="Houston"/>
    <x v="1"/>
    <n v="33"/>
    <n v="248"/>
    <n v="8184"/>
    <n v="1882.3200000000002"/>
    <n v="0.23"/>
    <s v="Outlet"/>
    <s v="2020"/>
    <x v="9"/>
    <x v="26"/>
  </r>
  <r>
    <x v="3"/>
    <n v="1128299"/>
    <x v="142"/>
    <x v="1"/>
    <x v="1"/>
    <s v="Houston"/>
    <x v="2"/>
    <n v="33"/>
    <n v="271"/>
    <n v="8943"/>
    <n v="3756.0600000000004"/>
    <n v="0.42000000000000004"/>
    <s v="Outlet"/>
    <s v="2020"/>
    <x v="9"/>
    <x v="26"/>
  </r>
  <r>
    <x v="3"/>
    <n v="1128299"/>
    <x v="143"/>
    <x v="1"/>
    <x v="1"/>
    <s v="Houston"/>
    <x v="3"/>
    <n v="35"/>
    <n v="219"/>
    <n v="7665"/>
    <n v="2759.4"/>
    <n v="0.36"/>
    <s v="Outlet"/>
    <s v="2020"/>
    <x v="9"/>
    <x v="26"/>
  </r>
  <r>
    <x v="3"/>
    <n v="1128299"/>
    <x v="144"/>
    <x v="2"/>
    <x v="2"/>
    <s v="San Francisco"/>
    <x v="4"/>
    <n v="38"/>
    <n v="173"/>
    <n v="6574"/>
    <n v="3549.96"/>
    <n v="0.54"/>
    <s v="Outlet"/>
    <s v="2020"/>
    <x v="9"/>
    <x v="26"/>
  </r>
  <r>
    <x v="3"/>
    <n v="1128299"/>
    <x v="145"/>
    <x v="2"/>
    <x v="2"/>
    <s v="San Francisco"/>
    <x v="5"/>
    <n v="36"/>
    <n v="233"/>
    <n v="8388"/>
    <n v="1761.4800000000002"/>
    <n v="0.21000000000000002"/>
    <s v="Outlet"/>
    <s v="2020"/>
    <x v="9"/>
    <x v="26"/>
  </r>
  <r>
    <x v="3"/>
    <n v="1128299"/>
    <x v="146"/>
    <x v="2"/>
    <x v="2"/>
    <s v="San Francisco"/>
    <x v="0"/>
    <n v="28"/>
    <n v="289"/>
    <n v="8092"/>
    <n v="3398.6400000000003"/>
    <n v="0.42000000000000004"/>
    <s v="Outlet"/>
    <s v="2020"/>
    <x v="9"/>
    <x v="26"/>
  </r>
  <r>
    <x v="3"/>
    <n v="1128299"/>
    <x v="147"/>
    <x v="2"/>
    <x v="2"/>
    <s v="San Francisco"/>
    <x v="1"/>
    <n v="36"/>
    <n v="239"/>
    <n v="8604"/>
    <n v="2151"/>
    <n v="0.25"/>
    <s v="Outlet"/>
    <s v="2020"/>
    <x v="9"/>
    <x v="27"/>
  </r>
  <r>
    <x v="3"/>
    <n v="1128299"/>
    <x v="148"/>
    <x v="2"/>
    <x v="2"/>
    <s v="San Francisco"/>
    <x v="2"/>
    <n v="40"/>
    <n v="247"/>
    <n v="9880"/>
    <n v="4050.8"/>
    <n v="0.41000000000000003"/>
    <s v="Outlet"/>
    <s v="2020"/>
    <x v="9"/>
    <x v="27"/>
  </r>
  <r>
    <x v="3"/>
    <n v="1128299"/>
    <x v="149"/>
    <x v="2"/>
    <x v="2"/>
    <s v="San Francisco"/>
    <x v="3"/>
    <n v="39"/>
    <n v="190"/>
    <n v="7410"/>
    <n v="2519.3999999999996"/>
    <n v="0.33999999999999997"/>
    <s v="Outlet"/>
    <s v="2020"/>
    <x v="9"/>
    <x v="27"/>
  </r>
  <r>
    <x v="3"/>
    <n v="1128299"/>
    <x v="150"/>
    <x v="2"/>
    <x v="2"/>
    <s v="San Francisco"/>
    <x v="4"/>
    <n v="42"/>
    <n v="165"/>
    <n v="6930"/>
    <n v="3950.1000000000004"/>
    <n v="0.57000000000000006"/>
    <s v="Outlet"/>
    <s v="2020"/>
    <x v="9"/>
    <x v="27"/>
  </r>
  <r>
    <x v="3"/>
    <n v="1128299"/>
    <x v="151"/>
    <x v="2"/>
    <x v="2"/>
    <s v="San Francisco"/>
    <x v="5"/>
    <n v="33"/>
    <n v="210"/>
    <n v="6930"/>
    <n v="1524.6000000000001"/>
    <n v="0.22000000000000003"/>
    <s v="Outlet"/>
    <s v="2020"/>
    <x v="9"/>
    <x v="27"/>
  </r>
  <r>
    <x v="3"/>
    <n v="1128299"/>
    <x v="152"/>
    <x v="2"/>
    <x v="2"/>
    <s v="San Francisco"/>
    <x v="0"/>
    <n v="36"/>
    <n v="272"/>
    <n v="9792"/>
    <n v="3818.88"/>
    <n v="0.39"/>
    <s v="Outlet"/>
    <s v="2020"/>
    <x v="9"/>
    <x v="27"/>
  </r>
  <r>
    <x v="3"/>
    <n v="1128299"/>
    <x v="153"/>
    <x v="2"/>
    <x v="2"/>
    <s v="San Francisco"/>
    <x v="1"/>
    <n v="39"/>
    <n v="231"/>
    <n v="9009"/>
    <n v="2072.0700000000002"/>
    <n v="0.23"/>
    <s v="Outlet"/>
    <s v="2020"/>
    <x v="9"/>
    <x v="27"/>
  </r>
  <r>
    <x v="3"/>
    <n v="1128299"/>
    <x v="154"/>
    <x v="2"/>
    <x v="2"/>
    <s v="San Francisco"/>
    <x v="2"/>
    <n v="47"/>
    <n v="210"/>
    <n v="9870"/>
    <n v="4145.4000000000005"/>
    <n v="0.42000000000000004"/>
    <s v="Outlet"/>
    <s v="2020"/>
    <x v="9"/>
    <x v="28"/>
  </r>
  <r>
    <x v="3"/>
    <n v="1128299"/>
    <x v="155"/>
    <x v="2"/>
    <x v="2"/>
    <s v="San Francisco"/>
    <x v="3"/>
    <n v="48"/>
    <n v="204"/>
    <n v="9792"/>
    <n v="3133.44"/>
    <n v="0.32"/>
    <s v="Outlet"/>
    <s v="2020"/>
    <x v="10"/>
    <x v="29"/>
  </r>
  <r>
    <x v="3"/>
    <n v="1128299"/>
    <x v="156"/>
    <x v="2"/>
    <x v="2"/>
    <s v="San Francisco"/>
    <x v="4"/>
    <n v="51"/>
    <n v="170"/>
    <n v="8670"/>
    <n v="4681.8"/>
    <n v="0.54"/>
    <s v="Outlet"/>
    <s v="2020"/>
    <x v="10"/>
    <x v="29"/>
  </r>
  <r>
    <x v="3"/>
    <n v="1128299"/>
    <x v="157"/>
    <x v="2"/>
    <x v="2"/>
    <s v="San Francisco"/>
    <x v="5"/>
    <n v="41"/>
    <n v="245"/>
    <n v="10045"/>
    <n v="2009"/>
    <n v="0.2"/>
    <s v="Outlet"/>
    <s v="2020"/>
    <x v="10"/>
    <x v="29"/>
  </r>
  <r>
    <x v="3"/>
    <n v="1128299"/>
    <x v="158"/>
    <x v="2"/>
    <x v="2"/>
    <s v="San Francisco"/>
    <x v="0"/>
    <n v="40"/>
    <n v="271"/>
    <n v="10840"/>
    <n v="4119.2"/>
    <n v="0.38"/>
    <s v="Outlet"/>
    <s v="2020"/>
    <x v="10"/>
    <x v="29"/>
  </r>
  <r>
    <x v="3"/>
    <n v="1128299"/>
    <x v="159"/>
    <x v="2"/>
    <x v="2"/>
    <s v="San Francisco"/>
    <x v="1"/>
    <n v="51"/>
    <n v="216"/>
    <n v="11016"/>
    <n v="2754"/>
    <n v="0.25"/>
    <s v="Outlet"/>
    <s v="2020"/>
    <x v="10"/>
    <x v="29"/>
  </r>
  <r>
    <x v="3"/>
    <n v="1128299"/>
    <x v="160"/>
    <x v="2"/>
    <x v="2"/>
    <s v="San Francisco"/>
    <x v="2"/>
    <n v="46"/>
    <n v="254"/>
    <n v="11684"/>
    <n v="4556.76"/>
    <n v="0.39"/>
    <s v="Outlet"/>
    <s v="2020"/>
    <x v="10"/>
    <x v="30"/>
  </r>
  <r>
    <x v="3"/>
    <n v="1128299"/>
    <x v="161"/>
    <x v="2"/>
    <x v="2"/>
    <s v="San Francisco"/>
    <x v="3"/>
    <n v="48"/>
    <n v="188"/>
    <n v="9024"/>
    <n v="3068.16"/>
    <n v="0.33999999999999997"/>
    <s v="Outlet"/>
    <s v="2020"/>
    <x v="10"/>
    <x v="30"/>
  </r>
  <r>
    <x v="3"/>
    <n v="1128299"/>
    <x v="162"/>
    <x v="2"/>
    <x v="2"/>
    <s v="San Francisco"/>
    <x v="4"/>
    <n v="47"/>
    <n v="158"/>
    <n v="7426"/>
    <n v="4158.5600000000004"/>
    <n v="0.56000000000000005"/>
    <s v="Outlet"/>
    <s v="2020"/>
    <x v="10"/>
    <x v="30"/>
  </r>
  <r>
    <x v="3"/>
    <n v="1128299"/>
    <x v="163"/>
    <x v="2"/>
    <x v="2"/>
    <s v="San Francisco"/>
    <x v="5"/>
    <n v="62"/>
    <n v="245"/>
    <n v="15190"/>
    <n v="2886.1000000000004"/>
    <n v="0.19000000000000003"/>
    <s v="Outlet"/>
    <s v="2020"/>
    <x v="10"/>
    <x v="30"/>
  </r>
  <r>
    <x v="3"/>
    <n v="1128299"/>
    <x v="164"/>
    <x v="2"/>
    <x v="2"/>
    <s v="San Francisco"/>
    <x v="0"/>
    <n v="44"/>
    <n v="270"/>
    <n v="11880"/>
    <n v="5227.2"/>
    <n v="0.44"/>
    <s v="Outlet"/>
    <s v="2020"/>
    <x v="10"/>
    <x v="30"/>
  </r>
  <r>
    <x v="3"/>
    <n v="1128299"/>
    <x v="165"/>
    <x v="2"/>
    <x v="2"/>
    <s v="San Francisco"/>
    <x v="1"/>
    <n v="51"/>
    <n v="233"/>
    <n v="11883"/>
    <n v="3208.4100000000003"/>
    <n v="0.27"/>
    <s v="Outlet"/>
    <s v="2021"/>
    <x v="0"/>
    <x v="0"/>
  </r>
  <r>
    <x v="3"/>
    <n v="1128299"/>
    <x v="166"/>
    <x v="2"/>
    <x v="2"/>
    <s v="San Francisco"/>
    <x v="2"/>
    <n v="46"/>
    <n v="225"/>
    <n v="10350"/>
    <n v="4554"/>
    <n v="0.44"/>
    <s v="Outlet"/>
    <s v="2021"/>
    <x v="0"/>
    <x v="0"/>
  </r>
  <r>
    <x v="3"/>
    <n v="1128299"/>
    <x v="167"/>
    <x v="2"/>
    <x v="2"/>
    <s v="San Francisco"/>
    <x v="3"/>
    <n v="42"/>
    <n v="228"/>
    <n v="9576"/>
    <n v="4021.92"/>
    <n v="0.42"/>
    <s v="Outlet"/>
    <s v="2021"/>
    <x v="0"/>
    <x v="1"/>
  </r>
  <r>
    <x v="3"/>
    <n v="1128299"/>
    <x v="168"/>
    <x v="2"/>
    <x v="2"/>
    <s v="San Francisco"/>
    <x v="4"/>
    <n v="49"/>
    <n v="182"/>
    <n v="8918"/>
    <n v="5083.26"/>
    <n v="0.57000000000000006"/>
    <s v="Outlet"/>
    <s v="2021"/>
    <x v="0"/>
    <x v="1"/>
  </r>
  <r>
    <x v="3"/>
    <n v="1128299"/>
    <x v="169"/>
    <x v="2"/>
    <x v="2"/>
    <s v="San Francisco"/>
    <x v="5"/>
    <n v="58"/>
    <n v="225"/>
    <n v="13050"/>
    <n v="3001.5"/>
    <n v="0.23"/>
    <s v="Outlet"/>
    <s v="2021"/>
    <x v="0"/>
    <x v="1"/>
  </r>
  <r>
    <x v="3"/>
    <n v="1128299"/>
    <x v="170"/>
    <x v="2"/>
    <x v="2"/>
    <s v="San Francisco"/>
    <x v="0"/>
    <n v="41"/>
    <n v="341"/>
    <n v="13981"/>
    <n v="6011.8300000000008"/>
    <n v="0.43000000000000005"/>
    <s v="Outlet"/>
    <s v="2021"/>
    <x v="0"/>
    <x v="1"/>
  </r>
  <r>
    <x v="3"/>
    <n v="1128299"/>
    <x v="171"/>
    <x v="2"/>
    <x v="2"/>
    <s v="San Francisco"/>
    <x v="1"/>
    <n v="50"/>
    <n v="256"/>
    <n v="12800"/>
    <n v="3840"/>
    <n v="0.3"/>
    <s v="Outlet"/>
    <s v="2021"/>
    <x v="0"/>
    <x v="1"/>
  </r>
  <r>
    <x v="3"/>
    <n v="1128299"/>
    <x v="172"/>
    <x v="2"/>
    <x v="2"/>
    <s v="San Francisco"/>
    <x v="2"/>
    <n v="42"/>
    <n v="281"/>
    <n v="11802"/>
    <n v="5310.9000000000005"/>
    <n v="0.45"/>
    <s v="Outlet"/>
    <s v="2021"/>
    <x v="0"/>
    <x v="1"/>
  </r>
  <r>
    <x v="3"/>
    <n v="1128299"/>
    <x v="173"/>
    <x v="2"/>
    <x v="2"/>
    <s v="San Francisco"/>
    <x v="3"/>
    <n v="41"/>
    <n v="224"/>
    <n v="9184"/>
    <n v="3765.4399999999996"/>
    <n v="0.41"/>
    <s v="Outlet"/>
    <s v="2021"/>
    <x v="0"/>
    <x v="1"/>
  </r>
  <r>
    <x v="3"/>
    <n v="1128299"/>
    <x v="174"/>
    <x v="2"/>
    <x v="2"/>
    <s v="San Francisco"/>
    <x v="4"/>
    <n v="44"/>
    <n v="196"/>
    <n v="8624"/>
    <n v="5260.6400000000012"/>
    <n v="0.6100000000000001"/>
    <s v="Outlet"/>
    <s v="2021"/>
    <x v="0"/>
    <x v="31"/>
  </r>
  <r>
    <x v="3"/>
    <n v="1128299"/>
    <x v="175"/>
    <x v="2"/>
    <x v="2"/>
    <s v="San Francisco"/>
    <x v="5"/>
    <n v="60"/>
    <n v="306"/>
    <n v="18360"/>
    <n v="4773.6000000000004"/>
    <n v="0.26"/>
    <s v="Outlet"/>
    <s v="2021"/>
    <x v="0"/>
    <x v="31"/>
  </r>
  <r>
    <x v="3"/>
    <n v="1128299"/>
    <x v="176"/>
    <x v="2"/>
    <x v="2"/>
    <s v="San Francisco"/>
    <x v="0"/>
    <n v="41"/>
    <n v="338"/>
    <n v="13858"/>
    <n v="5266.04"/>
    <n v="0.38"/>
    <s v="Outlet"/>
    <s v="2021"/>
    <x v="0"/>
    <x v="31"/>
  </r>
  <r>
    <x v="3"/>
    <n v="1128299"/>
    <x v="177"/>
    <x v="2"/>
    <x v="2"/>
    <s v="San Francisco"/>
    <x v="1"/>
    <n v="49"/>
    <n v="263"/>
    <n v="12887"/>
    <n v="3092.88"/>
    <n v="0.24000000000000002"/>
    <s v="Outlet"/>
    <s v="2021"/>
    <x v="0"/>
    <x v="31"/>
  </r>
  <r>
    <x v="3"/>
    <n v="1128299"/>
    <x v="178"/>
    <x v="2"/>
    <x v="2"/>
    <s v="San Francisco"/>
    <x v="2"/>
    <n v="46"/>
    <n v="264"/>
    <n v="12144"/>
    <n v="4857.6000000000004"/>
    <n v="0.4"/>
    <s v="Outlet"/>
    <s v="2021"/>
    <x v="0"/>
    <x v="31"/>
  </r>
  <r>
    <x v="3"/>
    <n v="1128299"/>
    <x v="179"/>
    <x v="2"/>
    <x v="2"/>
    <s v="San Francisco"/>
    <x v="3"/>
    <n v="46"/>
    <n v="247"/>
    <n v="11362"/>
    <n v="4090.3199999999997"/>
    <n v="0.36"/>
    <s v="Outlet"/>
    <s v="2021"/>
    <x v="0"/>
    <x v="31"/>
  </r>
  <r>
    <x v="3"/>
    <n v="1128299"/>
    <x v="180"/>
    <x v="2"/>
    <x v="2"/>
    <s v="San Francisco"/>
    <x v="4"/>
    <n v="44"/>
    <n v="240"/>
    <n v="10560"/>
    <n v="5913.6"/>
    <n v="0.56000000000000005"/>
    <s v="Outlet"/>
    <s v="2021"/>
    <x v="0"/>
    <x v="31"/>
  </r>
  <r>
    <x v="3"/>
    <n v="1128299"/>
    <x v="181"/>
    <x v="2"/>
    <x v="2"/>
    <s v="San Francisco"/>
    <x v="5"/>
    <n v="56"/>
    <n v="264"/>
    <n v="14784"/>
    <n v="2808.9600000000005"/>
    <n v="0.19000000000000003"/>
    <s v="Outlet"/>
    <s v="2021"/>
    <x v="0"/>
    <x v="2"/>
  </r>
  <r>
    <x v="3"/>
    <n v="1128299"/>
    <x v="182"/>
    <x v="2"/>
    <x v="2"/>
    <s v="San Francisco"/>
    <x v="0"/>
    <n v="45"/>
    <n v="302"/>
    <n v="13590"/>
    <n v="5436"/>
    <n v="0.4"/>
    <s v="Outlet"/>
    <s v="2021"/>
    <x v="0"/>
    <x v="2"/>
  </r>
  <r>
    <x v="3"/>
    <n v="1128299"/>
    <x v="183"/>
    <x v="2"/>
    <x v="2"/>
    <s v="San Francisco"/>
    <x v="1"/>
    <n v="47"/>
    <n v="278"/>
    <n v="13066"/>
    <n v="2874.52"/>
    <n v="0.22"/>
    <s v="Outlet"/>
    <s v="2021"/>
    <x v="0"/>
    <x v="2"/>
  </r>
  <r>
    <x v="3"/>
    <n v="1128299"/>
    <x v="184"/>
    <x v="2"/>
    <x v="2"/>
    <s v="San Francisco"/>
    <x v="2"/>
    <n v="51"/>
    <n v="248"/>
    <n v="12648"/>
    <n v="4932.72"/>
    <n v="0.39"/>
    <s v="Outlet"/>
    <s v="2021"/>
    <x v="0"/>
    <x v="2"/>
  </r>
  <r>
    <x v="3"/>
    <n v="1128299"/>
    <x v="185"/>
    <x v="2"/>
    <x v="2"/>
    <s v="San Francisco"/>
    <x v="3"/>
    <n v="52"/>
    <n v="255"/>
    <n v="13260"/>
    <n v="4508.3999999999996"/>
    <n v="0.33999999999999997"/>
    <s v="Outlet"/>
    <s v="2021"/>
    <x v="0"/>
    <x v="2"/>
  </r>
  <r>
    <x v="3"/>
    <n v="1128299"/>
    <x v="186"/>
    <x v="2"/>
    <x v="2"/>
    <s v="San Francisco"/>
    <x v="4"/>
    <n v="59"/>
    <n v="263"/>
    <n v="15517"/>
    <n v="8844.69"/>
    <n v="0.57000000000000006"/>
    <s v="Outlet"/>
    <s v="2021"/>
    <x v="0"/>
    <x v="2"/>
  </r>
  <r>
    <x v="3"/>
    <n v="1128299"/>
    <x v="187"/>
    <x v="2"/>
    <x v="2"/>
    <s v="San Francisco"/>
    <x v="5"/>
    <n v="60"/>
    <n v="254"/>
    <n v="15240"/>
    <n v="3352.8000000000006"/>
    <n v="0.22000000000000003"/>
    <s v="Outlet"/>
    <s v="2021"/>
    <x v="0"/>
    <x v="2"/>
  </r>
  <r>
    <x v="3"/>
    <n v="1128299"/>
    <x v="188"/>
    <x v="2"/>
    <x v="2"/>
    <s v="San Francisco"/>
    <x v="0"/>
    <n v="40"/>
    <n v="287"/>
    <n v="11480"/>
    <n v="4018.0000000000005"/>
    <n v="0.35000000000000003"/>
    <s v="Outlet"/>
    <s v="2021"/>
    <x v="0"/>
    <x v="3"/>
  </r>
  <r>
    <x v="3"/>
    <n v="1128299"/>
    <x v="189"/>
    <x v="2"/>
    <x v="2"/>
    <s v="San Francisco"/>
    <x v="1"/>
    <n v="42"/>
    <n v="287"/>
    <n v="12054"/>
    <n v="2049.1799999999998"/>
    <n v="0.16999999999999998"/>
    <s v="Outlet"/>
    <s v="2021"/>
    <x v="0"/>
    <x v="3"/>
  </r>
  <r>
    <x v="3"/>
    <n v="1128299"/>
    <x v="190"/>
    <x v="2"/>
    <x v="2"/>
    <s v="San Francisco"/>
    <x v="2"/>
    <n v="39"/>
    <n v="248"/>
    <n v="9672"/>
    <n v="3288.48"/>
    <n v="0.34"/>
    <s v="Outlet"/>
    <s v="2021"/>
    <x v="0"/>
    <x v="3"/>
  </r>
  <r>
    <x v="3"/>
    <n v="1128299"/>
    <x v="191"/>
    <x v="2"/>
    <x v="2"/>
    <s v="San Francisco"/>
    <x v="3"/>
    <n v="39"/>
    <n v="247"/>
    <n v="9633"/>
    <n v="2600.91"/>
    <n v="0.26999999999999996"/>
    <s v="Outlet"/>
    <s v="2021"/>
    <x v="0"/>
    <x v="3"/>
  </r>
  <r>
    <x v="3"/>
    <n v="1128299"/>
    <x v="192"/>
    <x v="2"/>
    <x v="2"/>
    <s v="San Francisco"/>
    <x v="4"/>
    <n v="43"/>
    <n v="225"/>
    <n v="9675"/>
    <n v="4644.0000000000009"/>
    <n v="0.48000000000000009"/>
    <s v="Outlet"/>
    <s v="2021"/>
    <x v="0"/>
    <x v="3"/>
  </r>
  <r>
    <x v="3"/>
    <n v="1128299"/>
    <x v="193"/>
    <x v="2"/>
    <x v="2"/>
    <s v="San Francisco"/>
    <x v="5"/>
    <n v="51"/>
    <n v="264"/>
    <n v="13464"/>
    <n v="2019.6000000000004"/>
    <n v="0.15000000000000002"/>
    <s v="Outlet"/>
    <s v="2021"/>
    <x v="0"/>
    <x v="3"/>
  </r>
  <r>
    <x v="3"/>
    <n v="1128299"/>
    <x v="194"/>
    <x v="2"/>
    <x v="2"/>
    <s v="San Francisco"/>
    <x v="0"/>
    <n v="36"/>
    <n v="289"/>
    <n v="10404"/>
    <n v="3433.3200000000006"/>
    <n v="0.33000000000000007"/>
    <s v="Outlet"/>
    <s v="2021"/>
    <x v="0"/>
    <x v="3"/>
  </r>
  <r>
    <x v="3"/>
    <n v="1128299"/>
    <x v="195"/>
    <x v="2"/>
    <x v="2"/>
    <s v="San Francisco"/>
    <x v="1"/>
    <n v="39"/>
    <n v="280"/>
    <n v="10920"/>
    <n v="1965.6"/>
    <n v="0.18"/>
    <s v="Outlet"/>
    <s v="2021"/>
    <x v="0"/>
    <x v="4"/>
  </r>
  <r>
    <x v="3"/>
    <n v="1128299"/>
    <x v="196"/>
    <x v="2"/>
    <x v="2"/>
    <s v="San Francisco"/>
    <x v="2"/>
    <n v="42"/>
    <n v="210"/>
    <n v="8820"/>
    <n v="2910.6000000000008"/>
    <n v="0.33000000000000007"/>
    <s v="Outlet"/>
    <s v="2021"/>
    <x v="1"/>
    <x v="4"/>
  </r>
  <r>
    <x v="3"/>
    <n v="1128299"/>
    <x v="197"/>
    <x v="2"/>
    <x v="2"/>
    <s v="San Francisco"/>
    <x v="3"/>
    <n v="42"/>
    <n v="223"/>
    <n v="9366"/>
    <n v="2903.4599999999996"/>
    <n v="0.30999999999999994"/>
    <s v="Outlet"/>
    <s v="2021"/>
    <x v="1"/>
    <x v="4"/>
  </r>
  <r>
    <x v="3"/>
    <n v="1128299"/>
    <x v="198"/>
    <x v="2"/>
    <x v="2"/>
    <s v="San Francisco"/>
    <x v="4"/>
    <n v="50"/>
    <n v="221"/>
    <n v="11050"/>
    <n v="5193.5000000000009"/>
    <n v="0.47000000000000008"/>
    <s v="Outlet"/>
    <s v="2021"/>
    <x v="1"/>
    <x v="4"/>
  </r>
  <r>
    <x v="3"/>
    <n v="1128299"/>
    <x v="199"/>
    <x v="2"/>
    <x v="2"/>
    <s v="San Francisco"/>
    <x v="5"/>
    <n v="46"/>
    <n v="224"/>
    <n v="10304"/>
    <n v="1236.48"/>
    <n v="0.12000000000000001"/>
    <s v="Outlet"/>
    <s v="2021"/>
    <x v="1"/>
    <x v="4"/>
  </r>
  <r>
    <x v="3"/>
    <n v="1128299"/>
    <x v="200"/>
    <x v="2"/>
    <x v="2"/>
    <s v="San Francisco"/>
    <x v="0"/>
    <n v="39"/>
    <n v="263"/>
    <n v="10257"/>
    <n v="3589.9500000000003"/>
    <n v="0.35000000000000003"/>
    <s v="Outlet"/>
    <s v="2021"/>
    <x v="1"/>
    <x v="4"/>
  </r>
  <r>
    <x v="3"/>
    <n v="1128299"/>
    <x v="201"/>
    <x v="2"/>
    <x v="2"/>
    <s v="San Francisco"/>
    <x v="1"/>
    <n v="46"/>
    <n v="306"/>
    <n v="14076"/>
    <n v="2815.2000000000003"/>
    <n v="0.2"/>
    <s v="Outlet"/>
    <s v="2021"/>
    <x v="1"/>
    <x v="4"/>
  </r>
  <r>
    <x v="3"/>
    <n v="1128299"/>
    <x v="202"/>
    <x v="2"/>
    <x v="2"/>
    <s v="San Francisco"/>
    <x v="2"/>
    <n v="40"/>
    <n v="247"/>
    <n v="9880"/>
    <n v="3359.2000000000003"/>
    <n v="0.34"/>
    <s v="Outlet"/>
    <s v="2021"/>
    <x v="1"/>
    <x v="5"/>
  </r>
  <r>
    <x v="3"/>
    <n v="1128299"/>
    <x v="203"/>
    <x v="2"/>
    <x v="2"/>
    <s v="San Francisco"/>
    <x v="3"/>
    <n v="37"/>
    <n v="210"/>
    <n v="7770"/>
    <n v="2253.2999999999997"/>
    <n v="0.28999999999999998"/>
    <s v="Outlet"/>
    <s v="2021"/>
    <x v="1"/>
    <x v="5"/>
  </r>
  <r>
    <x v="3"/>
    <n v="1128299"/>
    <x v="204"/>
    <x v="2"/>
    <x v="2"/>
    <s v="San Francisco"/>
    <x v="4"/>
    <n v="51"/>
    <n v="228"/>
    <n v="11628"/>
    <n v="5465.1600000000008"/>
    <n v="0.47000000000000008"/>
    <s v="Outlet"/>
    <s v="2021"/>
    <x v="1"/>
    <x v="5"/>
  </r>
  <r>
    <x v="3"/>
    <n v="1128299"/>
    <x v="205"/>
    <x v="2"/>
    <x v="2"/>
    <s v="San Francisco"/>
    <x v="5"/>
    <n v="56"/>
    <n v="256"/>
    <n v="14336"/>
    <n v="2150.4000000000005"/>
    <n v="0.15000000000000002"/>
    <s v="Outlet"/>
    <s v="2021"/>
    <x v="1"/>
    <x v="5"/>
  </r>
  <r>
    <x v="3"/>
    <n v="1128299"/>
    <x v="206"/>
    <x v="2"/>
    <x v="2"/>
    <s v="San Francisco"/>
    <x v="0"/>
    <n v="40"/>
    <n v="322"/>
    <n v="12880"/>
    <n v="4250.4000000000005"/>
    <n v="0.33000000000000007"/>
    <s v="Outlet"/>
    <s v="2021"/>
    <x v="1"/>
    <x v="5"/>
  </r>
  <r>
    <x v="3"/>
    <n v="1128299"/>
    <x v="207"/>
    <x v="2"/>
    <x v="2"/>
    <s v="San Francisco"/>
    <x v="1"/>
    <n v="46"/>
    <n v="332"/>
    <n v="15272"/>
    <n v="3207.12"/>
    <n v="0.21"/>
    <s v="Outlet"/>
    <s v="2021"/>
    <x v="1"/>
    <x v="5"/>
  </r>
  <r>
    <x v="3"/>
    <n v="1128299"/>
    <x v="208"/>
    <x v="2"/>
    <x v="2"/>
    <s v="San Francisco"/>
    <x v="2"/>
    <n v="44"/>
    <n v="256"/>
    <n v="11264"/>
    <n v="3717.1200000000008"/>
    <n v="0.33000000000000007"/>
    <s v="Outlet"/>
    <s v="2021"/>
    <x v="1"/>
    <x v="5"/>
  </r>
  <r>
    <x v="3"/>
    <n v="1128299"/>
    <x v="209"/>
    <x v="2"/>
    <x v="2"/>
    <s v="San Francisco"/>
    <x v="3"/>
    <n v="40"/>
    <n v="271"/>
    <n v="10840"/>
    <n v="3252"/>
    <n v="0.3"/>
    <s v="Outlet"/>
    <s v="2021"/>
    <x v="1"/>
    <x v="32"/>
  </r>
  <r>
    <x v="3"/>
    <n v="1128299"/>
    <x v="210"/>
    <x v="2"/>
    <x v="2"/>
    <s v="San Francisco"/>
    <x v="4"/>
    <n v="43"/>
    <n v="245"/>
    <n v="10535"/>
    <n v="5478.2"/>
    <n v="0.52"/>
    <s v="Outlet"/>
    <s v="2021"/>
    <x v="1"/>
    <x v="32"/>
  </r>
  <r>
    <x v="3"/>
    <n v="1128299"/>
    <x v="211"/>
    <x v="2"/>
    <x v="2"/>
    <s v="San Francisco"/>
    <x v="5"/>
    <n v="50"/>
    <n v="256"/>
    <n v="12800"/>
    <n v="2176"/>
    <n v="0.17"/>
    <s v="Outlet"/>
    <s v="2021"/>
    <x v="1"/>
    <x v="32"/>
  </r>
  <r>
    <x v="4"/>
    <n v="1189833"/>
    <x v="212"/>
    <x v="2"/>
    <x v="2"/>
    <s v="San Francisco"/>
    <x v="0"/>
    <n v="26"/>
    <n v="224"/>
    <n v="5824"/>
    <n v="2504.3200000000002"/>
    <n v="0.43000000000000005"/>
    <s v="Outlet"/>
    <s v="2021"/>
    <x v="1"/>
    <x v="32"/>
  </r>
  <r>
    <x v="4"/>
    <n v="1189833"/>
    <x v="213"/>
    <x v="2"/>
    <x v="2"/>
    <s v="San Francisco"/>
    <x v="1"/>
    <n v="35"/>
    <n v="224"/>
    <n v="7840"/>
    <n v="2352"/>
    <n v="0.3"/>
    <s v="Outlet"/>
    <s v="2021"/>
    <x v="1"/>
    <x v="32"/>
  </r>
  <r>
    <x v="4"/>
    <n v="1189833"/>
    <x v="214"/>
    <x v="2"/>
    <x v="2"/>
    <s v="San Francisco"/>
    <x v="2"/>
    <n v="36"/>
    <n v="217"/>
    <n v="7812"/>
    <n v="3281.0400000000004"/>
    <n v="0.42000000000000004"/>
    <s v="Outlet"/>
    <s v="2021"/>
    <x v="2"/>
    <x v="7"/>
  </r>
  <r>
    <x v="4"/>
    <n v="1189833"/>
    <x v="215"/>
    <x v="2"/>
    <x v="2"/>
    <s v="San Francisco"/>
    <x v="3"/>
    <n v="33"/>
    <n v="182"/>
    <n v="6006"/>
    <n v="2282.2800000000002"/>
    <n v="0.38"/>
    <s v="Outlet"/>
    <s v="2021"/>
    <x v="2"/>
    <x v="7"/>
  </r>
  <r>
    <x v="4"/>
    <n v="1189833"/>
    <x v="216"/>
    <x v="2"/>
    <x v="2"/>
    <s v="Los Angeles"/>
    <x v="4"/>
    <n v="36"/>
    <n v="155"/>
    <n v="5580"/>
    <n v="3292.2000000000003"/>
    <n v="0.59000000000000008"/>
    <s v="Outlet"/>
    <s v="2021"/>
    <x v="2"/>
    <x v="7"/>
  </r>
  <r>
    <x v="4"/>
    <n v="1189833"/>
    <x v="217"/>
    <x v="2"/>
    <x v="2"/>
    <s v="Los Angeles"/>
    <x v="5"/>
    <n v="29"/>
    <n v="210"/>
    <n v="6090"/>
    <n v="1400.7"/>
    <n v="0.23"/>
    <s v="Outlet"/>
    <s v="2021"/>
    <x v="2"/>
    <x v="7"/>
  </r>
  <r>
    <x v="4"/>
    <n v="1189833"/>
    <x v="218"/>
    <x v="2"/>
    <x v="2"/>
    <s v="Los Angeles"/>
    <x v="0"/>
    <n v="28"/>
    <n v="240"/>
    <n v="6720"/>
    <n v="3091.2000000000003"/>
    <n v="0.46"/>
    <s v="Outlet"/>
    <s v="2021"/>
    <x v="2"/>
    <x v="7"/>
  </r>
  <r>
    <x v="4"/>
    <n v="1189833"/>
    <x v="219"/>
    <x v="2"/>
    <x v="2"/>
    <s v="Los Angeles"/>
    <x v="1"/>
    <n v="30"/>
    <n v="215"/>
    <n v="6450"/>
    <n v="1999.5"/>
    <n v="0.31"/>
    <s v="Outlet"/>
    <s v="2021"/>
    <x v="2"/>
    <x v="8"/>
  </r>
  <r>
    <x v="4"/>
    <n v="1189833"/>
    <x v="220"/>
    <x v="2"/>
    <x v="2"/>
    <s v="Los Angeles"/>
    <x v="2"/>
    <n v="33"/>
    <n v="223"/>
    <n v="7359"/>
    <n v="3090.78"/>
    <n v="0.42000000000000004"/>
    <s v="Outlet"/>
    <s v="2021"/>
    <x v="2"/>
    <x v="8"/>
  </r>
  <r>
    <x v="4"/>
    <n v="1189833"/>
    <x v="221"/>
    <x v="2"/>
    <x v="2"/>
    <s v="Los Angeles"/>
    <x v="3"/>
    <n v="34"/>
    <n v="179"/>
    <n v="6086"/>
    <n v="2495.2599999999998"/>
    <n v="0.41"/>
    <s v="Outlet"/>
    <s v="2021"/>
    <x v="2"/>
    <x v="8"/>
  </r>
  <r>
    <x v="4"/>
    <n v="1189833"/>
    <x v="222"/>
    <x v="2"/>
    <x v="2"/>
    <s v="Los Angeles"/>
    <x v="4"/>
    <n v="40"/>
    <n v="140"/>
    <n v="5600"/>
    <n v="3192.0000000000005"/>
    <n v="0.57000000000000006"/>
    <s v="Outlet"/>
    <s v="2021"/>
    <x v="2"/>
    <x v="8"/>
  </r>
  <r>
    <x v="4"/>
    <n v="1189833"/>
    <x v="223"/>
    <x v="2"/>
    <x v="2"/>
    <s v="Los Angeles"/>
    <x v="5"/>
    <n v="32"/>
    <n v="208"/>
    <n v="6656"/>
    <n v="1730.56"/>
    <n v="0.26"/>
    <s v="Outlet"/>
    <s v="2021"/>
    <x v="2"/>
    <x v="8"/>
  </r>
  <r>
    <x v="4"/>
    <n v="1189833"/>
    <x v="224"/>
    <x v="2"/>
    <x v="2"/>
    <s v="Los Angeles"/>
    <x v="0"/>
    <n v="24"/>
    <n v="264"/>
    <n v="6336"/>
    <n v="2787.84"/>
    <n v="0.44"/>
    <s v="Outlet"/>
    <s v="2021"/>
    <x v="2"/>
    <x v="8"/>
  </r>
  <r>
    <x v="4"/>
    <n v="1189833"/>
    <x v="225"/>
    <x v="2"/>
    <x v="2"/>
    <s v="Los Angeles"/>
    <x v="1"/>
    <n v="36"/>
    <n v="228"/>
    <n v="8208"/>
    <n v="2298.2400000000002"/>
    <n v="0.28000000000000003"/>
    <s v="Outlet"/>
    <s v="2021"/>
    <x v="2"/>
    <x v="8"/>
  </r>
  <r>
    <x v="4"/>
    <n v="1189833"/>
    <x v="226"/>
    <x v="2"/>
    <x v="2"/>
    <s v="Los Angeles"/>
    <x v="2"/>
    <n v="33"/>
    <n v="221"/>
    <n v="7293"/>
    <n v="3354.78"/>
    <n v="0.46"/>
    <s v="Outlet"/>
    <s v="2021"/>
    <x v="2"/>
    <x v="33"/>
  </r>
  <r>
    <x v="4"/>
    <n v="1189833"/>
    <x v="227"/>
    <x v="2"/>
    <x v="2"/>
    <s v="Los Angeles"/>
    <x v="3"/>
    <n v="36"/>
    <n v="176"/>
    <n v="6336"/>
    <n v="2471.0399999999995"/>
    <n v="0.38999999999999996"/>
    <s v="Outlet"/>
    <s v="2021"/>
    <x v="2"/>
    <x v="33"/>
  </r>
  <r>
    <x v="4"/>
    <n v="1189833"/>
    <x v="228"/>
    <x v="2"/>
    <x v="2"/>
    <s v="Los Angeles"/>
    <x v="4"/>
    <n v="36"/>
    <n v="128"/>
    <n v="4608"/>
    <n v="2718.7200000000003"/>
    <n v="0.59000000000000008"/>
    <s v="Outlet"/>
    <s v="2021"/>
    <x v="2"/>
    <x v="33"/>
  </r>
  <r>
    <x v="4"/>
    <n v="1189833"/>
    <x v="229"/>
    <x v="2"/>
    <x v="2"/>
    <s v="Los Angeles"/>
    <x v="5"/>
    <n v="33"/>
    <n v="194"/>
    <n v="6402"/>
    <n v="1472.46"/>
    <n v="0.23"/>
    <s v="Outlet"/>
    <s v="2021"/>
    <x v="3"/>
    <x v="34"/>
  </r>
  <r>
    <x v="4"/>
    <n v="1189833"/>
    <x v="230"/>
    <x v="2"/>
    <x v="2"/>
    <s v="Los Angeles"/>
    <x v="0"/>
    <n v="31"/>
    <n v="248"/>
    <n v="7688"/>
    <n v="3536.48"/>
    <n v="0.46"/>
    <s v="Outlet"/>
    <s v="2021"/>
    <x v="3"/>
    <x v="34"/>
  </r>
  <r>
    <x v="4"/>
    <n v="1189833"/>
    <x v="231"/>
    <x v="2"/>
    <x v="2"/>
    <s v="Los Angeles"/>
    <x v="1"/>
    <n v="34"/>
    <n v="210"/>
    <n v="7140"/>
    <n v="2070.6"/>
    <n v="0.28999999999999998"/>
    <s v="Outlet"/>
    <s v="2021"/>
    <x v="3"/>
    <x v="34"/>
  </r>
  <r>
    <x v="4"/>
    <n v="1189833"/>
    <x v="232"/>
    <x v="2"/>
    <x v="2"/>
    <s v="Los Angeles"/>
    <x v="2"/>
    <n v="38"/>
    <n v="206"/>
    <n v="7828"/>
    <n v="3679.1600000000003"/>
    <n v="0.47000000000000003"/>
    <s v="Outlet"/>
    <s v="2021"/>
    <x v="3"/>
    <x v="34"/>
  </r>
  <r>
    <x v="4"/>
    <n v="1189833"/>
    <x v="233"/>
    <x v="2"/>
    <x v="2"/>
    <s v="Los Angeles"/>
    <x v="3"/>
    <n v="31"/>
    <n v="173"/>
    <n v="5363"/>
    <n v="2037.94"/>
    <n v="0.38"/>
    <s v="Outlet"/>
    <s v="2021"/>
    <x v="3"/>
    <x v="34"/>
  </r>
  <r>
    <x v="4"/>
    <n v="1189833"/>
    <x v="234"/>
    <x v="2"/>
    <x v="2"/>
    <s v="Los Angeles"/>
    <x v="4"/>
    <n v="38"/>
    <n v="149"/>
    <n v="5662"/>
    <n v="3453.8200000000006"/>
    <n v="0.6100000000000001"/>
    <s v="Outlet"/>
    <s v="2021"/>
    <x v="3"/>
    <x v="10"/>
  </r>
  <r>
    <x v="4"/>
    <n v="1189833"/>
    <x v="235"/>
    <x v="2"/>
    <x v="2"/>
    <s v="Los Angeles"/>
    <x v="5"/>
    <n v="49"/>
    <n v="198"/>
    <n v="9702"/>
    <n v="2619.54"/>
    <n v="0.27"/>
    <s v="Outlet"/>
    <s v="2021"/>
    <x v="3"/>
    <x v="10"/>
  </r>
  <r>
    <x v="4"/>
    <n v="1189833"/>
    <x v="236"/>
    <x v="2"/>
    <x v="2"/>
    <s v="Los Angeles"/>
    <x v="0"/>
    <n v="32"/>
    <n v="240"/>
    <n v="7680"/>
    <n v="3609.6000000000004"/>
    <n v="0.47000000000000003"/>
    <s v="Outlet"/>
    <s v="2021"/>
    <x v="3"/>
    <x v="10"/>
  </r>
  <r>
    <x v="4"/>
    <n v="1189833"/>
    <x v="237"/>
    <x v="2"/>
    <x v="2"/>
    <s v="Los Angeles"/>
    <x v="1"/>
    <n v="34"/>
    <n v="221"/>
    <n v="7514"/>
    <n v="2254.1999999999998"/>
    <n v="0.3"/>
    <s v="Outlet"/>
    <s v="2021"/>
    <x v="3"/>
    <x v="10"/>
  </r>
  <r>
    <x v="4"/>
    <n v="1189833"/>
    <x v="238"/>
    <x v="2"/>
    <x v="2"/>
    <s v="Los Angeles"/>
    <x v="2"/>
    <n v="36"/>
    <n v="215"/>
    <n v="7740"/>
    <n v="3483"/>
    <n v="0.45"/>
    <s v="Outlet"/>
    <s v="2021"/>
    <x v="3"/>
    <x v="10"/>
  </r>
  <r>
    <x v="4"/>
    <n v="1189833"/>
    <x v="239"/>
    <x v="2"/>
    <x v="2"/>
    <s v="Los Angeles"/>
    <x v="3"/>
    <n v="33"/>
    <n v="193"/>
    <n v="6369"/>
    <n v="2420.2200000000003"/>
    <n v="0.38"/>
    <s v="Outlet"/>
    <s v="2021"/>
    <x v="3"/>
    <x v="10"/>
  </r>
  <r>
    <x v="4"/>
    <n v="1189833"/>
    <x v="240"/>
    <x v="2"/>
    <x v="2"/>
    <s v="Los Angeles"/>
    <x v="4"/>
    <n v="38"/>
    <n v="140"/>
    <n v="5320"/>
    <n v="3138.8000000000006"/>
    <n v="0.59000000000000008"/>
    <s v="Outlet"/>
    <s v="2021"/>
    <x v="3"/>
    <x v="10"/>
  </r>
  <r>
    <x v="4"/>
    <n v="1189833"/>
    <x v="241"/>
    <x v="2"/>
    <x v="2"/>
    <s v="Los Angeles"/>
    <x v="5"/>
    <n v="43"/>
    <n v="206"/>
    <n v="8858"/>
    <n v="1948.76"/>
    <n v="0.22"/>
    <s v="Outlet"/>
    <s v="2021"/>
    <x v="3"/>
    <x v="11"/>
  </r>
  <r>
    <x v="4"/>
    <n v="1189833"/>
    <x v="242"/>
    <x v="2"/>
    <x v="2"/>
    <s v="Los Angeles"/>
    <x v="0"/>
    <n v="36"/>
    <n v="297"/>
    <n v="10692"/>
    <n v="4704.4800000000005"/>
    <n v="0.44"/>
    <s v="Outlet"/>
    <s v="2021"/>
    <x v="3"/>
    <x v="11"/>
  </r>
  <r>
    <x v="4"/>
    <n v="1189833"/>
    <x v="243"/>
    <x v="2"/>
    <x v="2"/>
    <s v="Los Angeles"/>
    <x v="1"/>
    <n v="35"/>
    <n v="225"/>
    <n v="7875"/>
    <n v="2362.5"/>
    <n v="0.3"/>
    <s v="Outlet"/>
    <s v="2021"/>
    <x v="3"/>
    <x v="11"/>
  </r>
  <r>
    <x v="4"/>
    <n v="1189833"/>
    <x v="244"/>
    <x v="2"/>
    <x v="2"/>
    <s v="Los Angeles"/>
    <x v="2"/>
    <n v="35"/>
    <n v="233"/>
    <n v="8155"/>
    <n v="3425.1000000000004"/>
    <n v="0.42000000000000004"/>
    <s v="Outlet"/>
    <s v="2021"/>
    <x v="3"/>
    <x v="11"/>
  </r>
  <r>
    <x v="4"/>
    <n v="1189833"/>
    <x v="245"/>
    <x v="2"/>
    <x v="2"/>
    <s v="Los Angeles"/>
    <x v="3"/>
    <n v="32"/>
    <n v="194"/>
    <n v="6208"/>
    <n v="2296.96"/>
    <n v="0.37"/>
    <s v="Outlet"/>
    <s v="2021"/>
    <x v="3"/>
    <x v="11"/>
  </r>
  <r>
    <x v="4"/>
    <n v="1189833"/>
    <x v="246"/>
    <x v="2"/>
    <x v="2"/>
    <s v="Los Angeles"/>
    <x v="4"/>
    <n v="39"/>
    <n v="165"/>
    <n v="6435"/>
    <n v="3861.0000000000005"/>
    <n v="0.60000000000000009"/>
    <s v="Outlet"/>
    <s v="2021"/>
    <x v="3"/>
    <x v="11"/>
  </r>
  <r>
    <x v="4"/>
    <n v="1189833"/>
    <x v="247"/>
    <x v="2"/>
    <x v="2"/>
    <s v="Los Angeles"/>
    <x v="5"/>
    <n v="48"/>
    <n v="264"/>
    <n v="12672"/>
    <n v="2787.84"/>
    <n v="0.22"/>
    <s v="Outlet"/>
    <s v="2021"/>
    <x v="3"/>
    <x v="11"/>
  </r>
  <r>
    <x v="4"/>
    <n v="1189833"/>
    <x v="248"/>
    <x v="2"/>
    <x v="2"/>
    <s v="Los Angeles"/>
    <x v="0"/>
    <n v="30"/>
    <n v="285"/>
    <n v="8550"/>
    <n v="4018.5000000000005"/>
    <n v="0.47000000000000003"/>
    <s v="Outlet"/>
    <s v="2021"/>
    <x v="3"/>
    <x v="12"/>
  </r>
  <r>
    <x v="4"/>
    <n v="1189833"/>
    <x v="249"/>
    <x v="2"/>
    <x v="2"/>
    <s v="Los Angeles"/>
    <x v="1"/>
    <n v="37"/>
    <n v="272"/>
    <n v="10064"/>
    <n v="2918.56"/>
    <n v="0.28999999999999998"/>
    <s v="Outlet"/>
    <s v="2021"/>
    <x v="3"/>
    <x v="12"/>
  </r>
  <r>
    <x v="4"/>
    <n v="1189833"/>
    <x v="250"/>
    <x v="2"/>
    <x v="2"/>
    <s v="Los Angeles"/>
    <x v="2"/>
    <n v="33"/>
    <n v="240"/>
    <n v="7920"/>
    <n v="3643.2000000000003"/>
    <n v="0.46"/>
    <s v="Outlet"/>
    <s v="2021"/>
    <x v="3"/>
    <x v="12"/>
  </r>
  <r>
    <x v="4"/>
    <n v="1189833"/>
    <x v="251"/>
    <x v="2"/>
    <x v="2"/>
    <s v="Los Angeles"/>
    <x v="3"/>
    <n v="29"/>
    <n v="228"/>
    <n v="6612"/>
    <n v="2644.7999999999997"/>
    <n v="0.39999999999999997"/>
    <s v="Outlet"/>
    <s v="2021"/>
    <x v="3"/>
    <x v="12"/>
  </r>
  <r>
    <x v="4"/>
    <n v="1189833"/>
    <x v="252"/>
    <x v="2"/>
    <x v="2"/>
    <s v="Los Angeles"/>
    <x v="4"/>
    <n v="38"/>
    <n v="224"/>
    <n v="8512"/>
    <n v="5107.2000000000007"/>
    <n v="0.60000000000000009"/>
    <s v="Outlet"/>
    <s v="2021"/>
    <x v="3"/>
    <x v="12"/>
  </r>
  <r>
    <x v="4"/>
    <n v="1189833"/>
    <x v="253"/>
    <x v="2"/>
    <x v="2"/>
    <s v="Los Angeles"/>
    <x v="5"/>
    <n v="51"/>
    <n v="224"/>
    <n v="11424"/>
    <n v="2627.52"/>
    <n v="0.23"/>
    <s v="Outlet"/>
    <s v="2021"/>
    <x v="3"/>
    <x v="12"/>
  </r>
  <r>
    <x v="4"/>
    <n v="1189833"/>
    <x v="254"/>
    <x v="2"/>
    <x v="2"/>
    <s v="Los Angeles"/>
    <x v="0"/>
    <n v="36"/>
    <n v="306"/>
    <n v="11016"/>
    <n v="4957.2"/>
    <n v="0.45"/>
    <s v="Outlet"/>
    <s v="2021"/>
    <x v="4"/>
    <x v="12"/>
  </r>
  <r>
    <x v="4"/>
    <n v="1189833"/>
    <x v="255"/>
    <x v="2"/>
    <x v="2"/>
    <s v="Los Angeles"/>
    <x v="1"/>
    <n v="41"/>
    <n v="264"/>
    <n v="10824"/>
    <n v="3355.44"/>
    <n v="0.31"/>
    <s v="Outlet"/>
    <s v="2021"/>
    <x v="4"/>
    <x v="13"/>
  </r>
  <r>
    <x v="4"/>
    <n v="1189833"/>
    <x v="256"/>
    <x v="2"/>
    <x v="2"/>
    <s v="Los Angeles"/>
    <x v="2"/>
    <n v="34"/>
    <n v="232"/>
    <n v="7888"/>
    <n v="3470.72"/>
    <n v="0.44"/>
    <s v="Outlet"/>
    <s v="2021"/>
    <x v="4"/>
    <x v="13"/>
  </r>
  <r>
    <x v="4"/>
    <n v="1189833"/>
    <x v="257"/>
    <x v="2"/>
    <x v="2"/>
    <s v="Los Angeles"/>
    <x v="3"/>
    <n v="36"/>
    <n v="223"/>
    <n v="8028"/>
    <n v="3050.64"/>
    <n v="0.38"/>
    <s v="Outlet"/>
    <s v="2021"/>
    <x v="4"/>
    <x v="13"/>
  </r>
  <r>
    <x v="4"/>
    <n v="1189833"/>
    <x v="258"/>
    <x v="2"/>
    <x v="2"/>
    <s v="Los Angeles"/>
    <x v="4"/>
    <n v="43"/>
    <n v="230"/>
    <n v="9890"/>
    <n v="6131.8000000000011"/>
    <n v="0.62000000000000011"/>
    <s v="Outlet"/>
    <s v="2021"/>
    <x v="4"/>
    <x v="13"/>
  </r>
  <r>
    <x v="4"/>
    <n v="1189833"/>
    <x v="259"/>
    <x v="2"/>
    <x v="2"/>
    <s v="Los Angeles"/>
    <x v="5"/>
    <n v="46"/>
    <n v="208"/>
    <n v="9568"/>
    <n v="2200.64"/>
    <n v="0.23"/>
    <s v="Outlet"/>
    <s v="2021"/>
    <x v="4"/>
    <x v="13"/>
  </r>
  <r>
    <x v="4"/>
    <n v="1189833"/>
    <x v="260"/>
    <x v="2"/>
    <x v="2"/>
    <s v="Los Angeles"/>
    <x v="0"/>
    <n v="38"/>
    <n v="289"/>
    <n v="10982"/>
    <n v="5051.72"/>
    <n v="0.46"/>
    <s v="Outlet"/>
    <s v="2021"/>
    <x v="4"/>
    <x v="13"/>
  </r>
  <r>
    <x v="4"/>
    <n v="1189833"/>
    <x v="261"/>
    <x v="2"/>
    <x v="2"/>
    <s v="Los Angeles"/>
    <x v="1"/>
    <n v="39"/>
    <n v="264"/>
    <n v="10296"/>
    <n v="2779.92"/>
    <n v="0.27"/>
    <s v="Outlet"/>
    <s v="2021"/>
    <x v="4"/>
    <x v="13"/>
  </r>
  <r>
    <x v="4"/>
    <n v="1189833"/>
    <x v="262"/>
    <x v="2"/>
    <x v="2"/>
    <s v="Los Angeles"/>
    <x v="2"/>
    <n v="38"/>
    <n v="210"/>
    <n v="7980"/>
    <n v="3591"/>
    <n v="0.45"/>
    <s v="Outlet"/>
    <s v="2021"/>
    <x v="4"/>
    <x v="35"/>
  </r>
  <r>
    <x v="4"/>
    <n v="1189833"/>
    <x v="263"/>
    <x v="2"/>
    <x v="2"/>
    <s v="Los Angeles"/>
    <x v="3"/>
    <n v="39"/>
    <n v="195"/>
    <n v="7605"/>
    <n v="3041.9999999999995"/>
    <n v="0.39999999999999997"/>
    <s v="Outlet"/>
    <s v="2021"/>
    <x v="4"/>
    <x v="35"/>
  </r>
  <r>
    <x v="4"/>
    <n v="1189833"/>
    <x v="264"/>
    <x v="2"/>
    <x v="2"/>
    <s v="Los Angeles"/>
    <x v="4"/>
    <n v="44"/>
    <n v="195"/>
    <n v="8580"/>
    <n v="5319.6000000000013"/>
    <n v="0.62000000000000011"/>
    <s v="Outlet"/>
    <s v="2021"/>
    <x v="4"/>
    <x v="35"/>
  </r>
  <r>
    <x v="4"/>
    <n v="1189833"/>
    <x v="265"/>
    <x v="2"/>
    <x v="2"/>
    <s v="Los Angeles"/>
    <x v="5"/>
    <n v="49"/>
    <n v="210"/>
    <n v="10290"/>
    <n v="2263.8000000000002"/>
    <n v="0.22"/>
    <s v="Outlet"/>
    <s v="2021"/>
    <x v="4"/>
    <x v="35"/>
  </r>
  <r>
    <x v="4"/>
    <n v="1189833"/>
    <x v="266"/>
    <x v="2"/>
    <x v="2"/>
    <s v="Los Angeles"/>
    <x v="0"/>
    <n v="36"/>
    <n v="256"/>
    <n v="9216"/>
    <n v="4331.5200000000004"/>
    <n v="0.47000000000000003"/>
    <s v="Outlet"/>
    <s v="2021"/>
    <x v="4"/>
    <x v="35"/>
  </r>
  <r>
    <x v="4"/>
    <n v="1189833"/>
    <x v="267"/>
    <x v="2"/>
    <x v="2"/>
    <s v="Los Angeles"/>
    <x v="1"/>
    <n v="43"/>
    <n v="264"/>
    <n v="11352"/>
    <n v="3405.6"/>
    <n v="0.3"/>
    <s v="Outlet"/>
    <s v="2021"/>
    <x v="4"/>
    <x v="35"/>
  </r>
  <r>
    <x v="4"/>
    <n v="1189833"/>
    <x v="268"/>
    <x v="2"/>
    <x v="2"/>
    <s v="Los Angeles"/>
    <x v="2"/>
    <n v="33"/>
    <n v="208"/>
    <n v="6864"/>
    <n v="2882.88"/>
    <n v="0.42000000000000004"/>
    <s v="Outlet"/>
    <s v="2021"/>
    <x v="4"/>
    <x v="35"/>
  </r>
  <r>
    <x v="4"/>
    <n v="1189833"/>
    <x v="269"/>
    <x v="2"/>
    <x v="2"/>
    <s v="Los Angeles"/>
    <x v="3"/>
    <n v="33"/>
    <n v="213"/>
    <n v="7029"/>
    <n v="2952.18"/>
    <n v="0.42"/>
    <s v="Outlet"/>
    <s v="2021"/>
    <x v="4"/>
    <x v="36"/>
  </r>
  <r>
    <x v="4"/>
    <n v="1189833"/>
    <x v="270"/>
    <x v="2"/>
    <x v="2"/>
    <s v="Los Angeles"/>
    <x v="4"/>
    <n v="46"/>
    <n v="210"/>
    <n v="9660"/>
    <n v="5989.2000000000007"/>
    <n v="0.62000000000000011"/>
    <s v="Outlet"/>
    <s v="2021"/>
    <x v="4"/>
    <x v="36"/>
  </r>
  <r>
    <x v="4"/>
    <n v="1189833"/>
    <x v="271"/>
    <x v="2"/>
    <x v="2"/>
    <s v="Los Angeles"/>
    <x v="5"/>
    <n v="46"/>
    <n v="208"/>
    <n v="9568"/>
    <n v="2296.3200000000002"/>
    <n v="0.24000000000000002"/>
    <s v="Outlet"/>
    <s v="2021"/>
    <x v="4"/>
    <x v="36"/>
  </r>
  <r>
    <x v="4"/>
    <n v="1189833"/>
    <x v="272"/>
    <x v="2"/>
    <x v="2"/>
    <s v="Los Angeles"/>
    <x v="0"/>
    <n v="40"/>
    <n v="272"/>
    <n v="10880"/>
    <n v="5004.8"/>
    <n v="0.46"/>
    <s v="Outlet"/>
    <s v="2021"/>
    <x v="4"/>
    <x v="36"/>
  </r>
  <r>
    <x v="4"/>
    <n v="1189833"/>
    <x v="273"/>
    <x v="2"/>
    <x v="2"/>
    <s v="Los Angeles"/>
    <x v="1"/>
    <n v="42"/>
    <n v="264"/>
    <n v="11088"/>
    <n v="3326.4"/>
    <n v="0.3"/>
    <s v="Outlet"/>
    <s v="2021"/>
    <x v="4"/>
    <x v="36"/>
  </r>
  <r>
    <x v="4"/>
    <n v="1189833"/>
    <x v="274"/>
    <x v="2"/>
    <x v="2"/>
    <s v="Los Angeles"/>
    <x v="2"/>
    <n v="35"/>
    <n v="223"/>
    <n v="7805"/>
    <n v="3590.3"/>
    <n v="0.46"/>
    <s v="Outlet"/>
    <s v="2021"/>
    <x v="4"/>
    <x v="36"/>
  </r>
  <r>
    <x v="4"/>
    <n v="1189833"/>
    <x v="275"/>
    <x v="2"/>
    <x v="2"/>
    <s v="Los Angeles"/>
    <x v="3"/>
    <n v="33"/>
    <n v="221"/>
    <n v="7293"/>
    <n v="3063.06"/>
    <n v="0.42"/>
    <s v="Outlet"/>
    <s v="2021"/>
    <x v="4"/>
    <x v="36"/>
  </r>
  <r>
    <x v="4"/>
    <n v="1189833"/>
    <x v="276"/>
    <x v="2"/>
    <x v="2"/>
    <s v="Los Angeles"/>
    <x v="4"/>
    <n v="46"/>
    <n v="204"/>
    <n v="9384"/>
    <n v="5348.880000000001"/>
    <n v="0.57000000000000006"/>
    <s v="Outlet"/>
    <s v="2021"/>
    <x v="4"/>
    <x v="37"/>
  </r>
  <r>
    <x v="4"/>
    <n v="1189833"/>
    <x v="277"/>
    <x v="2"/>
    <x v="2"/>
    <s v="Los Angeles"/>
    <x v="5"/>
    <n v="49"/>
    <n v="238"/>
    <n v="11662"/>
    <n v="2798.88"/>
    <n v="0.24000000000000002"/>
    <s v="Outlet"/>
    <s v="2021"/>
    <x v="4"/>
    <x v="37"/>
  </r>
  <r>
    <x v="4"/>
    <n v="1189833"/>
    <x v="278"/>
    <x v="2"/>
    <x v="2"/>
    <s v="Los Angeles"/>
    <x v="0"/>
    <n v="39"/>
    <n v="315"/>
    <n v="12285"/>
    <n v="5651.1"/>
    <n v="0.46"/>
    <s v="Outlet"/>
    <s v="2021"/>
    <x v="4"/>
    <x v="37"/>
  </r>
  <r>
    <x v="4"/>
    <n v="1189833"/>
    <x v="279"/>
    <x v="2"/>
    <x v="2"/>
    <s v="Los Angeles"/>
    <x v="1"/>
    <n v="42"/>
    <n v="288"/>
    <n v="12096"/>
    <n v="3386.88"/>
    <n v="0.28000000000000003"/>
    <s v="Outlet"/>
    <s v="2021"/>
    <x v="4"/>
    <x v="37"/>
  </r>
  <r>
    <x v="4"/>
    <n v="1189833"/>
    <x v="280"/>
    <x v="2"/>
    <x v="2"/>
    <s v="Los Angeles"/>
    <x v="2"/>
    <n v="39"/>
    <n v="231"/>
    <n v="9009"/>
    <n v="4144.1400000000003"/>
    <n v="0.46"/>
    <s v="Outlet"/>
    <s v="2021"/>
    <x v="4"/>
    <x v="37"/>
  </r>
  <r>
    <x v="4"/>
    <n v="1189833"/>
    <x v="281"/>
    <x v="2"/>
    <x v="2"/>
    <s v="Los Angeles"/>
    <x v="3"/>
    <n v="35"/>
    <n v="224"/>
    <n v="7840"/>
    <n v="3135.9999999999995"/>
    <n v="0.39999999999999997"/>
    <s v="Outlet"/>
    <s v="2021"/>
    <x v="4"/>
    <x v="37"/>
  </r>
  <r>
    <x v="4"/>
    <n v="1189833"/>
    <x v="282"/>
    <x v="2"/>
    <x v="2"/>
    <s v="Los Angeles"/>
    <x v="4"/>
    <n v="43"/>
    <n v="219"/>
    <n v="9417"/>
    <n v="5838.5400000000009"/>
    <n v="0.62000000000000011"/>
    <s v="Outlet"/>
    <s v="2021"/>
    <x v="4"/>
    <x v="37"/>
  </r>
  <r>
    <x v="4"/>
    <n v="1189833"/>
    <x v="283"/>
    <x v="2"/>
    <x v="2"/>
    <s v="Los Angeles"/>
    <x v="5"/>
    <n v="44"/>
    <n v="232"/>
    <n v="10208"/>
    <n v="2552"/>
    <n v="0.25"/>
    <s v="Outlet"/>
    <s v="2021"/>
    <x v="4"/>
    <x v="38"/>
  </r>
  <r>
    <x v="0"/>
    <n v="1185732"/>
    <x v="284"/>
    <x v="2"/>
    <x v="2"/>
    <s v="Los Angeles"/>
    <x v="0"/>
    <n v="36"/>
    <n v="147"/>
    <n v="5292"/>
    <n v="2381.4"/>
    <n v="0.45"/>
    <s v="Outlet"/>
    <s v="2021"/>
    <x v="4"/>
    <x v="38"/>
  </r>
  <r>
    <x v="0"/>
    <n v="1185732"/>
    <x v="285"/>
    <x v="2"/>
    <x v="2"/>
    <s v="Los Angeles"/>
    <x v="1"/>
    <n v="31"/>
    <n v="91"/>
    <n v="2821"/>
    <n v="1156.6099999999999"/>
    <n v="0.41"/>
    <s v="Outlet"/>
    <s v="2021"/>
    <x v="11"/>
    <x v="38"/>
  </r>
  <r>
    <x v="0"/>
    <n v="1185732"/>
    <x v="286"/>
    <x v="2"/>
    <x v="2"/>
    <s v="Los Angeles"/>
    <x v="2"/>
    <n v="24"/>
    <n v="94"/>
    <n v="2256"/>
    <n v="879.83999999999992"/>
    <n v="0.38999999999999996"/>
    <s v="Outlet"/>
    <s v="2021"/>
    <x v="11"/>
    <x v="38"/>
  </r>
  <r>
    <x v="0"/>
    <n v="1185732"/>
    <x v="287"/>
    <x v="2"/>
    <x v="2"/>
    <s v="Los Angeles"/>
    <x v="3"/>
    <n v="27"/>
    <n v="41"/>
    <n v="1107"/>
    <n v="509.22"/>
    <n v="0.46"/>
    <s v="Outlet"/>
    <s v="2021"/>
    <x v="11"/>
    <x v="38"/>
  </r>
  <r>
    <x v="2"/>
    <n v="1197831"/>
    <x v="360"/>
    <x v="1"/>
    <x v="1"/>
    <s v="Dallas"/>
    <x v="4"/>
    <n v="26"/>
    <n v="113"/>
    <n v="2938"/>
    <n v="793.2600000000001"/>
    <n v="0.27"/>
    <s v="Outlet"/>
    <s v="2021"/>
    <x v="6"/>
    <x v="19"/>
  </r>
  <r>
    <x v="2"/>
    <n v="1197831"/>
    <x v="361"/>
    <x v="1"/>
    <x v="1"/>
    <s v="Dallas"/>
    <x v="5"/>
    <n v="24"/>
    <n v="163"/>
    <n v="3912"/>
    <n v="1877.76"/>
    <n v="0.48"/>
    <s v="Outlet"/>
    <s v="2021"/>
    <x v="6"/>
    <x v="19"/>
  </r>
  <r>
    <x v="2"/>
    <n v="1197831"/>
    <x v="362"/>
    <x v="1"/>
    <x v="1"/>
    <s v="Dallas"/>
    <x v="0"/>
    <n v="19"/>
    <n v="230"/>
    <n v="4370"/>
    <n v="1398.4"/>
    <n v="0.32"/>
    <s v="Outlet"/>
    <s v="2021"/>
    <x v="6"/>
    <x v="19"/>
  </r>
  <r>
    <x v="2"/>
    <n v="1197831"/>
    <x v="363"/>
    <x v="1"/>
    <x v="1"/>
    <s v="Dallas"/>
    <x v="1"/>
    <n v="23"/>
    <n v="215"/>
    <n v="4945"/>
    <n v="1780.2"/>
    <n v="0.36"/>
    <s v="Outlet"/>
    <s v="2021"/>
    <x v="6"/>
    <x v="19"/>
  </r>
  <r>
    <x v="2"/>
    <n v="1197831"/>
    <x v="364"/>
    <x v="1"/>
    <x v="1"/>
    <s v="Dallas"/>
    <x v="2"/>
    <n v="27"/>
    <n v="143"/>
    <n v="3861"/>
    <n v="1351.35"/>
    <n v="0.35"/>
    <s v="Outlet"/>
    <s v="2021"/>
    <x v="6"/>
    <x v="19"/>
  </r>
  <r>
    <x v="2"/>
    <n v="1197831"/>
    <x v="365"/>
    <x v="1"/>
    <x v="1"/>
    <s v="Dallas"/>
    <x v="3"/>
    <n v="28"/>
    <n v="136"/>
    <n v="3808"/>
    <n v="1713.6000000000001"/>
    <n v="0.45"/>
    <s v="Outlet"/>
    <s v="2021"/>
    <x v="6"/>
    <x v="19"/>
  </r>
  <r>
    <x v="2"/>
    <n v="1197831"/>
    <x v="366"/>
    <x v="1"/>
    <x v="1"/>
    <s v="Dallas"/>
    <x v="4"/>
    <n v="26"/>
    <n v="93"/>
    <n v="2418"/>
    <n v="773.76"/>
    <n v="0.32"/>
    <s v="Outlet"/>
    <s v="2021"/>
    <x v="6"/>
    <x v="19"/>
  </r>
  <r>
    <x v="2"/>
    <n v="1197831"/>
    <x v="367"/>
    <x v="1"/>
    <x v="1"/>
    <s v="Dallas"/>
    <x v="5"/>
    <n v="26"/>
    <n v="155"/>
    <n v="4030"/>
    <n v="2055.3000000000002"/>
    <n v="0.51"/>
    <s v="Outlet"/>
    <s v="2021"/>
    <x v="6"/>
    <x v="20"/>
  </r>
  <r>
    <x v="2"/>
    <n v="1197831"/>
    <x v="368"/>
    <x v="1"/>
    <x v="1"/>
    <s v="Dallas"/>
    <x v="0"/>
    <n v="21"/>
    <n v="203"/>
    <n v="4263"/>
    <n v="1662.5699999999997"/>
    <n v="0.38999999999999996"/>
    <s v="Outlet"/>
    <s v="2021"/>
    <x v="6"/>
    <x v="20"/>
  </r>
  <r>
    <x v="2"/>
    <n v="1197831"/>
    <x v="369"/>
    <x v="1"/>
    <x v="1"/>
    <s v="Dallas"/>
    <x v="1"/>
    <n v="31"/>
    <n v="236"/>
    <n v="7316"/>
    <n v="2926.3999999999996"/>
    <n v="0.39999999999999997"/>
    <s v="Outlet"/>
    <s v="2021"/>
    <x v="6"/>
    <x v="20"/>
  </r>
  <r>
    <x v="2"/>
    <n v="1197831"/>
    <x v="370"/>
    <x v="1"/>
    <x v="1"/>
    <s v="Dallas"/>
    <x v="2"/>
    <n v="20"/>
    <n v="155"/>
    <n v="3100"/>
    <n v="1178"/>
    <n v="0.38"/>
    <s v="Outlet"/>
    <s v="2021"/>
    <x v="6"/>
    <x v="20"/>
  </r>
  <r>
    <x v="2"/>
    <n v="1197831"/>
    <x v="371"/>
    <x v="1"/>
    <x v="1"/>
    <s v="Dallas"/>
    <x v="3"/>
    <n v="26"/>
    <n v="140"/>
    <n v="3640"/>
    <n v="1710.8000000000002"/>
    <n v="0.47000000000000003"/>
    <s v="Outlet"/>
    <s v="2021"/>
    <x v="6"/>
    <x v="20"/>
  </r>
  <r>
    <x v="2"/>
    <n v="1197831"/>
    <x v="372"/>
    <x v="1"/>
    <x v="1"/>
    <s v="Dallas"/>
    <x v="4"/>
    <n v="29"/>
    <n v="96"/>
    <n v="2784"/>
    <n v="1030.08"/>
    <n v="0.37"/>
    <s v="Outlet"/>
    <s v="2021"/>
    <x v="6"/>
    <x v="20"/>
  </r>
  <r>
    <x v="2"/>
    <n v="1197831"/>
    <x v="373"/>
    <x v="1"/>
    <x v="1"/>
    <s v="Dallas"/>
    <x v="5"/>
    <n v="27"/>
    <n v="153"/>
    <n v="4131"/>
    <n v="2230.7400000000002"/>
    <n v="0.54"/>
    <s v="Outlet"/>
    <s v="2021"/>
    <x v="6"/>
    <x v="20"/>
  </r>
  <r>
    <x v="2"/>
    <n v="1197831"/>
    <x v="374"/>
    <x v="1"/>
    <x v="1"/>
    <s v="Dallas"/>
    <x v="0"/>
    <n v="13"/>
    <n v="231"/>
    <n v="3003"/>
    <n v="1201.1999999999998"/>
    <n v="0.39999999999999997"/>
    <s v="Outlet"/>
    <s v="2021"/>
    <x v="6"/>
    <x v="21"/>
  </r>
  <r>
    <x v="2"/>
    <n v="1197831"/>
    <x v="375"/>
    <x v="1"/>
    <x v="1"/>
    <s v="Dallas"/>
    <x v="1"/>
    <n v="21"/>
    <n v="210"/>
    <n v="4410"/>
    <n v="1763.9999999999998"/>
    <n v="0.39999999999999997"/>
    <s v="Outlet"/>
    <s v="2021"/>
    <x v="6"/>
    <x v="21"/>
  </r>
  <r>
    <x v="2"/>
    <n v="1197831"/>
    <x v="376"/>
    <x v="1"/>
    <x v="1"/>
    <s v="Dallas"/>
    <x v="2"/>
    <n v="20"/>
    <n v="179"/>
    <n v="3580"/>
    <n v="1396.1999999999998"/>
    <n v="0.38999999999999996"/>
    <s v="Outlet"/>
    <s v="2021"/>
    <x v="6"/>
    <x v="21"/>
  </r>
  <r>
    <x v="2"/>
    <n v="1197831"/>
    <x v="377"/>
    <x v="1"/>
    <x v="1"/>
    <s v="Dallas"/>
    <x v="3"/>
    <n v="20"/>
    <n v="149"/>
    <n v="2980"/>
    <n v="1460.2"/>
    <n v="0.49"/>
    <s v="Outlet"/>
    <s v="2021"/>
    <x v="7"/>
    <x v="21"/>
  </r>
  <r>
    <x v="2"/>
    <n v="1197831"/>
    <x v="378"/>
    <x v="1"/>
    <x v="1"/>
    <s v="Dallas"/>
    <x v="4"/>
    <n v="26"/>
    <n v="107"/>
    <n v="2782"/>
    <n v="1001.52"/>
    <n v="0.36"/>
    <s v="Outlet"/>
    <s v="2021"/>
    <x v="7"/>
    <x v="21"/>
  </r>
  <r>
    <x v="2"/>
    <n v="1197831"/>
    <x v="379"/>
    <x v="1"/>
    <x v="1"/>
    <s v="Dallas"/>
    <x v="5"/>
    <n v="22"/>
    <n v="210"/>
    <n v="4620"/>
    <n v="2633.4"/>
    <n v="0.57000000000000006"/>
    <s v="Outlet"/>
    <s v="2021"/>
    <x v="7"/>
    <x v="21"/>
  </r>
  <r>
    <x v="2"/>
    <n v="1197831"/>
    <x v="380"/>
    <x v="1"/>
    <x v="1"/>
    <s v="Dallas"/>
    <x v="0"/>
    <n v="13"/>
    <n v="233"/>
    <n v="3029"/>
    <n v="1151.02"/>
    <n v="0.38"/>
    <s v="Outlet"/>
    <s v="2021"/>
    <x v="7"/>
    <x v="21"/>
  </r>
  <r>
    <x v="2"/>
    <n v="1197831"/>
    <x v="381"/>
    <x v="1"/>
    <x v="1"/>
    <s v="Dallas"/>
    <x v="1"/>
    <n v="22"/>
    <n v="248"/>
    <n v="5456"/>
    <n v="2291.52"/>
    <n v="0.42"/>
    <s v="Outlet"/>
    <s v="2021"/>
    <x v="7"/>
    <x v="22"/>
  </r>
  <r>
    <x v="2"/>
    <n v="1197831"/>
    <x v="382"/>
    <x v="1"/>
    <x v="1"/>
    <s v="Dallas"/>
    <x v="2"/>
    <n v="19"/>
    <n v="200"/>
    <n v="3800"/>
    <n v="1519.9999999999998"/>
    <n v="0.39999999999999997"/>
    <s v="Outlet"/>
    <s v="2021"/>
    <x v="7"/>
    <x v="22"/>
  </r>
  <r>
    <x v="2"/>
    <n v="1197831"/>
    <x v="383"/>
    <x v="1"/>
    <x v="1"/>
    <s v="Dallas"/>
    <x v="3"/>
    <n v="27"/>
    <n v="182"/>
    <n v="4914"/>
    <n v="2407.86"/>
    <n v="0.49"/>
    <s v="Outlet"/>
    <s v="2021"/>
    <x v="7"/>
    <x v="22"/>
  </r>
  <r>
    <x v="2"/>
    <n v="1197831"/>
    <x v="384"/>
    <x v="1"/>
    <x v="1"/>
    <s v="Dallas"/>
    <x v="4"/>
    <n v="38"/>
    <n v="153"/>
    <n v="5814"/>
    <n v="2093.04"/>
    <n v="0.36"/>
    <s v="Outlet"/>
    <s v="2021"/>
    <x v="7"/>
    <x v="22"/>
  </r>
  <r>
    <x v="2"/>
    <n v="1197831"/>
    <x v="385"/>
    <x v="1"/>
    <x v="1"/>
    <s v="Dallas"/>
    <x v="5"/>
    <n v="34"/>
    <n v="264"/>
    <n v="8976"/>
    <n v="4667.5200000000004"/>
    <n v="0.52"/>
    <s v="Outlet"/>
    <s v="2021"/>
    <x v="7"/>
    <x v="22"/>
  </r>
  <r>
    <x v="2"/>
    <n v="1197831"/>
    <x v="386"/>
    <x v="1"/>
    <x v="1"/>
    <s v="Dallas"/>
    <x v="0"/>
    <n v="30"/>
    <n v="256"/>
    <n v="7680"/>
    <n v="2841.6"/>
    <n v="0.37"/>
    <s v="Outlet"/>
    <s v="2021"/>
    <x v="7"/>
    <x v="22"/>
  </r>
  <r>
    <x v="2"/>
    <n v="1197831"/>
    <x v="387"/>
    <x v="1"/>
    <x v="1"/>
    <s v="Dallas"/>
    <x v="1"/>
    <n v="40"/>
    <n v="280"/>
    <n v="11200"/>
    <n v="4592"/>
    <n v="0.41"/>
    <s v="Outlet"/>
    <s v="2021"/>
    <x v="7"/>
    <x v="22"/>
  </r>
  <r>
    <x v="2"/>
    <n v="1197831"/>
    <x v="388"/>
    <x v="1"/>
    <x v="1"/>
    <s v="Dallas"/>
    <x v="2"/>
    <n v="30"/>
    <n v="215"/>
    <n v="6450"/>
    <n v="2515.4999999999995"/>
    <n v="0.38999999999999996"/>
    <s v="Outlet"/>
    <s v="2021"/>
    <x v="7"/>
    <x v="23"/>
  </r>
  <r>
    <x v="2"/>
    <n v="1197831"/>
    <x v="389"/>
    <x v="1"/>
    <x v="1"/>
    <s v="Dallas"/>
    <x v="3"/>
    <n v="29"/>
    <n v="192"/>
    <n v="5568"/>
    <n v="2728.32"/>
    <n v="0.49"/>
    <s v="Outlet"/>
    <s v="2021"/>
    <x v="7"/>
    <x v="23"/>
  </r>
  <r>
    <x v="2"/>
    <n v="1197831"/>
    <x v="390"/>
    <x v="1"/>
    <x v="1"/>
    <s v="Dallas"/>
    <x v="4"/>
    <n v="40"/>
    <n v="150"/>
    <n v="6000"/>
    <n v="2220"/>
    <n v="0.37"/>
    <s v="Outlet"/>
    <s v="2021"/>
    <x v="7"/>
    <x v="23"/>
  </r>
  <r>
    <x v="2"/>
    <n v="1197831"/>
    <x v="391"/>
    <x v="1"/>
    <x v="1"/>
    <s v="Dallas"/>
    <x v="5"/>
    <n v="42"/>
    <n v="280"/>
    <n v="11760"/>
    <n v="6468.0000000000009"/>
    <n v="0.55000000000000004"/>
    <s v="Outlet"/>
    <s v="2021"/>
    <x v="7"/>
    <x v="23"/>
  </r>
  <r>
    <x v="2"/>
    <n v="1197831"/>
    <x v="392"/>
    <x v="1"/>
    <x v="1"/>
    <s v="Dallas"/>
    <x v="0"/>
    <n v="34"/>
    <n v="256"/>
    <n v="8704"/>
    <n v="3655.68"/>
    <n v="0.42"/>
    <s v="Outlet"/>
    <s v="2021"/>
    <x v="7"/>
    <x v="23"/>
  </r>
  <r>
    <x v="2"/>
    <n v="1197831"/>
    <x v="393"/>
    <x v="1"/>
    <x v="1"/>
    <s v="Dallas"/>
    <x v="1"/>
    <n v="34"/>
    <n v="264"/>
    <n v="8976"/>
    <n v="3769.92"/>
    <n v="0.42"/>
    <s v="Outlet"/>
    <s v="2021"/>
    <x v="7"/>
    <x v="23"/>
  </r>
  <r>
    <x v="2"/>
    <n v="1197831"/>
    <x v="394"/>
    <x v="1"/>
    <x v="1"/>
    <s v="Dallas"/>
    <x v="2"/>
    <n v="33"/>
    <n v="322"/>
    <n v="10626"/>
    <n v="4462.92"/>
    <n v="0.42"/>
    <s v="Outlet"/>
    <s v="2021"/>
    <x v="7"/>
    <x v="23"/>
  </r>
  <r>
    <x v="2"/>
    <n v="1197831"/>
    <x v="395"/>
    <x v="1"/>
    <x v="1"/>
    <s v="Dallas"/>
    <x v="3"/>
    <n v="32"/>
    <n v="201"/>
    <n v="6432"/>
    <n v="3537.6000000000004"/>
    <n v="0.55000000000000004"/>
    <s v="Outlet"/>
    <s v="2021"/>
    <x v="7"/>
    <x v="44"/>
  </r>
  <r>
    <x v="2"/>
    <n v="1197831"/>
    <x v="396"/>
    <x v="1"/>
    <x v="1"/>
    <s v="Dallas"/>
    <x v="4"/>
    <n v="39"/>
    <n v="184"/>
    <n v="7176"/>
    <n v="2726.88"/>
    <n v="0.38"/>
    <s v="Outlet"/>
    <s v="2021"/>
    <x v="7"/>
    <x v="44"/>
  </r>
  <r>
    <x v="2"/>
    <n v="1197831"/>
    <x v="397"/>
    <x v="1"/>
    <x v="1"/>
    <s v="Dallas"/>
    <x v="5"/>
    <n v="47"/>
    <n v="272"/>
    <n v="12784"/>
    <n v="7286.880000000001"/>
    <n v="0.57000000000000006"/>
    <s v="Outlet"/>
    <s v="2021"/>
    <x v="7"/>
    <x v="44"/>
  </r>
  <r>
    <x v="2"/>
    <n v="1197831"/>
    <x v="398"/>
    <x v="1"/>
    <x v="1"/>
    <s v="Dallas"/>
    <x v="0"/>
    <n v="34"/>
    <n v="248"/>
    <n v="8432"/>
    <n v="3625.7599999999993"/>
    <n v="0.42999999999999994"/>
    <s v="Outlet"/>
    <s v="2021"/>
    <x v="7"/>
    <x v="44"/>
  </r>
  <r>
    <x v="2"/>
    <n v="1197831"/>
    <x v="399"/>
    <x v="1"/>
    <x v="1"/>
    <s v="Dallas"/>
    <x v="1"/>
    <n v="43"/>
    <n v="256"/>
    <n v="11008"/>
    <n v="5063.6799999999994"/>
    <n v="0.45999999999999996"/>
    <s v="Outlet"/>
    <s v="2021"/>
    <x v="7"/>
    <x v="44"/>
  </r>
  <r>
    <x v="2"/>
    <n v="1197831"/>
    <x v="400"/>
    <x v="1"/>
    <x v="1"/>
    <s v="Dallas"/>
    <x v="2"/>
    <n v="35"/>
    <n v="332"/>
    <n v="11620"/>
    <n v="5461.4"/>
    <n v="0.47"/>
    <s v="Outlet"/>
    <s v="2021"/>
    <x v="7"/>
    <x v="44"/>
  </r>
  <r>
    <x v="2"/>
    <n v="1197831"/>
    <x v="401"/>
    <x v="1"/>
    <x v="1"/>
    <s v="Dallas"/>
    <x v="3"/>
    <n v="38"/>
    <n v="158"/>
    <n v="6004"/>
    <n v="3242.1600000000003"/>
    <n v="0.54"/>
    <s v="Outlet"/>
    <s v="2021"/>
    <x v="7"/>
    <x v="44"/>
  </r>
  <r>
    <x v="2"/>
    <n v="1197831"/>
    <x v="402"/>
    <x v="1"/>
    <x v="1"/>
    <s v="Dallas"/>
    <x v="4"/>
    <n v="43"/>
    <n v="158"/>
    <n v="6794"/>
    <n v="2785.54"/>
    <n v="0.41"/>
    <s v="Outlet"/>
    <s v="2021"/>
    <x v="7"/>
    <x v="45"/>
  </r>
  <r>
    <x v="2"/>
    <n v="1197831"/>
    <x v="403"/>
    <x v="1"/>
    <x v="1"/>
    <s v="Dallas"/>
    <x v="5"/>
    <n v="43"/>
    <n v="240"/>
    <n v="10320"/>
    <n v="6192.0000000000009"/>
    <n v="0.60000000000000009"/>
    <s v="Outlet"/>
    <s v="2021"/>
    <x v="7"/>
    <x v="45"/>
  </r>
  <r>
    <x v="2"/>
    <n v="1197831"/>
    <x v="404"/>
    <x v="1"/>
    <x v="1"/>
    <s v="Dallas"/>
    <x v="0"/>
    <n v="38"/>
    <n v="232"/>
    <n v="8816"/>
    <n v="4055.3599999999997"/>
    <n v="0.45999999999999996"/>
    <s v="Outlet"/>
    <s v="2021"/>
    <x v="7"/>
    <x v="45"/>
  </r>
  <r>
    <x v="2"/>
    <n v="1197831"/>
    <x v="405"/>
    <x v="1"/>
    <x v="1"/>
    <s v="Dallas"/>
    <x v="1"/>
    <n v="38"/>
    <n v="203"/>
    <n v="7714"/>
    <n v="3625.58"/>
    <n v="0.47"/>
    <s v="Outlet"/>
    <s v="2021"/>
    <x v="7"/>
    <x v="45"/>
  </r>
  <r>
    <x v="2"/>
    <n v="1197831"/>
    <x v="406"/>
    <x v="1"/>
    <x v="1"/>
    <s v="Dallas"/>
    <x v="2"/>
    <n v="47"/>
    <n v="254"/>
    <n v="11938"/>
    <n v="5372.0999999999995"/>
    <n v="0.44999999999999996"/>
    <s v="Outlet"/>
    <s v="2021"/>
    <x v="7"/>
    <x v="45"/>
  </r>
  <r>
    <x v="2"/>
    <n v="1197831"/>
    <x v="407"/>
    <x v="1"/>
    <x v="1"/>
    <s v="Dallas"/>
    <x v="3"/>
    <n v="41"/>
    <n v="135"/>
    <n v="5535"/>
    <n v="3044.2500000000005"/>
    <n v="0.55000000000000004"/>
    <s v="Outlet"/>
    <s v="2021"/>
    <x v="8"/>
    <x v="45"/>
  </r>
  <r>
    <x v="2"/>
    <n v="1197831"/>
    <x v="408"/>
    <x v="1"/>
    <x v="1"/>
    <s v="Dallas"/>
    <x v="4"/>
    <n v="37"/>
    <n v="149"/>
    <n v="5513"/>
    <n v="2205.1999999999998"/>
    <n v="0.39999999999999997"/>
    <s v="Outlet"/>
    <s v="2021"/>
    <x v="8"/>
    <x v="45"/>
  </r>
  <r>
    <x v="2"/>
    <n v="1197831"/>
    <x v="409"/>
    <x v="1"/>
    <x v="1"/>
    <s v="Dallas"/>
    <x v="5"/>
    <n v="33"/>
    <n v="236"/>
    <n v="7788"/>
    <n v="4594.920000000001"/>
    <n v="0.59000000000000008"/>
    <s v="Outlet"/>
    <s v="2021"/>
    <x v="8"/>
    <x v="46"/>
  </r>
  <r>
    <x v="2"/>
    <n v="1197831"/>
    <x v="410"/>
    <x v="1"/>
    <x v="1"/>
    <s v="Dallas"/>
    <x v="0"/>
    <n v="30"/>
    <n v="213"/>
    <n v="6390"/>
    <n v="2811.5999999999995"/>
    <n v="0.43999999999999995"/>
    <s v="Outlet"/>
    <s v="2021"/>
    <x v="8"/>
    <x v="46"/>
  </r>
  <r>
    <x v="2"/>
    <n v="1197831"/>
    <x v="411"/>
    <x v="1"/>
    <x v="1"/>
    <s v="Dallas"/>
    <x v="1"/>
    <n v="29"/>
    <n v="219"/>
    <n v="6351"/>
    <n v="2984.97"/>
    <n v="0.47"/>
    <s v="Outlet"/>
    <s v="2021"/>
    <x v="8"/>
    <x v="46"/>
  </r>
  <r>
    <x v="2"/>
    <n v="1197831"/>
    <x v="412"/>
    <x v="1"/>
    <x v="1"/>
    <s v="Dallas"/>
    <x v="2"/>
    <n v="32"/>
    <n v="190"/>
    <n v="6080"/>
    <n v="2675.2"/>
    <n v="0.43999999999999995"/>
    <s v="Outlet"/>
    <s v="2021"/>
    <x v="8"/>
    <x v="46"/>
  </r>
  <r>
    <x v="2"/>
    <n v="1197831"/>
    <x v="413"/>
    <x v="1"/>
    <x v="1"/>
    <s v="Dallas"/>
    <x v="3"/>
    <n v="30"/>
    <n v="145"/>
    <n v="4350"/>
    <n v="2349"/>
    <n v="0.54"/>
    <s v="Outlet"/>
    <s v="2021"/>
    <x v="8"/>
    <x v="46"/>
  </r>
  <r>
    <x v="2"/>
    <n v="1197831"/>
    <x v="414"/>
    <x v="1"/>
    <x v="1"/>
    <s v="Dallas"/>
    <x v="4"/>
    <n v="30"/>
    <n v="128"/>
    <n v="3840"/>
    <n v="1535.9999999999998"/>
    <n v="0.39999999999999997"/>
    <s v="Outlet"/>
    <s v="2021"/>
    <x v="8"/>
    <x v="46"/>
  </r>
  <r>
    <x v="2"/>
    <n v="1197831"/>
    <x v="415"/>
    <x v="1"/>
    <x v="1"/>
    <s v="Dallas"/>
    <x v="5"/>
    <n v="39"/>
    <n v="190"/>
    <n v="7410"/>
    <n v="4297.8"/>
    <n v="0.58000000000000007"/>
    <s v="Outlet"/>
    <s v="2021"/>
    <x v="8"/>
    <x v="46"/>
  </r>
  <r>
    <x v="2"/>
    <n v="1197831"/>
    <x v="416"/>
    <x v="1"/>
    <x v="1"/>
    <s v="Dallas"/>
    <x v="0"/>
    <n v="31"/>
    <n v="225"/>
    <n v="6975"/>
    <n v="2999.2499999999995"/>
    <n v="0.42999999999999994"/>
    <s v="Outlet"/>
    <s v="2021"/>
    <x v="8"/>
    <x v="47"/>
  </r>
  <r>
    <x v="2"/>
    <n v="1197831"/>
    <x v="417"/>
    <x v="1"/>
    <x v="1"/>
    <s v="Dallas"/>
    <x v="1"/>
    <n v="27"/>
    <n v="218"/>
    <n v="5886"/>
    <n v="2648.7"/>
    <n v="0.44999999999999996"/>
    <s v="Outlet"/>
    <s v="2021"/>
    <x v="8"/>
    <x v="47"/>
  </r>
  <r>
    <x v="2"/>
    <n v="1197831"/>
    <x v="418"/>
    <x v="1"/>
    <x v="1"/>
    <s v="Dallas"/>
    <x v="2"/>
    <n v="51"/>
    <n v="228"/>
    <n v="11628"/>
    <n v="5116.32"/>
    <n v="0.43999999999999995"/>
    <s v="Outlet"/>
    <s v="2021"/>
    <x v="8"/>
    <x v="47"/>
  </r>
  <r>
    <x v="2"/>
    <n v="1197831"/>
    <x v="419"/>
    <x v="1"/>
    <x v="1"/>
    <s v="Dallas"/>
    <x v="3"/>
    <n v="50"/>
    <n v="160"/>
    <n v="8000"/>
    <n v="4160"/>
    <n v="0.52"/>
    <s v="Outlet"/>
    <s v="2021"/>
    <x v="8"/>
    <x v="47"/>
  </r>
  <r>
    <x v="2"/>
    <n v="1197831"/>
    <x v="420"/>
    <x v="1"/>
    <x v="1"/>
    <s v="Dallas"/>
    <x v="4"/>
    <n v="46"/>
    <n v="162"/>
    <n v="7452"/>
    <n v="2906.2799999999997"/>
    <n v="0.38999999999999996"/>
    <s v="Outlet"/>
    <s v="2021"/>
    <x v="8"/>
    <x v="47"/>
  </r>
  <r>
    <x v="2"/>
    <n v="1197831"/>
    <x v="421"/>
    <x v="1"/>
    <x v="1"/>
    <s v="Dallas"/>
    <x v="5"/>
    <n v="51"/>
    <n v="236"/>
    <n v="12036"/>
    <n v="7341.9600000000009"/>
    <n v="0.6100000000000001"/>
    <s v="Outlet"/>
    <s v="2021"/>
    <x v="8"/>
    <x v="47"/>
  </r>
  <r>
    <x v="2"/>
    <n v="1197831"/>
    <x v="422"/>
    <x v="1"/>
    <x v="1"/>
    <s v="Dallas"/>
    <x v="0"/>
    <n v="46"/>
    <n v="281"/>
    <n v="12926"/>
    <n v="6075.2199999999993"/>
    <n v="0.47"/>
    <s v="Outlet"/>
    <s v="2021"/>
    <x v="8"/>
    <x v="47"/>
  </r>
  <r>
    <x v="2"/>
    <n v="1197831"/>
    <x v="423"/>
    <x v="1"/>
    <x v="1"/>
    <s v="Dallas"/>
    <x v="1"/>
    <n v="39"/>
    <n v="248"/>
    <n v="9672"/>
    <n v="4062.24"/>
    <n v="0.42"/>
    <s v="Outlet"/>
    <s v="2021"/>
    <x v="8"/>
    <x v="24"/>
  </r>
  <r>
    <x v="2"/>
    <n v="1197831"/>
    <x v="424"/>
    <x v="1"/>
    <x v="1"/>
    <s v="Dallas"/>
    <x v="2"/>
    <n v="46"/>
    <n v="239"/>
    <n v="10994"/>
    <n v="4837.3599999999997"/>
    <n v="0.43999999999999995"/>
    <s v="Outlet"/>
    <s v="2021"/>
    <x v="8"/>
    <x v="24"/>
  </r>
  <r>
    <x v="2"/>
    <n v="1197831"/>
    <x v="425"/>
    <x v="1"/>
    <x v="1"/>
    <s v="Dallas"/>
    <x v="3"/>
    <n v="44"/>
    <n v="190"/>
    <n v="8360"/>
    <n v="4681.6000000000004"/>
    <n v="0.56000000000000005"/>
    <s v="Outlet"/>
    <s v="2021"/>
    <x v="8"/>
    <x v="24"/>
  </r>
  <r>
    <x v="2"/>
    <n v="1197831"/>
    <x v="426"/>
    <x v="1"/>
    <x v="1"/>
    <s v="Dallas"/>
    <x v="4"/>
    <n v="47"/>
    <n v="168"/>
    <n v="7896"/>
    <n v="2921.52"/>
    <n v="0.37"/>
    <s v="Outlet"/>
    <s v="2021"/>
    <x v="8"/>
    <x v="24"/>
  </r>
  <r>
    <x v="2"/>
    <n v="1197831"/>
    <x v="427"/>
    <x v="1"/>
    <x v="1"/>
    <s v="Dallas"/>
    <x v="5"/>
    <n v="54"/>
    <n v="256"/>
    <n v="13824"/>
    <n v="8294.4000000000015"/>
    <n v="0.60000000000000009"/>
    <s v="Outlet"/>
    <s v="2021"/>
    <x v="8"/>
    <x v="24"/>
  </r>
  <r>
    <x v="0"/>
    <n v="1185732"/>
    <x v="428"/>
    <x v="1"/>
    <x v="1"/>
    <s v="Dallas"/>
    <x v="0"/>
    <n v="34"/>
    <n v="128"/>
    <n v="4352"/>
    <n v="2698.2400000000007"/>
    <n v="0.62000000000000011"/>
    <s v="Outlet"/>
    <s v="2021"/>
    <x v="8"/>
    <x v="24"/>
  </r>
  <r>
    <x v="0"/>
    <n v="1185732"/>
    <x v="429"/>
    <x v="1"/>
    <x v="1"/>
    <s v="Dallas"/>
    <x v="1"/>
    <n v="34"/>
    <n v="68"/>
    <n v="2312"/>
    <n v="901.68"/>
    <n v="0.38999999999999996"/>
    <s v="Outlet"/>
    <s v="2021"/>
    <x v="8"/>
    <x v="24"/>
  </r>
  <r>
    <x v="0"/>
    <n v="1185732"/>
    <x v="430"/>
    <x v="1"/>
    <x v="1"/>
    <s v="Dallas"/>
    <x v="2"/>
    <n v="28"/>
    <n v="72"/>
    <n v="2016"/>
    <n v="846.71999999999991"/>
    <n v="0.42"/>
    <s v="Outlet"/>
    <s v="2021"/>
    <x v="8"/>
    <x v="25"/>
  </r>
  <r>
    <x v="0"/>
    <n v="1185732"/>
    <x v="431"/>
    <x v="1"/>
    <x v="1"/>
    <s v="Dallas"/>
    <x v="3"/>
    <n v="28"/>
    <n v="23"/>
    <n v="644"/>
    <n v="276.91999999999996"/>
    <n v="0.42999999999999994"/>
    <s v="Outlet"/>
    <s v="2021"/>
    <x v="8"/>
    <x v="25"/>
  </r>
  <r>
    <x v="0"/>
    <n v="1185732"/>
    <x v="432"/>
    <x v="0"/>
    <x v="4"/>
    <s v="Philadelphia"/>
    <x v="4"/>
    <n v="42"/>
    <n v="41"/>
    <n v="1722"/>
    <n v="706.02"/>
    <n v="0.41"/>
    <s v="Outlet"/>
    <s v="2021"/>
    <x v="8"/>
    <x v="25"/>
  </r>
  <r>
    <x v="0"/>
    <n v="1185732"/>
    <x v="433"/>
    <x v="0"/>
    <x v="4"/>
    <s v="Philadelphia"/>
    <x v="5"/>
    <n v="32"/>
    <n v="70"/>
    <n v="2240"/>
    <n v="761.59999999999991"/>
    <n v="0.33999999999999997"/>
    <s v="Outlet"/>
    <s v="2021"/>
    <x v="8"/>
    <x v="25"/>
  </r>
  <r>
    <x v="0"/>
    <n v="1185732"/>
    <x v="434"/>
    <x v="0"/>
    <x v="4"/>
    <s v="Philadelphia"/>
    <x v="0"/>
    <n v="32"/>
    <n v="166"/>
    <n v="5312"/>
    <n v="3187.2000000000003"/>
    <n v="0.60000000000000009"/>
    <s v="Outlet"/>
    <s v="2021"/>
    <x v="8"/>
    <x v="25"/>
  </r>
  <r>
    <x v="0"/>
    <n v="1185732"/>
    <x v="435"/>
    <x v="0"/>
    <x v="4"/>
    <s v="Philadelphia"/>
    <x v="1"/>
    <n v="32"/>
    <n v="44"/>
    <n v="1408"/>
    <n v="563.19999999999993"/>
    <n v="0.39999999999999997"/>
    <s v="Outlet"/>
    <s v="2021"/>
    <x v="8"/>
    <x v="25"/>
  </r>
  <r>
    <x v="0"/>
    <n v="1185732"/>
    <x v="436"/>
    <x v="0"/>
    <x v="4"/>
    <s v="Philadelphia"/>
    <x v="2"/>
    <n v="25"/>
    <n v="54"/>
    <n v="1350"/>
    <n v="607.49999999999989"/>
    <n v="0.44999999999999996"/>
    <s v="Outlet"/>
    <s v="2021"/>
    <x v="8"/>
    <x v="25"/>
  </r>
  <r>
    <x v="0"/>
    <n v="1185732"/>
    <x v="437"/>
    <x v="0"/>
    <x v="4"/>
    <s v="Philadelphia"/>
    <x v="3"/>
    <n v="28"/>
    <n v="17"/>
    <n v="476"/>
    <n v="199.92"/>
    <n v="0.42"/>
    <s v="Outlet"/>
    <s v="2021"/>
    <x v="8"/>
    <x v="26"/>
  </r>
  <r>
    <x v="0"/>
    <n v="1185732"/>
    <x v="438"/>
    <x v="0"/>
    <x v="4"/>
    <s v="Philadelphia"/>
    <x v="4"/>
    <n v="39"/>
    <n v="40"/>
    <n v="1560"/>
    <n v="577.20000000000005"/>
    <n v="0.37"/>
    <s v="Outlet"/>
    <s v="2021"/>
    <x v="9"/>
    <x v="26"/>
  </r>
  <r>
    <x v="0"/>
    <n v="1185732"/>
    <x v="439"/>
    <x v="0"/>
    <x v="4"/>
    <s v="Philadelphia"/>
    <x v="5"/>
    <n v="30"/>
    <n v="74"/>
    <n v="2220"/>
    <n v="777"/>
    <n v="0.35"/>
    <s v="Outlet"/>
    <s v="2021"/>
    <x v="9"/>
    <x v="26"/>
  </r>
  <r>
    <x v="0"/>
    <n v="1185732"/>
    <x v="440"/>
    <x v="0"/>
    <x v="4"/>
    <s v="Philadelphia"/>
    <x v="0"/>
    <n v="39"/>
    <n v="156"/>
    <n v="6084"/>
    <n v="3528.7200000000003"/>
    <n v="0.58000000000000007"/>
    <s v="Outlet"/>
    <s v="2021"/>
    <x v="9"/>
    <x v="26"/>
  </r>
  <r>
    <x v="0"/>
    <n v="1185732"/>
    <x v="441"/>
    <x v="0"/>
    <x v="4"/>
    <s v="Philadelphia"/>
    <x v="1"/>
    <n v="33"/>
    <n v="53"/>
    <n v="1749"/>
    <n v="647.13"/>
    <n v="0.37"/>
    <s v="Outlet"/>
    <s v="2021"/>
    <x v="9"/>
    <x v="26"/>
  </r>
  <r>
    <x v="0"/>
    <n v="1185732"/>
    <x v="442"/>
    <x v="0"/>
    <x v="4"/>
    <s v="Philadelphia"/>
    <x v="2"/>
    <n v="29"/>
    <n v="58"/>
    <n v="1682"/>
    <n v="756.9"/>
    <n v="0.44999999999999996"/>
    <s v="Outlet"/>
    <s v="2021"/>
    <x v="9"/>
    <x v="26"/>
  </r>
  <r>
    <x v="0"/>
    <n v="1185732"/>
    <x v="443"/>
    <x v="0"/>
    <x v="4"/>
    <s v="Philadelphia"/>
    <x v="3"/>
    <n v="32"/>
    <n v="8"/>
    <n v="256"/>
    <n v="112.63999999999999"/>
    <n v="0.43999999999999995"/>
    <s v="Outlet"/>
    <s v="2021"/>
    <x v="9"/>
    <x v="26"/>
  </r>
  <r>
    <x v="0"/>
    <n v="1185732"/>
    <x v="444"/>
    <x v="0"/>
    <x v="4"/>
    <s v="Philadelphia"/>
    <x v="4"/>
    <n v="41"/>
    <n v="24"/>
    <n v="984"/>
    <n v="334.55999999999995"/>
    <n v="0.33999999999999997"/>
    <s v="Outlet"/>
    <s v="2021"/>
    <x v="9"/>
    <x v="27"/>
  </r>
  <r>
    <x v="0"/>
    <n v="1185732"/>
    <x v="445"/>
    <x v="0"/>
    <x v="4"/>
    <s v="Philadelphia"/>
    <x v="5"/>
    <n v="38"/>
    <n v="61"/>
    <n v="2318"/>
    <n v="718.58"/>
    <n v="0.31"/>
    <s v="Outlet"/>
    <s v="2021"/>
    <x v="9"/>
    <x v="27"/>
  </r>
  <r>
    <x v="0"/>
    <n v="1185732"/>
    <x v="446"/>
    <x v="0"/>
    <x v="4"/>
    <s v="Philadelphia"/>
    <x v="0"/>
    <n v="35"/>
    <n v="140"/>
    <n v="4900"/>
    <n v="2793.0000000000005"/>
    <n v="0.57000000000000006"/>
    <s v="Outlet"/>
    <s v="2021"/>
    <x v="9"/>
    <x v="27"/>
  </r>
  <r>
    <x v="0"/>
    <n v="1185732"/>
    <x v="447"/>
    <x v="0"/>
    <x v="4"/>
    <s v="Philadelphia"/>
    <x v="1"/>
    <n v="37"/>
    <n v="51"/>
    <n v="1887"/>
    <n v="603.84"/>
    <n v="0.32"/>
    <s v="Outlet"/>
    <s v="2021"/>
    <x v="9"/>
    <x v="27"/>
  </r>
  <r>
    <x v="0"/>
    <n v="1185732"/>
    <x v="448"/>
    <x v="0"/>
    <x v="4"/>
    <s v="Philadelphia"/>
    <x v="2"/>
    <n v="27"/>
    <n v="51"/>
    <n v="1377"/>
    <n v="578.34"/>
    <n v="0.42"/>
    <s v="Outlet"/>
    <s v="2021"/>
    <x v="9"/>
    <x v="27"/>
  </r>
  <r>
    <x v="0"/>
    <n v="1185732"/>
    <x v="449"/>
    <x v="0"/>
    <x v="4"/>
    <s v="Philadelphia"/>
    <x v="3"/>
    <n v="36"/>
    <n v="24"/>
    <n v="864"/>
    <n v="328.32"/>
    <n v="0.38"/>
    <s v="Outlet"/>
    <s v="2021"/>
    <x v="9"/>
    <x v="27"/>
  </r>
  <r>
    <x v="0"/>
    <n v="1185732"/>
    <x v="450"/>
    <x v="0"/>
    <x v="4"/>
    <s v="Philadelphia"/>
    <x v="4"/>
    <n v="45"/>
    <n v="26"/>
    <n v="1170"/>
    <n v="432.9"/>
    <n v="0.37"/>
    <s v="Outlet"/>
    <s v="2021"/>
    <x v="9"/>
    <x v="27"/>
  </r>
  <r>
    <x v="0"/>
    <n v="1185732"/>
    <x v="451"/>
    <x v="0"/>
    <x v="4"/>
    <s v="Philadelphia"/>
    <x v="5"/>
    <n v="39"/>
    <n v="64"/>
    <n v="2496"/>
    <n v="673.92000000000007"/>
    <n v="0.27"/>
    <s v="Outlet"/>
    <s v="2021"/>
    <x v="9"/>
    <x v="28"/>
  </r>
  <r>
    <x v="0"/>
    <n v="1185732"/>
    <x v="452"/>
    <x v="0"/>
    <x v="4"/>
    <s v="Philadelphia"/>
    <x v="0"/>
    <n v="44"/>
    <n v="150"/>
    <n v="6600"/>
    <n v="3432"/>
    <n v="0.52"/>
    <s v="Outlet"/>
    <s v="2021"/>
    <x v="9"/>
    <x v="28"/>
  </r>
  <r>
    <x v="0"/>
    <n v="1185732"/>
    <x v="453"/>
    <x v="0"/>
    <x v="4"/>
    <s v="Philadelphia"/>
    <x v="1"/>
    <n v="40"/>
    <n v="54"/>
    <n v="2160"/>
    <n v="712.8"/>
    <n v="0.32999999999999996"/>
    <s v="Outlet"/>
    <s v="2021"/>
    <x v="9"/>
    <x v="28"/>
  </r>
  <r>
    <x v="0"/>
    <n v="1185732"/>
    <x v="454"/>
    <x v="0"/>
    <x v="4"/>
    <s v="Philadelphia"/>
    <x v="2"/>
    <n v="38"/>
    <n v="53"/>
    <n v="2014"/>
    <n v="745.18"/>
    <n v="0.37"/>
    <s v="Outlet"/>
    <s v="2021"/>
    <x v="9"/>
    <x v="28"/>
  </r>
  <r>
    <x v="0"/>
    <n v="1185732"/>
    <x v="455"/>
    <x v="0"/>
    <x v="4"/>
    <s v="Philadelphia"/>
    <x v="3"/>
    <n v="42"/>
    <n v="34"/>
    <n v="1428"/>
    <n v="571.19999999999993"/>
    <n v="0.39999999999999997"/>
    <s v="Outlet"/>
    <s v="2021"/>
    <x v="9"/>
    <x v="28"/>
  </r>
  <r>
    <x v="0"/>
    <n v="1185732"/>
    <x v="456"/>
    <x v="0"/>
    <x v="4"/>
    <s v="Philadelphia"/>
    <x v="4"/>
    <n v="51"/>
    <n v="39"/>
    <n v="1989"/>
    <n v="735.93"/>
    <n v="0.37"/>
    <s v="Outlet"/>
    <s v="2021"/>
    <x v="9"/>
    <x v="28"/>
  </r>
  <r>
    <x v="0"/>
    <n v="1185732"/>
    <x v="457"/>
    <x v="0"/>
    <x v="4"/>
    <s v="Philadelphia"/>
    <x v="5"/>
    <n v="51"/>
    <n v="78"/>
    <n v="3978"/>
    <n v="1471.86"/>
    <n v="0.37"/>
    <s v="Outlet"/>
    <s v="2021"/>
    <x v="9"/>
    <x v="28"/>
  </r>
  <r>
    <x v="0"/>
    <n v="1185732"/>
    <x v="458"/>
    <x v="0"/>
    <x v="4"/>
    <s v="Philadelphia"/>
    <x v="0"/>
    <n v="49"/>
    <n v="170"/>
    <n v="8330"/>
    <n v="4748.1000000000004"/>
    <n v="0.57000000000000006"/>
    <s v="Outlet"/>
    <s v="2021"/>
    <x v="9"/>
    <x v="48"/>
  </r>
  <r>
    <x v="0"/>
    <n v="1185732"/>
    <x v="459"/>
    <x v="0"/>
    <x v="4"/>
    <s v="Philadelphia"/>
    <x v="1"/>
    <n v="41"/>
    <n v="85"/>
    <n v="3485"/>
    <n v="1359.1499999999999"/>
    <n v="0.38999999999999996"/>
    <s v="Outlet"/>
    <s v="2021"/>
    <x v="9"/>
    <x v="48"/>
  </r>
  <r>
    <x v="0"/>
    <n v="1185732"/>
    <x v="460"/>
    <x v="0"/>
    <x v="4"/>
    <s v="Philadelphia"/>
    <x v="2"/>
    <n v="42"/>
    <n v="54"/>
    <n v="2268"/>
    <n v="975.2399999999999"/>
    <n v="0.42999999999999994"/>
    <s v="Outlet"/>
    <s v="2021"/>
    <x v="9"/>
    <x v="48"/>
  </r>
  <r>
    <x v="0"/>
    <n v="1185732"/>
    <x v="461"/>
    <x v="0"/>
    <x v="4"/>
    <s v="Philadelphia"/>
    <x v="3"/>
    <n v="43"/>
    <n v="53"/>
    <n v="2279"/>
    <n v="1071.1299999999999"/>
    <n v="0.47"/>
    <s v="Outlet"/>
    <s v="2021"/>
    <x v="9"/>
    <x v="48"/>
  </r>
  <r>
    <x v="0"/>
    <n v="1185732"/>
    <x v="462"/>
    <x v="0"/>
    <x v="4"/>
    <s v="Philadelphia"/>
    <x v="4"/>
    <n v="43"/>
    <n v="48"/>
    <n v="2064"/>
    <n v="866.88"/>
    <n v="0.42"/>
    <s v="Outlet"/>
    <s v="2021"/>
    <x v="9"/>
    <x v="48"/>
  </r>
  <r>
    <x v="0"/>
    <n v="1185732"/>
    <x v="463"/>
    <x v="0"/>
    <x v="4"/>
    <s v="Philadelphia"/>
    <x v="5"/>
    <n v="52"/>
    <n v="105"/>
    <n v="5460"/>
    <n v="1910.9999999999998"/>
    <n v="0.35"/>
    <s v="Outlet"/>
    <s v="2021"/>
    <x v="9"/>
    <x v="48"/>
  </r>
  <r>
    <x v="0"/>
    <n v="1185732"/>
    <x v="464"/>
    <x v="0"/>
    <x v="4"/>
    <s v="Philadelphia"/>
    <x v="0"/>
    <n v="49"/>
    <n v="175"/>
    <n v="8575"/>
    <n v="4887.7500000000009"/>
    <n v="0.57000000000000006"/>
    <s v="Outlet"/>
    <s v="2021"/>
    <x v="9"/>
    <x v="48"/>
  </r>
  <r>
    <x v="0"/>
    <n v="1185732"/>
    <x v="465"/>
    <x v="0"/>
    <x v="4"/>
    <s v="Philadelphia"/>
    <x v="1"/>
    <n v="45"/>
    <n v="99"/>
    <n v="4455"/>
    <n v="1737.4499999999998"/>
    <n v="0.38999999999999996"/>
    <s v="Outlet"/>
    <s v="2021"/>
    <x v="9"/>
    <x v="49"/>
  </r>
  <r>
    <x v="0"/>
    <n v="1185732"/>
    <x v="466"/>
    <x v="0"/>
    <x v="4"/>
    <s v="Philadelphia"/>
    <x v="2"/>
    <n v="43"/>
    <n v="72"/>
    <n v="3096"/>
    <n v="1331.2799999999997"/>
    <n v="0.42999999999999994"/>
    <s v="Outlet"/>
    <s v="2021"/>
    <x v="9"/>
    <x v="49"/>
  </r>
  <r>
    <x v="0"/>
    <n v="1185732"/>
    <x v="467"/>
    <x v="0"/>
    <x v="4"/>
    <s v="Philadelphia"/>
    <x v="3"/>
    <n v="39"/>
    <n v="56"/>
    <n v="2184"/>
    <n v="1026.48"/>
    <n v="0.47"/>
    <s v="Outlet"/>
    <s v="2021"/>
    <x v="9"/>
    <x v="49"/>
  </r>
  <r>
    <x v="0"/>
    <n v="1185732"/>
    <x v="468"/>
    <x v="0"/>
    <x v="4"/>
    <s v="Philadelphia"/>
    <x v="4"/>
    <n v="50"/>
    <n v="64"/>
    <n v="3200"/>
    <n v="1280"/>
    <n v="0.39999999999999997"/>
    <s v="Outlet"/>
    <s v="2021"/>
    <x v="10"/>
    <x v="49"/>
  </r>
  <r>
    <x v="0"/>
    <n v="1185732"/>
    <x v="469"/>
    <x v="0"/>
    <x v="4"/>
    <s v="Philadelphia"/>
    <x v="5"/>
    <n v="50"/>
    <n v="116"/>
    <n v="5800"/>
    <n v="2088"/>
    <n v="0.36"/>
    <s v="Outlet"/>
    <s v="2021"/>
    <x v="10"/>
    <x v="49"/>
  </r>
  <r>
    <x v="0"/>
    <n v="1185732"/>
    <x v="470"/>
    <x v="0"/>
    <x v="4"/>
    <s v="Philadelphia"/>
    <x v="0"/>
    <n v="51"/>
    <n v="179"/>
    <n v="9129"/>
    <n v="5294.8200000000006"/>
    <n v="0.58000000000000007"/>
    <s v="Outlet"/>
    <s v="2021"/>
    <x v="10"/>
    <x v="49"/>
  </r>
  <r>
    <x v="0"/>
    <n v="1185732"/>
    <x v="471"/>
    <x v="0"/>
    <x v="4"/>
    <s v="Philadelphia"/>
    <x v="1"/>
    <n v="44"/>
    <n v="102"/>
    <n v="4488"/>
    <n v="1884.96"/>
    <n v="0.42"/>
    <s v="Outlet"/>
    <s v="2021"/>
    <x v="10"/>
    <x v="49"/>
  </r>
  <r>
    <x v="0"/>
    <n v="1185732"/>
    <x v="472"/>
    <x v="0"/>
    <x v="4"/>
    <s v="Philadelphia"/>
    <x v="2"/>
    <n v="38"/>
    <n v="79"/>
    <n v="3002"/>
    <n v="1410.9399999999998"/>
    <n v="0.47"/>
    <s v="Outlet"/>
    <s v="2021"/>
    <x v="10"/>
    <x v="50"/>
  </r>
  <r>
    <x v="0"/>
    <n v="1185732"/>
    <x v="473"/>
    <x v="0"/>
    <x v="4"/>
    <s v="Philadelphia"/>
    <x v="3"/>
    <n v="43"/>
    <n v="62"/>
    <n v="2666"/>
    <n v="1226.3599999999999"/>
    <n v="0.45999999999999996"/>
    <s v="Outlet"/>
    <s v="2021"/>
    <x v="10"/>
    <x v="50"/>
  </r>
  <r>
    <x v="0"/>
    <n v="1185732"/>
    <x v="474"/>
    <x v="0"/>
    <x v="4"/>
    <s v="Philadelphia"/>
    <x v="4"/>
    <n v="46"/>
    <n v="54"/>
    <n v="2484"/>
    <n v="968.75999999999988"/>
    <n v="0.38999999999999996"/>
    <s v="Outlet"/>
    <s v="2021"/>
    <x v="10"/>
    <x v="50"/>
  </r>
  <r>
    <x v="0"/>
    <n v="1185732"/>
    <x v="475"/>
    <x v="0"/>
    <x v="4"/>
    <s v="Philadelphia"/>
    <x v="5"/>
    <n v="49"/>
    <n v="123"/>
    <n v="6027"/>
    <n v="2169.7199999999998"/>
    <n v="0.36"/>
    <s v="Outlet"/>
    <s v="2021"/>
    <x v="10"/>
    <x v="50"/>
  </r>
  <r>
    <x v="0"/>
    <n v="1185732"/>
    <x v="476"/>
    <x v="0"/>
    <x v="4"/>
    <s v="Philadelphia"/>
    <x v="0"/>
    <n v="46"/>
    <n v="162"/>
    <n v="7452"/>
    <n v="3875.04"/>
    <n v="0.52"/>
    <s v="Outlet"/>
    <s v="2021"/>
    <x v="10"/>
    <x v="50"/>
  </r>
  <r>
    <x v="0"/>
    <n v="1185732"/>
    <x v="477"/>
    <x v="0"/>
    <x v="4"/>
    <s v="Philadelphia"/>
    <x v="1"/>
    <n v="40"/>
    <n v="91"/>
    <n v="3640"/>
    <n v="1237.5999999999999"/>
    <n v="0.33999999999999997"/>
    <s v="Outlet"/>
    <s v="2021"/>
    <x v="10"/>
    <x v="50"/>
  </r>
  <r>
    <x v="0"/>
    <n v="1185732"/>
    <x v="478"/>
    <x v="0"/>
    <x v="4"/>
    <s v="Philadelphia"/>
    <x v="2"/>
    <n v="32"/>
    <n v="60"/>
    <n v="1920"/>
    <n v="767.99999999999989"/>
    <n v="0.39999999999999997"/>
    <s v="Outlet"/>
    <s v="2021"/>
    <x v="10"/>
    <x v="50"/>
  </r>
  <r>
    <x v="0"/>
    <n v="1185732"/>
    <x v="479"/>
    <x v="0"/>
    <x v="4"/>
    <s v="Philadelphia"/>
    <x v="3"/>
    <n v="32"/>
    <n v="53"/>
    <n v="1696"/>
    <n v="695.36"/>
    <n v="0.41"/>
    <s v="Outlet"/>
    <s v="2021"/>
    <x v="10"/>
    <x v="51"/>
  </r>
  <r>
    <x v="0"/>
    <n v="1185732"/>
    <x v="480"/>
    <x v="0"/>
    <x v="4"/>
    <s v="Philadelphia"/>
    <x v="4"/>
    <n v="36"/>
    <n v="41"/>
    <n v="1476"/>
    <n v="501.84"/>
    <n v="0.33999999999999997"/>
    <s v="Outlet"/>
    <s v="2021"/>
    <x v="10"/>
    <x v="51"/>
  </r>
  <r>
    <x v="0"/>
    <n v="1185732"/>
    <x v="481"/>
    <x v="0"/>
    <x v="4"/>
    <s v="Philadelphia"/>
    <x v="5"/>
    <n v="48"/>
    <n v="79"/>
    <n v="3792"/>
    <n v="1175.52"/>
    <n v="0.31"/>
    <s v="Outlet"/>
    <s v="2021"/>
    <x v="10"/>
    <x v="51"/>
  </r>
  <r>
    <x v="0"/>
    <n v="1185732"/>
    <x v="482"/>
    <x v="0"/>
    <x v="4"/>
    <s v="Philadelphia"/>
    <x v="0"/>
    <n v="47"/>
    <n v="124"/>
    <n v="5828"/>
    <n v="3088.84"/>
    <n v="0.53"/>
    <s v="Outlet"/>
    <s v="2021"/>
    <x v="10"/>
    <x v="51"/>
  </r>
  <r>
    <x v="0"/>
    <n v="1185732"/>
    <x v="483"/>
    <x v="0"/>
    <x v="4"/>
    <s v="Philadelphia"/>
    <x v="1"/>
    <n v="35"/>
    <n v="68"/>
    <n v="2380"/>
    <n v="761.6"/>
    <n v="0.32"/>
    <s v="Outlet"/>
    <s v="2021"/>
    <x v="10"/>
    <x v="51"/>
  </r>
  <r>
    <x v="0"/>
    <n v="1185732"/>
    <x v="484"/>
    <x v="0"/>
    <x v="4"/>
    <s v="Philadelphia"/>
    <x v="2"/>
    <n v="38"/>
    <n v="38"/>
    <n v="1444"/>
    <n v="548.72"/>
    <n v="0.38"/>
    <s v="Outlet"/>
    <s v="2021"/>
    <x v="10"/>
    <x v="51"/>
  </r>
  <r>
    <x v="0"/>
    <n v="1185732"/>
    <x v="485"/>
    <x v="0"/>
    <x v="4"/>
    <s v="Philadelphia"/>
    <x v="3"/>
    <n v="40"/>
    <n v="34"/>
    <n v="1360"/>
    <n v="516.79999999999995"/>
    <n v="0.38"/>
    <s v="Outlet"/>
    <s v="2021"/>
    <x v="10"/>
    <x v="51"/>
  </r>
  <r>
    <x v="0"/>
    <n v="1185732"/>
    <x v="486"/>
    <x v="0"/>
    <x v="4"/>
    <s v="Philadelphia"/>
    <x v="4"/>
    <n v="43"/>
    <n v="30"/>
    <n v="1290"/>
    <n v="425.69999999999993"/>
    <n v="0.32999999999999996"/>
    <s v="Outlet"/>
    <s v="2021"/>
    <x v="10"/>
    <x v="29"/>
  </r>
  <r>
    <x v="0"/>
    <n v="1185732"/>
    <x v="487"/>
    <x v="0"/>
    <x v="4"/>
    <s v="Philadelphia"/>
    <x v="5"/>
    <n v="42"/>
    <n v="74"/>
    <n v="3108"/>
    <n v="994.56000000000006"/>
    <n v="0.32"/>
    <s v="Outlet"/>
    <s v="2021"/>
    <x v="10"/>
    <x v="29"/>
  </r>
  <r>
    <x v="0"/>
    <n v="1185732"/>
    <x v="488"/>
    <x v="0"/>
    <x v="4"/>
    <s v="Philadelphia"/>
    <x v="0"/>
    <n v="48"/>
    <n v="124"/>
    <n v="5952"/>
    <n v="3571.2000000000007"/>
    <n v="0.60000000000000009"/>
    <s v="Outlet"/>
    <s v="2021"/>
    <x v="10"/>
    <x v="29"/>
  </r>
  <r>
    <x v="0"/>
    <n v="1185732"/>
    <x v="489"/>
    <x v="0"/>
    <x v="4"/>
    <s v="Philadelphia"/>
    <x v="1"/>
    <n v="43"/>
    <n v="68"/>
    <n v="2924"/>
    <n v="1228.08"/>
    <n v="0.42"/>
    <s v="Outlet"/>
    <s v="2021"/>
    <x v="10"/>
    <x v="29"/>
  </r>
  <r>
    <x v="0"/>
    <n v="1185732"/>
    <x v="490"/>
    <x v="0"/>
    <x v="4"/>
    <s v="Philadelphia"/>
    <x v="2"/>
    <n v="47"/>
    <n v="66"/>
    <n v="3102"/>
    <n v="1364.8799999999999"/>
    <n v="0.43999999999999995"/>
    <s v="Outlet"/>
    <s v="2021"/>
    <x v="10"/>
    <x v="29"/>
  </r>
  <r>
    <x v="0"/>
    <n v="1185732"/>
    <x v="491"/>
    <x v="0"/>
    <x v="4"/>
    <s v="Philadelphia"/>
    <x v="3"/>
    <n v="43"/>
    <n v="60"/>
    <n v="2580"/>
    <n v="1186.8"/>
    <n v="0.45999999999999996"/>
    <s v="Outlet"/>
    <s v="2021"/>
    <x v="10"/>
    <x v="29"/>
  </r>
  <r>
    <x v="0"/>
    <n v="1185732"/>
    <x v="492"/>
    <x v="0"/>
    <x v="4"/>
    <s v="Philadelphia"/>
    <x v="4"/>
    <n v="51"/>
    <n v="48"/>
    <n v="2448"/>
    <n v="954.71999999999991"/>
    <n v="0.38999999999999996"/>
    <s v="Outlet"/>
    <s v="2021"/>
    <x v="10"/>
    <x v="29"/>
  </r>
  <r>
    <x v="0"/>
    <n v="1185732"/>
    <x v="493"/>
    <x v="0"/>
    <x v="4"/>
    <s v="Philadelphia"/>
    <x v="5"/>
    <n v="53"/>
    <n v="75"/>
    <n v="3975"/>
    <n v="1431"/>
    <n v="0.36"/>
    <s v="Outlet"/>
    <s v="2021"/>
    <x v="10"/>
    <x v="30"/>
  </r>
  <r>
    <x v="0"/>
    <n v="1185732"/>
    <x v="494"/>
    <x v="0"/>
    <x v="4"/>
    <s v="Philadelphia"/>
    <x v="0"/>
    <n v="53"/>
    <n v="143"/>
    <n v="7579"/>
    <n v="4623.1900000000005"/>
    <n v="0.6100000000000001"/>
    <s v="Outlet"/>
    <s v="2021"/>
    <x v="10"/>
    <x v="30"/>
  </r>
  <r>
    <x v="0"/>
    <n v="1185732"/>
    <x v="495"/>
    <x v="0"/>
    <x v="4"/>
    <s v="Philadelphia"/>
    <x v="1"/>
    <n v="47"/>
    <n v="85"/>
    <n v="3995"/>
    <n v="1637.9499999999998"/>
    <n v="0.41"/>
    <s v="Outlet"/>
    <s v="2021"/>
    <x v="10"/>
    <x v="30"/>
  </r>
  <r>
    <x v="0"/>
    <n v="1185732"/>
    <x v="496"/>
    <x v="0"/>
    <x v="4"/>
    <s v="Philadelphia"/>
    <x v="2"/>
    <n v="44"/>
    <n v="79"/>
    <n v="3476"/>
    <n v="1529.4399999999998"/>
    <n v="0.43999999999999995"/>
    <s v="Outlet"/>
    <s v="2021"/>
    <x v="10"/>
    <x v="30"/>
  </r>
  <r>
    <x v="0"/>
    <n v="1185732"/>
    <x v="497"/>
    <x v="0"/>
    <x v="4"/>
    <s v="Philadelphia"/>
    <x v="3"/>
    <n v="40"/>
    <n v="53"/>
    <n v="2120"/>
    <n v="953.99999999999989"/>
    <n v="0.44999999999999996"/>
    <s v="Outlet"/>
    <s v="2021"/>
    <x v="10"/>
    <x v="30"/>
  </r>
  <r>
    <x v="0"/>
    <n v="1185732"/>
    <x v="498"/>
    <x v="0"/>
    <x v="4"/>
    <s v="Philadelphia"/>
    <x v="4"/>
    <n v="46"/>
    <n v="56"/>
    <n v="2576"/>
    <n v="1004.6399999999999"/>
    <n v="0.38999999999999996"/>
    <s v="Outlet"/>
    <s v="2021"/>
    <x v="10"/>
    <x v="30"/>
  </r>
  <r>
    <x v="0"/>
    <n v="1185732"/>
    <x v="0"/>
    <x v="0"/>
    <x v="4"/>
    <s v="Philadelphia"/>
    <x v="5"/>
    <n v="53"/>
    <n v="83"/>
    <n v="4399"/>
    <n v="1407.68"/>
    <n v="0.32"/>
    <s v="Outlet"/>
    <s v="2020"/>
    <x v="0"/>
    <x v="0"/>
  </r>
  <r>
    <x v="3"/>
    <n v="1128299"/>
    <x v="1"/>
    <x v="0"/>
    <x v="4"/>
    <s v="Philadelphia"/>
    <x v="0"/>
    <n v="27"/>
    <n v="158"/>
    <n v="4266"/>
    <n v="1791.7200000000003"/>
    <n v="0.42000000000000004"/>
    <s v="Outlet"/>
    <s v="2020"/>
    <x v="0"/>
    <x v="0"/>
  </r>
  <r>
    <x v="3"/>
    <n v="1128299"/>
    <x v="2"/>
    <x v="0"/>
    <x v="4"/>
    <s v="Philadelphia"/>
    <x v="1"/>
    <n v="35"/>
    <n v="135"/>
    <n v="4725"/>
    <n v="1464.75"/>
    <n v="0.31"/>
    <s v="Outlet"/>
    <s v="2020"/>
    <x v="0"/>
    <x v="0"/>
  </r>
  <r>
    <x v="3"/>
    <n v="1128299"/>
    <x v="3"/>
    <x v="0"/>
    <x v="4"/>
    <s v="Philadelphia"/>
    <x v="2"/>
    <n v="36"/>
    <n v="140"/>
    <n v="5040"/>
    <n v="2368.8000000000002"/>
    <n v="0.47000000000000003"/>
    <s v="Outlet"/>
    <s v="2020"/>
    <x v="0"/>
    <x v="0"/>
  </r>
  <r>
    <x v="3"/>
    <n v="1128299"/>
    <x v="4"/>
    <x v="0"/>
    <x v="4"/>
    <s v="Philadelphia"/>
    <x v="3"/>
    <n v="34"/>
    <n v="90"/>
    <n v="3060"/>
    <n v="1254.5999999999999"/>
    <n v="0.41"/>
    <s v="Outlet"/>
    <s v="2020"/>
    <x v="0"/>
    <x v="1"/>
  </r>
  <r>
    <x v="3"/>
    <n v="1128299"/>
    <x v="5"/>
    <x v="2"/>
    <x v="5"/>
    <s v="Las Vegas"/>
    <x v="4"/>
    <n v="37"/>
    <n v="80"/>
    <n v="2960"/>
    <n v="1687.2000000000003"/>
    <n v="0.57000000000000006"/>
    <s v="Outlet"/>
    <s v="2020"/>
    <x v="0"/>
    <x v="1"/>
  </r>
  <r>
    <x v="3"/>
    <n v="1128299"/>
    <x v="6"/>
    <x v="2"/>
    <x v="5"/>
    <s v="Las Vegas"/>
    <x v="5"/>
    <n v="36"/>
    <n v="166"/>
    <n v="5976"/>
    <n v="1434.24"/>
    <n v="0.24000000000000002"/>
    <s v="Outlet"/>
    <s v="2020"/>
    <x v="0"/>
    <x v="1"/>
  </r>
  <r>
    <x v="3"/>
    <n v="1128299"/>
    <x v="7"/>
    <x v="2"/>
    <x v="5"/>
    <s v="Las Vegas"/>
    <x v="0"/>
    <n v="27"/>
    <n v="173"/>
    <n v="4671"/>
    <n v="2008.5300000000002"/>
    <n v="0.43000000000000005"/>
    <s v="Outlet"/>
    <s v="2020"/>
    <x v="0"/>
    <x v="1"/>
  </r>
  <r>
    <x v="3"/>
    <n v="1128299"/>
    <x v="499"/>
    <x v="2"/>
    <x v="5"/>
    <s v="Las Vegas"/>
    <x v="1"/>
    <n v="35"/>
    <n v="145"/>
    <n v="5075"/>
    <n v="1573.25"/>
    <n v="0.31"/>
    <s v="Outlet"/>
    <s v="2020"/>
    <x v="0"/>
    <x v="1"/>
  </r>
  <r>
    <x v="3"/>
    <n v="1128299"/>
    <x v="500"/>
    <x v="2"/>
    <x v="5"/>
    <s v="Las Vegas"/>
    <x v="2"/>
    <n v="31"/>
    <n v="140"/>
    <n v="4340"/>
    <n v="1866.2000000000003"/>
    <n v="0.43000000000000005"/>
    <s v="Outlet"/>
    <s v="2020"/>
    <x v="0"/>
    <x v="1"/>
  </r>
  <r>
    <x v="3"/>
    <n v="1128299"/>
    <x v="501"/>
    <x v="2"/>
    <x v="5"/>
    <s v="Las Vegas"/>
    <x v="3"/>
    <n v="30"/>
    <n v="85"/>
    <n v="2550"/>
    <n v="1045.5"/>
    <n v="0.41"/>
    <s v="Outlet"/>
    <s v="2020"/>
    <x v="0"/>
    <x v="1"/>
  </r>
  <r>
    <x v="3"/>
    <n v="1128299"/>
    <x v="502"/>
    <x v="2"/>
    <x v="5"/>
    <s v="Las Vegas"/>
    <x v="4"/>
    <n v="37"/>
    <n v="70"/>
    <n v="2590"/>
    <n v="1579.9000000000003"/>
    <n v="0.6100000000000001"/>
    <s v="Outlet"/>
    <s v="2020"/>
    <x v="0"/>
    <x v="31"/>
  </r>
  <r>
    <x v="3"/>
    <n v="1128299"/>
    <x v="503"/>
    <x v="2"/>
    <x v="5"/>
    <s v="Las Vegas"/>
    <x v="5"/>
    <n v="31"/>
    <n v="140"/>
    <n v="4340"/>
    <n v="998.2"/>
    <n v="0.23"/>
    <s v="Outlet"/>
    <s v="2020"/>
    <x v="0"/>
    <x v="31"/>
  </r>
  <r>
    <x v="3"/>
    <n v="1128299"/>
    <x v="504"/>
    <x v="2"/>
    <x v="5"/>
    <s v="Las Vegas"/>
    <x v="0"/>
    <n v="31"/>
    <n v="182"/>
    <n v="5642"/>
    <n v="2538.9"/>
    <n v="0.45"/>
    <s v="Outlet"/>
    <s v="2020"/>
    <x v="0"/>
    <x v="31"/>
  </r>
  <r>
    <x v="3"/>
    <n v="1128299"/>
    <x v="505"/>
    <x v="2"/>
    <x v="5"/>
    <s v="Las Vegas"/>
    <x v="1"/>
    <n v="42"/>
    <n v="124"/>
    <n v="5208"/>
    <n v="1666.56"/>
    <n v="0.32"/>
    <s v="Outlet"/>
    <s v="2020"/>
    <x v="0"/>
    <x v="31"/>
  </r>
  <r>
    <x v="3"/>
    <n v="1128299"/>
    <x v="506"/>
    <x v="2"/>
    <x v="5"/>
    <s v="Las Vegas"/>
    <x v="2"/>
    <n v="43"/>
    <n v="128"/>
    <n v="5504"/>
    <n v="2586.88"/>
    <n v="0.47000000000000003"/>
    <s v="Outlet"/>
    <s v="2020"/>
    <x v="0"/>
    <x v="31"/>
  </r>
  <r>
    <x v="3"/>
    <n v="1128299"/>
    <x v="507"/>
    <x v="2"/>
    <x v="5"/>
    <s v="Las Vegas"/>
    <x v="3"/>
    <n v="41"/>
    <n v="93"/>
    <n v="3813"/>
    <n v="1563.33"/>
    <n v="0.41"/>
    <s v="Outlet"/>
    <s v="2020"/>
    <x v="0"/>
    <x v="31"/>
  </r>
  <r>
    <x v="3"/>
    <n v="1128299"/>
    <x v="508"/>
    <x v="2"/>
    <x v="5"/>
    <s v="Las Vegas"/>
    <x v="4"/>
    <n v="44"/>
    <n v="60"/>
    <n v="2640"/>
    <n v="1636.8000000000002"/>
    <n v="0.62000000000000011"/>
    <s v="Outlet"/>
    <s v="2020"/>
    <x v="0"/>
    <x v="31"/>
  </r>
  <r>
    <x v="3"/>
    <n v="1128299"/>
    <x v="509"/>
    <x v="2"/>
    <x v="5"/>
    <s v="Las Vegas"/>
    <x v="5"/>
    <n v="39"/>
    <n v="124"/>
    <n v="4836"/>
    <n v="1257.3600000000001"/>
    <n v="0.26"/>
    <s v="Outlet"/>
    <s v="2020"/>
    <x v="0"/>
    <x v="2"/>
  </r>
  <r>
    <x v="3"/>
    <n v="1128299"/>
    <x v="510"/>
    <x v="2"/>
    <x v="5"/>
    <s v="Las Vegas"/>
    <x v="0"/>
    <n v="41"/>
    <n v="171"/>
    <n v="7011"/>
    <n v="2944.6200000000003"/>
    <n v="0.42000000000000004"/>
    <s v="Outlet"/>
    <s v="2020"/>
    <x v="0"/>
    <x v="2"/>
  </r>
  <r>
    <x v="3"/>
    <n v="1128299"/>
    <x v="8"/>
    <x v="2"/>
    <x v="5"/>
    <s v="Las Vegas"/>
    <x v="1"/>
    <n v="46"/>
    <n v="116"/>
    <n v="5336"/>
    <n v="1547.4399999999998"/>
    <n v="0.28999999999999998"/>
    <s v="Outlet"/>
    <s v="2020"/>
    <x v="0"/>
    <x v="2"/>
  </r>
  <r>
    <x v="3"/>
    <n v="1128299"/>
    <x v="9"/>
    <x v="2"/>
    <x v="5"/>
    <s v="Las Vegas"/>
    <x v="2"/>
    <n v="47"/>
    <n v="120"/>
    <n v="5640"/>
    <n v="2538"/>
    <n v="0.45"/>
    <s v="Outlet"/>
    <s v="2020"/>
    <x v="0"/>
    <x v="2"/>
  </r>
  <r>
    <x v="3"/>
    <n v="1128299"/>
    <x v="10"/>
    <x v="2"/>
    <x v="5"/>
    <s v="Las Vegas"/>
    <x v="3"/>
    <n v="40"/>
    <n v="90"/>
    <n v="3600"/>
    <n v="1476"/>
    <n v="0.41"/>
    <s v="Outlet"/>
    <s v="2020"/>
    <x v="0"/>
    <x v="2"/>
  </r>
  <r>
    <x v="3"/>
    <n v="1128299"/>
    <x v="11"/>
    <x v="2"/>
    <x v="5"/>
    <s v="Las Vegas"/>
    <x v="4"/>
    <n v="47"/>
    <n v="62"/>
    <n v="2914"/>
    <n v="1777.5400000000002"/>
    <n v="0.6100000000000001"/>
    <s v="Outlet"/>
    <s v="2020"/>
    <x v="0"/>
    <x v="2"/>
  </r>
  <r>
    <x v="3"/>
    <n v="1128299"/>
    <x v="12"/>
    <x v="2"/>
    <x v="5"/>
    <s v="Las Vegas"/>
    <x v="5"/>
    <n v="54"/>
    <n v="123"/>
    <n v="6642"/>
    <n v="1793.3400000000001"/>
    <n v="0.27"/>
    <s v="Outlet"/>
    <s v="2020"/>
    <x v="0"/>
    <x v="2"/>
  </r>
  <r>
    <x v="3"/>
    <n v="1128299"/>
    <x v="13"/>
    <x v="2"/>
    <x v="5"/>
    <s v="Las Vegas"/>
    <x v="0"/>
    <n v="43"/>
    <n v="171"/>
    <n v="7353"/>
    <n v="3529.44"/>
    <n v="0.48"/>
    <s v="Outlet"/>
    <s v="2020"/>
    <x v="0"/>
    <x v="3"/>
  </r>
  <r>
    <x v="3"/>
    <n v="1128299"/>
    <x v="14"/>
    <x v="2"/>
    <x v="5"/>
    <s v="Las Vegas"/>
    <x v="1"/>
    <n v="43"/>
    <n v="120"/>
    <n v="5160"/>
    <n v="1805.9999999999998"/>
    <n v="0.35"/>
    <s v="Outlet"/>
    <s v="2020"/>
    <x v="0"/>
    <x v="3"/>
  </r>
  <r>
    <x v="3"/>
    <n v="1128299"/>
    <x v="15"/>
    <x v="2"/>
    <x v="5"/>
    <s v="Las Vegas"/>
    <x v="2"/>
    <n v="49"/>
    <n v="132"/>
    <n v="6468"/>
    <n v="3039.96"/>
    <n v="0.47000000000000003"/>
    <s v="Outlet"/>
    <s v="2020"/>
    <x v="0"/>
    <x v="3"/>
  </r>
  <r>
    <x v="3"/>
    <n v="1128299"/>
    <x v="16"/>
    <x v="2"/>
    <x v="5"/>
    <s v="Las Vegas"/>
    <x v="3"/>
    <n v="47"/>
    <n v="105"/>
    <n v="4935"/>
    <n v="2270.1"/>
    <n v="0.45999999999999996"/>
    <s v="Outlet"/>
    <s v="2020"/>
    <x v="0"/>
    <x v="3"/>
  </r>
  <r>
    <x v="3"/>
    <n v="1128299"/>
    <x v="17"/>
    <x v="2"/>
    <x v="5"/>
    <s v="Las Vegas"/>
    <x v="4"/>
    <n v="43"/>
    <n v="66"/>
    <n v="2838"/>
    <n v="1873.0800000000004"/>
    <n v="0.66000000000000014"/>
    <s v="Outlet"/>
    <s v="2020"/>
    <x v="0"/>
    <x v="3"/>
  </r>
  <r>
    <x v="3"/>
    <n v="1128299"/>
    <x v="18"/>
    <x v="2"/>
    <x v="5"/>
    <s v="Las Vegas"/>
    <x v="5"/>
    <n v="54"/>
    <n v="140"/>
    <n v="7560"/>
    <n v="2419.2000000000003"/>
    <n v="0.32"/>
    <s v="Outlet"/>
    <s v="2020"/>
    <x v="0"/>
    <x v="3"/>
  </r>
  <r>
    <x v="3"/>
    <n v="1128299"/>
    <x v="19"/>
    <x v="2"/>
    <x v="5"/>
    <s v="Las Vegas"/>
    <x v="0"/>
    <n v="47"/>
    <n v="245"/>
    <n v="11515"/>
    <n v="5757.5"/>
    <n v="0.5"/>
    <s v="Outlet"/>
    <s v="2020"/>
    <x v="1"/>
    <x v="3"/>
  </r>
  <r>
    <x v="3"/>
    <n v="1128299"/>
    <x v="20"/>
    <x v="2"/>
    <x v="5"/>
    <s v="Las Vegas"/>
    <x v="1"/>
    <n v="51"/>
    <n v="182"/>
    <n v="9282"/>
    <n v="3341.52"/>
    <n v="0.36"/>
    <s v="Outlet"/>
    <s v="2020"/>
    <x v="1"/>
    <x v="4"/>
  </r>
  <r>
    <x v="3"/>
    <n v="1128299"/>
    <x v="21"/>
    <x v="2"/>
    <x v="5"/>
    <s v="Las Vegas"/>
    <x v="2"/>
    <n v="46"/>
    <n v="176"/>
    <n v="8096"/>
    <n v="3886.08"/>
    <n v="0.48"/>
    <s v="Outlet"/>
    <s v="2020"/>
    <x v="1"/>
    <x v="4"/>
  </r>
  <r>
    <x v="3"/>
    <n v="1128299"/>
    <x v="22"/>
    <x v="2"/>
    <x v="5"/>
    <s v="Las Vegas"/>
    <x v="3"/>
    <n v="47"/>
    <n v="145"/>
    <n v="6815"/>
    <n v="3066.7499999999995"/>
    <n v="0.44999999999999996"/>
    <s v="Outlet"/>
    <s v="2020"/>
    <x v="1"/>
    <x v="4"/>
  </r>
  <r>
    <x v="3"/>
    <n v="1128299"/>
    <x v="23"/>
    <x v="2"/>
    <x v="5"/>
    <s v="Las Vegas"/>
    <x v="4"/>
    <n v="47"/>
    <n v="105"/>
    <n v="4935"/>
    <n v="3207.7500000000005"/>
    <n v="0.65000000000000013"/>
    <s v="Outlet"/>
    <s v="2020"/>
    <x v="1"/>
    <x v="4"/>
  </r>
  <r>
    <x v="3"/>
    <n v="1128299"/>
    <x v="24"/>
    <x v="2"/>
    <x v="5"/>
    <s v="Las Vegas"/>
    <x v="5"/>
    <n v="57"/>
    <n v="192"/>
    <n v="10944"/>
    <n v="3064.32"/>
    <n v="0.28000000000000003"/>
    <s v="Outlet"/>
    <s v="2020"/>
    <x v="1"/>
    <x v="4"/>
  </r>
  <r>
    <x v="3"/>
    <n v="1128299"/>
    <x v="25"/>
    <x v="2"/>
    <x v="5"/>
    <s v="Las Vegas"/>
    <x v="0"/>
    <n v="48"/>
    <n v="233"/>
    <n v="11184"/>
    <n v="4920.96"/>
    <n v="0.44"/>
    <s v="Outlet"/>
    <s v="2020"/>
    <x v="1"/>
    <x v="4"/>
  </r>
  <r>
    <x v="3"/>
    <n v="1128299"/>
    <x v="26"/>
    <x v="2"/>
    <x v="5"/>
    <s v="Las Vegas"/>
    <x v="1"/>
    <n v="46"/>
    <n v="204"/>
    <n v="9384"/>
    <n v="2533.6800000000003"/>
    <n v="0.27"/>
    <s v="Outlet"/>
    <s v="2020"/>
    <x v="1"/>
    <x v="4"/>
  </r>
  <r>
    <x v="3"/>
    <n v="1128299"/>
    <x v="27"/>
    <x v="2"/>
    <x v="5"/>
    <s v="Las Vegas"/>
    <x v="2"/>
    <n v="47"/>
    <n v="171"/>
    <n v="8037"/>
    <n v="3616.65"/>
    <n v="0.45"/>
    <s v="Outlet"/>
    <s v="2020"/>
    <x v="1"/>
    <x v="5"/>
  </r>
  <r>
    <x v="3"/>
    <n v="1128299"/>
    <x v="28"/>
    <x v="2"/>
    <x v="5"/>
    <s v="Las Vegas"/>
    <x v="3"/>
    <n v="46"/>
    <n v="140"/>
    <n v="6440"/>
    <n v="2704.7999999999997"/>
    <n v="0.42"/>
    <s v="Outlet"/>
    <s v="2020"/>
    <x v="1"/>
    <x v="5"/>
  </r>
  <r>
    <x v="3"/>
    <n v="1128299"/>
    <x v="511"/>
    <x v="2"/>
    <x v="5"/>
    <s v="Las Vegas"/>
    <x v="4"/>
    <n v="47"/>
    <n v="150"/>
    <n v="7050"/>
    <n v="4159.5000000000009"/>
    <n v="0.59000000000000008"/>
    <s v="Outlet"/>
    <s v="2020"/>
    <x v="1"/>
    <x v="5"/>
  </r>
  <r>
    <x v="3"/>
    <n v="1128299"/>
    <x v="512"/>
    <x v="2"/>
    <x v="5"/>
    <s v="Las Vegas"/>
    <x v="5"/>
    <n v="61"/>
    <n v="170"/>
    <n v="10370"/>
    <n v="2799.9"/>
    <n v="0.27"/>
    <s v="Outlet"/>
    <s v="2020"/>
    <x v="1"/>
    <x v="5"/>
  </r>
  <r>
    <x v="3"/>
    <n v="1128299"/>
    <x v="513"/>
    <x v="2"/>
    <x v="5"/>
    <s v="Las Vegas"/>
    <x v="0"/>
    <n v="44"/>
    <n v="238"/>
    <n v="10472"/>
    <n v="4817.12"/>
    <n v="0.46"/>
    <s v="Outlet"/>
    <s v="2020"/>
    <x v="1"/>
    <x v="5"/>
  </r>
  <r>
    <x v="3"/>
    <n v="1128299"/>
    <x v="514"/>
    <x v="2"/>
    <x v="5"/>
    <s v="Las Vegas"/>
    <x v="1"/>
    <n v="56"/>
    <n v="208"/>
    <n v="11648"/>
    <n v="3377.9199999999996"/>
    <n v="0.28999999999999998"/>
    <s v="Outlet"/>
    <s v="2020"/>
    <x v="1"/>
    <x v="5"/>
  </r>
  <r>
    <x v="3"/>
    <n v="1128299"/>
    <x v="515"/>
    <x v="2"/>
    <x v="5"/>
    <s v="Las Vegas"/>
    <x v="2"/>
    <n v="44"/>
    <n v="179"/>
    <n v="7876"/>
    <n v="3307.9200000000005"/>
    <n v="0.42000000000000004"/>
    <s v="Outlet"/>
    <s v="2020"/>
    <x v="1"/>
    <x v="5"/>
  </r>
  <r>
    <x v="3"/>
    <n v="1128299"/>
    <x v="516"/>
    <x v="2"/>
    <x v="5"/>
    <s v="Las Vegas"/>
    <x v="3"/>
    <n v="42"/>
    <n v="152"/>
    <n v="6384"/>
    <n v="2681.2799999999997"/>
    <n v="0.42"/>
    <s v="Outlet"/>
    <s v="2020"/>
    <x v="1"/>
    <x v="32"/>
  </r>
  <r>
    <x v="3"/>
    <n v="1128299"/>
    <x v="517"/>
    <x v="2"/>
    <x v="5"/>
    <s v="Las Vegas"/>
    <x v="4"/>
    <n v="50"/>
    <n v="152"/>
    <n v="7600"/>
    <n v="4484.0000000000009"/>
    <n v="0.59000000000000008"/>
    <s v="Outlet"/>
    <s v="2020"/>
    <x v="1"/>
    <x v="32"/>
  </r>
  <r>
    <x v="3"/>
    <n v="1128299"/>
    <x v="518"/>
    <x v="2"/>
    <x v="5"/>
    <s v="Las Vegas"/>
    <x v="5"/>
    <n v="55"/>
    <n v="128"/>
    <n v="7040"/>
    <n v="1830.4"/>
    <n v="0.26"/>
    <s v="Outlet"/>
    <s v="2020"/>
    <x v="1"/>
    <x v="32"/>
  </r>
  <r>
    <x v="3"/>
    <n v="1128299"/>
    <x v="519"/>
    <x v="2"/>
    <x v="5"/>
    <s v="Las Vegas"/>
    <x v="0"/>
    <n v="41"/>
    <n v="186"/>
    <n v="7626"/>
    <n v="2897.88"/>
    <n v="0.38"/>
    <s v="Outlet"/>
    <s v="2020"/>
    <x v="1"/>
    <x v="32"/>
  </r>
  <r>
    <x v="3"/>
    <n v="1128299"/>
    <x v="520"/>
    <x v="2"/>
    <x v="5"/>
    <s v="Las Vegas"/>
    <x v="1"/>
    <n v="51"/>
    <n v="180"/>
    <n v="9180"/>
    <n v="2478.6000000000004"/>
    <n v="0.27"/>
    <s v="Outlet"/>
    <s v="2020"/>
    <x v="1"/>
    <x v="32"/>
  </r>
  <r>
    <x v="3"/>
    <n v="1128299"/>
    <x v="521"/>
    <x v="2"/>
    <x v="5"/>
    <s v="Las Vegas"/>
    <x v="2"/>
    <n v="46"/>
    <n v="144"/>
    <n v="6624"/>
    <n v="2715.84"/>
    <n v="0.41000000000000003"/>
    <s v="Outlet"/>
    <s v="2020"/>
    <x v="1"/>
    <x v="32"/>
  </r>
  <r>
    <x v="3"/>
    <n v="1128299"/>
    <x v="522"/>
    <x v="2"/>
    <x v="5"/>
    <s v="Las Vegas"/>
    <x v="3"/>
    <n v="43"/>
    <n v="124"/>
    <n v="5332"/>
    <n v="1866.1999999999998"/>
    <n v="0.35"/>
    <s v="Outlet"/>
    <s v="2020"/>
    <x v="1"/>
    <x v="32"/>
  </r>
  <r>
    <x v="3"/>
    <n v="1128299"/>
    <x v="523"/>
    <x v="2"/>
    <x v="5"/>
    <s v="Las Vegas"/>
    <x v="4"/>
    <n v="53"/>
    <n v="128"/>
    <n v="6784"/>
    <n v="3595.5200000000009"/>
    <n v="0.53000000000000014"/>
    <s v="Outlet"/>
    <s v="2020"/>
    <x v="1"/>
    <x v="52"/>
  </r>
  <r>
    <x v="3"/>
    <n v="1128299"/>
    <x v="524"/>
    <x v="2"/>
    <x v="5"/>
    <s v="Las Vegas"/>
    <x v="5"/>
    <n v="54"/>
    <n v="140"/>
    <n v="7560"/>
    <n v="1587.6000000000001"/>
    <n v="0.21000000000000002"/>
    <s v="Outlet"/>
    <s v="2020"/>
    <x v="1"/>
    <x v="52"/>
  </r>
  <r>
    <x v="3"/>
    <n v="1128299"/>
    <x v="525"/>
    <x v="2"/>
    <x v="5"/>
    <s v="Las Vegas"/>
    <x v="0"/>
    <n v="47"/>
    <n v="171"/>
    <n v="8037"/>
    <n v="3214.8"/>
    <n v="0.4"/>
    <s v="Outlet"/>
    <s v="2020"/>
    <x v="1"/>
    <x v="52"/>
  </r>
  <r>
    <x v="3"/>
    <n v="1128299"/>
    <x v="526"/>
    <x v="2"/>
    <x v="5"/>
    <s v="Las Vegas"/>
    <x v="1"/>
    <n v="50"/>
    <n v="193"/>
    <n v="9650"/>
    <n v="2412.5"/>
    <n v="0.25"/>
    <s v="Outlet"/>
    <s v="2020"/>
    <x v="1"/>
    <x v="52"/>
  </r>
  <r>
    <x v="3"/>
    <n v="1128299"/>
    <x v="527"/>
    <x v="2"/>
    <x v="5"/>
    <s v="Las Vegas"/>
    <x v="2"/>
    <n v="47"/>
    <n v="113"/>
    <n v="5311"/>
    <n v="2230.6200000000003"/>
    <n v="0.42000000000000004"/>
    <s v="Outlet"/>
    <s v="2020"/>
    <x v="1"/>
    <x v="52"/>
  </r>
  <r>
    <x v="3"/>
    <n v="1128299"/>
    <x v="528"/>
    <x v="2"/>
    <x v="5"/>
    <s v="Las Vegas"/>
    <x v="3"/>
    <n v="43"/>
    <n v="119"/>
    <n v="5117"/>
    <n v="1688.61"/>
    <n v="0.32999999999999996"/>
    <s v="Outlet"/>
    <s v="2020"/>
    <x v="1"/>
    <x v="52"/>
  </r>
  <r>
    <x v="3"/>
    <n v="1128299"/>
    <x v="529"/>
    <x v="2"/>
    <x v="5"/>
    <s v="Las Vegas"/>
    <x v="4"/>
    <n v="48"/>
    <n v="107"/>
    <n v="5136"/>
    <n v="2773.440000000001"/>
    <n v="0.54000000000000015"/>
    <s v="Outlet"/>
    <s v="2020"/>
    <x v="2"/>
    <x v="6"/>
  </r>
  <r>
    <x v="3"/>
    <n v="1128299"/>
    <x v="530"/>
    <x v="2"/>
    <x v="5"/>
    <s v="Las Vegas"/>
    <x v="5"/>
    <n v="53"/>
    <n v="120"/>
    <n v="6360"/>
    <n v="1399.2000000000003"/>
    <n v="0.22000000000000003"/>
    <s v="Outlet"/>
    <s v="2020"/>
    <x v="2"/>
    <x v="6"/>
  </r>
  <r>
    <x v="3"/>
    <n v="1128299"/>
    <x v="29"/>
    <x v="2"/>
    <x v="5"/>
    <s v="Las Vegas"/>
    <x v="0"/>
    <n v="47"/>
    <n v="196"/>
    <n v="9212"/>
    <n v="3869.0400000000004"/>
    <n v="0.42000000000000004"/>
    <s v="Outlet"/>
    <s v="2020"/>
    <x v="2"/>
    <x v="6"/>
  </r>
  <r>
    <x v="3"/>
    <n v="1128299"/>
    <x v="30"/>
    <x v="2"/>
    <x v="5"/>
    <s v="Las Vegas"/>
    <x v="1"/>
    <n v="52"/>
    <n v="201"/>
    <n v="10452"/>
    <n v="2613"/>
    <n v="0.25"/>
    <s v="Outlet"/>
    <s v="2020"/>
    <x v="2"/>
    <x v="6"/>
  </r>
  <r>
    <x v="3"/>
    <n v="1128299"/>
    <x v="31"/>
    <x v="2"/>
    <x v="5"/>
    <s v="Las Vegas"/>
    <x v="2"/>
    <n v="44"/>
    <n v="140"/>
    <n v="6160"/>
    <n v="2587.2000000000003"/>
    <n v="0.42000000000000004"/>
    <s v="Outlet"/>
    <s v="2020"/>
    <x v="2"/>
    <x v="6"/>
  </r>
  <r>
    <x v="3"/>
    <n v="1128299"/>
    <x v="32"/>
    <x v="2"/>
    <x v="5"/>
    <s v="Las Vegas"/>
    <x v="3"/>
    <n v="43"/>
    <n v="132"/>
    <n v="5676"/>
    <n v="1986.6"/>
    <n v="0.35"/>
    <s v="Outlet"/>
    <s v="2020"/>
    <x v="2"/>
    <x v="6"/>
  </r>
  <r>
    <x v="3"/>
    <n v="1128299"/>
    <x v="33"/>
    <x v="2"/>
    <x v="5"/>
    <s v="Las Vegas"/>
    <x v="4"/>
    <n v="46"/>
    <n v="119"/>
    <n v="5474"/>
    <n v="2955.9600000000009"/>
    <n v="0.54000000000000015"/>
    <s v="Outlet"/>
    <s v="2020"/>
    <x v="2"/>
    <x v="6"/>
  </r>
  <r>
    <x v="3"/>
    <n v="1128299"/>
    <x v="34"/>
    <x v="2"/>
    <x v="5"/>
    <s v="Las Vegas"/>
    <x v="5"/>
    <n v="51"/>
    <n v="162"/>
    <n v="8262"/>
    <n v="1735.0200000000002"/>
    <n v="0.21000000000000002"/>
    <s v="Outlet"/>
    <s v="2020"/>
    <x v="2"/>
    <x v="7"/>
  </r>
  <r>
    <x v="3"/>
    <n v="1128299"/>
    <x v="35"/>
    <x v="2"/>
    <x v="5"/>
    <s v="Las Vegas"/>
    <x v="0"/>
    <n v="47"/>
    <n v="216"/>
    <n v="10152"/>
    <n v="3756.2400000000007"/>
    <n v="0.37000000000000005"/>
    <s v="Outlet"/>
    <s v="2020"/>
    <x v="2"/>
    <x v="7"/>
  </r>
  <r>
    <x v="3"/>
    <n v="1128299"/>
    <x v="36"/>
    <x v="2"/>
    <x v="5"/>
    <s v="Las Vegas"/>
    <x v="1"/>
    <n v="50"/>
    <n v="209"/>
    <n v="10450"/>
    <n v="2612.5"/>
    <n v="0.25"/>
    <s v="Outlet"/>
    <s v="2020"/>
    <x v="2"/>
    <x v="7"/>
  </r>
  <r>
    <x v="3"/>
    <n v="1128299"/>
    <x v="37"/>
    <x v="2"/>
    <x v="5"/>
    <s v="Las Vegas"/>
    <x v="2"/>
    <n v="47"/>
    <n v="166"/>
    <n v="7802"/>
    <n v="3276.84"/>
    <n v="0.42000000000000004"/>
    <s v="Outlet"/>
    <s v="2020"/>
    <x v="2"/>
    <x v="7"/>
  </r>
  <r>
    <x v="3"/>
    <n v="1128299"/>
    <x v="38"/>
    <x v="2"/>
    <x v="5"/>
    <s v="Las Vegas"/>
    <x v="3"/>
    <n v="40"/>
    <n v="166"/>
    <n v="6640"/>
    <n v="2390.4"/>
    <n v="0.36"/>
    <s v="Outlet"/>
    <s v="2020"/>
    <x v="2"/>
    <x v="7"/>
  </r>
  <r>
    <x v="3"/>
    <n v="1128299"/>
    <x v="39"/>
    <x v="2"/>
    <x v="5"/>
    <s v="Las Vegas"/>
    <x v="4"/>
    <n v="49"/>
    <n v="136"/>
    <n v="6664"/>
    <n v="3598.5600000000009"/>
    <n v="0.54000000000000015"/>
    <s v="Outlet"/>
    <s v="2020"/>
    <x v="2"/>
    <x v="7"/>
  </r>
  <r>
    <x v="3"/>
    <n v="1128299"/>
    <x v="40"/>
    <x v="2"/>
    <x v="5"/>
    <s v="Las Vegas"/>
    <x v="5"/>
    <n v="56"/>
    <n v="170"/>
    <n v="9520"/>
    <n v="1713.6000000000001"/>
    <n v="0.18000000000000002"/>
    <s v="Outlet"/>
    <s v="2020"/>
    <x v="2"/>
    <x v="7"/>
  </r>
  <r>
    <x v="3"/>
    <n v="1128299"/>
    <x v="41"/>
    <x v="2"/>
    <x v="5"/>
    <s v="Las Vegas"/>
    <x v="0"/>
    <n v="20"/>
    <n v="149"/>
    <n v="2980"/>
    <n v="1192"/>
    <n v="0.4"/>
    <s v="Outlet"/>
    <s v="2020"/>
    <x v="2"/>
    <x v="8"/>
  </r>
  <r>
    <x v="3"/>
    <n v="1128299"/>
    <x v="42"/>
    <x v="2"/>
    <x v="5"/>
    <s v="Las Vegas"/>
    <x v="1"/>
    <n v="31"/>
    <n v="145"/>
    <n v="4495"/>
    <n v="1123.75"/>
    <n v="0.25"/>
    <s v="Outlet"/>
    <s v="2020"/>
    <x v="2"/>
    <x v="8"/>
  </r>
  <r>
    <x v="3"/>
    <n v="1128299"/>
    <x v="43"/>
    <x v="2"/>
    <x v="5"/>
    <s v="Las Vegas"/>
    <x v="2"/>
    <n v="26"/>
    <n v="128"/>
    <n v="3328"/>
    <n v="1397.7600000000002"/>
    <n v="0.42000000000000004"/>
    <s v="Outlet"/>
    <s v="2020"/>
    <x v="2"/>
    <x v="8"/>
  </r>
  <r>
    <x v="3"/>
    <n v="1128299"/>
    <x v="44"/>
    <x v="2"/>
    <x v="5"/>
    <s v="Las Vegas"/>
    <x v="3"/>
    <n v="26"/>
    <n v="96"/>
    <n v="2496"/>
    <n v="848.63999999999987"/>
    <n v="0.33999999999999997"/>
    <s v="Outlet"/>
    <s v="2020"/>
    <x v="2"/>
    <x v="8"/>
  </r>
  <r>
    <x v="2"/>
    <n v="1197831"/>
    <x v="219"/>
    <x v="1"/>
    <x v="11"/>
    <s v="Knoxville"/>
    <x v="4"/>
    <n v="30"/>
    <n v="123"/>
    <n v="3690"/>
    <n v="1254.5999999999999"/>
    <n v="0.33999999999999997"/>
    <s v="Outlet"/>
    <s v="2021"/>
    <x v="2"/>
    <x v="8"/>
  </r>
  <r>
    <x v="2"/>
    <n v="1197831"/>
    <x v="220"/>
    <x v="1"/>
    <x v="11"/>
    <s v="Knoxville"/>
    <x v="5"/>
    <n v="24"/>
    <n v="170"/>
    <n v="4080"/>
    <n v="2162.4"/>
    <n v="0.53"/>
    <s v="Outlet"/>
    <s v="2021"/>
    <x v="2"/>
    <x v="8"/>
  </r>
  <r>
    <x v="2"/>
    <n v="1197831"/>
    <x v="221"/>
    <x v="1"/>
    <x v="11"/>
    <s v="Knoxville"/>
    <x v="0"/>
    <n v="18"/>
    <n v="202"/>
    <n v="3636"/>
    <n v="1345.32"/>
    <n v="0.37"/>
    <s v="Outlet"/>
    <s v="2021"/>
    <x v="2"/>
    <x v="8"/>
  </r>
  <r>
    <x v="2"/>
    <n v="1197831"/>
    <x v="222"/>
    <x v="1"/>
    <x v="11"/>
    <s v="Knoxville"/>
    <x v="1"/>
    <n v="23"/>
    <n v="219"/>
    <n v="5037"/>
    <n v="1964.4299999999998"/>
    <n v="0.38999999999999996"/>
    <s v="Outlet"/>
    <s v="2021"/>
    <x v="2"/>
    <x v="8"/>
  </r>
  <r>
    <x v="2"/>
    <n v="1197831"/>
    <x v="223"/>
    <x v="1"/>
    <x v="11"/>
    <s v="Knoxville"/>
    <x v="2"/>
    <n v="23"/>
    <n v="140"/>
    <n v="3220"/>
    <n v="1255.8"/>
    <n v="0.38999999999999996"/>
    <s v="Outlet"/>
    <s v="2021"/>
    <x v="2"/>
    <x v="8"/>
  </r>
  <r>
    <x v="2"/>
    <n v="1197831"/>
    <x v="224"/>
    <x v="1"/>
    <x v="11"/>
    <s v="Knoxville"/>
    <x v="3"/>
    <n v="28"/>
    <n v="128"/>
    <n v="3584"/>
    <n v="1756.1599999999999"/>
    <n v="0.49"/>
    <s v="Outlet"/>
    <s v="2021"/>
    <x v="2"/>
    <x v="8"/>
  </r>
  <r>
    <x v="2"/>
    <n v="1197831"/>
    <x v="225"/>
    <x v="1"/>
    <x v="11"/>
    <s v="Knoxville"/>
    <x v="4"/>
    <n v="29"/>
    <n v="94"/>
    <n v="2726"/>
    <n v="872.32"/>
    <n v="0.32"/>
    <s v="Outlet"/>
    <s v="2021"/>
    <x v="2"/>
    <x v="8"/>
  </r>
  <r>
    <x v="2"/>
    <n v="1197831"/>
    <x v="226"/>
    <x v="1"/>
    <x v="11"/>
    <s v="Knoxville"/>
    <x v="5"/>
    <n v="28"/>
    <n v="143"/>
    <n v="4004"/>
    <n v="2242.2400000000002"/>
    <n v="0.56000000000000005"/>
    <s v="Outlet"/>
    <s v="2021"/>
    <x v="2"/>
    <x v="33"/>
  </r>
  <r>
    <x v="2"/>
    <n v="1197831"/>
    <x v="227"/>
    <x v="1"/>
    <x v="11"/>
    <s v="Knoxville"/>
    <x v="0"/>
    <n v="20"/>
    <n v="221"/>
    <n v="4420"/>
    <n v="1900.5999999999997"/>
    <n v="0.42999999999999994"/>
    <s v="Outlet"/>
    <s v="2021"/>
    <x v="2"/>
    <x v="33"/>
  </r>
  <r>
    <x v="2"/>
    <n v="1197831"/>
    <x v="228"/>
    <x v="1"/>
    <x v="11"/>
    <s v="Knoxville"/>
    <x v="1"/>
    <n v="31"/>
    <n v="195"/>
    <n v="6045"/>
    <n v="2841.1499999999996"/>
    <n v="0.47"/>
    <s v="Outlet"/>
    <s v="2021"/>
    <x v="2"/>
    <x v="33"/>
  </r>
  <r>
    <x v="2"/>
    <n v="1197831"/>
    <x v="711"/>
    <x v="1"/>
    <x v="11"/>
    <s v="Knoxville"/>
    <x v="2"/>
    <n v="22"/>
    <n v="166"/>
    <n v="3652"/>
    <n v="1570.3599999999997"/>
    <n v="0.42999999999999994"/>
    <s v="Outlet"/>
    <s v="2021"/>
    <x v="2"/>
    <x v="33"/>
  </r>
  <r>
    <x v="2"/>
    <n v="1197831"/>
    <x v="712"/>
    <x v="1"/>
    <x v="11"/>
    <s v="Knoxville"/>
    <x v="3"/>
    <n v="25"/>
    <n v="124"/>
    <n v="3100"/>
    <n v="1736.0000000000002"/>
    <n v="0.56000000000000005"/>
    <s v="Outlet"/>
    <s v="2021"/>
    <x v="2"/>
    <x v="33"/>
  </r>
  <r>
    <x v="2"/>
    <n v="1197831"/>
    <x v="713"/>
    <x v="1"/>
    <x v="11"/>
    <s v="Knoxville"/>
    <x v="4"/>
    <n v="27"/>
    <n v="88"/>
    <n v="2376"/>
    <n v="974.16"/>
    <n v="0.41"/>
    <s v="Outlet"/>
    <s v="2021"/>
    <x v="2"/>
    <x v="33"/>
  </r>
  <r>
    <x v="2"/>
    <n v="1197831"/>
    <x v="714"/>
    <x v="1"/>
    <x v="11"/>
    <s v="Knoxville"/>
    <x v="5"/>
    <n v="25"/>
    <n v="145"/>
    <n v="3625"/>
    <n v="2211.2500000000005"/>
    <n v="0.6100000000000001"/>
    <s v="Outlet"/>
    <s v="2021"/>
    <x v="2"/>
    <x v="33"/>
  </r>
  <r>
    <x v="2"/>
    <n v="1197831"/>
    <x v="715"/>
    <x v="1"/>
    <x v="11"/>
    <s v="Knoxville"/>
    <x v="0"/>
    <n v="13"/>
    <n v="203"/>
    <n v="2639"/>
    <n v="1187.55"/>
    <n v="0.44999999999999996"/>
    <s v="Outlet"/>
    <s v="2021"/>
    <x v="2"/>
    <x v="9"/>
  </r>
  <r>
    <x v="2"/>
    <n v="1197831"/>
    <x v="716"/>
    <x v="1"/>
    <x v="11"/>
    <s v="Knoxville"/>
    <x v="1"/>
    <n v="17"/>
    <n v="203"/>
    <n v="3451"/>
    <n v="1449.4199999999998"/>
    <n v="0.42"/>
    <s v="Outlet"/>
    <s v="2021"/>
    <x v="2"/>
    <x v="9"/>
  </r>
  <r>
    <x v="2"/>
    <n v="1197831"/>
    <x v="717"/>
    <x v="1"/>
    <x v="11"/>
    <s v="Knoxville"/>
    <x v="2"/>
    <n v="15"/>
    <n v="170"/>
    <n v="2550"/>
    <n v="1121.9999999999998"/>
    <n v="0.43999999999999995"/>
    <s v="Outlet"/>
    <s v="2021"/>
    <x v="2"/>
    <x v="9"/>
  </r>
  <r>
    <x v="2"/>
    <n v="1197831"/>
    <x v="718"/>
    <x v="1"/>
    <x v="11"/>
    <s v="Knoxville"/>
    <x v="3"/>
    <n v="20"/>
    <n v="128"/>
    <n v="2560"/>
    <n v="1433.6000000000001"/>
    <n v="0.56000000000000005"/>
    <s v="Outlet"/>
    <s v="2021"/>
    <x v="2"/>
    <x v="9"/>
  </r>
  <r>
    <x v="2"/>
    <n v="1197831"/>
    <x v="719"/>
    <x v="1"/>
    <x v="11"/>
    <s v="Knoxville"/>
    <x v="4"/>
    <n v="20"/>
    <n v="105"/>
    <n v="2100"/>
    <n v="798"/>
    <n v="0.38"/>
    <s v="Outlet"/>
    <s v="2021"/>
    <x v="3"/>
    <x v="9"/>
  </r>
  <r>
    <x v="2"/>
    <n v="1197831"/>
    <x v="720"/>
    <x v="1"/>
    <x v="11"/>
    <s v="Knoxville"/>
    <x v="5"/>
    <n v="18"/>
    <n v="196"/>
    <n v="3528"/>
    <n v="2152.0800000000004"/>
    <n v="0.6100000000000001"/>
    <s v="Outlet"/>
    <s v="2021"/>
    <x v="3"/>
    <x v="9"/>
  </r>
  <r>
    <x v="2"/>
    <n v="1197831"/>
    <x v="721"/>
    <x v="1"/>
    <x v="11"/>
    <s v="Knoxville"/>
    <x v="0"/>
    <n v="12"/>
    <n v="247"/>
    <n v="2964"/>
    <n v="1333.8"/>
    <n v="0.44999999999999996"/>
    <s v="Outlet"/>
    <s v="2021"/>
    <x v="3"/>
    <x v="9"/>
  </r>
  <r>
    <x v="2"/>
    <n v="1197831"/>
    <x v="722"/>
    <x v="1"/>
    <x v="11"/>
    <s v="Knoxville"/>
    <x v="1"/>
    <n v="20"/>
    <n v="240"/>
    <n v="4800"/>
    <n v="2111.9999999999995"/>
    <n v="0.43999999999999995"/>
    <s v="Outlet"/>
    <s v="2021"/>
    <x v="3"/>
    <x v="34"/>
  </r>
  <r>
    <x v="2"/>
    <n v="1197831"/>
    <x v="723"/>
    <x v="1"/>
    <x v="11"/>
    <s v="Knoxville"/>
    <x v="2"/>
    <n v="14"/>
    <n v="204"/>
    <n v="2856"/>
    <n v="1313.76"/>
    <n v="0.45999999999999996"/>
    <s v="Outlet"/>
    <s v="2021"/>
    <x v="3"/>
    <x v="34"/>
  </r>
  <r>
    <x v="2"/>
    <n v="1197831"/>
    <x v="229"/>
    <x v="1"/>
    <x v="11"/>
    <s v="Knoxville"/>
    <x v="3"/>
    <n v="20"/>
    <n v="179"/>
    <n v="3580"/>
    <n v="1933.2"/>
    <n v="0.54"/>
    <s v="Outlet"/>
    <s v="2021"/>
    <x v="3"/>
    <x v="34"/>
  </r>
  <r>
    <x v="2"/>
    <n v="1197831"/>
    <x v="230"/>
    <x v="1"/>
    <x v="11"/>
    <s v="Knoxville"/>
    <x v="4"/>
    <n v="33"/>
    <n v="132"/>
    <n v="4356"/>
    <n v="1785.9599999999998"/>
    <n v="0.41"/>
    <s v="Outlet"/>
    <s v="2021"/>
    <x v="3"/>
    <x v="34"/>
  </r>
  <r>
    <x v="2"/>
    <n v="1197831"/>
    <x v="231"/>
    <x v="1"/>
    <x v="11"/>
    <s v="Knoxville"/>
    <x v="5"/>
    <n v="31"/>
    <n v="271"/>
    <n v="8401"/>
    <n v="4956.5900000000011"/>
    <n v="0.59000000000000008"/>
    <s v="Outlet"/>
    <s v="2021"/>
    <x v="3"/>
    <x v="34"/>
  </r>
  <r>
    <x v="2"/>
    <n v="1197831"/>
    <x v="232"/>
    <x v="1"/>
    <x v="11"/>
    <s v="Knoxville"/>
    <x v="0"/>
    <n v="28"/>
    <n v="256"/>
    <n v="7168"/>
    <n v="3368.96"/>
    <n v="0.47"/>
    <s v="Outlet"/>
    <s v="2021"/>
    <x v="3"/>
    <x v="34"/>
  </r>
  <r>
    <x v="2"/>
    <n v="1197831"/>
    <x v="233"/>
    <x v="1"/>
    <x v="11"/>
    <s v="Knoxville"/>
    <x v="1"/>
    <n v="32"/>
    <n v="240"/>
    <n v="7680"/>
    <n v="3609.6"/>
    <n v="0.47"/>
    <s v="Outlet"/>
    <s v="2021"/>
    <x v="3"/>
    <x v="34"/>
  </r>
  <r>
    <x v="2"/>
    <n v="1197831"/>
    <x v="234"/>
    <x v="1"/>
    <x v="11"/>
    <s v="Knoxville"/>
    <x v="2"/>
    <n v="26"/>
    <n v="202"/>
    <n v="5252"/>
    <n v="2310.8799999999997"/>
    <n v="0.43999999999999995"/>
    <s v="Outlet"/>
    <s v="2021"/>
    <x v="3"/>
    <x v="10"/>
  </r>
  <r>
    <x v="2"/>
    <n v="1197831"/>
    <x v="235"/>
    <x v="1"/>
    <x v="11"/>
    <s v="Knoxville"/>
    <x v="3"/>
    <n v="29"/>
    <n v="198"/>
    <n v="5742"/>
    <n v="3215.5200000000004"/>
    <n v="0.56000000000000005"/>
    <s v="Outlet"/>
    <s v="2021"/>
    <x v="3"/>
    <x v="10"/>
  </r>
  <r>
    <x v="2"/>
    <n v="1197831"/>
    <x v="236"/>
    <x v="1"/>
    <x v="11"/>
    <s v="Knoxville"/>
    <x v="4"/>
    <n v="30"/>
    <n v="150"/>
    <n v="4500"/>
    <n v="1754.9999999999998"/>
    <n v="0.38999999999999996"/>
    <s v="Outlet"/>
    <s v="2021"/>
    <x v="3"/>
    <x v="10"/>
  </r>
  <r>
    <x v="2"/>
    <n v="1197831"/>
    <x v="237"/>
    <x v="1"/>
    <x v="11"/>
    <s v="Knoxville"/>
    <x v="5"/>
    <n v="37"/>
    <n v="306"/>
    <n v="11322"/>
    <n v="6679.9800000000005"/>
    <n v="0.59000000000000008"/>
    <s v="Outlet"/>
    <s v="2021"/>
    <x v="3"/>
    <x v="10"/>
  </r>
  <r>
    <x v="2"/>
    <n v="1197831"/>
    <x v="238"/>
    <x v="1"/>
    <x v="11"/>
    <s v="Knoxville"/>
    <x v="0"/>
    <n v="29"/>
    <n v="272"/>
    <n v="7888"/>
    <n v="3943.9999999999995"/>
    <n v="0.49999999999999994"/>
    <s v="Outlet"/>
    <s v="2021"/>
    <x v="3"/>
    <x v="10"/>
  </r>
  <r>
    <x v="2"/>
    <n v="1197831"/>
    <x v="239"/>
    <x v="1"/>
    <x v="11"/>
    <s v="Knoxville"/>
    <x v="1"/>
    <n v="30"/>
    <n v="264"/>
    <n v="7920"/>
    <n v="3959.9999999999995"/>
    <n v="0.49999999999999994"/>
    <s v="Outlet"/>
    <s v="2021"/>
    <x v="3"/>
    <x v="10"/>
  </r>
  <r>
    <x v="2"/>
    <n v="1197831"/>
    <x v="240"/>
    <x v="1"/>
    <x v="11"/>
    <s v="Knoxville"/>
    <x v="2"/>
    <n v="30"/>
    <n v="322"/>
    <n v="9660"/>
    <n v="4829.9999999999991"/>
    <n v="0.49999999999999994"/>
    <s v="Outlet"/>
    <s v="2021"/>
    <x v="3"/>
    <x v="10"/>
  </r>
  <r>
    <x v="2"/>
    <n v="1197831"/>
    <x v="241"/>
    <x v="1"/>
    <x v="11"/>
    <s v="Knoxville"/>
    <x v="3"/>
    <n v="32"/>
    <n v="196"/>
    <n v="6272"/>
    <n v="3825.9200000000005"/>
    <n v="0.6100000000000001"/>
    <s v="Outlet"/>
    <s v="2021"/>
    <x v="3"/>
    <x v="11"/>
  </r>
  <r>
    <x v="2"/>
    <n v="1197831"/>
    <x v="242"/>
    <x v="1"/>
    <x v="11"/>
    <s v="Knoxville"/>
    <x v="4"/>
    <n v="33"/>
    <n v="182"/>
    <n v="6006"/>
    <n v="2702.7"/>
    <n v="0.44999999999999996"/>
    <s v="Outlet"/>
    <s v="2021"/>
    <x v="3"/>
    <x v="11"/>
  </r>
  <r>
    <x v="2"/>
    <n v="1197831"/>
    <x v="243"/>
    <x v="1"/>
    <x v="11"/>
    <s v="Knoxville"/>
    <x v="5"/>
    <n v="38"/>
    <n v="272"/>
    <n v="10336"/>
    <n v="6408.3200000000015"/>
    <n v="0.62000000000000011"/>
    <s v="Outlet"/>
    <s v="2021"/>
    <x v="3"/>
    <x v="11"/>
  </r>
  <r>
    <x v="2"/>
    <n v="1197831"/>
    <x v="244"/>
    <x v="1"/>
    <x v="11"/>
    <s v="Knoxville"/>
    <x v="0"/>
    <n v="29"/>
    <n v="233"/>
    <n v="6757"/>
    <n v="3446.07"/>
    <n v="0.51"/>
    <s v="Outlet"/>
    <s v="2021"/>
    <x v="3"/>
    <x v="11"/>
  </r>
  <r>
    <x v="2"/>
    <n v="1197831"/>
    <x v="245"/>
    <x v="1"/>
    <x v="11"/>
    <s v="Knoxville"/>
    <x v="1"/>
    <n v="44"/>
    <n v="271"/>
    <n v="11924"/>
    <n v="6081.24"/>
    <n v="0.51"/>
    <s v="Outlet"/>
    <s v="2021"/>
    <x v="3"/>
    <x v="11"/>
  </r>
  <r>
    <x v="2"/>
    <n v="1197831"/>
    <x v="246"/>
    <x v="1"/>
    <x v="11"/>
    <s v="Knoxville"/>
    <x v="2"/>
    <n v="39"/>
    <n v="314"/>
    <n v="12246"/>
    <n v="5755.62"/>
    <n v="0.47"/>
    <s v="Outlet"/>
    <s v="2021"/>
    <x v="3"/>
    <x v="11"/>
  </r>
  <r>
    <x v="2"/>
    <n v="1197831"/>
    <x v="247"/>
    <x v="1"/>
    <x v="11"/>
    <s v="Knoxville"/>
    <x v="3"/>
    <n v="32"/>
    <n v="162"/>
    <n v="5184"/>
    <n v="3058.5600000000004"/>
    <n v="0.59000000000000008"/>
    <s v="Outlet"/>
    <s v="2021"/>
    <x v="3"/>
    <x v="11"/>
  </r>
  <r>
    <x v="2"/>
    <n v="1197831"/>
    <x v="248"/>
    <x v="1"/>
    <x v="11"/>
    <s v="Knoxville"/>
    <x v="4"/>
    <n v="35"/>
    <n v="143"/>
    <n v="5005"/>
    <n v="2252.25"/>
    <n v="0.44999999999999996"/>
    <s v="Outlet"/>
    <s v="2021"/>
    <x v="3"/>
    <x v="12"/>
  </r>
  <r>
    <x v="2"/>
    <n v="1197831"/>
    <x v="249"/>
    <x v="1"/>
    <x v="11"/>
    <s v="Knoxville"/>
    <x v="5"/>
    <n v="40"/>
    <n v="232"/>
    <n v="9280"/>
    <n v="6217.6000000000013"/>
    <n v="0.67000000000000015"/>
    <s v="Outlet"/>
    <s v="2021"/>
    <x v="3"/>
    <x v="12"/>
  </r>
  <r>
    <x v="2"/>
    <n v="1197831"/>
    <x v="250"/>
    <x v="1"/>
    <x v="11"/>
    <s v="Knoxville"/>
    <x v="0"/>
    <n v="40"/>
    <n v="209"/>
    <n v="8360"/>
    <n v="4179.9999999999991"/>
    <n v="0.49999999999999994"/>
    <s v="Outlet"/>
    <s v="2021"/>
    <x v="3"/>
    <x v="12"/>
  </r>
  <r>
    <x v="2"/>
    <n v="1197831"/>
    <x v="251"/>
    <x v="1"/>
    <x v="11"/>
    <s v="Knoxville"/>
    <x v="1"/>
    <n v="33"/>
    <n v="213"/>
    <n v="7029"/>
    <n v="3303.6299999999997"/>
    <n v="0.47"/>
    <s v="Outlet"/>
    <s v="2021"/>
    <x v="3"/>
    <x v="12"/>
  </r>
  <r>
    <x v="2"/>
    <n v="1197831"/>
    <x v="252"/>
    <x v="1"/>
    <x v="11"/>
    <s v="Knoxville"/>
    <x v="2"/>
    <n v="40"/>
    <n v="203"/>
    <n v="8120"/>
    <n v="4141.2"/>
    <n v="0.51"/>
    <s v="Outlet"/>
    <s v="2021"/>
    <x v="3"/>
    <x v="12"/>
  </r>
  <r>
    <x v="2"/>
    <n v="1197831"/>
    <x v="253"/>
    <x v="1"/>
    <x v="11"/>
    <s v="Knoxville"/>
    <x v="3"/>
    <n v="40"/>
    <n v="136"/>
    <n v="5440"/>
    <n v="3100.8"/>
    <n v="0.57000000000000006"/>
    <s v="Outlet"/>
    <s v="2021"/>
    <x v="3"/>
    <x v="12"/>
  </r>
  <r>
    <x v="2"/>
    <n v="1197831"/>
    <x v="254"/>
    <x v="1"/>
    <x v="11"/>
    <s v="Knoxville"/>
    <x v="4"/>
    <n v="39"/>
    <n v="120"/>
    <n v="4680"/>
    <n v="2012.3999999999996"/>
    <n v="0.42999999999999994"/>
    <s v="Outlet"/>
    <s v="2021"/>
    <x v="4"/>
    <x v="12"/>
  </r>
  <r>
    <x v="2"/>
    <n v="1197831"/>
    <x v="255"/>
    <x v="1"/>
    <x v="11"/>
    <s v="Knoxville"/>
    <x v="5"/>
    <n v="30"/>
    <n v="219"/>
    <n v="6570"/>
    <n v="4073.4000000000005"/>
    <n v="0.62000000000000011"/>
    <s v="Outlet"/>
    <s v="2021"/>
    <x v="4"/>
    <x v="13"/>
  </r>
  <r>
    <x v="2"/>
    <n v="1197831"/>
    <x v="256"/>
    <x v="1"/>
    <x v="11"/>
    <s v="Knoxville"/>
    <x v="0"/>
    <n v="28"/>
    <n v="201"/>
    <n v="5628"/>
    <n v="2926.56"/>
    <n v="0.52"/>
    <s v="Outlet"/>
    <s v="2021"/>
    <x v="4"/>
    <x v="13"/>
  </r>
  <r>
    <x v="2"/>
    <n v="1197831"/>
    <x v="257"/>
    <x v="1"/>
    <x v="11"/>
    <s v="Knoxville"/>
    <x v="1"/>
    <n v="25"/>
    <n v="178"/>
    <n v="4450"/>
    <n v="2136"/>
    <n v="0.48"/>
    <s v="Outlet"/>
    <s v="2021"/>
    <x v="4"/>
    <x v="13"/>
  </r>
  <r>
    <x v="2"/>
    <n v="1197831"/>
    <x v="258"/>
    <x v="1"/>
    <x v="11"/>
    <s v="Knoxville"/>
    <x v="2"/>
    <n v="27"/>
    <n v="163"/>
    <n v="4401"/>
    <n v="2112.48"/>
    <n v="0.48"/>
    <s v="Outlet"/>
    <s v="2021"/>
    <x v="4"/>
    <x v="13"/>
  </r>
  <r>
    <x v="2"/>
    <n v="1197831"/>
    <x v="259"/>
    <x v="1"/>
    <x v="11"/>
    <s v="Knoxville"/>
    <x v="3"/>
    <n v="30"/>
    <n v="131"/>
    <n v="3930"/>
    <n v="2358.0000000000005"/>
    <n v="0.60000000000000009"/>
    <s v="Outlet"/>
    <s v="2021"/>
    <x v="4"/>
    <x v="13"/>
  </r>
  <r>
    <x v="2"/>
    <n v="1197831"/>
    <x v="260"/>
    <x v="1"/>
    <x v="11"/>
    <s v="Knoxville"/>
    <x v="4"/>
    <n v="28"/>
    <n v="109"/>
    <n v="3052"/>
    <n v="1342.8799999999999"/>
    <n v="0.43999999999999995"/>
    <s v="Outlet"/>
    <s v="2021"/>
    <x v="4"/>
    <x v="13"/>
  </r>
  <r>
    <x v="2"/>
    <n v="1197831"/>
    <x v="261"/>
    <x v="1"/>
    <x v="11"/>
    <s v="Knoxville"/>
    <x v="5"/>
    <n v="29"/>
    <n v="179"/>
    <n v="5191"/>
    <n v="3477.9700000000007"/>
    <n v="0.67000000000000015"/>
    <s v="Outlet"/>
    <s v="2021"/>
    <x v="4"/>
    <x v="13"/>
  </r>
  <r>
    <x v="2"/>
    <n v="1197831"/>
    <x v="262"/>
    <x v="1"/>
    <x v="11"/>
    <s v="Knoxville"/>
    <x v="0"/>
    <n v="24"/>
    <n v="203"/>
    <n v="4872"/>
    <n v="2338.56"/>
    <n v="0.48"/>
    <s v="Outlet"/>
    <s v="2021"/>
    <x v="4"/>
    <x v="35"/>
  </r>
  <r>
    <x v="2"/>
    <n v="1197831"/>
    <x v="263"/>
    <x v="1"/>
    <x v="11"/>
    <s v="Knoxville"/>
    <x v="1"/>
    <n v="21"/>
    <n v="223"/>
    <n v="4683"/>
    <n v="2294.6699999999996"/>
    <n v="0.48999999999999994"/>
    <s v="Outlet"/>
    <s v="2021"/>
    <x v="4"/>
    <x v="35"/>
  </r>
  <r>
    <x v="2"/>
    <n v="1197831"/>
    <x v="264"/>
    <x v="1"/>
    <x v="11"/>
    <s v="Knoxville"/>
    <x v="2"/>
    <n v="37"/>
    <n v="204"/>
    <n v="7548"/>
    <n v="3547.56"/>
    <n v="0.47"/>
    <s v="Outlet"/>
    <s v="2021"/>
    <x v="4"/>
    <x v="35"/>
  </r>
  <r>
    <x v="2"/>
    <n v="1197831"/>
    <x v="265"/>
    <x v="1"/>
    <x v="11"/>
    <s v="Knoxville"/>
    <x v="3"/>
    <n v="38"/>
    <n v="157"/>
    <n v="5966"/>
    <n v="3698.9200000000005"/>
    <n v="0.62000000000000011"/>
    <s v="Outlet"/>
    <s v="2021"/>
    <x v="4"/>
    <x v="35"/>
  </r>
  <r>
    <x v="2"/>
    <n v="1197831"/>
    <x v="266"/>
    <x v="1"/>
    <x v="11"/>
    <s v="Knoxville"/>
    <x v="4"/>
    <n v="43"/>
    <n v="140"/>
    <n v="6020"/>
    <n v="2769.2"/>
    <n v="0.45999999999999996"/>
    <s v="Outlet"/>
    <s v="2021"/>
    <x v="4"/>
    <x v="35"/>
  </r>
  <r>
    <x v="2"/>
    <n v="1197831"/>
    <x v="267"/>
    <x v="1"/>
    <x v="11"/>
    <s v="Knoxville"/>
    <x v="5"/>
    <n v="43"/>
    <n v="202"/>
    <n v="8686"/>
    <n v="5732.7600000000011"/>
    <n v="0.66000000000000014"/>
    <s v="Outlet"/>
    <s v="2021"/>
    <x v="4"/>
    <x v="35"/>
  </r>
  <r>
    <x v="2"/>
    <n v="1197831"/>
    <x v="268"/>
    <x v="1"/>
    <x v="11"/>
    <s v="Knoxville"/>
    <x v="0"/>
    <n v="39"/>
    <n v="248"/>
    <n v="9672"/>
    <n v="4642.5599999999995"/>
    <n v="0.48"/>
    <s v="Outlet"/>
    <s v="2021"/>
    <x v="4"/>
    <x v="35"/>
  </r>
  <r>
    <x v="2"/>
    <n v="1197831"/>
    <x v="269"/>
    <x v="1"/>
    <x v="11"/>
    <s v="Knoxville"/>
    <x v="1"/>
    <n v="37"/>
    <n v="264"/>
    <n v="9768"/>
    <n v="4786.32"/>
    <n v="0.48999999999999994"/>
    <s v="Outlet"/>
    <s v="2021"/>
    <x v="4"/>
    <x v="36"/>
  </r>
  <r>
    <x v="2"/>
    <n v="1197831"/>
    <x v="270"/>
    <x v="1"/>
    <x v="11"/>
    <s v="Knoxville"/>
    <x v="2"/>
    <n v="44"/>
    <n v="210"/>
    <n v="9240"/>
    <n v="4712.3999999999996"/>
    <n v="0.51"/>
    <s v="Outlet"/>
    <s v="2021"/>
    <x v="4"/>
    <x v="36"/>
  </r>
  <r>
    <x v="2"/>
    <n v="1197831"/>
    <x v="271"/>
    <x v="1"/>
    <x v="11"/>
    <s v="Knoxville"/>
    <x v="3"/>
    <n v="44"/>
    <n v="176"/>
    <n v="7744"/>
    <n v="4646.4000000000005"/>
    <n v="0.60000000000000009"/>
    <s v="Outlet"/>
    <s v="2021"/>
    <x v="4"/>
    <x v="36"/>
  </r>
  <r>
    <x v="2"/>
    <n v="1197831"/>
    <x v="272"/>
    <x v="1"/>
    <x v="11"/>
    <s v="Knoxville"/>
    <x v="4"/>
    <n v="38"/>
    <n v="160"/>
    <n v="6080"/>
    <n v="2857.6"/>
    <n v="0.47"/>
    <s v="Outlet"/>
    <s v="2021"/>
    <x v="4"/>
    <x v="36"/>
  </r>
  <r>
    <x v="2"/>
    <n v="1197831"/>
    <x v="273"/>
    <x v="1"/>
    <x v="11"/>
    <s v="Knoxville"/>
    <x v="5"/>
    <n v="49"/>
    <n v="225"/>
    <n v="11025"/>
    <n v="6945.7500000000009"/>
    <n v="0.63000000000000012"/>
    <s v="Outlet"/>
    <s v="2021"/>
    <x v="4"/>
    <x v="36"/>
  </r>
  <r>
    <x v="0"/>
    <n v="1185732"/>
    <x v="274"/>
    <x v="1"/>
    <x v="11"/>
    <s v="Knoxville"/>
    <x v="0"/>
    <n v="27"/>
    <n v="140"/>
    <n v="3780"/>
    <n v="1663.2"/>
    <n v="0.44"/>
    <s v="Outlet"/>
    <s v="2021"/>
    <x v="4"/>
    <x v="36"/>
  </r>
  <r>
    <x v="0"/>
    <n v="1185732"/>
    <x v="275"/>
    <x v="1"/>
    <x v="11"/>
    <s v="Knoxville"/>
    <x v="1"/>
    <n v="23"/>
    <n v="70"/>
    <n v="1610"/>
    <n v="660.09999999999991"/>
    <n v="0.41"/>
    <s v="Outlet"/>
    <s v="2021"/>
    <x v="4"/>
    <x v="36"/>
  </r>
  <r>
    <x v="0"/>
    <n v="1185732"/>
    <x v="276"/>
    <x v="1"/>
    <x v="11"/>
    <s v="Knoxville"/>
    <x v="2"/>
    <n v="19"/>
    <n v="74"/>
    <n v="1406"/>
    <n v="548.33999999999992"/>
    <n v="0.38999999999999996"/>
    <s v="Outlet"/>
    <s v="2021"/>
    <x v="4"/>
    <x v="37"/>
  </r>
  <r>
    <x v="0"/>
    <n v="1185732"/>
    <x v="277"/>
    <x v="1"/>
    <x v="11"/>
    <s v="Knoxville"/>
    <x v="3"/>
    <n v="22"/>
    <n v="23"/>
    <n v="506"/>
    <n v="217.58"/>
    <n v="0.43000000000000005"/>
    <s v="Outlet"/>
    <s v="2021"/>
    <x v="4"/>
    <x v="37"/>
  </r>
  <r>
    <x v="2"/>
    <n v="1197831"/>
    <x v="350"/>
    <x v="1"/>
    <x v="13"/>
    <s v="Birmingham"/>
    <x v="4"/>
    <n v="31"/>
    <n v="114"/>
    <n v="3534"/>
    <n v="1448.9399999999998"/>
    <n v="0.41"/>
    <s v="Outlet"/>
    <s v="2021"/>
    <x v="6"/>
    <x v="17"/>
  </r>
  <r>
    <x v="2"/>
    <n v="1197831"/>
    <x v="351"/>
    <x v="1"/>
    <x v="13"/>
    <s v="Birmingham"/>
    <x v="5"/>
    <n v="24"/>
    <n v="152"/>
    <n v="3648"/>
    <n v="2152.3200000000002"/>
    <n v="0.59000000000000008"/>
    <s v="Outlet"/>
    <s v="2021"/>
    <x v="6"/>
    <x v="17"/>
  </r>
  <r>
    <x v="2"/>
    <n v="1197831"/>
    <x v="352"/>
    <x v="1"/>
    <x v="13"/>
    <s v="Birmingham"/>
    <x v="0"/>
    <n v="16"/>
    <n v="206"/>
    <n v="3296"/>
    <n v="1549.12"/>
    <n v="0.47"/>
    <s v="Outlet"/>
    <s v="2021"/>
    <x v="6"/>
    <x v="17"/>
  </r>
  <r>
    <x v="2"/>
    <n v="1197831"/>
    <x v="353"/>
    <x v="1"/>
    <x v="13"/>
    <s v="Birmingham"/>
    <x v="1"/>
    <n v="26"/>
    <n v="192"/>
    <n v="4992"/>
    <n v="2096.64"/>
    <n v="0.42"/>
    <s v="Outlet"/>
    <s v="2021"/>
    <x v="6"/>
    <x v="18"/>
  </r>
  <r>
    <x v="2"/>
    <n v="1197831"/>
    <x v="354"/>
    <x v="1"/>
    <x v="13"/>
    <s v="Birmingham"/>
    <x v="2"/>
    <n v="26"/>
    <n v="136"/>
    <n v="3536"/>
    <n v="1555.84"/>
    <n v="0.43999999999999995"/>
    <s v="Outlet"/>
    <s v="2021"/>
    <x v="6"/>
    <x v="18"/>
  </r>
  <r>
    <x v="2"/>
    <n v="1197831"/>
    <x v="355"/>
    <x v="1"/>
    <x v="13"/>
    <s v="Birmingham"/>
    <x v="3"/>
    <n v="24"/>
    <n v="113"/>
    <n v="2712"/>
    <n v="1464.48"/>
    <n v="0.54"/>
    <s v="Outlet"/>
    <s v="2021"/>
    <x v="6"/>
    <x v="18"/>
  </r>
  <r>
    <x v="2"/>
    <n v="1197831"/>
    <x v="356"/>
    <x v="1"/>
    <x v="13"/>
    <s v="Birmingham"/>
    <x v="4"/>
    <n v="29"/>
    <n v="85"/>
    <n v="2465"/>
    <n v="961.34999999999991"/>
    <n v="0.38999999999999996"/>
    <s v="Outlet"/>
    <s v="2021"/>
    <x v="6"/>
    <x v="18"/>
  </r>
  <r>
    <x v="2"/>
    <n v="1197831"/>
    <x v="357"/>
    <x v="1"/>
    <x v="13"/>
    <s v="Birmingham"/>
    <x v="5"/>
    <n v="27"/>
    <n v="144"/>
    <n v="3888"/>
    <n v="2216.1600000000003"/>
    <n v="0.57000000000000006"/>
    <s v="Outlet"/>
    <s v="2021"/>
    <x v="6"/>
    <x v="18"/>
  </r>
  <r>
    <x v="2"/>
    <n v="1197831"/>
    <x v="358"/>
    <x v="1"/>
    <x v="13"/>
    <s v="Birmingham"/>
    <x v="0"/>
    <n v="23"/>
    <n v="194"/>
    <n v="4462"/>
    <n v="2186.3799999999997"/>
    <n v="0.48999999999999994"/>
    <s v="Outlet"/>
    <s v="2021"/>
    <x v="6"/>
    <x v="18"/>
  </r>
  <r>
    <x v="2"/>
    <n v="1197831"/>
    <x v="359"/>
    <x v="1"/>
    <x v="13"/>
    <s v="Birmingham"/>
    <x v="1"/>
    <n v="32"/>
    <n v="194"/>
    <n v="6208"/>
    <n v="2917.7599999999998"/>
    <n v="0.47"/>
    <s v="Outlet"/>
    <s v="2021"/>
    <x v="6"/>
    <x v="18"/>
  </r>
  <r>
    <x v="2"/>
    <n v="1197831"/>
    <x v="360"/>
    <x v="1"/>
    <x v="13"/>
    <s v="Birmingham"/>
    <x v="2"/>
    <n v="20"/>
    <n v="144"/>
    <n v="2880"/>
    <n v="1468.8"/>
    <n v="0.51"/>
    <s v="Outlet"/>
    <s v="2021"/>
    <x v="6"/>
    <x v="19"/>
  </r>
  <r>
    <x v="2"/>
    <n v="1197831"/>
    <x v="361"/>
    <x v="1"/>
    <x v="13"/>
    <s v="Birmingham"/>
    <x v="3"/>
    <n v="23"/>
    <n v="116"/>
    <n v="2668"/>
    <n v="1627.4800000000002"/>
    <n v="0.6100000000000001"/>
    <s v="Outlet"/>
    <s v="2021"/>
    <x v="6"/>
    <x v="19"/>
  </r>
  <r>
    <x v="2"/>
    <n v="1197831"/>
    <x v="362"/>
    <x v="1"/>
    <x v="13"/>
    <s v="Birmingham"/>
    <x v="4"/>
    <n v="28"/>
    <n v="88"/>
    <n v="2464"/>
    <n v="1133.4399999999998"/>
    <n v="0.45999999999999996"/>
    <s v="Outlet"/>
    <s v="2021"/>
    <x v="6"/>
    <x v="19"/>
  </r>
  <r>
    <x v="2"/>
    <n v="1197831"/>
    <x v="363"/>
    <x v="1"/>
    <x v="13"/>
    <s v="Birmingham"/>
    <x v="5"/>
    <n v="26"/>
    <n v="120"/>
    <n v="3120"/>
    <n v="2059.2000000000003"/>
    <n v="0.66000000000000014"/>
    <s v="Outlet"/>
    <s v="2021"/>
    <x v="6"/>
    <x v="19"/>
  </r>
  <r>
    <x v="2"/>
    <n v="1197831"/>
    <x v="364"/>
    <x v="1"/>
    <x v="13"/>
    <s v="Birmingham"/>
    <x v="0"/>
    <n v="15"/>
    <n v="215"/>
    <n v="3225"/>
    <n v="1677"/>
    <n v="0.52"/>
    <s v="Outlet"/>
    <s v="2021"/>
    <x v="6"/>
    <x v="19"/>
  </r>
  <r>
    <x v="2"/>
    <n v="1197831"/>
    <x v="365"/>
    <x v="1"/>
    <x v="13"/>
    <s v="Birmingham"/>
    <x v="1"/>
    <n v="16"/>
    <n v="202"/>
    <n v="3232"/>
    <n v="1519.04"/>
    <n v="0.47"/>
    <s v="Outlet"/>
    <s v="2021"/>
    <x v="6"/>
    <x v="19"/>
  </r>
  <r>
    <x v="2"/>
    <n v="1197831"/>
    <x v="366"/>
    <x v="1"/>
    <x v="13"/>
    <s v="Birmingham"/>
    <x v="2"/>
    <n v="11"/>
    <n v="152"/>
    <n v="1672"/>
    <n v="785.83999999999992"/>
    <n v="0.47"/>
    <s v="Outlet"/>
    <s v="2021"/>
    <x v="6"/>
    <x v="19"/>
  </r>
  <r>
    <x v="2"/>
    <n v="1197831"/>
    <x v="367"/>
    <x v="1"/>
    <x v="13"/>
    <s v="Birmingham"/>
    <x v="3"/>
    <n v="15"/>
    <n v="116"/>
    <n v="1740"/>
    <n v="1044.0000000000002"/>
    <n v="0.60000000000000009"/>
    <s v="Outlet"/>
    <s v="2021"/>
    <x v="6"/>
    <x v="20"/>
  </r>
  <r>
    <x v="2"/>
    <n v="1197831"/>
    <x v="368"/>
    <x v="1"/>
    <x v="13"/>
    <s v="Birmingham"/>
    <x v="4"/>
    <n v="19"/>
    <n v="88"/>
    <n v="1672"/>
    <n v="702.24"/>
    <n v="0.42"/>
    <s v="Outlet"/>
    <s v="2021"/>
    <x v="6"/>
    <x v="20"/>
  </r>
  <r>
    <x v="2"/>
    <n v="1197831"/>
    <x v="369"/>
    <x v="1"/>
    <x v="13"/>
    <s v="Birmingham"/>
    <x v="5"/>
    <n v="14"/>
    <n v="165"/>
    <n v="2310"/>
    <n v="1547.7000000000003"/>
    <n v="0.67000000000000015"/>
    <s v="Outlet"/>
    <s v="2021"/>
    <x v="6"/>
    <x v="20"/>
  </r>
  <r>
    <x v="2"/>
    <n v="1197831"/>
    <x v="370"/>
    <x v="1"/>
    <x v="13"/>
    <s v="Birmingham"/>
    <x v="0"/>
    <n v="7"/>
    <n v="224"/>
    <n v="1568"/>
    <n v="736.95999999999992"/>
    <n v="0.47"/>
    <s v="Outlet"/>
    <s v="2021"/>
    <x v="6"/>
    <x v="20"/>
  </r>
  <r>
    <x v="2"/>
    <n v="1197831"/>
    <x v="371"/>
    <x v="1"/>
    <x v="13"/>
    <s v="Birmingham"/>
    <x v="1"/>
    <n v="16"/>
    <n v="218"/>
    <n v="3488"/>
    <n v="1709.1199999999997"/>
    <n v="0.48999999999999994"/>
    <s v="Outlet"/>
    <s v="2021"/>
    <x v="6"/>
    <x v="20"/>
  </r>
  <r>
    <x v="2"/>
    <n v="1197831"/>
    <x v="372"/>
    <x v="1"/>
    <x v="13"/>
    <s v="Birmingham"/>
    <x v="2"/>
    <n v="11"/>
    <n v="190"/>
    <n v="2090"/>
    <n v="1086.8"/>
    <n v="0.52"/>
    <s v="Outlet"/>
    <s v="2021"/>
    <x v="6"/>
    <x v="20"/>
  </r>
  <r>
    <x v="2"/>
    <n v="1197831"/>
    <x v="373"/>
    <x v="1"/>
    <x v="13"/>
    <s v="Birmingham"/>
    <x v="3"/>
    <n v="26"/>
    <n v="165"/>
    <n v="4290"/>
    <n v="2616.9000000000005"/>
    <n v="0.6100000000000001"/>
    <s v="Outlet"/>
    <s v="2021"/>
    <x v="6"/>
    <x v="20"/>
  </r>
  <r>
    <x v="2"/>
    <n v="1197831"/>
    <x v="374"/>
    <x v="1"/>
    <x v="13"/>
    <s v="Birmingham"/>
    <x v="4"/>
    <n v="39"/>
    <n v="132"/>
    <n v="5148"/>
    <n v="2162.16"/>
    <n v="0.42"/>
    <s v="Outlet"/>
    <s v="2021"/>
    <x v="6"/>
    <x v="21"/>
  </r>
  <r>
    <x v="2"/>
    <n v="1197831"/>
    <x v="375"/>
    <x v="1"/>
    <x v="13"/>
    <s v="Birmingham"/>
    <x v="5"/>
    <n v="36"/>
    <n v="263"/>
    <n v="9468"/>
    <n v="6248.880000000001"/>
    <n v="0.66000000000000014"/>
    <s v="Outlet"/>
    <s v="2021"/>
    <x v="6"/>
    <x v="21"/>
  </r>
  <r>
    <x v="2"/>
    <n v="1197831"/>
    <x v="376"/>
    <x v="1"/>
    <x v="13"/>
    <s v="Birmingham"/>
    <x v="0"/>
    <n v="30"/>
    <n v="225"/>
    <n v="6750"/>
    <n v="3240"/>
    <n v="0.48"/>
    <s v="Outlet"/>
    <s v="2021"/>
    <x v="6"/>
    <x v="21"/>
  </r>
  <r>
    <x v="2"/>
    <n v="1197831"/>
    <x v="377"/>
    <x v="1"/>
    <x v="13"/>
    <s v="Birmingham"/>
    <x v="1"/>
    <n v="35"/>
    <n v="233"/>
    <n v="8155"/>
    <n v="3832.85"/>
    <n v="0.47"/>
    <s v="Outlet"/>
    <s v="2021"/>
    <x v="7"/>
    <x v="21"/>
  </r>
  <r>
    <x v="2"/>
    <n v="1197831"/>
    <x v="378"/>
    <x v="1"/>
    <x v="13"/>
    <s v="Birmingham"/>
    <x v="2"/>
    <n v="35"/>
    <n v="228"/>
    <n v="7980"/>
    <n v="4069.8"/>
    <n v="0.51"/>
    <s v="Outlet"/>
    <s v="2021"/>
    <x v="7"/>
    <x v="21"/>
  </r>
  <r>
    <x v="2"/>
    <n v="1197831"/>
    <x v="379"/>
    <x v="1"/>
    <x v="13"/>
    <s v="Birmingham"/>
    <x v="3"/>
    <n v="31"/>
    <n v="210"/>
    <n v="6510"/>
    <n v="3906.0000000000005"/>
    <n v="0.60000000000000009"/>
    <s v="Outlet"/>
    <s v="2021"/>
    <x v="7"/>
    <x v="21"/>
  </r>
  <r>
    <x v="2"/>
    <n v="1197831"/>
    <x v="380"/>
    <x v="1"/>
    <x v="13"/>
    <s v="Birmingham"/>
    <x v="4"/>
    <n v="38"/>
    <n v="165"/>
    <n v="6270"/>
    <n v="2946.8999999999996"/>
    <n v="0.47"/>
    <s v="Outlet"/>
    <s v="2021"/>
    <x v="7"/>
    <x v="21"/>
  </r>
  <r>
    <x v="2"/>
    <n v="1197831"/>
    <x v="381"/>
    <x v="1"/>
    <x v="13"/>
    <s v="Birmingham"/>
    <x v="5"/>
    <n v="36"/>
    <n v="280"/>
    <n v="10080"/>
    <n v="6451.2000000000016"/>
    <n v="0.64000000000000012"/>
    <s v="Outlet"/>
    <s v="2021"/>
    <x v="7"/>
    <x v="22"/>
  </r>
  <r>
    <x v="2"/>
    <n v="1197831"/>
    <x v="382"/>
    <x v="1"/>
    <x v="13"/>
    <s v="Birmingham"/>
    <x v="0"/>
    <n v="31"/>
    <n v="256"/>
    <n v="7936"/>
    <n v="4206.079999999999"/>
    <n v="0.52999999999999992"/>
    <s v="Outlet"/>
    <s v="2021"/>
    <x v="7"/>
    <x v="22"/>
  </r>
  <r>
    <x v="2"/>
    <n v="1197831"/>
    <x v="383"/>
    <x v="1"/>
    <x v="13"/>
    <s v="Birmingham"/>
    <x v="1"/>
    <n v="37"/>
    <n v="264"/>
    <n v="9768"/>
    <n v="5372.4"/>
    <n v="0.54999999999999993"/>
    <s v="Outlet"/>
    <s v="2021"/>
    <x v="7"/>
    <x v="22"/>
  </r>
  <r>
    <x v="2"/>
    <n v="1197831"/>
    <x v="384"/>
    <x v="1"/>
    <x v="13"/>
    <s v="Birmingham"/>
    <x v="2"/>
    <n v="31"/>
    <n v="322"/>
    <n v="9982"/>
    <n v="5589.9199999999992"/>
    <n v="0.55999999999999994"/>
    <s v="Outlet"/>
    <s v="2021"/>
    <x v="7"/>
    <x v="22"/>
  </r>
  <r>
    <x v="2"/>
    <n v="1197831"/>
    <x v="385"/>
    <x v="1"/>
    <x v="13"/>
    <s v="Birmingham"/>
    <x v="3"/>
    <n v="36"/>
    <n v="196"/>
    <n v="7056"/>
    <n v="4727.5200000000013"/>
    <n v="0.67000000000000015"/>
    <s v="Outlet"/>
    <s v="2021"/>
    <x v="7"/>
    <x v="22"/>
  </r>
  <r>
    <x v="2"/>
    <n v="1197831"/>
    <x v="386"/>
    <x v="1"/>
    <x v="13"/>
    <s v="Birmingham"/>
    <x v="4"/>
    <n v="35"/>
    <n v="179"/>
    <n v="6265"/>
    <n v="3257.8"/>
    <n v="0.52"/>
    <s v="Outlet"/>
    <s v="2021"/>
    <x v="7"/>
    <x v="22"/>
  </r>
  <r>
    <x v="2"/>
    <n v="1197831"/>
    <x v="387"/>
    <x v="1"/>
    <x v="13"/>
    <s v="Birmingham"/>
    <x v="5"/>
    <n v="47"/>
    <n v="280"/>
    <n v="13160"/>
    <n v="9212.0000000000018"/>
    <n v="0.70000000000000018"/>
    <s v="Outlet"/>
    <s v="2021"/>
    <x v="7"/>
    <x v="22"/>
  </r>
  <r>
    <x v="2"/>
    <n v="1197831"/>
    <x v="388"/>
    <x v="1"/>
    <x v="13"/>
    <s v="Birmingham"/>
    <x v="0"/>
    <n v="27"/>
    <n v="233"/>
    <n v="6291"/>
    <n v="3460.0499999999997"/>
    <n v="0.54999999999999993"/>
    <s v="Outlet"/>
    <s v="2021"/>
    <x v="7"/>
    <x v="23"/>
  </r>
  <r>
    <x v="2"/>
    <n v="1197831"/>
    <x v="389"/>
    <x v="1"/>
    <x v="13"/>
    <s v="Birmingham"/>
    <x v="1"/>
    <n v="39"/>
    <n v="233"/>
    <n v="9087"/>
    <n v="4906.9799999999996"/>
    <n v="0.53999999999999992"/>
    <s v="Outlet"/>
    <s v="2021"/>
    <x v="7"/>
    <x v="23"/>
  </r>
  <r>
    <x v="2"/>
    <n v="1197831"/>
    <x v="390"/>
    <x v="1"/>
    <x v="13"/>
    <s v="Birmingham"/>
    <x v="2"/>
    <n v="36"/>
    <n v="278"/>
    <n v="10008"/>
    <n v="5304.2399999999989"/>
    <n v="0.52999999999999992"/>
    <s v="Outlet"/>
    <s v="2021"/>
    <x v="7"/>
    <x v="23"/>
  </r>
  <r>
    <x v="2"/>
    <n v="1197831"/>
    <x v="391"/>
    <x v="1"/>
    <x v="13"/>
    <s v="Birmingham"/>
    <x v="3"/>
    <n v="37"/>
    <n v="140"/>
    <n v="5180"/>
    <n v="3315.2000000000007"/>
    <n v="0.64000000000000012"/>
    <s v="Outlet"/>
    <s v="2021"/>
    <x v="7"/>
    <x v="23"/>
  </r>
  <r>
    <x v="2"/>
    <n v="1197831"/>
    <x v="392"/>
    <x v="1"/>
    <x v="13"/>
    <s v="Birmingham"/>
    <x v="4"/>
    <n v="42"/>
    <n v="140"/>
    <n v="5880"/>
    <n v="2939.9999999999995"/>
    <n v="0.49999999999999994"/>
    <s v="Outlet"/>
    <s v="2021"/>
    <x v="7"/>
    <x v="23"/>
  </r>
  <r>
    <x v="2"/>
    <n v="1197831"/>
    <x v="393"/>
    <x v="1"/>
    <x v="13"/>
    <s v="Birmingham"/>
    <x v="5"/>
    <n v="39"/>
    <n v="203"/>
    <n v="7917"/>
    <n v="5621.0700000000015"/>
    <n v="0.71000000000000019"/>
    <s v="Outlet"/>
    <s v="2021"/>
    <x v="7"/>
    <x v="23"/>
  </r>
  <r>
    <x v="2"/>
    <n v="1197831"/>
    <x v="394"/>
    <x v="1"/>
    <x v="13"/>
    <s v="Birmingham"/>
    <x v="0"/>
    <n v="38"/>
    <n v="206"/>
    <n v="7828"/>
    <n v="4305.3999999999996"/>
    <n v="0.54999999999999993"/>
    <s v="Outlet"/>
    <s v="2021"/>
    <x v="7"/>
    <x v="23"/>
  </r>
  <r>
    <x v="2"/>
    <n v="1197831"/>
    <x v="395"/>
    <x v="1"/>
    <x v="13"/>
    <s v="Birmingham"/>
    <x v="1"/>
    <n v="36"/>
    <n v="173"/>
    <n v="6228"/>
    <n v="3425.3999999999996"/>
    <n v="0.54999999999999993"/>
    <s v="Outlet"/>
    <s v="2021"/>
    <x v="7"/>
    <x v="44"/>
  </r>
  <r>
    <x v="2"/>
    <n v="1197831"/>
    <x v="396"/>
    <x v="1"/>
    <x v="13"/>
    <s v="Birmingham"/>
    <x v="2"/>
    <n v="47"/>
    <n v="213"/>
    <n v="10011"/>
    <n v="5606.16"/>
    <n v="0.55999999999999994"/>
    <s v="Outlet"/>
    <s v="2021"/>
    <x v="7"/>
    <x v="44"/>
  </r>
  <r>
    <x v="2"/>
    <n v="1197831"/>
    <x v="397"/>
    <x v="1"/>
    <x v="13"/>
    <s v="Birmingham"/>
    <x v="3"/>
    <n v="44"/>
    <n v="105"/>
    <n v="4620"/>
    <n v="3049.2000000000007"/>
    <n v="0.66000000000000014"/>
    <s v="Outlet"/>
    <s v="2021"/>
    <x v="7"/>
    <x v="44"/>
  </r>
  <r>
    <x v="2"/>
    <n v="1197831"/>
    <x v="398"/>
    <x v="1"/>
    <x v="13"/>
    <s v="Birmingham"/>
    <x v="4"/>
    <n v="35"/>
    <n v="116"/>
    <n v="4060"/>
    <n v="1948.8"/>
    <n v="0.48"/>
    <s v="Outlet"/>
    <s v="2021"/>
    <x v="7"/>
    <x v="44"/>
  </r>
  <r>
    <x v="2"/>
    <n v="1197831"/>
    <x v="399"/>
    <x v="1"/>
    <x v="13"/>
    <s v="Birmingham"/>
    <x v="5"/>
    <n v="26"/>
    <n v="190"/>
    <n v="4940"/>
    <n v="3556.8000000000011"/>
    <n v="0.7200000000000002"/>
    <s v="Outlet"/>
    <s v="2021"/>
    <x v="7"/>
    <x v="44"/>
  </r>
  <r>
    <x v="2"/>
    <n v="1197831"/>
    <x v="400"/>
    <x v="1"/>
    <x v="13"/>
    <s v="Birmingham"/>
    <x v="0"/>
    <n v="20"/>
    <n v="184"/>
    <n v="3680"/>
    <n v="1913.5999999999997"/>
    <n v="0.51999999999999991"/>
    <s v="Outlet"/>
    <s v="2021"/>
    <x v="7"/>
    <x v="44"/>
  </r>
  <r>
    <x v="2"/>
    <n v="1197831"/>
    <x v="401"/>
    <x v="1"/>
    <x v="13"/>
    <s v="Birmingham"/>
    <x v="1"/>
    <n v="23"/>
    <n v="173"/>
    <n v="3979"/>
    <n v="2188.4499999999998"/>
    <n v="0.54999999999999993"/>
    <s v="Outlet"/>
    <s v="2021"/>
    <x v="7"/>
    <x v="44"/>
  </r>
  <r>
    <x v="2"/>
    <n v="1197831"/>
    <x v="402"/>
    <x v="1"/>
    <x v="13"/>
    <s v="Birmingham"/>
    <x v="2"/>
    <n v="24"/>
    <n v="166"/>
    <n v="3984"/>
    <n v="2151.3599999999997"/>
    <n v="0.53999999999999992"/>
    <s v="Outlet"/>
    <s v="2021"/>
    <x v="7"/>
    <x v="45"/>
  </r>
  <r>
    <x v="2"/>
    <n v="1197831"/>
    <x v="403"/>
    <x v="1"/>
    <x v="13"/>
    <s v="Birmingham"/>
    <x v="3"/>
    <n v="26"/>
    <n v="98"/>
    <n v="2548"/>
    <n v="1707.1600000000003"/>
    <n v="0.67000000000000015"/>
    <s v="Outlet"/>
    <s v="2021"/>
    <x v="7"/>
    <x v="45"/>
  </r>
  <r>
    <x v="2"/>
    <n v="1197831"/>
    <x v="404"/>
    <x v="1"/>
    <x v="13"/>
    <s v="Birmingham"/>
    <x v="4"/>
    <n v="22"/>
    <n v="105"/>
    <n v="2310"/>
    <n v="1131.8999999999999"/>
    <n v="0.48999999999999994"/>
    <s v="Outlet"/>
    <s v="2021"/>
    <x v="7"/>
    <x v="45"/>
  </r>
  <r>
    <x v="2"/>
    <n v="1197831"/>
    <x v="405"/>
    <x v="1"/>
    <x v="13"/>
    <s v="Birmingham"/>
    <x v="5"/>
    <n v="26"/>
    <n v="147"/>
    <n v="3822"/>
    <n v="2751.8400000000006"/>
    <n v="0.7200000000000002"/>
    <s v="Outlet"/>
    <s v="2021"/>
    <x v="7"/>
    <x v="45"/>
  </r>
  <r>
    <x v="2"/>
    <n v="1197831"/>
    <x v="406"/>
    <x v="1"/>
    <x v="13"/>
    <s v="Birmingham"/>
    <x v="0"/>
    <n v="14"/>
    <n v="188"/>
    <n v="2632"/>
    <n v="1500.2399999999998"/>
    <n v="0.56999999999999995"/>
    <s v="Outlet"/>
    <s v="2021"/>
    <x v="7"/>
    <x v="45"/>
  </r>
  <r>
    <x v="2"/>
    <n v="1197831"/>
    <x v="407"/>
    <x v="1"/>
    <x v="13"/>
    <s v="Birmingham"/>
    <x v="1"/>
    <n v="14"/>
    <n v="200"/>
    <n v="2800"/>
    <n v="1455.9999999999998"/>
    <n v="0.51999999999999991"/>
    <s v="Outlet"/>
    <s v="2021"/>
    <x v="8"/>
    <x v="45"/>
  </r>
  <r>
    <x v="2"/>
    <n v="1197831"/>
    <x v="408"/>
    <x v="1"/>
    <x v="13"/>
    <s v="Birmingham"/>
    <x v="2"/>
    <n v="33"/>
    <n v="196"/>
    <n v="6468"/>
    <n v="3557.3999999999996"/>
    <n v="0.54999999999999993"/>
    <s v="Outlet"/>
    <s v="2021"/>
    <x v="8"/>
    <x v="45"/>
  </r>
  <r>
    <x v="2"/>
    <n v="1197831"/>
    <x v="409"/>
    <x v="1"/>
    <x v="13"/>
    <s v="Birmingham"/>
    <x v="3"/>
    <n v="36"/>
    <n v="135"/>
    <n v="4860"/>
    <n v="3256.2000000000007"/>
    <n v="0.67000000000000015"/>
    <s v="Outlet"/>
    <s v="2021"/>
    <x v="8"/>
    <x v="46"/>
  </r>
  <r>
    <x v="2"/>
    <n v="1197831"/>
    <x v="410"/>
    <x v="1"/>
    <x v="13"/>
    <s v="Birmingham"/>
    <x v="4"/>
    <n v="37"/>
    <n v="149"/>
    <n v="5513"/>
    <n v="2646.24"/>
    <n v="0.48"/>
    <s v="Outlet"/>
    <s v="2021"/>
    <x v="8"/>
    <x v="46"/>
  </r>
  <r>
    <x v="2"/>
    <n v="1197831"/>
    <x v="411"/>
    <x v="1"/>
    <x v="13"/>
    <s v="Birmingham"/>
    <x v="5"/>
    <n v="45"/>
    <n v="188"/>
    <n v="8460"/>
    <n v="5837.4000000000015"/>
    <n v="0.69000000000000017"/>
    <s v="Outlet"/>
    <s v="2021"/>
    <x v="8"/>
    <x v="46"/>
  </r>
  <r>
    <x v="2"/>
    <n v="1197831"/>
    <x v="412"/>
    <x v="1"/>
    <x v="13"/>
    <s v="Birmingham"/>
    <x v="0"/>
    <n v="46"/>
    <n v="240"/>
    <n v="11040"/>
    <n v="6182.4"/>
    <n v="0.55999999999999994"/>
    <s v="Outlet"/>
    <s v="2021"/>
    <x v="8"/>
    <x v="46"/>
  </r>
  <r>
    <x v="2"/>
    <n v="1197831"/>
    <x v="413"/>
    <x v="1"/>
    <x v="13"/>
    <s v="Birmingham"/>
    <x v="1"/>
    <n v="40"/>
    <n v="248"/>
    <n v="9920"/>
    <n v="5257.5999999999995"/>
    <n v="0.52999999999999992"/>
    <s v="Outlet"/>
    <s v="2021"/>
    <x v="8"/>
    <x v="46"/>
  </r>
  <r>
    <x v="2"/>
    <n v="1197831"/>
    <x v="414"/>
    <x v="1"/>
    <x v="13"/>
    <s v="Birmingham"/>
    <x v="2"/>
    <n v="47"/>
    <n v="217"/>
    <n v="10199"/>
    <n v="5507.4599999999991"/>
    <n v="0.53999999999999992"/>
    <s v="Outlet"/>
    <s v="2021"/>
    <x v="8"/>
    <x v="46"/>
  </r>
  <r>
    <x v="2"/>
    <n v="1197831"/>
    <x v="415"/>
    <x v="1"/>
    <x v="13"/>
    <s v="Birmingham"/>
    <x v="3"/>
    <n v="52"/>
    <n v="193"/>
    <n v="10036"/>
    <n v="6322.6800000000012"/>
    <n v="0.63000000000000012"/>
    <s v="Outlet"/>
    <s v="2021"/>
    <x v="8"/>
    <x v="46"/>
  </r>
  <r>
    <x v="2"/>
    <n v="1197831"/>
    <x v="416"/>
    <x v="1"/>
    <x v="13"/>
    <s v="Birmingham"/>
    <x v="4"/>
    <n v="40"/>
    <n v="155"/>
    <n v="6200"/>
    <n v="2914"/>
    <n v="0.47"/>
    <s v="Outlet"/>
    <s v="2021"/>
    <x v="8"/>
    <x v="47"/>
  </r>
  <r>
    <x v="2"/>
    <n v="1197831"/>
    <x v="417"/>
    <x v="1"/>
    <x v="13"/>
    <s v="Birmingham"/>
    <x v="5"/>
    <n v="56"/>
    <n v="225"/>
    <n v="12600"/>
    <n v="9072.0000000000018"/>
    <n v="0.7200000000000002"/>
    <s v="Outlet"/>
    <s v="2021"/>
    <x v="8"/>
    <x v="47"/>
  </r>
  <r>
    <x v="5"/>
    <n v="1185732"/>
    <x v="418"/>
    <x v="1"/>
    <x v="13"/>
    <s v="Birmingham"/>
    <x v="0"/>
    <n v="27"/>
    <n v="140"/>
    <n v="3780"/>
    <n v="1474.1999999999998"/>
    <n v="0.38999999999999996"/>
    <s v="Outlet"/>
    <s v="2021"/>
    <x v="8"/>
    <x v="47"/>
  </r>
  <r>
    <x v="5"/>
    <n v="1185732"/>
    <x v="419"/>
    <x v="1"/>
    <x v="13"/>
    <s v="Birmingham"/>
    <x v="1"/>
    <n v="30"/>
    <n v="88"/>
    <n v="2640"/>
    <n v="1082.3999999999999"/>
    <n v="0.41"/>
    <s v="Outlet"/>
    <s v="2021"/>
    <x v="8"/>
    <x v="47"/>
  </r>
  <r>
    <x v="5"/>
    <n v="1185732"/>
    <x v="420"/>
    <x v="1"/>
    <x v="13"/>
    <s v="Birmingham"/>
    <x v="2"/>
    <n v="23"/>
    <n v="83"/>
    <n v="1909"/>
    <n v="801.78"/>
    <n v="0.42"/>
    <s v="Outlet"/>
    <s v="2021"/>
    <x v="8"/>
    <x v="47"/>
  </r>
  <r>
    <x v="5"/>
    <n v="1185732"/>
    <x v="421"/>
    <x v="1"/>
    <x v="13"/>
    <s v="Birmingham"/>
    <x v="3"/>
    <n v="25"/>
    <n v="30"/>
    <n v="750"/>
    <n v="247.49999999999997"/>
    <n v="0.32999999999999996"/>
    <s v="Outlet"/>
    <s v="2021"/>
    <x v="8"/>
    <x v="47"/>
  </r>
  <r>
    <x v="2"/>
    <n v="1128299"/>
    <x v="212"/>
    <x v="4"/>
    <x v="8"/>
    <s v="Orlando"/>
    <x v="3"/>
    <n v="36"/>
    <n v="94"/>
    <n v="3384"/>
    <n v="1252.08"/>
    <n v="0.37"/>
    <s v="Outlet"/>
    <s v="2021"/>
    <x v="1"/>
    <x v="32"/>
  </r>
  <r>
    <x v="2"/>
    <n v="1128299"/>
    <x v="212"/>
    <x v="4"/>
    <x v="8"/>
    <s v="Orlando"/>
    <x v="4"/>
    <n v="44"/>
    <n v="62"/>
    <n v="2728"/>
    <n v="654.72"/>
    <n v="0.24000000000000002"/>
    <s v="Outlet"/>
    <s v="2021"/>
    <x v="1"/>
    <x v="32"/>
  </r>
  <r>
    <x v="2"/>
    <n v="1128299"/>
    <x v="212"/>
    <x v="4"/>
    <x v="8"/>
    <s v="Orlando"/>
    <x v="5"/>
    <n v="33"/>
    <n v="124"/>
    <n v="4092"/>
    <n v="2086.92"/>
    <n v="0.51"/>
    <s v="Outlet"/>
    <s v="2021"/>
    <x v="1"/>
    <x v="32"/>
  </r>
  <r>
    <x v="2"/>
    <n v="1128299"/>
    <x v="221"/>
    <x v="4"/>
    <x v="8"/>
    <s v="Orlando"/>
    <x v="0"/>
    <n v="35"/>
    <n v="171"/>
    <n v="5985"/>
    <n v="2034.8999999999999"/>
    <n v="0.33999999999999997"/>
    <s v="Outlet"/>
    <s v="2021"/>
    <x v="2"/>
    <x v="8"/>
  </r>
  <r>
    <x v="2"/>
    <n v="1128299"/>
    <x v="221"/>
    <x v="4"/>
    <x v="8"/>
    <s v="Orlando"/>
    <x v="1"/>
    <n v="44"/>
    <n v="124"/>
    <n v="5456"/>
    <n v="1691.36"/>
    <n v="0.31"/>
    <s v="Outlet"/>
    <s v="2021"/>
    <x v="2"/>
    <x v="8"/>
  </r>
  <r>
    <x v="2"/>
    <n v="1128299"/>
    <x v="221"/>
    <x v="4"/>
    <x v="8"/>
    <s v="Orlando"/>
    <x v="2"/>
    <n v="47"/>
    <n v="149"/>
    <n v="7003"/>
    <n v="2240.96"/>
    <n v="0.32"/>
    <s v="Outlet"/>
    <s v="2021"/>
    <x v="2"/>
    <x v="8"/>
  </r>
  <r>
    <x v="2"/>
    <n v="1128299"/>
    <x v="221"/>
    <x v="4"/>
    <x v="8"/>
    <s v="Orlando"/>
    <x v="3"/>
    <n v="42"/>
    <n v="114"/>
    <n v="4788"/>
    <n v="1675.8"/>
    <n v="0.35"/>
    <s v="Outlet"/>
    <s v="2021"/>
    <x v="2"/>
    <x v="8"/>
  </r>
  <r>
    <x v="2"/>
    <n v="1128299"/>
    <x v="221"/>
    <x v="4"/>
    <x v="8"/>
    <s v="Orlando"/>
    <x v="4"/>
    <n v="44"/>
    <n v="60"/>
    <n v="2640"/>
    <n v="686.4"/>
    <n v="0.26"/>
    <s v="Outlet"/>
    <s v="2021"/>
    <x v="2"/>
    <x v="8"/>
  </r>
  <r>
    <x v="2"/>
    <n v="1128299"/>
    <x v="221"/>
    <x v="4"/>
    <x v="8"/>
    <s v="Orlando"/>
    <x v="5"/>
    <n v="48"/>
    <n v="131"/>
    <n v="6288"/>
    <n v="2955.36"/>
    <n v="0.47000000000000003"/>
    <s v="Outlet"/>
    <s v="2021"/>
    <x v="2"/>
    <x v="8"/>
  </r>
  <r>
    <x v="1"/>
    <n v="1128299"/>
    <x v="240"/>
    <x v="4"/>
    <x v="8"/>
    <s v="Orlando"/>
    <x v="0"/>
    <n v="47"/>
    <n v="171"/>
    <n v="8037"/>
    <n v="2893.3199999999997"/>
    <n v="0.36"/>
    <s v="Outlet"/>
    <s v="2021"/>
    <x v="3"/>
    <x v="10"/>
  </r>
  <r>
    <x v="1"/>
    <n v="1128299"/>
    <x v="240"/>
    <x v="4"/>
    <x v="8"/>
    <s v="Orlando"/>
    <x v="1"/>
    <n v="51"/>
    <n v="105"/>
    <n v="5355"/>
    <n v="1445.8500000000001"/>
    <n v="0.27"/>
    <s v="Outlet"/>
    <s v="2021"/>
    <x v="3"/>
    <x v="10"/>
  </r>
  <r>
    <x v="1"/>
    <n v="1128299"/>
    <x v="240"/>
    <x v="4"/>
    <x v="8"/>
    <s v="Orlando"/>
    <x v="2"/>
    <n v="49"/>
    <n v="132"/>
    <n v="6468"/>
    <n v="2199.12"/>
    <n v="0.33999999999999997"/>
    <s v="Outlet"/>
    <s v="2021"/>
    <x v="3"/>
    <x v="10"/>
  </r>
  <r>
    <x v="1"/>
    <n v="1128299"/>
    <x v="240"/>
    <x v="4"/>
    <x v="8"/>
    <s v="Orlando"/>
    <x v="3"/>
    <n v="41"/>
    <n v="90"/>
    <n v="3690"/>
    <n v="1291.5"/>
    <n v="0.35"/>
    <s v="Outlet"/>
    <s v="2021"/>
    <x v="3"/>
    <x v="10"/>
  </r>
  <r>
    <x v="1"/>
    <n v="1128299"/>
    <x v="240"/>
    <x v="4"/>
    <x v="8"/>
    <s v="Orlando"/>
    <x v="4"/>
    <n v="47"/>
    <n v="60"/>
    <n v="2820"/>
    <n v="620.4"/>
    <n v="0.22"/>
    <s v="Outlet"/>
    <s v="2021"/>
    <x v="3"/>
    <x v="10"/>
  </r>
  <r>
    <x v="1"/>
    <n v="1128299"/>
    <x v="240"/>
    <x v="4"/>
    <x v="8"/>
    <s v="Orlando"/>
    <x v="5"/>
    <n v="57"/>
    <n v="113"/>
    <n v="6441"/>
    <n v="3220.5"/>
    <n v="0.5"/>
    <s v="Outlet"/>
    <s v="2021"/>
    <x v="3"/>
    <x v="10"/>
  </r>
  <r>
    <x v="1"/>
    <n v="1128299"/>
    <x v="271"/>
    <x v="4"/>
    <x v="8"/>
    <s v="Orlando"/>
    <x v="0"/>
    <n v="44"/>
    <n v="201"/>
    <n v="8844"/>
    <n v="2918.5199999999995"/>
    <n v="0.32999999999999996"/>
    <s v="Outlet"/>
    <s v="2021"/>
    <x v="4"/>
    <x v="36"/>
  </r>
  <r>
    <x v="1"/>
    <n v="1128299"/>
    <x v="271"/>
    <x v="4"/>
    <x v="8"/>
    <s v="Orlando"/>
    <x v="1"/>
    <n v="46"/>
    <n v="132"/>
    <n v="6072"/>
    <n v="1700.16"/>
    <n v="0.28000000000000003"/>
    <s v="Outlet"/>
    <s v="2021"/>
    <x v="4"/>
    <x v="36"/>
  </r>
  <r>
    <x v="1"/>
    <n v="1128299"/>
    <x v="271"/>
    <x v="4"/>
    <x v="8"/>
    <s v="Orlando"/>
    <x v="2"/>
    <n v="46"/>
    <n v="132"/>
    <n v="6072"/>
    <n v="2185.92"/>
    <n v="0.36"/>
    <s v="Outlet"/>
    <s v="2021"/>
    <x v="4"/>
    <x v="36"/>
  </r>
  <r>
    <x v="1"/>
    <n v="1128299"/>
    <x v="271"/>
    <x v="4"/>
    <x v="8"/>
    <s v="Orlando"/>
    <x v="3"/>
    <n v="39"/>
    <n v="107"/>
    <n v="4173"/>
    <n v="1418.82"/>
    <n v="0.33999999999999997"/>
    <s v="Outlet"/>
    <s v="2021"/>
    <x v="4"/>
    <x v="36"/>
  </r>
  <r>
    <x v="1"/>
    <n v="1128299"/>
    <x v="271"/>
    <x v="4"/>
    <x v="8"/>
    <s v="Orlando"/>
    <x v="4"/>
    <n v="42"/>
    <n v="68"/>
    <n v="2856"/>
    <n v="714"/>
    <n v="0.25"/>
    <s v="Outlet"/>
    <s v="2021"/>
    <x v="4"/>
    <x v="36"/>
  </r>
  <r>
    <x v="1"/>
    <n v="1128299"/>
    <x v="271"/>
    <x v="4"/>
    <x v="8"/>
    <s v="Orlando"/>
    <x v="5"/>
    <n v="48"/>
    <n v="173"/>
    <n v="8304"/>
    <n v="3902.88"/>
    <n v="0.47000000000000003"/>
    <s v="Outlet"/>
    <s v="2021"/>
    <x v="4"/>
    <x v="36"/>
  </r>
  <r>
    <x v="1"/>
    <n v="1128299"/>
    <x v="301"/>
    <x v="4"/>
    <x v="8"/>
    <s v="Orlando"/>
    <x v="0"/>
    <n v="50"/>
    <n v="272"/>
    <n v="13600"/>
    <n v="4352"/>
    <n v="0.32"/>
    <s v="Outlet"/>
    <s v="2021"/>
    <x v="11"/>
    <x v="40"/>
  </r>
  <r>
    <x v="1"/>
    <n v="1128299"/>
    <x v="301"/>
    <x v="4"/>
    <x v="8"/>
    <s v="Orlando"/>
    <x v="1"/>
    <n v="53"/>
    <n v="224"/>
    <n v="11872"/>
    <n v="3442.8799999999997"/>
    <n v="0.28999999999999998"/>
    <s v="Outlet"/>
    <s v="2021"/>
    <x v="11"/>
    <x v="40"/>
  </r>
  <r>
    <x v="1"/>
    <n v="1128299"/>
    <x v="301"/>
    <x v="4"/>
    <x v="8"/>
    <s v="Orlando"/>
    <x v="2"/>
    <n v="60"/>
    <n v="238"/>
    <n v="14280"/>
    <n v="4712.3999999999996"/>
    <n v="0.32999999999999996"/>
    <s v="Outlet"/>
    <s v="2021"/>
    <x v="11"/>
    <x v="40"/>
  </r>
  <r>
    <x v="1"/>
    <n v="1128299"/>
    <x v="301"/>
    <x v="4"/>
    <x v="8"/>
    <s v="Orlando"/>
    <x v="3"/>
    <n v="66"/>
    <n v="196"/>
    <n v="12936"/>
    <n v="4786.32"/>
    <n v="0.37"/>
    <s v="Outlet"/>
    <s v="2021"/>
    <x v="11"/>
    <x v="40"/>
  </r>
  <r>
    <x v="1"/>
    <n v="1128299"/>
    <x v="301"/>
    <x v="4"/>
    <x v="8"/>
    <s v="Orlando"/>
    <x v="4"/>
    <n v="71"/>
    <n v="153"/>
    <n v="10863"/>
    <n v="2389.86"/>
    <n v="0.22"/>
    <s v="Outlet"/>
    <s v="2021"/>
    <x v="11"/>
    <x v="40"/>
  </r>
  <r>
    <x v="1"/>
    <n v="1128299"/>
    <x v="301"/>
    <x v="4"/>
    <x v="8"/>
    <s v="Orlando"/>
    <x v="5"/>
    <n v="74"/>
    <n v="248"/>
    <n v="18352"/>
    <n v="8625.44"/>
    <n v="0.47000000000000003"/>
    <s v="Outlet"/>
    <s v="2021"/>
    <x v="11"/>
    <x v="40"/>
  </r>
  <r>
    <x v="1"/>
    <n v="1128299"/>
    <x v="330"/>
    <x v="4"/>
    <x v="8"/>
    <s v="Orlando"/>
    <x v="0"/>
    <n v="68"/>
    <n v="297"/>
    <n v="20196"/>
    <n v="7472.5199999999995"/>
    <n v="0.37"/>
    <s v="Outlet"/>
    <s v="2021"/>
    <x v="5"/>
    <x v="14"/>
  </r>
  <r>
    <x v="1"/>
    <n v="1128299"/>
    <x v="330"/>
    <x v="4"/>
    <x v="8"/>
    <s v="Orlando"/>
    <x v="1"/>
    <n v="74"/>
    <n v="263"/>
    <n v="19462"/>
    <n v="5449.3600000000006"/>
    <n v="0.28000000000000003"/>
    <s v="Outlet"/>
    <s v="2021"/>
    <x v="5"/>
    <x v="14"/>
  </r>
  <r>
    <x v="1"/>
    <n v="1128299"/>
    <x v="330"/>
    <x v="4"/>
    <x v="8"/>
    <s v="Orlando"/>
    <x v="2"/>
    <n v="72"/>
    <n v="238"/>
    <n v="17136"/>
    <n v="5826.24"/>
    <n v="0.33999999999999997"/>
    <s v="Outlet"/>
    <s v="2021"/>
    <x v="5"/>
    <x v="14"/>
  </r>
  <r>
    <x v="1"/>
    <n v="1128299"/>
    <x v="330"/>
    <x v="4"/>
    <x v="8"/>
    <s v="Orlando"/>
    <x v="3"/>
    <n v="59"/>
    <n v="186"/>
    <n v="10974"/>
    <n v="3621.4199999999996"/>
    <n v="0.32999999999999996"/>
    <s v="Outlet"/>
    <s v="2021"/>
    <x v="5"/>
    <x v="14"/>
  </r>
  <r>
    <x v="1"/>
    <n v="1128299"/>
    <x v="330"/>
    <x v="4"/>
    <x v="8"/>
    <s v="Orlando"/>
    <x v="4"/>
    <n v="68"/>
    <n v="208"/>
    <n v="14144"/>
    <n v="3111.68"/>
    <n v="0.22"/>
    <s v="Outlet"/>
    <s v="2021"/>
    <x v="5"/>
    <x v="14"/>
  </r>
  <r>
    <x v="1"/>
    <n v="1128299"/>
    <x v="330"/>
    <x v="4"/>
    <x v="8"/>
    <s v="Orlando"/>
    <x v="5"/>
    <n v="75"/>
    <n v="195"/>
    <n v="14625"/>
    <n v="6873.75"/>
    <n v="0.47000000000000003"/>
    <s v="Outlet"/>
    <s v="2021"/>
    <x v="5"/>
    <x v="14"/>
  </r>
  <r>
    <x v="1"/>
    <n v="1128299"/>
    <x v="362"/>
    <x v="4"/>
    <x v="8"/>
    <s v="Orlando"/>
    <x v="0"/>
    <n v="68"/>
    <n v="255"/>
    <n v="17340"/>
    <n v="6242.4"/>
    <n v="0.36"/>
    <s v="Outlet"/>
    <s v="2021"/>
    <x v="6"/>
    <x v="19"/>
  </r>
  <r>
    <x v="1"/>
    <n v="1128299"/>
    <x v="362"/>
    <x v="4"/>
    <x v="8"/>
    <s v="Orlando"/>
    <x v="1"/>
    <n v="60"/>
    <n v="272"/>
    <n v="16320"/>
    <n v="4406.4000000000005"/>
    <n v="0.27"/>
    <s v="Outlet"/>
    <s v="2021"/>
    <x v="6"/>
    <x v="19"/>
  </r>
  <r>
    <x v="1"/>
    <n v="1128299"/>
    <x v="362"/>
    <x v="4"/>
    <x v="8"/>
    <s v="Orlando"/>
    <x v="2"/>
    <n v="62"/>
    <n v="231"/>
    <n v="14322"/>
    <n v="4726.2599999999993"/>
    <n v="0.32999999999999996"/>
    <s v="Outlet"/>
    <s v="2021"/>
    <x v="6"/>
    <x v="19"/>
  </r>
  <r>
    <x v="1"/>
    <n v="1128299"/>
    <x v="362"/>
    <x v="4"/>
    <x v="8"/>
    <s v="Orlando"/>
    <x v="3"/>
    <n v="64"/>
    <n v="147"/>
    <n v="9408"/>
    <n v="3104.6399999999994"/>
    <n v="0.32999999999999996"/>
    <s v="Outlet"/>
    <s v="2021"/>
    <x v="6"/>
    <x v="19"/>
  </r>
  <r>
    <x v="1"/>
    <n v="1128299"/>
    <x v="362"/>
    <x v="4"/>
    <x v="8"/>
    <s v="Orlando"/>
    <x v="4"/>
    <n v="63"/>
    <n v="166"/>
    <n v="10458"/>
    <n v="2509.92"/>
    <n v="0.24000000000000002"/>
    <s v="Outlet"/>
    <s v="2021"/>
    <x v="6"/>
    <x v="19"/>
  </r>
  <r>
    <x v="1"/>
    <n v="1128299"/>
    <x v="362"/>
    <x v="4"/>
    <x v="8"/>
    <s v="Orlando"/>
    <x v="5"/>
    <n v="60"/>
    <n v="96"/>
    <n v="5760"/>
    <n v="2822.4"/>
    <n v="0.49"/>
    <s v="Outlet"/>
    <s v="2021"/>
    <x v="6"/>
    <x v="19"/>
  </r>
  <r>
    <x v="1"/>
    <n v="1128299"/>
    <x v="394"/>
    <x v="4"/>
    <x v="8"/>
    <s v="Orlando"/>
    <x v="0"/>
    <n v="44"/>
    <n v="155"/>
    <n v="6820"/>
    <n v="2523.4"/>
    <n v="0.37"/>
    <s v="Outlet"/>
    <s v="2021"/>
    <x v="7"/>
    <x v="23"/>
  </r>
  <r>
    <x v="1"/>
    <n v="1128299"/>
    <x v="394"/>
    <x v="4"/>
    <x v="8"/>
    <s v="Orlando"/>
    <x v="1"/>
    <n v="45"/>
    <n v="150"/>
    <n v="6750"/>
    <n v="2092.5"/>
    <n v="0.31"/>
    <s v="Outlet"/>
    <s v="2021"/>
    <x v="7"/>
    <x v="23"/>
  </r>
  <r>
    <x v="1"/>
    <n v="1128299"/>
    <x v="394"/>
    <x v="4"/>
    <x v="8"/>
    <s v="Orlando"/>
    <x v="2"/>
    <n v="39"/>
    <n v="96"/>
    <n v="3744"/>
    <n v="1235.5199999999998"/>
    <n v="0.32999999999999996"/>
    <s v="Outlet"/>
    <s v="2021"/>
    <x v="7"/>
    <x v="23"/>
  </r>
  <r>
    <x v="1"/>
    <n v="1128299"/>
    <x v="394"/>
    <x v="4"/>
    <x v="8"/>
    <s v="Orlando"/>
    <x v="3"/>
    <n v="44"/>
    <n v="78"/>
    <n v="3432"/>
    <n v="1269.8399999999999"/>
    <n v="0.37"/>
    <s v="Outlet"/>
    <s v="2021"/>
    <x v="7"/>
    <x v="23"/>
  </r>
  <r>
    <x v="1"/>
    <n v="1128299"/>
    <x v="394"/>
    <x v="4"/>
    <x v="8"/>
    <s v="Orlando"/>
    <x v="4"/>
    <n v="54"/>
    <n v="94"/>
    <n v="5076"/>
    <n v="1167.48"/>
    <n v="0.23"/>
    <s v="Outlet"/>
    <s v="2021"/>
    <x v="7"/>
    <x v="23"/>
  </r>
  <r>
    <x v="1"/>
    <n v="1128299"/>
    <x v="394"/>
    <x v="4"/>
    <x v="8"/>
    <s v="Orlando"/>
    <x v="5"/>
    <n v="42"/>
    <n v="99"/>
    <n v="4158"/>
    <n v="2037.42"/>
    <n v="0.49"/>
    <s v="Outlet"/>
    <s v="2021"/>
    <x v="7"/>
    <x v="23"/>
  </r>
  <r>
    <x v="1"/>
    <n v="1128299"/>
    <x v="423"/>
    <x v="4"/>
    <x v="8"/>
    <s v="Orlando"/>
    <x v="0"/>
    <n v="39"/>
    <n v="140"/>
    <n v="5460"/>
    <n v="2020.2"/>
    <n v="0.37"/>
    <s v="Outlet"/>
    <s v="2021"/>
    <x v="8"/>
    <x v="24"/>
  </r>
  <r>
    <x v="1"/>
    <n v="1128299"/>
    <x v="423"/>
    <x v="4"/>
    <x v="8"/>
    <s v="Orlando"/>
    <x v="1"/>
    <n v="43"/>
    <n v="190"/>
    <n v="8170"/>
    <n v="2369.2999999999997"/>
    <n v="0.28999999999999998"/>
    <s v="Outlet"/>
    <s v="2021"/>
    <x v="8"/>
    <x v="24"/>
  </r>
  <r>
    <x v="1"/>
    <n v="1128299"/>
    <x v="423"/>
    <x v="4"/>
    <x v="8"/>
    <s v="Orlando"/>
    <x v="2"/>
    <n v="43"/>
    <n v="128"/>
    <n v="5504"/>
    <n v="1871.36"/>
    <n v="0.33999999999999997"/>
    <s v="Outlet"/>
    <s v="2021"/>
    <x v="8"/>
    <x v="24"/>
  </r>
  <r>
    <x v="1"/>
    <n v="1128299"/>
    <x v="423"/>
    <x v="4"/>
    <x v="8"/>
    <s v="Orlando"/>
    <x v="3"/>
    <n v="40"/>
    <n v="120"/>
    <n v="4800"/>
    <n v="1680"/>
    <n v="0.35"/>
    <s v="Outlet"/>
    <s v="2021"/>
    <x v="8"/>
    <x v="24"/>
  </r>
  <r>
    <x v="1"/>
    <n v="1128299"/>
    <x v="423"/>
    <x v="4"/>
    <x v="8"/>
    <s v="Orlando"/>
    <x v="4"/>
    <n v="47"/>
    <n v="116"/>
    <n v="5452"/>
    <n v="1199.44"/>
    <n v="0.22"/>
    <s v="Outlet"/>
    <s v="2021"/>
    <x v="8"/>
    <x v="24"/>
  </r>
  <r>
    <x v="1"/>
    <n v="1128299"/>
    <x v="423"/>
    <x v="4"/>
    <x v="8"/>
    <s v="Orlando"/>
    <x v="5"/>
    <n v="53"/>
    <n v="140"/>
    <n v="7420"/>
    <n v="3858.4"/>
    <n v="0.52"/>
    <s v="Outlet"/>
    <s v="2021"/>
    <x v="8"/>
    <x v="24"/>
  </r>
  <r>
    <x v="1"/>
    <n v="1128299"/>
    <x v="454"/>
    <x v="4"/>
    <x v="8"/>
    <s v="Orlando"/>
    <x v="0"/>
    <n v="41"/>
    <n v="188"/>
    <n v="7708"/>
    <n v="2620.7199999999998"/>
    <n v="0.33999999999999997"/>
    <s v="Outlet"/>
    <s v="2021"/>
    <x v="9"/>
    <x v="28"/>
  </r>
  <r>
    <x v="1"/>
    <n v="1128299"/>
    <x v="454"/>
    <x v="4"/>
    <x v="8"/>
    <s v="Orlando"/>
    <x v="1"/>
    <n v="46"/>
    <n v="231"/>
    <n v="10626"/>
    <n v="3400.32"/>
    <n v="0.32"/>
    <s v="Outlet"/>
    <s v="2021"/>
    <x v="9"/>
    <x v="28"/>
  </r>
  <r>
    <x v="1"/>
    <n v="1128299"/>
    <x v="454"/>
    <x v="4"/>
    <x v="8"/>
    <s v="Orlando"/>
    <x v="2"/>
    <n v="44"/>
    <n v="173"/>
    <n v="7612"/>
    <n v="2816.44"/>
    <n v="0.37"/>
    <s v="Outlet"/>
    <s v="2021"/>
    <x v="9"/>
    <x v="28"/>
  </r>
  <r>
    <x v="1"/>
    <n v="1128299"/>
    <x v="454"/>
    <x v="4"/>
    <x v="8"/>
    <s v="Orlando"/>
    <x v="3"/>
    <n v="47"/>
    <n v="170"/>
    <n v="7990"/>
    <n v="2716.6"/>
    <n v="0.33999999999999997"/>
    <s v="Outlet"/>
    <s v="2021"/>
    <x v="9"/>
    <x v="28"/>
  </r>
  <r>
    <x v="1"/>
    <n v="1128299"/>
    <x v="454"/>
    <x v="4"/>
    <x v="8"/>
    <s v="Orlando"/>
    <x v="4"/>
    <n v="58"/>
    <n v="147"/>
    <n v="8526"/>
    <n v="2302.02"/>
    <n v="0.27"/>
    <s v="Outlet"/>
    <s v="2021"/>
    <x v="9"/>
    <x v="28"/>
  </r>
  <r>
    <x v="1"/>
    <n v="1128299"/>
    <x v="454"/>
    <x v="4"/>
    <x v="8"/>
    <s v="Orlando"/>
    <x v="5"/>
    <n v="66"/>
    <n v="198"/>
    <n v="13068"/>
    <n v="6534"/>
    <n v="0.5"/>
    <s v="Outlet"/>
    <s v="2021"/>
    <x v="9"/>
    <x v="28"/>
  </r>
  <r>
    <x v="1"/>
    <n v="1128299"/>
    <x v="483"/>
    <x v="4"/>
    <x v="8"/>
    <s v="Orlando"/>
    <x v="0"/>
    <n v="58"/>
    <n v="280"/>
    <n v="16240"/>
    <n v="5846.4"/>
    <n v="0.36"/>
    <s v="Outlet"/>
    <s v="2021"/>
    <x v="10"/>
    <x v="51"/>
  </r>
  <r>
    <x v="1"/>
    <n v="1128299"/>
    <x v="483"/>
    <x v="4"/>
    <x v="8"/>
    <s v="Orlando"/>
    <x v="1"/>
    <n v="55"/>
    <n v="256"/>
    <n v="14080"/>
    <n v="4364.8"/>
    <n v="0.31"/>
    <s v="Outlet"/>
    <s v="2021"/>
    <x v="10"/>
    <x v="51"/>
  </r>
  <r>
    <x v="3"/>
    <n v="1128299"/>
    <x v="483"/>
    <x v="4"/>
    <x v="8"/>
    <s v="Orlando"/>
    <x v="2"/>
    <n v="64"/>
    <n v="204"/>
    <n v="13056"/>
    <n v="4308.4799999999996"/>
    <n v="0.32999999999999996"/>
    <s v="Outlet"/>
    <s v="2021"/>
    <x v="10"/>
    <x v="51"/>
  </r>
  <r>
    <x v="3"/>
    <n v="1128299"/>
    <x v="483"/>
    <x v="4"/>
    <x v="8"/>
    <s v="Orlando"/>
    <x v="3"/>
    <n v="58"/>
    <n v="204"/>
    <n v="11832"/>
    <n v="4022.8799999999997"/>
    <n v="0.33999999999999997"/>
    <s v="Outlet"/>
    <s v="2021"/>
    <x v="10"/>
    <x v="51"/>
  </r>
  <r>
    <x v="3"/>
    <n v="1128299"/>
    <x v="483"/>
    <x v="4"/>
    <x v="8"/>
    <s v="Orlando"/>
    <x v="4"/>
    <n v="64"/>
    <n v="179"/>
    <n v="11456"/>
    <n v="2978.56"/>
    <n v="0.26"/>
    <s v="Outlet"/>
    <s v="2021"/>
    <x v="10"/>
    <x v="51"/>
  </r>
  <r>
    <x v="3"/>
    <n v="1128299"/>
    <x v="483"/>
    <x v="4"/>
    <x v="8"/>
    <s v="Orlando"/>
    <x v="5"/>
    <n v="64"/>
    <n v="200"/>
    <n v="12800"/>
    <n v="6144"/>
    <n v="0.48"/>
    <s v="Outlet"/>
    <s v="2021"/>
    <x v="10"/>
    <x v="51"/>
  </r>
  <r>
    <x v="3"/>
    <n v="1185732"/>
    <x v="176"/>
    <x v="4"/>
    <x v="8"/>
    <s v="Orlando"/>
    <x v="0"/>
    <n v="30"/>
    <n v="272"/>
    <n v="8160"/>
    <n v="4161.6000000000004"/>
    <n v="0.51"/>
    <s v="Outlet"/>
    <s v="2021"/>
    <x v="0"/>
    <x v="31"/>
  </r>
  <r>
    <x v="3"/>
    <n v="1185732"/>
    <x v="176"/>
    <x v="4"/>
    <x v="8"/>
    <s v="Orlando"/>
    <x v="1"/>
    <n v="36"/>
    <n v="221"/>
    <n v="7956"/>
    <n v="3182.3999999999996"/>
    <n v="0.39999999999999997"/>
    <s v="Outlet"/>
    <s v="2021"/>
    <x v="0"/>
    <x v="31"/>
  </r>
  <r>
    <x v="3"/>
    <n v="1185732"/>
    <x v="176"/>
    <x v="4"/>
    <x v="8"/>
    <s v="Orlando"/>
    <x v="2"/>
    <n v="26"/>
    <n v="202"/>
    <n v="5252"/>
    <n v="1523.08"/>
    <n v="0.28999999999999998"/>
    <s v="Outlet"/>
    <s v="2021"/>
    <x v="0"/>
    <x v="31"/>
  </r>
  <r>
    <x v="3"/>
    <n v="1185732"/>
    <x v="176"/>
    <x v="4"/>
    <x v="8"/>
    <s v="Orlando"/>
    <x v="3"/>
    <n v="30"/>
    <n v="170"/>
    <n v="5100"/>
    <n v="1887"/>
    <n v="0.37"/>
    <s v="Outlet"/>
    <s v="2021"/>
    <x v="0"/>
    <x v="31"/>
  </r>
  <r>
    <x v="3"/>
    <n v="1185732"/>
    <x v="176"/>
    <x v="4"/>
    <x v="8"/>
    <s v="Orlando"/>
    <x v="4"/>
    <n v="36"/>
    <n v="193"/>
    <n v="6948"/>
    <n v="2848.68"/>
    <n v="0.41"/>
    <s v="Outlet"/>
    <s v="2021"/>
    <x v="0"/>
    <x v="31"/>
  </r>
  <r>
    <x v="3"/>
    <n v="1185732"/>
    <x v="176"/>
    <x v="4"/>
    <x v="8"/>
    <s v="Orlando"/>
    <x v="5"/>
    <n v="35"/>
    <n v="221"/>
    <n v="7735"/>
    <n v="4254.25"/>
    <n v="0.55000000000000004"/>
    <s v="Outlet"/>
    <s v="2021"/>
    <x v="0"/>
    <x v="31"/>
  </r>
  <r>
    <x v="3"/>
    <n v="1185732"/>
    <x v="205"/>
    <x v="4"/>
    <x v="8"/>
    <s v="Orlando"/>
    <x v="0"/>
    <n v="36"/>
    <n v="288"/>
    <n v="10368"/>
    <n v="4872.96"/>
    <n v="0.47000000000000003"/>
    <s v="Outlet"/>
    <s v="2021"/>
    <x v="1"/>
    <x v="5"/>
  </r>
  <r>
    <x v="3"/>
    <n v="1185732"/>
    <x v="205"/>
    <x v="4"/>
    <x v="8"/>
    <s v="Orlando"/>
    <x v="1"/>
    <n v="31"/>
    <n v="165"/>
    <n v="5115"/>
    <n v="2097.15"/>
    <n v="0.41"/>
    <s v="Outlet"/>
    <s v="2021"/>
    <x v="1"/>
    <x v="5"/>
  </r>
  <r>
    <x v="3"/>
    <n v="1185732"/>
    <x v="205"/>
    <x v="4"/>
    <x v="8"/>
    <s v="Orlando"/>
    <x v="2"/>
    <n v="23"/>
    <n v="204"/>
    <n v="4692"/>
    <n v="1501.44"/>
    <n v="0.32"/>
    <s v="Outlet"/>
    <s v="2021"/>
    <x v="1"/>
    <x v="5"/>
  </r>
  <r>
    <x v="0"/>
    <n v="1128299"/>
    <x v="698"/>
    <x v="4"/>
    <x v="18"/>
    <s v="Richmond"/>
    <x v="3"/>
    <n v="28"/>
    <n v="64"/>
    <n v="1792"/>
    <n v="734.71999999999991"/>
    <n v="0.41"/>
    <s v="Outlet"/>
    <s v="2021"/>
    <x v="1"/>
    <x v="52"/>
  </r>
  <r>
    <x v="0"/>
    <n v="1128299"/>
    <x v="698"/>
    <x v="4"/>
    <x v="18"/>
    <s v="Richmond"/>
    <x v="4"/>
    <n v="29"/>
    <n v="39"/>
    <n v="1131"/>
    <n v="508.95"/>
    <n v="0.45"/>
    <s v="Outlet"/>
    <s v="2021"/>
    <x v="1"/>
    <x v="52"/>
  </r>
  <r>
    <x v="0"/>
    <n v="1128299"/>
    <x v="698"/>
    <x v="4"/>
    <x v="18"/>
    <s v="Richmond"/>
    <x v="5"/>
    <n v="30"/>
    <n v="107"/>
    <n v="3210"/>
    <n v="1155.5999999999999"/>
    <n v="0.36"/>
    <s v="Outlet"/>
    <s v="2021"/>
    <x v="1"/>
    <x v="52"/>
  </r>
  <r>
    <x v="0"/>
    <n v="1128299"/>
    <x v="228"/>
    <x v="4"/>
    <x v="18"/>
    <s v="Richmond"/>
    <x v="0"/>
    <n v="30"/>
    <n v="162"/>
    <n v="4860"/>
    <n v="1846.8"/>
    <n v="0.38"/>
    <s v="Outlet"/>
    <s v="2021"/>
    <x v="2"/>
    <x v="33"/>
  </r>
  <r>
    <x v="0"/>
    <n v="1128299"/>
    <x v="228"/>
    <x v="4"/>
    <x v="18"/>
    <s v="Richmond"/>
    <x v="1"/>
    <n v="35"/>
    <n v="98"/>
    <n v="3430"/>
    <n v="1406.3"/>
    <n v="0.41"/>
    <s v="Outlet"/>
    <s v="2021"/>
    <x v="2"/>
    <x v="33"/>
  </r>
  <r>
    <x v="0"/>
    <n v="1128299"/>
    <x v="228"/>
    <x v="4"/>
    <x v="18"/>
    <s v="Richmond"/>
    <x v="2"/>
    <n v="43"/>
    <n v="112"/>
    <n v="4816"/>
    <n v="1974.56"/>
    <n v="0.41"/>
    <s v="Outlet"/>
    <s v="2021"/>
    <x v="2"/>
    <x v="33"/>
  </r>
  <r>
    <x v="0"/>
    <n v="1128299"/>
    <x v="228"/>
    <x v="4"/>
    <x v="18"/>
    <s v="Richmond"/>
    <x v="3"/>
    <n v="38"/>
    <n v="78"/>
    <n v="2964"/>
    <n v="1155.9599999999998"/>
    <n v="0.38999999999999996"/>
    <s v="Outlet"/>
    <s v="2021"/>
    <x v="2"/>
    <x v="33"/>
  </r>
  <r>
    <x v="0"/>
    <n v="1128299"/>
    <x v="228"/>
    <x v="4"/>
    <x v="18"/>
    <s v="Richmond"/>
    <x v="4"/>
    <n v="43"/>
    <n v="33"/>
    <n v="1419"/>
    <n v="595.98"/>
    <n v="0.42000000000000004"/>
    <s v="Outlet"/>
    <s v="2021"/>
    <x v="2"/>
    <x v="33"/>
  </r>
  <r>
    <x v="0"/>
    <n v="1128299"/>
    <x v="228"/>
    <x v="4"/>
    <x v="18"/>
    <s v="Richmond"/>
    <x v="5"/>
    <n v="35"/>
    <n v="102"/>
    <n v="3570"/>
    <n v="1285.2"/>
    <n v="0.36"/>
    <s v="Outlet"/>
    <s v="2021"/>
    <x v="2"/>
    <x v="33"/>
  </r>
  <r>
    <x v="0"/>
    <n v="1128299"/>
    <x v="247"/>
    <x v="4"/>
    <x v="18"/>
    <s v="Richmond"/>
    <x v="0"/>
    <n v="38"/>
    <n v="147"/>
    <n v="5586"/>
    <n v="2066.8200000000002"/>
    <n v="0.37"/>
    <s v="Outlet"/>
    <s v="2021"/>
    <x v="3"/>
    <x v="11"/>
  </r>
  <r>
    <x v="0"/>
    <n v="1128299"/>
    <x v="247"/>
    <x v="4"/>
    <x v="18"/>
    <s v="Richmond"/>
    <x v="1"/>
    <n v="44"/>
    <n v="85"/>
    <n v="3740"/>
    <n v="1533.3999999999999"/>
    <n v="0.41"/>
    <s v="Outlet"/>
    <s v="2021"/>
    <x v="3"/>
    <x v="11"/>
  </r>
  <r>
    <x v="0"/>
    <n v="1128299"/>
    <x v="247"/>
    <x v="4"/>
    <x v="18"/>
    <s v="Richmond"/>
    <x v="2"/>
    <n v="41"/>
    <n v="114"/>
    <n v="4674"/>
    <n v="1729.3799999999999"/>
    <n v="0.37"/>
    <s v="Outlet"/>
    <s v="2021"/>
    <x v="3"/>
    <x v="11"/>
  </r>
  <r>
    <x v="0"/>
    <n v="1128299"/>
    <x v="247"/>
    <x v="4"/>
    <x v="18"/>
    <s v="Richmond"/>
    <x v="3"/>
    <n v="32"/>
    <n v="68"/>
    <n v="2176"/>
    <n v="913.92"/>
    <n v="0.42"/>
    <s v="Outlet"/>
    <s v="2021"/>
    <x v="3"/>
    <x v="11"/>
  </r>
  <r>
    <x v="0"/>
    <n v="1128299"/>
    <x v="247"/>
    <x v="4"/>
    <x v="18"/>
    <s v="Richmond"/>
    <x v="4"/>
    <n v="40"/>
    <n v="40"/>
    <n v="1600"/>
    <n v="672.00000000000011"/>
    <n v="0.42000000000000004"/>
    <s v="Outlet"/>
    <s v="2021"/>
    <x v="3"/>
    <x v="11"/>
  </r>
  <r>
    <x v="0"/>
    <n v="1128299"/>
    <x v="247"/>
    <x v="4"/>
    <x v="18"/>
    <s v="Richmond"/>
    <x v="5"/>
    <n v="47"/>
    <n v="90"/>
    <n v="4230"/>
    <n v="1522.8"/>
    <n v="0.36"/>
    <s v="Outlet"/>
    <s v="2021"/>
    <x v="3"/>
    <x v="11"/>
  </r>
  <r>
    <x v="0"/>
    <n v="1128299"/>
    <x v="278"/>
    <x v="4"/>
    <x v="18"/>
    <s v="Richmond"/>
    <x v="0"/>
    <n v="39"/>
    <n v="175"/>
    <n v="6825"/>
    <n v="2730"/>
    <n v="0.39999999999999997"/>
    <s v="Outlet"/>
    <s v="2021"/>
    <x v="4"/>
    <x v="37"/>
  </r>
  <r>
    <x v="0"/>
    <n v="1128299"/>
    <x v="278"/>
    <x v="4"/>
    <x v="18"/>
    <s v="Richmond"/>
    <x v="1"/>
    <n v="40"/>
    <n v="105"/>
    <n v="4200"/>
    <n v="1722"/>
    <n v="0.41"/>
    <s v="Outlet"/>
    <s v="2021"/>
    <x v="4"/>
    <x v="37"/>
  </r>
  <r>
    <x v="0"/>
    <n v="1128299"/>
    <x v="278"/>
    <x v="4"/>
    <x v="18"/>
    <s v="Richmond"/>
    <x v="2"/>
    <n v="37"/>
    <n v="109"/>
    <n v="4033"/>
    <n v="1492.21"/>
    <n v="0.37"/>
    <s v="Outlet"/>
    <s v="2021"/>
    <x v="4"/>
    <x v="37"/>
  </r>
  <r>
    <x v="0"/>
    <n v="1128299"/>
    <x v="278"/>
    <x v="4"/>
    <x v="18"/>
    <s v="Richmond"/>
    <x v="3"/>
    <n v="33"/>
    <n v="85"/>
    <n v="2805"/>
    <n v="1065.9000000000001"/>
    <n v="0.38"/>
    <s v="Outlet"/>
    <s v="2021"/>
    <x v="4"/>
    <x v="37"/>
  </r>
  <r>
    <x v="0"/>
    <n v="1128299"/>
    <x v="278"/>
    <x v="4"/>
    <x v="18"/>
    <s v="Richmond"/>
    <x v="4"/>
    <n v="34"/>
    <n v="54"/>
    <n v="1836"/>
    <n v="789.48000000000013"/>
    <n v="0.43000000000000005"/>
    <s v="Outlet"/>
    <s v="2021"/>
    <x v="4"/>
    <x v="37"/>
  </r>
  <r>
    <x v="0"/>
    <n v="1128299"/>
    <x v="278"/>
    <x v="4"/>
    <x v="18"/>
    <s v="Richmond"/>
    <x v="5"/>
    <n v="44"/>
    <n v="168"/>
    <n v="7392"/>
    <n v="2587.1999999999998"/>
    <n v="0.35"/>
    <s v="Outlet"/>
    <s v="2021"/>
    <x v="4"/>
    <x v="37"/>
  </r>
  <r>
    <x v="0"/>
    <n v="1128299"/>
    <x v="308"/>
    <x v="4"/>
    <x v="18"/>
    <s v="Richmond"/>
    <x v="0"/>
    <n v="37"/>
    <n v="233"/>
    <n v="8621"/>
    <n v="3189.77"/>
    <n v="0.37"/>
    <s v="Outlet"/>
    <s v="2021"/>
    <x v="11"/>
    <x v="41"/>
  </r>
  <r>
    <x v="0"/>
    <n v="1128299"/>
    <x v="308"/>
    <x v="4"/>
    <x v="18"/>
    <s v="Richmond"/>
    <x v="1"/>
    <n v="45"/>
    <n v="221"/>
    <n v="9945"/>
    <n v="4077.45"/>
    <n v="0.41"/>
    <s v="Outlet"/>
    <s v="2021"/>
    <x v="11"/>
    <x v="41"/>
  </r>
  <r>
    <x v="0"/>
    <n v="1128299"/>
    <x v="308"/>
    <x v="4"/>
    <x v="18"/>
    <s v="Richmond"/>
    <x v="2"/>
    <n v="58"/>
    <n v="208"/>
    <n v="12064"/>
    <n v="4463.68"/>
    <n v="0.37"/>
    <s v="Outlet"/>
    <s v="2021"/>
    <x v="11"/>
    <x v="41"/>
  </r>
  <r>
    <x v="0"/>
    <n v="1128299"/>
    <x v="308"/>
    <x v="4"/>
    <x v="18"/>
    <s v="Richmond"/>
    <x v="3"/>
    <n v="61"/>
    <n v="184"/>
    <n v="11224"/>
    <n v="4601.84"/>
    <n v="0.41"/>
    <s v="Outlet"/>
    <s v="2021"/>
    <x v="11"/>
    <x v="41"/>
  </r>
  <r>
    <x v="0"/>
    <n v="1128299"/>
    <x v="308"/>
    <x v="4"/>
    <x v="18"/>
    <s v="Richmond"/>
    <x v="4"/>
    <n v="68"/>
    <n v="128"/>
    <n v="8704"/>
    <n v="4003.84"/>
    <n v="0.46"/>
    <s v="Outlet"/>
    <s v="2021"/>
    <x v="11"/>
    <x v="41"/>
  </r>
  <r>
    <x v="0"/>
    <n v="1128299"/>
    <x v="308"/>
    <x v="4"/>
    <x v="18"/>
    <s v="Richmond"/>
    <x v="5"/>
    <n v="82"/>
    <n v="231"/>
    <n v="18942"/>
    <n v="7008.54"/>
    <n v="0.37"/>
    <s v="Outlet"/>
    <s v="2021"/>
    <x v="11"/>
    <x v="41"/>
  </r>
  <r>
    <x v="0"/>
    <n v="1128299"/>
    <x v="337"/>
    <x v="4"/>
    <x v="18"/>
    <s v="Richmond"/>
    <x v="0"/>
    <n v="60"/>
    <n v="272"/>
    <n v="16320"/>
    <n v="6038.4"/>
    <n v="0.37"/>
    <s v="Outlet"/>
    <s v="2021"/>
    <x v="5"/>
    <x v="15"/>
  </r>
  <r>
    <x v="0"/>
    <n v="1128299"/>
    <x v="337"/>
    <x v="4"/>
    <x v="18"/>
    <s v="Richmond"/>
    <x v="1"/>
    <n v="60"/>
    <n v="224"/>
    <n v="13440"/>
    <n v="5107.2"/>
    <n v="0.38"/>
    <s v="Outlet"/>
    <s v="2021"/>
    <x v="5"/>
    <x v="15"/>
  </r>
  <r>
    <x v="0"/>
    <n v="1128299"/>
    <x v="337"/>
    <x v="4"/>
    <x v="18"/>
    <s v="Richmond"/>
    <x v="2"/>
    <n v="62"/>
    <n v="208"/>
    <n v="12896"/>
    <n v="4900.4800000000005"/>
    <n v="0.38"/>
    <s v="Outlet"/>
    <s v="2021"/>
    <x v="5"/>
    <x v="15"/>
  </r>
  <r>
    <x v="0"/>
    <n v="1128299"/>
    <x v="337"/>
    <x v="4"/>
    <x v="18"/>
    <s v="Richmond"/>
    <x v="3"/>
    <n v="65"/>
    <n v="187"/>
    <n v="12155"/>
    <n v="5105.0999999999995"/>
    <n v="0.42"/>
    <s v="Outlet"/>
    <s v="2021"/>
    <x v="5"/>
    <x v="15"/>
  </r>
  <r>
    <x v="0"/>
    <n v="1128299"/>
    <x v="337"/>
    <x v="4"/>
    <x v="18"/>
    <s v="Richmond"/>
    <x v="4"/>
    <n v="72"/>
    <n v="210"/>
    <n v="15120"/>
    <n v="6501.6"/>
    <n v="0.43000000000000005"/>
    <s v="Outlet"/>
    <s v="2021"/>
    <x v="5"/>
    <x v="15"/>
  </r>
  <r>
    <x v="0"/>
    <n v="1128299"/>
    <x v="337"/>
    <x v="4"/>
    <x v="18"/>
    <s v="Richmond"/>
    <x v="5"/>
    <n v="82"/>
    <n v="186"/>
    <n v="15252"/>
    <n v="5033.1599999999989"/>
    <n v="0.32999999999999996"/>
    <s v="Outlet"/>
    <s v="2021"/>
    <x v="5"/>
    <x v="15"/>
  </r>
  <r>
    <x v="0"/>
    <n v="1128299"/>
    <x v="369"/>
    <x v="4"/>
    <x v="18"/>
    <s v="Richmond"/>
    <x v="0"/>
    <n v="67"/>
    <n v="272"/>
    <n v="18224"/>
    <n v="7289.5999999999995"/>
    <n v="0.39999999999999997"/>
    <s v="Outlet"/>
    <s v="2021"/>
    <x v="6"/>
    <x v="20"/>
  </r>
  <r>
    <x v="0"/>
    <n v="1128299"/>
    <x v="369"/>
    <x v="4"/>
    <x v="18"/>
    <s v="Richmond"/>
    <x v="1"/>
    <n v="53"/>
    <n v="240"/>
    <n v="12720"/>
    <n v="5342.4"/>
    <n v="0.42"/>
    <s v="Outlet"/>
    <s v="2021"/>
    <x v="6"/>
    <x v="20"/>
  </r>
  <r>
    <x v="0"/>
    <n v="1128299"/>
    <x v="369"/>
    <x v="4"/>
    <x v="18"/>
    <s v="Richmond"/>
    <x v="2"/>
    <n v="53"/>
    <n v="215"/>
    <n v="11395"/>
    <n v="4216.1499999999996"/>
    <n v="0.37"/>
    <s v="Outlet"/>
    <s v="2021"/>
    <x v="6"/>
    <x v="20"/>
  </r>
  <r>
    <x v="0"/>
    <n v="1128299"/>
    <x v="369"/>
    <x v="4"/>
    <x v="18"/>
    <s v="Richmond"/>
    <x v="3"/>
    <n v="52"/>
    <n v="136"/>
    <n v="7072"/>
    <n v="2758.08"/>
    <n v="0.38999999999999996"/>
    <s v="Outlet"/>
    <s v="2021"/>
    <x v="6"/>
    <x v="20"/>
  </r>
  <r>
    <x v="0"/>
    <n v="1128299"/>
    <x v="369"/>
    <x v="4"/>
    <x v="18"/>
    <s v="Richmond"/>
    <x v="4"/>
    <n v="51"/>
    <n v="132"/>
    <n v="6732"/>
    <n v="3029.4"/>
    <n v="0.45"/>
    <s v="Outlet"/>
    <s v="2021"/>
    <x v="6"/>
    <x v="20"/>
  </r>
  <r>
    <x v="0"/>
    <n v="1128299"/>
    <x v="369"/>
    <x v="4"/>
    <x v="18"/>
    <s v="Richmond"/>
    <x v="5"/>
    <n v="55"/>
    <n v="80"/>
    <n v="4400"/>
    <n v="1495.9999999999998"/>
    <n v="0.33999999999999997"/>
    <s v="Outlet"/>
    <s v="2021"/>
    <x v="6"/>
    <x v="20"/>
  </r>
  <r>
    <x v="0"/>
    <n v="1128299"/>
    <x v="401"/>
    <x v="4"/>
    <x v="18"/>
    <s v="Richmond"/>
    <x v="0"/>
    <n v="35"/>
    <n v="149"/>
    <n v="5215"/>
    <n v="2190.2999999999997"/>
    <n v="0.42"/>
    <s v="Outlet"/>
    <s v="2021"/>
    <x v="7"/>
    <x v="44"/>
  </r>
  <r>
    <x v="0"/>
    <n v="1128299"/>
    <x v="401"/>
    <x v="4"/>
    <x v="18"/>
    <s v="Richmond"/>
    <x v="1"/>
    <n v="43"/>
    <n v="153"/>
    <n v="6579"/>
    <n v="2565.81"/>
    <n v="0.38999999999999996"/>
    <s v="Outlet"/>
    <s v="2021"/>
    <x v="7"/>
    <x v="44"/>
  </r>
  <r>
    <x v="0"/>
    <n v="1128299"/>
    <x v="401"/>
    <x v="4"/>
    <x v="18"/>
    <s v="Richmond"/>
    <x v="2"/>
    <n v="34"/>
    <n v="78"/>
    <n v="2652"/>
    <n v="1060.8"/>
    <n v="0.39999999999999997"/>
    <s v="Outlet"/>
    <s v="2021"/>
    <x v="7"/>
    <x v="44"/>
  </r>
  <r>
    <x v="0"/>
    <n v="1128299"/>
    <x v="401"/>
    <x v="4"/>
    <x v="18"/>
    <s v="Richmond"/>
    <x v="3"/>
    <n v="37"/>
    <n v="70"/>
    <n v="2590"/>
    <n v="1036"/>
    <n v="0.39999999999999997"/>
    <s v="Outlet"/>
    <s v="2021"/>
    <x v="7"/>
    <x v="44"/>
  </r>
  <r>
    <x v="0"/>
    <n v="1128299"/>
    <x v="401"/>
    <x v="4"/>
    <x v="18"/>
    <s v="Richmond"/>
    <x v="4"/>
    <n v="39"/>
    <n v="74"/>
    <n v="2886"/>
    <n v="1356.42"/>
    <n v="0.47000000000000003"/>
    <s v="Outlet"/>
    <s v="2021"/>
    <x v="7"/>
    <x v="44"/>
  </r>
  <r>
    <x v="0"/>
    <n v="1128299"/>
    <x v="401"/>
    <x v="4"/>
    <x v="18"/>
    <s v="Richmond"/>
    <x v="5"/>
    <n v="33"/>
    <n v="83"/>
    <n v="2739"/>
    <n v="986.04"/>
    <n v="0.36"/>
    <s v="Outlet"/>
    <s v="2021"/>
    <x v="7"/>
    <x v="44"/>
  </r>
  <r>
    <x v="0"/>
    <n v="1128299"/>
    <x v="430"/>
    <x v="4"/>
    <x v="18"/>
    <s v="Richmond"/>
    <x v="0"/>
    <n v="28"/>
    <n v="119"/>
    <n v="3332"/>
    <n v="1332.8"/>
    <n v="0.39999999999999997"/>
    <s v="Outlet"/>
    <s v="2021"/>
    <x v="8"/>
    <x v="25"/>
  </r>
  <r>
    <x v="0"/>
    <n v="1128299"/>
    <x v="430"/>
    <x v="4"/>
    <x v="18"/>
    <s v="Richmond"/>
    <x v="1"/>
    <n v="39"/>
    <n v="173"/>
    <n v="6747"/>
    <n v="2563.86"/>
    <n v="0.38"/>
    <s v="Outlet"/>
    <s v="2021"/>
    <x v="8"/>
    <x v="25"/>
  </r>
  <r>
    <x v="0"/>
    <n v="1128299"/>
    <x v="430"/>
    <x v="4"/>
    <x v="18"/>
    <s v="Richmond"/>
    <x v="2"/>
    <n v="39"/>
    <n v="119"/>
    <n v="4641"/>
    <n v="1949.22"/>
    <n v="0.42"/>
    <s v="Outlet"/>
    <s v="2021"/>
    <x v="8"/>
    <x v="25"/>
  </r>
  <r>
    <x v="0"/>
    <n v="1128299"/>
    <x v="430"/>
    <x v="4"/>
    <x v="18"/>
    <s v="Richmond"/>
    <x v="3"/>
    <n v="31"/>
    <n v="101"/>
    <n v="3131"/>
    <n v="1158.47"/>
    <n v="0.37"/>
    <s v="Outlet"/>
    <s v="2021"/>
    <x v="8"/>
    <x v="25"/>
  </r>
  <r>
    <x v="0"/>
    <n v="1128299"/>
    <x v="430"/>
    <x v="4"/>
    <x v="18"/>
    <s v="Richmond"/>
    <x v="4"/>
    <n v="42"/>
    <n v="105"/>
    <n v="4410"/>
    <n v="2072.7000000000003"/>
    <n v="0.47000000000000003"/>
    <s v="Outlet"/>
    <s v="2021"/>
    <x v="8"/>
    <x v="25"/>
  </r>
  <r>
    <x v="0"/>
    <n v="1128299"/>
    <x v="430"/>
    <x v="4"/>
    <x v="18"/>
    <s v="Richmond"/>
    <x v="5"/>
    <n v="40"/>
    <n v="109"/>
    <n v="4360"/>
    <n v="1395.2"/>
    <n v="0.32"/>
    <s v="Outlet"/>
    <s v="2021"/>
    <x v="8"/>
    <x v="25"/>
  </r>
  <r>
    <x v="0"/>
    <n v="1128299"/>
    <x v="461"/>
    <x v="4"/>
    <x v="18"/>
    <s v="Richmond"/>
    <x v="0"/>
    <n v="34"/>
    <n v="173"/>
    <n v="5882"/>
    <n v="2470.44"/>
    <n v="0.42"/>
    <s v="Outlet"/>
    <s v="2021"/>
    <x v="9"/>
    <x v="48"/>
  </r>
  <r>
    <x v="0"/>
    <n v="1128299"/>
    <x v="461"/>
    <x v="4"/>
    <x v="18"/>
    <s v="Richmond"/>
    <x v="1"/>
    <n v="34"/>
    <n v="221"/>
    <n v="7514"/>
    <n v="2780.18"/>
    <n v="0.37"/>
    <s v="Outlet"/>
    <s v="2021"/>
    <x v="9"/>
    <x v="48"/>
  </r>
  <r>
    <x v="0"/>
    <n v="1128299"/>
    <x v="461"/>
    <x v="4"/>
    <x v="18"/>
    <s v="Richmond"/>
    <x v="2"/>
    <n v="33"/>
    <n v="143"/>
    <n v="4719"/>
    <n v="1840.4099999999999"/>
    <n v="0.38999999999999996"/>
    <s v="Outlet"/>
    <s v="2021"/>
    <x v="9"/>
    <x v="48"/>
  </r>
  <r>
    <x v="0"/>
    <n v="1128299"/>
    <x v="461"/>
    <x v="4"/>
    <x v="18"/>
    <s v="Richmond"/>
    <x v="3"/>
    <n v="36"/>
    <n v="144"/>
    <n v="5184"/>
    <n v="2021.7599999999998"/>
    <n v="0.38999999999999996"/>
    <s v="Outlet"/>
    <s v="2021"/>
    <x v="9"/>
    <x v="48"/>
  </r>
  <r>
    <x v="0"/>
    <n v="1128299"/>
    <x v="461"/>
    <x v="4"/>
    <x v="18"/>
    <s v="Richmond"/>
    <x v="4"/>
    <n v="56"/>
    <n v="136"/>
    <n v="7616"/>
    <n v="3351.04"/>
    <n v="0.44"/>
    <s v="Outlet"/>
    <s v="2021"/>
    <x v="9"/>
    <x v="48"/>
  </r>
  <r>
    <x v="0"/>
    <n v="1128299"/>
    <x v="461"/>
    <x v="4"/>
    <x v="18"/>
    <s v="Richmond"/>
    <x v="5"/>
    <n v="60"/>
    <n v="176"/>
    <n v="10560"/>
    <n v="3484.7999999999997"/>
    <n v="0.32999999999999996"/>
    <s v="Outlet"/>
    <s v="2021"/>
    <x v="9"/>
    <x v="48"/>
  </r>
  <r>
    <x v="0"/>
    <n v="1128299"/>
    <x v="490"/>
    <x v="4"/>
    <x v="18"/>
    <s v="Richmond"/>
    <x v="0"/>
    <n v="49"/>
    <n v="248"/>
    <n v="12152"/>
    <n v="4860.7999999999993"/>
    <n v="0.39999999999999997"/>
    <s v="Outlet"/>
    <s v="2021"/>
    <x v="10"/>
    <x v="29"/>
  </r>
  <r>
    <x v="0"/>
    <n v="1128299"/>
    <x v="490"/>
    <x v="4"/>
    <x v="18"/>
    <s v="Richmond"/>
    <x v="1"/>
    <n v="54"/>
    <n v="225"/>
    <n v="12150"/>
    <n v="4981.5"/>
    <n v="0.41"/>
    <s v="Outlet"/>
    <s v="2021"/>
    <x v="10"/>
    <x v="29"/>
  </r>
  <r>
    <x v="2"/>
    <n v="1128299"/>
    <x v="490"/>
    <x v="4"/>
    <x v="18"/>
    <s v="Richmond"/>
    <x v="2"/>
    <n v="53"/>
    <n v="165"/>
    <n v="8745"/>
    <n v="3497.9999999999995"/>
    <n v="0.39999999999999997"/>
    <s v="Outlet"/>
    <s v="2021"/>
    <x v="10"/>
    <x v="29"/>
  </r>
  <r>
    <x v="2"/>
    <n v="1128299"/>
    <x v="490"/>
    <x v="4"/>
    <x v="18"/>
    <s v="Richmond"/>
    <x v="3"/>
    <n v="51"/>
    <n v="176"/>
    <n v="8976"/>
    <n v="3500.6399999999994"/>
    <n v="0.38999999999999996"/>
    <s v="Outlet"/>
    <s v="2021"/>
    <x v="10"/>
    <x v="29"/>
  </r>
  <r>
    <x v="2"/>
    <n v="1128299"/>
    <x v="490"/>
    <x v="4"/>
    <x v="18"/>
    <s v="Richmond"/>
    <x v="4"/>
    <n v="59"/>
    <n v="157"/>
    <n v="9263"/>
    <n v="3890.4600000000005"/>
    <n v="0.42000000000000004"/>
    <s v="Outlet"/>
    <s v="2021"/>
    <x v="10"/>
    <x v="29"/>
  </r>
  <r>
    <x v="2"/>
    <n v="1128299"/>
    <x v="490"/>
    <x v="4"/>
    <x v="18"/>
    <s v="Richmond"/>
    <x v="5"/>
    <n v="65"/>
    <n v="190"/>
    <n v="12350"/>
    <n v="4322.5"/>
    <n v="0.35"/>
    <s v="Outlet"/>
    <s v="2021"/>
    <x v="10"/>
    <x v="29"/>
  </r>
  <r>
    <x v="2"/>
    <n v="1185732"/>
    <x v="183"/>
    <x v="4"/>
    <x v="18"/>
    <s v="Richmond"/>
    <x v="0"/>
    <n v="23"/>
    <n v="233"/>
    <n v="5359"/>
    <n v="2786.6800000000003"/>
    <n v="0.52"/>
    <s v="Outlet"/>
    <s v="2021"/>
    <x v="0"/>
    <x v="2"/>
  </r>
  <r>
    <x v="2"/>
    <n v="1185732"/>
    <x v="183"/>
    <x v="4"/>
    <x v="18"/>
    <s v="Richmond"/>
    <x v="1"/>
    <n v="28"/>
    <n v="187"/>
    <n v="5236"/>
    <n v="2460.92"/>
    <n v="0.47"/>
    <s v="Outlet"/>
    <s v="2021"/>
    <x v="0"/>
    <x v="2"/>
  </r>
  <r>
    <x v="2"/>
    <n v="1185732"/>
    <x v="183"/>
    <x v="4"/>
    <x v="18"/>
    <s v="Richmond"/>
    <x v="2"/>
    <n v="18"/>
    <n v="176"/>
    <n v="3168"/>
    <n v="1013.76"/>
    <n v="0.32"/>
    <s v="Outlet"/>
    <s v="2021"/>
    <x v="0"/>
    <x v="2"/>
  </r>
  <r>
    <x v="2"/>
    <n v="1185732"/>
    <x v="183"/>
    <x v="4"/>
    <x v="18"/>
    <s v="Richmond"/>
    <x v="3"/>
    <n v="21"/>
    <n v="136"/>
    <n v="2856"/>
    <n v="1199.52"/>
    <n v="0.42"/>
    <s v="Outlet"/>
    <s v="2021"/>
    <x v="0"/>
    <x v="2"/>
  </r>
  <r>
    <x v="2"/>
    <n v="1185732"/>
    <x v="183"/>
    <x v="4"/>
    <x v="18"/>
    <s v="Richmond"/>
    <x v="4"/>
    <n v="30"/>
    <n v="140"/>
    <n v="4200"/>
    <n v="1889.9999999999998"/>
    <n v="0.44999999999999996"/>
    <s v="Outlet"/>
    <s v="2021"/>
    <x v="0"/>
    <x v="2"/>
  </r>
  <r>
    <x v="2"/>
    <n v="1185732"/>
    <x v="183"/>
    <x v="4"/>
    <x v="18"/>
    <s v="Richmond"/>
    <x v="5"/>
    <n v="25"/>
    <n v="193"/>
    <n v="4825"/>
    <n v="2798.5000000000005"/>
    <n v="0.58000000000000007"/>
    <s v="Outlet"/>
    <s v="2021"/>
    <x v="0"/>
    <x v="2"/>
  </r>
  <r>
    <x v="2"/>
    <n v="1185732"/>
    <x v="212"/>
    <x v="4"/>
    <x v="18"/>
    <s v="Richmond"/>
    <x v="0"/>
    <n v="26"/>
    <n v="256"/>
    <n v="6656"/>
    <n v="3660.8"/>
    <n v="0.55000000000000004"/>
    <s v="Outlet"/>
    <s v="2021"/>
    <x v="1"/>
    <x v="32"/>
  </r>
  <r>
    <x v="2"/>
    <n v="1185732"/>
    <x v="212"/>
    <x v="4"/>
    <x v="18"/>
    <s v="Richmond"/>
    <x v="1"/>
    <n v="27"/>
    <n v="153"/>
    <n v="4131"/>
    <n v="1858.9499999999998"/>
    <n v="0.44999999999999996"/>
    <s v="Outlet"/>
    <s v="2021"/>
    <x v="1"/>
    <x v="32"/>
  </r>
  <r>
    <x v="2"/>
    <n v="1185732"/>
    <x v="212"/>
    <x v="4"/>
    <x v="18"/>
    <s v="Richmond"/>
    <x v="2"/>
    <n v="17"/>
    <n v="170"/>
    <n v="2890"/>
    <n v="1040.3999999999999"/>
    <n v="0.36"/>
    <s v="Outlet"/>
    <s v="2021"/>
    <x v="1"/>
    <x v="32"/>
  </r>
  <r>
    <x v="3"/>
    <n v="1185732"/>
    <x v="206"/>
    <x v="2"/>
    <x v="21"/>
    <s v="Salt Lake City"/>
    <x v="3"/>
    <n v="16"/>
    <n v="93"/>
    <n v="1488"/>
    <n v="624.96"/>
    <n v="0.42000000000000004"/>
    <s v="Outlet"/>
    <s v="2021"/>
    <x v="1"/>
    <x v="5"/>
  </r>
  <r>
    <x v="3"/>
    <n v="1185732"/>
    <x v="206"/>
    <x v="2"/>
    <x v="21"/>
    <s v="Salt Lake City"/>
    <x v="4"/>
    <n v="28"/>
    <n v="120"/>
    <n v="3360"/>
    <n v="1411.2"/>
    <n v="0.42"/>
    <s v="Outlet"/>
    <s v="2021"/>
    <x v="1"/>
    <x v="5"/>
  </r>
  <r>
    <x v="3"/>
    <n v="1185732"/>
    <x v="206"/>
    <x v="2"/>
    <x v="21"/>
    <s v="Salt Lake City"/>
    <x v="5"/>
    <n v="18"/>
    <n v="149"/>
    <n v="2682"/>
    <n v="1475.1000000000001"/>
    <n v="0.55000000000000004"/>
    <s v="Outlet"/>
    <s v="2021"/>
    <x v="1"/>
    <x v="5"/>
  </r>
  <r>
    <x v="3"/>
    <n v="1185732"/>
    <x v="215"/>
    <x v="2"/>
    <x v="21"/>
    <s v="Salt Lake City"/>
    <x v="0"/>
    <n v="20"/>
    <n v="228"/>
    <n v="4560"/>
    <n v="1960.8000000000002"/>
    <n v="0.43000000000000005"/>
    <s v="Outlet"/>
    <s v="2021"/>
    <x v="2"/>
    <x v="7"/>
  </r>
  <r>
    <x v="3"/>
    <n v="1185732"/>
    <x v="215"/>
    <x v="2"/>
    <x v="21"/>
    <s v="Salt Lake City"/>
    <x v="1"/>
    <n v="22"/>
    <n v="105"/>
    <n v="2310"/>
    <n v="923.99999999999989"/>
    <n v="0.39999999999999997"/>
    <s v="Outlet"/>
    <s v="2021"/>
    <x v="2"/>
    <x v="7"/>
  </r>
  <r>
    <x v="3"/>
    <n v="1185732"/>
    <x v="215"/>
    <x v="2"/>
    <x v="21"/>
    <s v="Salt Lake City"/>
    <x v="2"/>
    <n v="16"/>
    <n v="140"/>
    <n v="2240"/>
    <n v="873.59999999999991"/>
    <n v="0.38999999999999996"/>
    <s v="Outlet"/>
    <s v="2021"/>
    <x v="2"/>
    <x v="7"/>
  </r>
  <r>
    <x v="3"/>
    <n v="1185732"/>
    <x v="215"/>
    <x v="2"/>
    <x v="21"/>
    <s v="Salt Lake City"/>
    <x v="3"/>
    <n v="20"/>
    <n v="75"/>
    <n v="1500"/>
    <n v="630.00000000000011"/>
    <n v="0.42000000000000004"/>
    <s v="Outlet"/>
    <s v="2021"/>
    <x v="2"/>
    <x v="7"/>
  </r>
  <r>
    <x v="3"/>
    <n v="1185732"/>
    <x v="215"/>
    <x v="2"/>
    <x v="21"/>
    <s v="Salt Lake City"/>
    <x v="4"/>
    <n v="28"/>
    <n v="90"/>
    <n v="2520"/>
    <n v="1007.9999999999999"/>
    <n v="0.39999999999999997"/>
    <s v="Outlet"/>
    <s v="2021"/>
    <x v="2"/>
    <x v="7"/>
  </r>
  <r>
    <x v="3"/>
    <n v="1185732"/>
    <x v="215"/>
    <x v="2"/>
    <x v="21"/>
    <s v="Salt Lake City"/>
    <x v="5"/>
    <n v="21"/>
    <n v="140"/>
    <n v="2940"/>
    <n v="1675.8000000000002"/>
    <n v="0.57000000000000006"/>
    <s v="Outlet"/>
    <s v="2021"/>
    <x v="2"/>
    <x v="7"/>
  </r>
  <r>
    <x v="3"/>
    <n v="1185732"/>
    <x v="234"/>
    <x v="2"/>
    <x v="21"/>
    <s v="Salt Lake City"/>
    <x v="0"/>
    <n v="20"/>
    <n v="194"/>
    <n v="3880"/>
    <n v="1784.8000000000002"/>
    <n v="0.46"/>
    <s v="Outlet"/>
    <s v="2021"/>
    <x v="3"/>
    <x v="10"/>
  </r>
  <r>
    <x v="3"/>
    <n v="1185732"/>
    <x v="234"/>
    <x v="2"/>
    <x v="21"/>
    <s v="Salt Lake City"/>
    <x v="1"/>
    <n v="20"/>
    <n v="111"/>
    <n v="2220"/>
    <n v="821.4"/>
    <n v="0.37"/>
    <s v="Outlet"/>
    <s v="2021"/>
    <x v="3"/>
    <x v="10"/>
  </r>
  <r>
    <x v="3"/>
    <n v="1185732"/>
    <x v="234"/>
    <x v="2"/>
    <x v="21"/>
    <s v="Salt Lake City"/>
    <x v="2"/>
    <n v="10"/>
    <n v="107"/>
    <n v="1070"/>
    <n v="438.7"/>
    <n v="0.41"/>
    <s v="Outlet"/>
    <s v="2021"/>
    <x v="3"/>
    <x v="10"/>
  </r>
  <r>
    <x v="3"/>
    <n v="1185732"/>
    <x v="234"/>
    <x v="2"/>
    <x v="21"/>
    <s v="Salt Lake City"/>
    <x v="3"/>
    <n v="14"/>
    <n v="75"/>
    <n v="1050"/>
    <n v="472.5"/>
    <n v="0.45"/>
    <s v="Outlet"/>
    <s v="2021"/>
    <x v="3"/>
    <x v="10"/>
  </r>
  <r>
    <x v="3"/>
    <n v="1185732"/>
    <x v="234"/>
    <x v="2"/>
    <x v="21"/>
    <s v="Salt Lake City"/>
    <x v="4"/>
    <n v="24"/>
    <n v="88"/>
    <n v="2112"/>
    <n v="823.68"/>
    <n v="0.38999999999999996"/>
    <s v="Outlet"/>
    <s v="2021"/>
    <x v="3"/>
    <x v="10"/>
  </r>
  <r>
    <x v="3"/>
    <n v="1185732"/>
    <x v="234"/>
    <x v="2"/>
    <x v="21"/>
    <s v="Salt Lake City"/>
    <x v="5"/>
    <n v="20"/>
    <n v="136"/>
    <n v="2720"/>
    <n v="1414.4"/>
    <n v="0.52"/>
    <s v="Outlet"/>
    <s v="2021"/>
    <x v="3"/>
    <x v="10"/>
  </r>
  <r>
    <x v="3"/>
    <n v="1185732"/>
    <x v="265"/>
    <x v="2"/>
    <x v="21"/>
    <s v="Salt Lake City"/>
    <x v="0"/>
    <n v="27"/>
    <n v="228"/>
    <n v="6156"/>
    <n v="2647.0800000000004"/>
    <n v="0.43000000000000005"/>
    <s v="Outlet"/>
    <s v="2021"/>
    <x v="4"/>
    <x v="35"/>
  </r>
  <r>
    <x v="3"/>
    <n v="1185732"/>
    <x v="265"/>
    <x v="2"/>
    <x v="21"/>
    <s v="Salt Lake City"/>
    <x v="1"/>
    <n v="22"/>
    <n v="128"/>
    <n v="2816"/>
    <n v="1182.72"/>
    <n v="0.42"/>
    <s v="Outlet"/>
    <s v="2021"/>
    <x v="4"/>
    <x v="35"/>
  </r>
  <r>
    <x v="3"/>
    <n v="1185732"/>
    <x v="265"/>
    <x v="2"/>
    <x v="21"/>
    <s v="Salt Lake City"/>
    <x v="2"/>
    <n v="19"/>
    <n v="109"/>
    <n v="2071"/>
    <n v="786.98"/>
    <n v="0.38"/>
    <s v="Outlet"/>
    <s v="2021"/>
    <x v="4"/>
    <x v="35"/>
  </r>
  <r>
    <x v="3"/>
    <n v="1185732"/>
    <x v="265"/>
    <x v="2"/>
    <x v="21"/>
    <s v="Salt Lake City"/>
    <x v="3"/>
    <n v="19"/>
    <n v="94"/>
    <n v="1786"/>
    <n v="767.98000000000013"/>
    <n v="0.43000000000000005"/>
    <s v="Outlet"/>
    <s v="2021"/>
    <x v="4"/>
    <x v="35"/>
  </r>
  <r>
    <x v="3"/>
    <n v="1185732"/>
    <x v="265"/>
    <x v="2"/>
    <x v="21"/>
    <s v="Salt Lake City"/>
    <x v="4"/>
    <n v="29"/>
    <n v="90"/>
    <n v="2610"/>
    <n v="1096.2"/>
    <n v="0.42"/>
    <s v="Outlet"/>
    <s v="2021"/>
    <x v="4"/>
    <x v="35"/>
  </r>
  <r>
    <x v="3"/>
    <n v="1185732"/>
    <x v="265"/>
    <x v="2"/>
    <x v="21"/>
    <s v="Salt Lake City"/>
    <x v="5"/>
    <n v="32"/>
    <n v="128"/>
    <n v="4096"/>
    <n v="2334.7200000000003"/>
    <n v="0.57000000000000006"/>
    <s v="Outlet"/>
    <s v="2021"/>
    <x v="4"/>
    <x v="35"/>
  </r>
  <r>
    <x v="3"/>
    <n v="1185732"/>
    <x v="295"/>
    <x v="2"/>
    <x v="21"/>
    <s v="Salt Lake City"/>
    <x v="0"/>
    <n v="21"/>
    <n v="208"/>
    <n v="4368"/>
    <n v="1878.2400000000002"/>
    <n v="0.43000000000000005"/>
    <s v="Outlet"/>
    <s v="2021"/>
    <x v="11"/>
    <x v="39"/>
  </r>
  <r>
    <x v="3"/>
    <n v="1185732"/>
    <x v="295"/>
    <x v="2"/>
    <x v="21"/>
    <s v="Salt Lake City"/>
    <x v="1"/>
    <n v="18"/>
    <n v="132"/>
    <n v="2376"/>
    <n v="950.4"/>
    <n v="0.39999999999999997"/>
    <s v="Outlet"/>
    <s v="2021"/>
    <x v="11"/>
    <x v="39"/>
  </r>
  <r>
    <x v="3"/>
    <n v="1185732"/>
    <x v="295"/>
    <x v="2"/>
    <x v="21"/>
    <s v="Salt Lake City"/>
    <x v="2"/>
    <n v="13"/>
    <n v="128"/>
    <n v="1664"/>
    <n v="615.67999999999995"/>
    <n v="0.37"/>
    <s v="Outlet"/>
    <s v="2021"/>
    <x v="11"/>
    <x v="39"/>
  </r>
  <r>
    <x v="3"/>
    <n v="1185732"/>
    <x v="295"/>
    <x v="2"/>
    <x v="21"/>
    <s v="Salt Lake City"/>
    <x v="3"/>
    <n v="13"/>
    <n v="132"/>
    <n v="1716"/>
    <n v="737.88000000000011"/>
    <n v="0.43000000000000005"/>
    <s v="Outlet"/>
    <s v="2021"/>
    <x v="11"/>
    <x v="39"/>
  </r>
  <r>
    <x v="3"/>
    <n v="1185732"/>
    <x v="295"/>
    <x v="2"/>
    <x v="21"/>
    <s v="Salt Lake City"/>
    <x v="4"/>
    <n v="24"/>
    <n v="132"/>
    <n v="3168"/>
    <n v="1172.1600000000001"/>
    <n v="0.37"/>
    <s v="Outlet"/>
    <s v="2021"/>
    <x v="11"/>
    <x v="39"/>
  </r>
  <r>
    <x v="3"/>
    <n v="1185732"/>
    <x v="295"/>
    <x v="2"/>
    <x v="21"/>
    <s v="Salt Lake City"/>
    <x v="5"/>
    <n v="32"/>
    <n v="190"/>
    <n v="6080"/>
    <n v="3283.2000000000003"/>
    <n v="0.54"/>
    <s v="Outlet"/>
    <s v="2021"/>
    <x v="11"/>
    <x v="39"/>
  </r>
  <r>
    <x v="3"/>
    <n v="1185732"/>
    <x v="324"/>
    <x v="2"/>
    <x v="21"/>
    <s v="Salt Lake City"/>
    <x v="0"/>
    <n v="28"/>
    <n v="248"/>
    <n v="6944"/>
    <n v="2985.9200000000005"/>
    <n v="0.43000000000000005"/>
    <s v="Outlet"/>
    <s v="2021"/>
    <x v="5"/>
    <x v="43"/>
  </r>
  <r>
    <x v="3"/>
    <n v="1185732"/>
    <x v="324"/>
    <x v="2"/>
    <x v="21"/>
    <s v="Salt Lake City"/>
    <x v="1"/>
    <n v="20"/>
    <n v="182"/>
    <n v="3640"/>
    <n v="1419.6"/>
    <n v="0.38999999999999996"/>
    <s v="Outlet"/>
    <s v="2021"/>
    <x v="5"/>
    <x v="43"/>
  </r>
  <r>
    <x v="3"/>
    <n v="1185732"/>
    <x v="324"/>
    <x v="2"/>
    <x v="21"/>
    <s v="Salt Lake City"/>
    <x v="2"/>
    <n v="19"/>
    <n v="157"/>
    <n v="2983"/>
    <n v="1163.3699999999999"/>
    <n v="0.38999999999999996"/>
    <s v="Outlet"/>
    <s v="2021"/>
    <x v="5"/>
    <x v="43"/>
  </r>
  <r>
    <x v="3"/>
    <n v="1185732"/>
    <x v="324"/>
    <x v="2"/>
    <x v="21"/>
    <s v="Salt Lake City"/>
    <x v="3"/>
    <n v="16"/>
    <n v="128"/>
    <n v="2048"/>
    <n v="962.56000000000006"/>
    <n v="0.47000000000000003"/>
    <s v="Outlet"/>
    <s v="2021"/>
    <x v="5"/>
    <x v="43"/>
  </r>
  <r>
    <x v="3"/>
    <n v="1185732"/>
    <x v="324"/>
    <x v="2"/>
    <x v="21"/>
    <s v="Salt Lake City"/>
    <x v="4"/>
    <n v="28"/>
    <n v="140"/>
    <n v="3920"/>
    <n v="1489.6"/>
    <n v="0.38"/>
    <s v="Outlet"/>
    <s v="2021"/>
    <x v="5"/>
    <x v="43"/>
  </r>
  <r>
    <x v="3"/>
    <n v="1185732"/>
    <x v="324"/>
    <x v="2"/>
    <x v="21"/>
    <s v="Salt Lake City"/>
    <x v="5"/>
    <n v="32"/>
    <n v="204"/>
    <n v="6528"/>
    <n v="3590.4"/>
    <n v="0.55000000000000004"/>
    <s v="Outlet"/>
    <s v="2021"/>
    <x v="5"/>
    <x v="43"/>
  </r>
  <r>
    <x v="3"/>
    <n v="1185732"/>
    <x v="356"/>
    <x v="2"/>
    <x v="21"/>
    <s v="Salt Lake City"/>
    <x v="0"/>
    <n v="27"/>
    <n v="248"/>
    <n v="6696"/>
    <n v="3147.1200000000003"/>
    <n v="0.47000000000000003"/>
    <s v="Outlet"/>
    <s v="2021"/>
    <x v="6"/>
    <x v="18"/>
  </r>
  <r>
    <x v="3"/>
    <n v="1185732"/>
    <x v="356"/>
    <x v="2"/>
    <x v="21"/>
    <s v="Salt Lake City"/>
    <x v="1"/>
    <n v="28"/>
    <n v="179"/>
    <n v="5012"/>
    <n v="2105.04"/>
    <n v="0.42"/>
    <s v="Outlet"/>
    <s v="2021"/>
    <x v="6"/>
    <x v="18"/>
  </r>
  <r>
    <x v="3"/>
    <n v="1185732"/>
    <x v="356"/>
    <x v="2"/>
    <x v="21"/>
    <s v="Salt Lake City"/>
    <x v="2"/>
    <n v="23"/>
    <n v="158"/>
    <n v="3634"/>
    <n v="1489.9399999999998"/>
    <n v="0.41"/>
    <s v="Outlet"/>
    <s v="2021"/>
    <x v="6"/>
    <x v="18"/>
  </r>
  <r>
    <x v="3"/>
    <n v="1185732"/>
    <x v="356"/>
    <x v="2"/>
    <x v="21"/>
    <s v="Salt Lake City"/>
    <x v="3"/>
    <n v="14"/>
    <n v="124"/>
    <n v="1736"/>
    <n v="815.92000000000007"/>
    <n v="0.47000000000000003"/>
    <s v="Outlet"/>
    <s v="2021"/>
    <x v="6"/>
    <x v="18"/>
  </r>
  <r>
    <x v="3"/>
    <n v="1185732"/>
    <x v="356"/>
    <x v="2"/>
    <x v="21"/>
    <s v="Salt Lake City"/>
    <x v="4"/>
    <n v="23"/>
    <n v="109"/>
    <n v="2507"/>
    <n v="977.7299999999999"/>
    <n v="0.38999999999999996"/>
    <s v="Outlet"/>
    <s v="2021"/>
    <x v="6"/>
    <x v="18"/>
  </r>
  <r>
    <x v="3"/>
    <n v="1185732"/>
    <x v="356"/>
    <x v="2"/>
    <x v="21"/>
    <s v="Salt Lake City"/>
    <x v="5"/>
    <n v="27"/>
    <n v="184"/>
    <n v="4968"/>
    <n v="2831.76"/>
    <n v="0.57000000000000006"/>
    <s v="Outlet"/>
    <s v="2021"/>
    <x v="6"/>
    <x v="18"/>
  </r>
  <r>
    <x v="3"/>
    <n v="1185732"/>
    <x v="388"/>
    <x v="2"/>
    <x v="21"/>
    <s v="Salt Lake City"/>
    <x v="0"/>
    <n v="23"/>
    <n v="228"/>
    <n v="5244"/>
    <n v="2359.8000000000002"/>
    <n v="0.45"/>
    <s v="Outlet"/>
    <s v="2021"/>
    <x v="7"/>
    <x v="23"/>
  </r>
  <r>
    <x v="3"/>
    <n v="1185732"/>
    <x v="388"/>
    <x v="2"/>
    <x v="21"/>
    <s v="Salt Lake City"/>
    <x v="1"/>
    <n v="19"/>
    <n v="158"/>
    <n v="3002"/>
    <n v="1140.76"/>
    <n v="0.38"/>
    <s v="Outlet"/>
    <s v="2021"/>
    <x v="7"/>
    <x v="23"/>
  </r>
  <r>
    <x v="3"/>
    <n v="1185732"/>
    <x v="388"/>
    <x v="2"/>
    <x v="21"/>
    <s v="Salt Lake City"/>
    <x v="2"/>
    <n v="7"/>
    <n v="105"/>
    <n v="735"/>
    <n v="308.7"/>
    <n v="0.42"/>
    <s v="Outlet"/>
    <s v="2021"/>
    <x v="7"/>
    <x v="23"/>
  </r>
  <r>
    <x v="3"/>
    <n v="1185732"/>
    <x v="388"/>
    <x v="2"/>
    <x v="21"/>
    <s v="Salt Lake City"/>
    <x v="3"/>
    <n v="7"/>
    <n v="111"/>
    <n v="777"/>
    <n v="357.42"/>
    <n v="0.46"/>
    <s v="Outlet"/>
    <s v="2021"/>
    <x v="7"/>
    <x v="23"/>
  </r>
  <r>
    <x v="3"/>
    <n v="1185732"/>
    <x v="388"/>
    <x v="2"/>
    <x v="21"/>
    <s v="Salt Lake City"/>
    <x v="4"/>
    <n v="16"/>
    <n v="114"/>
    <n v="1824"/>
    <n v="747.83999999999992"/>
    <n v="0.41"/>
    <s v="Outlet"/>
    <s v="2021"/>
    <x v="7"/>
    <x v="23"/>
  </r>
  <r>
    <x v="3"/>
    <n v="1185732"/>
    <x v="388"/>
    <x v="2"/>
    <x v="21"/>
    <s v="Salt Lake City"/>
    <x v="5"/>
    <n v="18"/>
    <n v="132"/>
    <n v="2376"/>
    <n v="1354.3200000000002"/>
    <n v="0.57000000000000006"/>
    <s v="Outlet"/>
    <s v="2021"/>
    <x v="7"/>
    <x v="23"/>
  </r>
  <r>
    <x v="3"/>
    <n v="1185732"/>
    <x v="417"/>
    <x v="2"/>
    <x v="21"/>
    <s v="Salt Lake City"/>
    <x v="0"/>
    <n v="24"/>
    <n v="201"/>
    <n v="4824"/>
    <n v="2267.2800000000002"/>
    <n v="0.47000000000000003"/>
    <s v="Outlet"/>
    <s v="2021"/>
    <x v="8"/>
    <x v="47"/>
  </r>
  <r>
    <x v="3"/>
    <n v="1185732"/>
    <x v="417"/>
    <x v="2"/>
    <x v="21"/>
    <s v="Salt Lake City"/>
    <x v="1"/>
    <n v="14"/>
    <n v="132"/>
    <n v="1848"/>
    <n v="739.19999999999993"/>
    <n v="0.39999999999999997"/>
    <s v="Outlet"/>
    <s v="2021"/>
    <x v="8"/>
    <x v="47"/>
  </r>
  <r>
    <x v="3"/>
    <n v="1185732"/>
    <x v="417"/>
    <x v="2"/>
    <x v="21"/>
    <s v="Salt Lake City"/>
    <x v="2"/>
    <n v="13"/>
    <n v="90"/>
    <n v="1170"/>
    <n v="479.7"/>
    <n v="0.41"/>
    <s v="Outlet"/>
    <s v="2021"/>
    <x v="8"/>
    <x v="47"/>
  </r>
  <r>
    <x v="3"/>
    <n v="1185732"/>
    <x v="417"/>
    <x v="2"/>
    <x v="21"/>
    <s v="Salt Lake City"/>
    <x v="3"/>
    <n v="13"/>
    <n v="94"/>
    <n v="1222"/>
    <n v="562.12"/>
    <n v="0.46"/>
    <s v="Outlet"/>
    <s v="2021"/>
    <x v="8"/>
    <x v="47"/>
  </r>
  <r>
    <x v="3"/>
    <n v="1185732"/>
    <x v="417"/>
    <x v="2"/>
    <x v="21"/>
    <s v="Salt Lake City"/>
    <x v="4"/>
    <n v="20"/>
    <n v="85"/>
    <n v="1700"/>
    <n v="662.99999999999989"/>
    <n v="0.38999999999999996"/>
    <s v="Outlet"/>
    <s v="2021"/>
    <x v="8"/>
    <x v="47"/>
  </r>
  <r>
    <x v="3"/>
    <n v="1185732"/>
    <x v="417"/>
    <x v="2"/>
    <x v="21"/>
    <s v="Salt Lake City"/>
    <x v="5"/>
    <n v="25"/>
    <n v="140"/>
    <n v="3500"/>
    <n v="1890.0000000000002"/>
    <n v="0.54"/>
    <s v="Outlet"/>
    <s v="2021"/>
    <x v="8"/>
    <x v="47"/>
  </r>
  <r>
    <x v="3"/>
    <n v="1185732"/>
    <x v="448"/>
    <x v="2"/>
    <x v="21"/>
    <s v="Salt Lake City"/>
    <x v="0"/>
    <n v="22"/>
    <n v="165"/>
    <n v="3630"/>
    <n v="1560.9"/>
    <n v="0.43000000000000005"/>
    <s v="Outlet"/>
    <s v="2021"/>
    <x v="9"/>
    <x v="27"/>
  </r>
  <r>
    <x v="3"/>
    <n v="1185732"/>
    <x v="448"/>
    <x v="2"/>
    <x v="21"/>
    <s v="Salt Lake City"/>
    <x v="1"/>
    <n v="14"/>
    <n v="136"/>
    <n v="1904"/>
    <n v="742.56"/>
    <n v="0.38999999999999996"/>
    <s v="Outlet"/>
    <s v="2021"/>
    <x v="9"/>
    <x v="27"/>
  </r>
  <r>
    <x v="3"/>
    <n v="1185732"/>
    <x v="448"/>
    <x v="2"/>
    <x v="21"/>
    <s v="Salt Lake City"/>
    <x v="2"/>
    <n v="14"/>
    <n v="107"/>
    <n v="1498"/>
    <n v="629.16"/>
    <n v="0.42"/>
    <s v="Outlet"/>
    <s v="2021"/>
    <x v="9"/>
    <x v="27"/>
  </r>
  <r>
    <x v="3"/>
    <n v="1185732"/>
    <x v="448"/>
    <x v="2"/>
    <x v="21"/>
    <s v="Salt Lake City"/>
    <x v="3"/>
    <n v="15"/>
    <n v="124"/>
    <n v="1860"/>
    <n v="781.2"/>
    <n v="0.42000000000000004"/>
    <s v="Outlet"/>
    <s v="2021"/>
    <x v="9"/>
    <x v="27"/>
  </r>
  <r>
    <x v="3"/>
    <n v="1185732"/>
    <x v="448"/>
    <x v="2"/>
    <x v="21"/>
    <s v="Salt Lake City"/>
    <x v="4"/>
    <n v="28"/>
    <n v="123"/>
    <n v="3444"/>
    <n v="1308.72"/>
    <n v="0.38"/>
    <s v="Outlet"/>
    <s v="2021"/>
    <x v="9"/>
    <x v="27"/>
  </r>
  <r>
    <x v="3"/>
    <n v="1185732"/>
    <x v="448"/>
    <x v="2"/>
    <x v="21"/>
    <s v="Salt Lake City"/>
    <x v="5"/>
    <n v="35"/>
    <n v="158"/>
    <n v="5530"/>
    <n v="3041.5000000000005"/>
    <n v="0.55000000000000004"/>
    <s v="Outlet"/>
    <s v="2021"/>
    <x v="9"/>
    <x v="27"/>
  </r>
  <r>
    <x v="3"/>
    <n v="1185732"/>
    <x v="477"/>
    <x v="2"/>
    <x v="21"/>
    <s v="Salt Lake City"/>
    <x v="0"/>
    <n v="29"/>
    <n v="231"/>
    <n v="6699"/>
    <n v="3081.54"/>
    <n v="0.46"/>
    <s v="Outlet"/>
    <s v="2021"/>
    <x v="10"/>
    <x v="50"/>
  </r>
  <r>
    <x v="3"/>
    <n v="1185732"/>
    <x v="477"/>
    <x v="2"/>
    <x v="21"/>
    <s v="Salt Lake City"/>
    <x v="1"/>
    <n v="22"/>
    <n v="170"/>
    <n v="3740"/>
    <n v="1570.8"/>
    <n v="0.42"/>
    <s v="Outlet"/>
    <s v="2021"/>
    <x v="10"/>
    <x v="50"/>
  </r>
  <r>
    <x v="3"/>
    <n v="1185732"/>
    <x v="477"/>
    <x v="2"/>
    <x v="21"/>
    <s v="Salt Lake City"/>
    <x v="2"/>
    <n v="20"/>
    <n v="153"/>
    <n v="3060"/>
    <n v="1132.2"/>
    <n v="0.37"/>
    <s v="Outlet"/>
    <s v="2021"/>
    <x v="10"/>
    <x v="50"/>
  </r>
  <r>
    <x v="3"/>
    <n v="1185732"/>
    <x v="477"/>
    <x v="2"/>
    <x v="21"/>
    <s v="Salt Lake City"/>
    <x v="3"/>
    <n v="22"/>
    <n v="136"/>
    <n v="2992"/>
    <n v="1256.6400000000001"/>
    <n v="0.42000000000000004"/>
    <s v="Outlet"/>
    <s v="2021"/>
    <x v="10"/>
    <x v="50"/>
  </r>
  <r>
    <x v="3"/>
    <n v="1185732"/>
    <x v="477"/>
    <x v="2"/>
    <x v="21"/>
    <s v="Salt Lake City"/>
    <x v="4"/>
    <n v="27"/>
    <n v="124"/>
    <n v="3348"/>
    <n v="1372.6799999999998"/>
    <n v="0.41"/>
    <s v="Outlet"/>
    <s v="2021"/>
    <x v="10"/>
    <x v="50"/>
  </r>
  <r>
    <x v="3"/>
    <n v="1185732"/>
    <x v="477"/>
    <x v="2"/>
    <x v="21"/>
    <s v="Salt Lake City"/>
    <x v="5"/>
    <n v="29"/>
    <n v="170"/>
    <n v="4930"/>
    <n v="2563.6"/>
    <n v="0.52"/>
    <s v="Outlet"/>
    <s v="2021"/>
    <x v="10"/>
    <x v="50"/>
  </r>
  <r>
    <x v="3"/>
    <n v="1128299"/>
    <x v="188"/>
    <x v="2"/>
    <x v="21"/>
    <s v="Salt Lake City"/>
    <x v="0"/>
    <n v="24"/>
    <n v="109"/>
    <n v="2616"/>
    <n v="967.92"/>
    <n v="0.37"/>
    <s v="Outlet"/>
    <s v="2021"/>
    <x v="0"/>
    <x v="3"/>
  </r>
  <r>
    <x v="3"/>
    <n v="1128299"/>
    <x v="188"/>
    <x v="2"/>
    <x v="21"/>
    <s v="Salt Lake City"/>
    <x v="1"/>
    <n v="29"/>
    <n v="123"/>
    <n v="3567"/>
    <n v="1426.8"/>
    <n v="0.39999999999999997"/>
    <s v="Outlet"/>
    <s v="2021"/>
    <x v="0"/>
    <x v="3"/>
  </r>
  <r>
    <x v="3"/>
    <n v="1128299"/>
    <x v="188"/>
    <x v="2"/>
    <x v="21"/>
    <s v="Salt Lake City"/>
    <x v="2"/>
    <n v="31"/>
    <n v="105"/>
    <n v="3255"/>
    <n v="1269.4499999999998"/>
    <n v="0.38999999999999996"/>
    <s v="Outlet"/>
    <s v="2021"/>
    <x v="0"/>
    <x v="3"/>
  </r>
  <r>
    <x v="3"/>
    <n v="1128299"/>
    <x v="188"/>
    <x v="2"/>
    <x v="21"/>
    <s v="Salt Lake City"/>
    <x v="3"/>
    <n v="30"/>
    <n v="68"/>
    <n v="2040"/>
    <n v="775.2"/>
    <n v="0.38"/>
    <s v="Outlet"/>
    <s v="2021"/>
    <x v="0"/>
    <x v="3"/>
  </r>
  <r>
    <x v="3"/>
    <n v="1128299"/>
    <x v="188"/>
    <x v="2"/>
    <x v="21"/>
    <s v="Salt Lake City"/>
    <x v="4"/>
    <n v="35"/>
    <n v="53"/>
    <n v="1855"/>
    <n v="853.30000000000007"/>
    <n v="0.46"/>
    <s v="Outlet"/>
    <s v="2021"/>
    <x v="0"/>
    <x v="3"/>
  </r>
  <r>
    <x v="3"/>
    <n v="1128299"/>
    <x v="188"/>
    <x v="2"/>
    <x v="21"/>
    <s v="Salt Lake City"/>
    <x v="5"/>
    <n v="28"/>
    <n v="132"/>
    <n v="3696"/>
    <n v="1256.6399999999999"/>
    <n v="0.33999999999999997"/>
    <s v="Outlet"/>
    <s v="2021"/>
    <x v="0"/>
    <x v="3"/>
  </r>
  <r>
    <x v="3"/>
    <n v="1128299"/>
    <x v="698"/>
    <x v="2"/>
    <x v="21"/>
    <s v="Salt Lake City"/>
    <x v="0"/>
    <n v="22"/>
    <n v="153"/>
    <n v="3366"/>
    <n v="1380.06"/>
    <n v="0.41"/>
    <s v="Outlet"/>
    <s v="2021"/>
    <x v="1"/>
    <x v="52"/>
  </r>
  <r>
    <x v="3"/>
    <n v="1128299"/>
    <x v="698"/>
    <x v="2"/>
    <x v="21"/>
    <s v="Salt Lake City"/>
    <x v="1"/>
    <n v="29"/>
    <n v="123"/>
    <n v="3567"/>
    <n v="1498.1399999999999"/>
    <n v="0.42"/>
    <s v="Outlet"/>
    <s v="2021"/>
    <x v="1"/>
    <x v="52"/>
  </r>
  <r>
    <x v="3"/>
    <n v="1128299"/>
    <x v="698"/>
    <x v="2"/>
    <x v="21"/>
    <s v="Salt Lake City"/>
    <x v="2"/>
    <n v="28"/>
    <n v="123"/>
    <n v="3444"/>
    <n v="1274.28"/>
    <n v="0.37"/>
    <s v="Outlet"/>
    <s v="2021"/>
    <x v="1"/>
    <x v="52"/>
  </r>
  <r>
    <x v="3"/>
    <n v="1128299"/>
    <x v="698"/>
    <x v="2"/>
    <x v="22"/>
    <s v="Portland"/>
    <x v="3"/>
    <n v="29"/>
    <n v="64"/>
    <n v="1856"/>
    <n v="760.95999999999992"/>
    <n v="0.41"/>
    <s v="Outlet"/>
    <s v="2021"/>
    <x v="1"/>
    <x v="52"/>
  </r>
  <r>
    <x v="3"/>
    <n v="1128299"/>
    <x v="698"/>
    <x v="2"/>
    <x v="22"/>
    <s v="Portland"/>
    <x v="4"/>
    <n v="32"/>
    <n v="43"/>
    <n v="1376"/>
    <n v="605.44000000000005"/>
    <n v="0.44"/>
    <s v="Outlet"/>
    <s v="2021"/>
    <x v="1"/>
    <x v="52"/>
  </r>
  <r>
    <x v="3"/>
    <n v="1128299"/>
    <x v="698"/>
    <x v="2"/>
    <x v="22"/>
    <s v="Portland"/>
    <x v="5"/>
    <n v="28"/>
    <n v="98"/>
    <n v="2744"/>
    <n v="960.4"/>
    <n v="0.35"/>
    <s v="Outlet"/>
    <s v="2021"/>
    <x v="1"/>
    <x v="52"/>
  </r>
  <r>
    <x v="3"/>
    <n v="1128299"/>
    <x v="228"/>
    <x v="2"/>
    <x v="22"/>
    <s v="Portland"/>
    <x v="0"/>
    <n v="28"/>
    <n v="143"/>
    <n v="4004"/>
    <n v="1601.6"/>
    <n v="0.39999999999999997"/>
    <s v="Outlet"/>
    <s v="2021"/>
    <x v="2"/>
    <x v="33"/>
  </r>
  <r>
    <x v="3"/>
    <n v="1128299"/>
    <x v="228"/>
    <x v="2"/>
    <x v="22"/>
    <s v="Portland"/>
    <x v="1"/>
    <n v="40"/>
    <n v="98"/>
    <n v="3920"/>
    <n v="1607.1999999999998"/>
    <n v="0.41"/>
    <s v="Outlet"/>
    <s v="2021"/>
    <x v="2"/>
    <x v="33"/>
  </r>
  <r>
    <x v="3"/>
    <n v="1128299"/>
    <x v="228"/>
    <x v="2"/>
    <x v="22"/>
    <s v="Portland"/>
    <x v="2"/>
    <n v="41"/>
    <n v="112"/>
    <n v="4592"/>
    <n v="1744.96"/>
    <n v="0.38"/>
    <s v="Outlet"/>
    <s v="2021"/>
    <x v="2"/>
    <x v="33"/>
  </r>
  <r>
    <x v="3"/>
    <n v="1128299"/>
    <x v="228"/>
    <x v="2"/>
    <x v="22"/>
    <s v="Portland"/>
    <x v="3"/>
    <n v="39"/>
    <n v="75"/>
    <n v="2925"/>
    <n v="1082.25"/>
    <n v="0.37"/>
    <s v="Outlet"/>
    <s v="2021"/>
    <x v="2"/>
    <x v="33"/>
  </r>
  <r>
    <x v="3"/>
    <n v="1128299"/>
    <x v="228"/>
    <x v="2"/>
    <x v="22"/>
    <s v="Portland"/>
    <x v="4"/>
    <n v="43"/>
    <n v="30"/>
    <n v="1290"/>
    <n v="567.6"/>
    <n v="0.44"/>
    <s v="Outlet"/>
    <s v="2021"/>
    <x v="2"/>
    <x v="33"/>
  </r>
  <r>
    <x v="3"/>
    <n v="1128299"/>
    <x v="228"/>
    <x v="2"/>
    <x v="22"/>
    <s v="Portland"/>
    <x v="5"/>
    <n v="40"/>
    <n v="90"/>
    <n v="3600"/>
    <n v="1260"/>
    <n v="0.35"/>
    <s v="Outlet"/>
    <s v="2021"/>
    <x v="2"/>
    <x v="33"/>
  </r>
  <r>
    <x v="3"/>
    <n v="1128299"/>
    <x v="247"/>
    <x v="2"/>
    <x v="22"/>
    <s v="Portland"/>
    <x v="0"/>
    <n v="44"/>
    <n v="166"/>
    <n v="7304"/>
    <n v="2848.5599999999995"/>
    <n v="0.38999999999999996"/>
    <s v="Outlet"/>
    <s v="2021"/>
    <x v="3"/>
    <x v="11"/>
  </r>
  <r>
    <x v="3"/>
    <n v="1128299"/>
    <x v="247"/>
    <x v="2"/>
    <x v="22"/>
    <s v="Portland"/>
    <x v="1"/>
    <n v="39"/>
    <n v="88"/>
    <n v="3432"/>
    <n v="1407.12"/>
    <n v="0.41"/>
    <s v="Outlet"/>
    <s v="2021"/>
    <x v="3"/>
    <x v="11"/>
  </r>
  <r>
    <x v="3"/>
    <n v="1128299"/>
    <x v="247"/>
    <x v="2"/>
    <x v="22"/>
    <s v="Portland"/>
    <x v="2"/>
    <n v="47"/>
    <n v="114"/>
    <n v="5358"/>
    <n v="2196.7799999999997"/>
    <n v="0.41"/>
    <s v="Outlet"/>
    <s v="2021"/>
    <x v="3"/>
    <x v="11"/>
  </r>
  <r>
    <x v="3"/>
    <n v="1128299"/>
    <x v="247"/>
    <x v="2"/>
    <x v="22"/>
    <s v="Portland"/>
    <x v="3"/>
    <n v="34"/>
    <n v="70"/>
    <n v="2380"/>
    <n v="880.6"/>
    <n v="0.37"/>
    <s v="Outlet"/>
    <s v="2021"/>
    <x v="3"/>
    <x v="11"/>
  </r>
  <r>
    <x v="3"/>
    <n v="1128299"/>
    <x v="247"/>
    <x v="2"/>
    <x v="22"/>
    <s v="Portland"/>
    <x v="4"/>
    <n v="36"/>
    <n v="39"/>
    <n v="1404"/>
    <n v="589.68000000000006"/>
    <n v="0.42000000000000004"/>
    <s v="Outlet"/>
    <s v="2021"/>
    <x v="3"/>
    <x v="11"/>
  </r>
  <r>
    <x v="3"/>
    <n v="1128299"/>
    <x v="247"/>
    <x v="2"/>
    <x v="22"/>
    <s v="Portland"/>
    <x v="5"/>
    <n v="49"/>
    <n v="90"/>
    <n v="4410"/>
    <n v="1499.3999999999999"/>
    <n v="0.33999999999999997"/>
    <s v="Outlet"/>
    <s v="2021"/>
    <x v="3"/>
    <x v="11"/>
  </r>
  <r>
    <x v="3"/>
    <n v="1128299"/>
    <x v="278"/>
    <x v="2"/>
    <x v="22"/>
    <s v="Portland"/>
    <x v="0"/>
    <n v="39"/>
    <n v="155"/>
    <n v="6045"/>
    <n v="2538.9"/>
    <n v="0.42"/>
    <s v="Outlet"/>
    <s v="2021"/>
    <x v="4"/>
    <x v="37"/>
  </r>
  <r>
    <x v="3"/>
    <n v="1128299"/>
    <x v="278"/>
    <x v="2"/>
    <x v="22"/>
    <s v="Portland"/>
    <x v="1"/>
    <n v="36"/>
    <n v="109"/>
    <n v="3924"/>
    <n v="1569.6"/>
    <n v="0.39999999999999997"/>
    <s v="Outlet"/>
    <s v="2021"/>
    <x v="4"/>
    <x v="37"/>
  </r>
  <r>
    <x v="3"/>
    <n v="1128299"/>
    <x v="278"/>
    <x v="2"/>
    <x v="22"/>
    <s v="Portland"/>
    <x v="2"/>
    <n v="39"/>
    <n v="119"/>
    <n v="4641"/>
    <n v="1809.9899999999998"/>
    <n v="0.38999999999999996"/>
    <s v="Outlet"/>
    <s v="2021"/>
    <x v="4"/>
    <x v="37"/>
  </r>
  <r>
    <x v="3"/>
    <n v="1128299"/>
    <x v="278"/>
    <x v="2"/>
    <x v="22"/>
    <s v="Portland"/>
    <x v="3"/>
    <n v="33"/>
    <n v="94"/>
    <n v="3102"/>
    <n v="1209.78"/>
    <n v="0.38999999999999996"/>
    <s v="Outlet"/>
    <s v="2021"/>
    <x v="4"/>
    <x v="37"/>
  </r>
  <r>
    <x v="3"/>
    <n v="1128299"/>
    <x v="278"/>
    <x v="2"/>
    <x v="22"/>
    <s v="Portland"/>
    <x v="4"/>
    <n v="33"/>
    <n v="58"/>
    <n v="1914"/>
    <n v="842.16"/>
    <n v="0.44"/>
    <s v="Outlet"/>
    <s v="2021"/>
    <x v="4"/>
    <x v="37"/>
  </r>
  <r>
    <x v="3"/>
    <n v="1128299"/>
    <x v="278"/>
    <x v="2"/>
    <x v="22"/>
    <s v="Portland"/>
    <x v="5"/>
    <n v="46"/>
    <n v="173"/>
    <n v="7958"/>
    <n v="2864.88"/>
    <n v="0.36"/>
    <s v="Outlet"/>
    <s v="2021"/>
    <x v="4"/>
    <x v="37"/>
  </r>
  <r>
    <x v="3"/>
    <n v="1128299"/>
    <x v="308"/>
    <x v="2"/>
    <x v="22"/>
    <s v="Portland"/>
    <x v="0"/>
    <n v="43"/>
    <n v="240"/>
    <n v="10320"/>
    <n v="3921.6"/>
    <n v="0.38"/>
    <s v="Outlet"/>
    <s v="2021"/>
    <x v="11"/>
    <x v="41"/>
  </r>
  <r>
    <x v="3"/>
    <n v="1128299"/>
    <x v="308"/>
    <x v="2"/>
    <x v="22"/>
    <s v="Portland"/>
    <x v="1"/>
    <n v="47"/>
    <n v="202"/>
    <n v="9494"/>
    <n v="3892.54"/>
    <n v="0.41"/>
    <s v="Outlet"/>
    <s v="2021"/>
    <x v="11"/>
    <x v="41"/>
  </r>
  <r>
    <x v="3"/>
    <n v="1128299"/>
    <x v="308"/>
    <x v="2"/>
    <x v="22"/>
    <s v="Portland"/>
    <x v="2"/>
    <n v="53"/>
    <n v="208"/>
    <n v="11024"/>
    <n v="4299.3599999999997"/>
    <n v="0.38999999999999996"/>
    <s v="Outlet"/>
    <s v="2021"/>
    <x v="11"/>
    <x v="41"/>
  </r>
  <r>
    <x v="3"/>
    <n v="1128299"/>
    <x v="308"/>
    <x v="2"/>
    <x v="22"/>
    <s v="Portland"/>
    <x v="3"/>
    <n v="62"/>
    <n v="179"/>
    <n v="11098"/>
    <n v="4550.1799999999994"/>
    <n v="0.41"/>
    <s v="Outlet"/>
    <s v="2021"/>
    <x v="11"/>
    <x v="41"/>
  </r>
  <r>
    <x v="3"/>
    <n v="1128299"/>
    <x v="308"/>
    <x v="2"/>
    <x v="22"/>
    <s v="Portland"/>
    <x v="4"/>
    <n v="67"/>
    <n v="140"/>
    <n v="9380"/>
    <n v="4314.8"/>
    <n v="0.46"/>
    <s v="Outlet"/>
    <s v="2021"/>
    <x v="11"/>
    <x v="41"/>
  </r>
  <r>
    <x v="3"/>
    <n v="1128299"/>
    <x v="308"/>
    <x v="2"/>
    <x v="22"/>
    <s v="Portland"/>
    <x v="5"/>
    <n v="74"/>
    <n v="231"/>
    <n v="17094"/>
    <n v="5641.0199999999995"/>
    <n v="0.32999999999999996"/>
    <s v="Outlet"/>
    <s v="2021"/>
    <x v="11"/>
    <x v="41"/>
  </r>
  <r>
    <x v="3"/>
    <n v="1128299"/>
    <x v="337"/>
    <x v="2"/>
    <x v="22"/>
    <s v="Portland"/>
    <x v="0"/>
    <n v="60"/>
    <n v="298"/>
    <n v="17880"/>
    <n v="7509.5999999999995"/>
    <n v="0.42"/>
    <s v="Outlet"/>
    <s v="2021"/>
    <x v="5"/>
    <x v="15"/>
  </r>
  <r>
    <x v="3"/>
    <n v="1128299"/>
    <x v="337"/>
    <x v="2"/>
    <x v="22"/>
    <s v="Portland"/>
    <x v="1"/>
    <n v="66"/>
    <n v="217"/>
    <n v="14322"/>
    <n v="5872.0199999999995"/>
    <n v="0.41"/>
    <s v="Outlet"/>
    <s v="2021"/>
    <x v="5"/>
    <x v="15"/>
  </r>
  <r>
    <x v="3"/>
    <n v="1128299"/>
    <x v="337"/>
    <x v="2"/>
    <x v="22"/>
    <s v="Portland"/>
    <x v="2"/>
    <n v="66"/>
    <n v="221"/>
    <n v="14586"/>
    <n v="6126.12"/>
    <n v="0.42"/>
    <s v="Outlet"/>
    <s v="2021"/>
    <x v="5"/>
    <x v="15"/>
  </r>
  <r>
    <x v="3"/>
    <n v="1128299"/>
    <x v="337"/>
    <x v="2"/>
    <x v="22"/>
    <s v="Portland"/>
    <x v="3"/>
    <n v="61"/>
    <n v="171"/>
    <n v="10431"/>
    <n v="4276.71"/>
    <n v="0.41"/>
    <s v="Outlet"/>
    <s v="2021"/>
    <x v="5"/>
    <x v="15"/>
  </r>
  <r>
    <x v="3"/>
    <n v="1128299"/>
    <x v="337"/>
    <x v="2"/>
    <x v="22"/>
    <s v="Portland"/>
    <x v="4"/>
    <n v="68"/>
    <n v="198"/>
    <n v="13464"/>
    <n v="6193.4400000000005"/>
    <n v="0.46"/>
    <s v="Outlet"/>
    <s v="2021"/>
    <x v="5"/>
    <x v="15"/>
  </r>
  <r>
    <x v="3"/>
    <n v="1128299"/>
    <x v="337"/>
    <x v="2"/>
    <x v="22"/>
    <s v="Portland"/>
    <x v="5"/>
    <n v="78"/>
    <n v="204"/>
    <n v="15912"/>
    <n v="5569.2"/>
    <n v="0.35"/>
    <s v="Outlet"/>
    <s v="2021"/>
    <x v="5"/>
    <x v="15"/>
  </r>
  <r>
    <x v="3"/>
    <n v="1128299"/>
    <x v="369"/>
    <x v="2"/>
    <x v="22"/>
    <s v="Portland"/>
    <x v="0"/>
    <n v="69"/>
    <n v="256"/>
    <n v="17664"/>
    <n v="6535.68"/>
    <n v="0.37"/>
    <s v="Outlet"/>
    <s v="2021"/>
    <x v="6"/>
    <x v="20"/>
  </r>
  <r>
    <x v="3"/>
    <n v="1128299"/>
    <x v="369"/>
    <x v="2"/>
    <x v="22"/>
    <s v="Portland"/>
    <x v="1"/>
    <n v="62"/>
    <n v="256"/>
    <n v="15872"/>
    <n v="6666.24"/>
    <n v="0.42"/>
    <s v="Outlet"/>
    <s v="2021"/>
    <x v="6"/>
    <x v="20"/>
  </r>
  <r>
    <x v="3"/>
    <n v="1128299"/>
    <x v="369"/>
    <x v="2"/>
    <x v="22"/>
    <s v="Portland"/>
    <x v="2"/>
    <n v="50"/>
    <n v="215"/>
    <n v="10750"/>
    <n v="4300"/>
    <n v="0.39999999999999997"/>
    <s v="Outlet"/>
    <s v="2021"/>
    <x v="6"/>
    <x v="20"/>
  </r>
  <r>
    <x v="3"/>
    <n v="1128299"/>
    <x v="369"/>
    <x v="2"/>
    <x v="22"/>
    <s v="Portland"/>
    <x v="3"/>
    <n v="50"/>
    <n v="128"/>
    <n v="6400"/>
    <n v="2432"/>
    <n v="0.38"/>
    <s v="Outlet"/>
    <s v="2021"/>
    <x v="6"/>
    <x v="20"/>
  </r>
  <r>
    <x v="3"/>
    <n v="1128299"/>
    <x v="369"/>
    <x v="2"/>
    <x v="22"/>
    <s v="Portland"/>
    <x v="4"/>
    <n v="53"/>
    <n v="136"/>
    <n v="7208"/>
    <n v="3027.36"/>
    <n v="0.42000000000000004"/>
    <s v="Outlet"/>
    <s v="2021"/>
    <x v="6"/>
    <x v="20"/>
  </r>
  <r>
    <x v="3"/>
    <n v="1128299"/>
    <x v="369"/>
    <x v="2"/>
    <x v="22"/>
    <s v="Portland"/>
    <x v="5"/>
    <n v="53"/>
    <n v="88"/>
    <n v="4664"/>
    <n v="1725.68"/>
    <n v="0.37"/>
    <s v="Outlet"/>
    <s v="2021"/>
    <x v="6"/>
    <x v="20"/>
  </r>
  <r>
    <x v="3"/>
    <n v="1128299"/>
    <x v="401"/>
    <x v="2"/>
    <x v="22"/>
    <s v="Portland"/>
    <x v="0"/>
    <n v="34"/>
    <n v="149"/>
    <n v="5066"/>
    <n v="1874.42"/>
    <n v="0.37"/>
    <s v="Outlet"/>
    <s v="2021"/>
    <x v="7"/>
    <x v="44"/>
  </r>
  <r>
    <x v="3"/>
    <n v="1128299"/>
    <x v="401"/>
    <x v="2"/>
    <x v="22"/>
    <s v="Portland"/>
    <x v="1"/>
    <n v="43"/>
    <n v="158"/>
    <n v="6794"/>
    <n v="2581.7200000000003"/>
    <n v="0.38"/>
    <s v="Outlet"/>
    <s v="2021"/>
    <x v="7"/>
    <x v="44"/>
  </r>
  <r>
    <x v="3"/>
    <n v="1128299"/>
    <x v="401"/>
    <x v="2"/>
    <x v="22"/>
    <s v="Portland"/>
    <x v="2"/>
    <n v="39"/>
    <n v="83"/>
    <n v="3237"/>
    <n v="1359.54"/>
    <n v="0.42"/>
    <s v="Outlet"/>
    <s v="2021"/>
    <x v="7"/>
    <x v="44"/>
  </r>
  <r>
    <x v="3"/>
    <n v="1128299"/>
    <x v="401"/>
    <x v="2"/>
    <x v="22"/>
    <s v="Portland"/>
    <x v="3"/>
    <n v="38"/>
    <n v="62"/>
    <n v="2356"/>
    <n v="989.52"/>
    <n v="0.42"/>
    <s v="Outlet"/>
    <s v="2021"/>
    <x v="7"/>
    <x v="44"/>
  </r>
  <r>
    <x v="3"/>
    <n v="1128299"/>
    <x v="401"/>
    <x v="2"/>
    <x v="22"/>
    <s v="Portland"/>
    <x v="4"/>
    <n v="48"/>
    <n v="77"/>
    <n v="3696"/>
    <n v="1552.3200000000002"/>
    <n v="0.42000000000000004"/>
    <s v="Outlet"/>
    <s v="2021"/>
    <x v="7"/>
    <x v="44"/>
  </r>
  <r>
    <x v="3"/>
    <n v="1128299"/>
    <x v="401"/>
    <x v="2"/>
    <x v="22"/>
    <s v="Portland"/>
    <x v="5"/>
    <n v="36"/>
    <n v="85"/>
    <n v="3060"/>
    <n v="979.2"/>
    <n v="0.32"/>
    <s v="Outlet"/>
    <s v="2021"/>
    <x v="7"/>
    <x v="44"/>
  </r>
  <r>
    <x v="3"/>
    <n v="1128299"/>
    <x v="430"/>
    <x v="2"/>
    <x v="22"/>
    <s v="Portland"/>
    <x v="0"/>
    <n v="29"/>
    <n v="119"/>
    <n v="3451"/>
    <n v="1345.8899999999999"/>
    <n v="0.38999999999999996"/>
    <s v="Outlet"/>
    <s v="2021"/>
    <x v="8"/>
    <x v="25"/>
  </r>
  <r>
    <x v="3"/>
    <n v="1128299"/>
    <x v="430"/>
    <x v="2"/>
    <x v="22"/>
    <s v="Portland"/>
    <x v="1"/>
    <n v="37"/>
    <n v="179"/>
    <n v="6623"/>
    <n v="2516.7400000000002"/>
    <n v="0.38"/>
    <s v="Outlet"/>
    <s v="2021"/>
    <x v="8"/>
    <x v="25"/>
  </r>
  <r>
    <x v="3"/>
    <n v="1128299"/>
    <x v="430"/>
    <x v="2"/>
    <x v="22"/>
    <s v="Portland"/>
    <x v="2"/>
    <n v="37"/>
    <n v="109"/>
    <n v="4033"/>
    <n v="1492.21"/>
    <n v="0.37"/>
    <s v="Outlet"/>
    <s v="2021"/>
    <x v="8"/>
    <x v="25"/>
  </r>
  <r>
    <x v="3"/>
    <n v="1128299"/>
    <x v="430"/>
    <x v="2"/>
    <x v="22"/>
    <s v="Portland"/>
    <x v="3"/>
    <n v="34"/>
    <n v="114"/>
    <n v="3876"/>
    <n v="1511.6399999999999"/>
    <n v="0.38999999999999996"/>
    <s v="Outlet"/>
    <s v="2021"/>
    <x v="8"/>
    <x v="25"/>
  </r>
  <r>
    <x v="3"/>
    <n v="1128299"/>
    <x v="430"/>
    <x v="2"/>
    <x v="22"/>
    <s v="Portland"/>
    <x v="4"/>
    <n v="40"/>
    <n v="93"/>
    <n v="3720"/>
    <n v="1674"/>
    <n v="0.45"/>
    <s v="Outlet"/>
    <s v="2021"/>
    <x v="8"/>
    <x v="25"/>
  </r>
  <r>
    <x v="3"/>
    <n v="1128299"/>
    <x v="430"/>
    <x v="2"/>
    <x v="22"/>
    <s v="Portland"/>
    <x v="5"/>
    <n v="41"/>
    <n v="123"/>
    <n v="5043"/>
    <n v="1865.91"/>
    <n v="0.37"/>
    <s v="Outlet"/>
    <s v="2021"/>
    <x v="8"/>
    <x v="25"/>
  </r>
  <r>
    <x v="3"/>
    <n v="1128299"/>
    <x v="461"/>
    <x v="2"/>
    <x v="22"/>
    <s v="Portland"/>
    <x v="0"/>
    <n v="34"/>
    <n v="190"/>
    <n v="6460"/>
    <n v="2390.1999999999998"/>
    <n v="0.37"/>
    <s v="Outlet"/>
    <s v="2021"/>
    <x v="9"/>
    <x v="48"/>
  </r>
  <r>
    <x v="3"/>
    <n v="1128299"/>
    <x v="461"/>
    <x v="2"/>
    <x v="22"/>
    <s v="Portland"/>
    <x v="1"/>
    <n v="37"/>
    <n v="202"/>
    <n v="7474"/>
    <n v="2914.8599999999997"/>
    <n v="0.38999999999999996"/>
    <s v="Outlet"/>
    <s v="2021"/>
    <x v="9"/>
    <x v="48"/>
  </r>
  <r>
    <x v="3"/>
    <n v="1128299"/>
    <x v="461"/>
    <x v="2"/>
    <x v="22"/>
    <s v="Portland"/>
    <x v="2"/>
    <n v="32"/>
    <n v="152"/>
    <n v="4864"/>
    <n v="2042.8799999999999"/>
    <n v="0.42"/>
    <s v="Outlet"/>
    <s v="2021"/>
    <x v="9"/>
    <x v="48"/>
  </r>
  <r>
    <x v="3"/>
    <n v="1128299"/>
    <x v="461"/>
    <x v="2"/>
    <x v="22"/>
    <s v="Portland"/>
    <x v="3"/>
    <n v="39"/>
    <n v="149"/>
    <n v="5811"/>
    <n v="2382.5099999999998"/>
    <n v="0.41"/>
    <s v="Outlet"/>
    <s v="2021"/>
    <x v="9"/>
    <x v="48"/>
  </r>
  <r>
    <x v="3"/>
    <n v="1128299"/>
    <x v="461"/>
    <x v="2"/>
    <x v="22"/>
    <s v="Portland"/>
    <x v="4"/>
    <n v="50"/>
    <n v="145"/>
    <n v="7250"/>
    <n v="3335"/>
    <n v="0.46"/>
    <s v="Outlet"/>
    <s v="2021"/>
    <x v="9"/>
    <x v="48"/>
  </r>
  <r>
    <x v="3"/>
    <n v="1128299"/>
    <x v="461"/>
    <x v="2"/>
    <x v="22"/>
    <s v="Portland"/>
    <x v="5"/>
    <n v="53"/>
    <n v="165"/>
    <n v="8745"/>
    <n v="3235.65"/>
    <n v="0.37"/>
    <s v="Outlet"/>
    <s v="2021"/>
    <x v="9"/>
    <x v="48"/>
  </r>
  <r>
    <x v="3"/>
    <n v="1128299"/>
    <x v="490"/>
    <x v="2"/>
    <x v="22"/>
    <s v="Portland"/>
    <x v="0"/>
    <n v="51"/>
    <n v="225"/>
    <n v="11475"/>
    <n v="4819.5"/>
    <n v="0.42"/>
    <s v="Outlet"/>
    <s v="2021"/>
    <x v="10"/>
    <x v="29"/>
  </r>
  <r>
    <x v="3"/>
    <n v="1128299"/>
    <x v="490"/>
    <x v="2"/>
    <x v="22"/>
    <s v="Portland"/>
    <x v="1"/>
    <n v="56"/>
    <n v="233"/>
    <n v="13048"/>
    <n v="5219.2"/>
    <n v="0.39999999999999997"/>
    <s v="Outlet"/>
    <s v="2021"/>
    <x v="10"/>
    <x v="29"/>
  </r>
  <r>
    <x v="3"/>
    <n v="1128299"/>
    <x v="490"/>
    <x v="2"/>
    <x v="22"/>
    <s v="Portland"/>
    <x v="2"/>
    <n v="48"/>
    <n v="193"/>
    <n v="9264"/>
    <n v="3798.24"/>
    <n v="0.41"/>
    <s v="Outlet"/>
    <s v="2021"/>
    <x v="10"/>
    <x v="29"/>
  </r>
  <r>
    <x v="3"/>
    <n v="1128299"/>
    <x v="490"/>
    <x v="2"/>
    <x v="22"/>
    <s v="Portland"/>
    <x v="3"/>
    <n v="53"/>
    <n v="165"/>
    <n v="8745"/>
    <n v="3410.5499999999997"/>
    <n v="0.38999999999999996"/>
    <s v="Outlet"/>
    <s v="2021"/>
    <x v="10"/>
    <x v="29"/>
  </r>
  <r>
    <x v="3"/>
    <n v="1128299"/>
    <x v="490"/>
    <x v="2"/>
    <x v="22"/>
    <s v="Portland"/>
    <x v="4"/>
    <n v="54"/>
    <n v="157"/>
    <n v="8478"/>
    <n v="3984.6600000000003"/>
    <n v="0.47000000000000003"/>
    <s v="Outlet"/>
    <s v="2021"/>
    <x v="10"/>
    <x v="29"/>
  </r>
  <r>
    <x v="3"/>
    <n v="1128299"/>
    <x v="490"/>
    <x v="2"/>
    <x v="22"/>
    <s v="Portland"/>
    <x v="5"/>
    <n v="55"/>
    <n v="201"/>
    <n v="11055"/>
    <n v="3758.7"/>
    <n v="0.33999999999999997"/>
    <s v="Outlet"/>
    <s v="2021"/>
    <x v="10"/>
    <x v="29"/>
  </r>
  <r>
    <x v="3"/>
    <n v="1128299"/>
    <x v="181"/>
    <x v="2"/>
    <x v="22"/>
    <s v="Portland"/>
    <x v="0"/>
    <n v="28"/>
    <n v="120"/>
    <n v="3360"/>
    <n v="1411.2"/>
    <n v="0.42"/>
    <s v="Outlet"/>
    <s v="2021"/>
    <x v="0"/>
    <x v="2"/>
  </r>
  <r>
    <x v="3"/>
    <n v="1128299"/>
    <x v="181"/>
    <x v="2"/>
    <x v="22"/>
    <s v="Portland"/>
    <x v="1"/>
    <n v="31"/>
    <n v="124"/>
    <n v="3844"/>
    <n v="1691.36"/>
    <n v="0.43999999999999995"/>
    <s v="Outlet"/>
    <s v="2021"/>
    <x v="0"/>
    <x v="2"/>
  </r>
  <r>
    <x v="3"/>
    <n v="1128299"/>
    <x v="181"/>
    <x v="2"/>
    <x v="22"/>
    <s v="Portland"/>
    <x v="2"/>
    <n v="33"/>
    <n v="128"/>
    <n v="4224"/>
    <n v="1816.3199999999997"/>
    <n v="0.42999999999999994"/>
    <s v="Outlet"/>
    <s v="2021"/>
    <x v="0"/>
    <x v="2"/>
  </r>
  <r>
    <x v="3"/>
    <n v="1128299"/>
    <x v="181"/>
    <x v="2"/>
    <x v="22"/>
    <s v="Portland"/>
    <x v="3"/>
    <n v="34"/>
    <n v="78"/>
    <n v="2652"/>
    <n v="1219.9199999999998"/>
    <n v="0.45999999999999996"/>
    <s v="Outlet"/>
    <s v="2021"/>
    <x v="0"/>
    <x v="2"/>
  </r>
  <r>
    <x v="3"/>
    <n v="1128299"/>
    <x v="181"/>
    <x v="2"/>
    <x v="22"/>
    <s v="Portland"/>
    <x v="4"/>
    <n v="33"/>
    <n v="68"/>
    <n v="2244"/>
    <n v="1144.44"/>
    <n v="0.51"/>
    <s v="Outlet"/>
    <s v="2021"/>
    <x v="0"/>
    <x v="2"/>
  </r>
  <r>
    <x v="3"/>
    <n v="1128299"/>
    <x v="181"/>
    <x v="2"/>
    <x v="22"/>
    <s v="Portland"/>
    <x v="5"/>
    <n v="34"/>
    <n v="140"/>
    <n v="4760"/>
    <n v="1903.9999999999998"/>
    <n v="0.39999999999999997"/>
    <s v="Outlet"/>
    <s v="2021"/>
    <x v="0"/>
    <x v="2"/>
  </r>
  <r>
    <x v="3"/>
    <n v="1128299"/>
    <x v="212"/>
    <x v="2"/>
    <x v="22"/>
    <s v="Portland"/>
    <x v="0"/>
    <n v="24"/>
    <n v="175"/>
    <n v="4200"/>
    <n v="1889.9999999999998"/>
    <n v="0.44999999999999996"/>
    <s v="Outlet"/>
    <s v="2021"/>
    <x v="1"/>
    <x v="32"/>
  </r>
  <r>
    <x v="3"/>
    <n v="1128299"/>
    <x v="212"/>
    <x v="2"/>
    <x v="22"/>
    <s v="Portland"/>
    <x v="1"/>
    <n v="31"/>
    <n v="124"/>
    <n v="3844"/>
    <n v="1652.9199999999998"/>
    <n v="0.42999999999999994"/>
    <s v="Outlet"/>
    <s v="2021"/>
    <x v="1"/>
    <x v="32"/>
  </r>
  <r>
    <x v="3"/>
    <n v="1128299"/>
    <x v="212"/>
    <x v="2"/>
    <x v="22"/>
    <s v="Portland"/>
    <x v="2"/>
    <n v="34"/>
    <n v="132"/>
    <n v="4488"/>
    <n v="1929.8399999999997"/>
    <n v="0.42999999999999994"/>
    <s v="Outlet"/>
    <s v="2021"/>
    <x v="1"/>
    <x v="32"/>
  </r>
  <r>
    <x v="3"/>
    <n v="1128299"/>
    <x v="212"/>
    <x v="1"/>
    <x v="23"/>
    <s v="New Orleans"/>
    <x v="3"/>
    <n v="33"/>
    <n v="75"/>
    <n v="2475"/>
    <n v="1163.25"/>
    <n v="0.47"/>
    <s v="Outlet"/>
    <s v="2021"/>
    <x v="1"/>
    <x v="32"/>
  </r>
  <r>
    <x v="3"/>
    <n v="1128299"/>
    <x v="212"/>
    <x v="1"/>
    <x v="23"/>
    <s v="New Orleans"/>
    <x v="4"/>
    <n v="33"/>
    <n v="53"/>
    <n v="1749"/>
    <n v="822.03000000000009"/>
    <n v="0.47000000000000003"/>
    <s v="Outlet"/>
    <s v="2021"/>
    <x v="1"/>
    <x v="32"/>
  </r>
  <r>
    <x v="3"/>
    <n v="1128299"/>
    <x v="212"/>
    <x v="1"/>
    <x v="23"/>
    <s v="New Orleans"/>
    <x v="5"/>
    <n v="32"/>
    <n v="131"/>
    <n v="4192"/>
    <n v="1551.04"/>
    <n v="0.37"/>
    <s v="Outlet"/>
    <s v="2021"/>
    <x v="1"/>
    <x v="32"/>
  </r>
  <r>
    <x v="3"/>
    <n v="1128299"/>
    <x v="221"/>
    <x v="1"/>
    <x v="23"/>
    <s v="New Orleans"/>
    <x v="0"/>
    <n v="29"/>
    <n v="179"/>
    <n v="5191"/>
    <n v="2387.8599999999997"/>
    <n v="0.45999999999999996"/>
    <s v="Outlet"/>
    <s v="2021"/>
    <x v="2"/>
    <x v="8"/>
  </r>
  <r>
    <x v="3"/>
    <n v="1128299"/>
    <x v="221"/>
    <x v="1"/>
    <x v="23"/>
    <s v="New Orleans"/>
    <x v="1"/>
    <n v="38"/>
    <n v="120"/>
    <n v="4560"/>
    <n v="2006.3999999999999"/>
    <n v="0.43999999999999995"/>
    <s v="Outlet"/>
    <s v="2021"/>
    <x v="2"/>
    <x v="8"/>
  </r>
  <r>
    <x v="3"/>
    <n v="1128299"/>
    <x v="221"/>
    <x v="1"/>
    <x v="23"/>
    <s v="New Orleans"/>
    <x v="2"/>
    <n v="39"/>
    <n v="120"/>
    <n v="4680"/>
    <n v="2106"/>
    <n v="0.44999999999999996"/>
    <s v="Outlet"/>
    <s v="2021"/>
    <x v="2"/>
    <x v="8"/>
  </r>
  <r>
    <x v="3"/>
    <n v="1128299"/>
    <x v="221"/>
    <x v="1"/>
    <x v="23"/>
    <s v="New Orleans"/>
    <x v="3"/>
    <n v="43"/>
    <n v="96"/>
    <n v="4128"/>
    <n v="1775.0399999999997"/>
    <n v="0.42999999999999994"/>
    <s v="Outlet"/>
    <s v="2021"/>
    <x v="2"/>
    <x v="8"/>
  </r>
  <r>
    <x v="3"/>
    <n v="1128299"/>
    <x v="221"/>
    <x v="1"/>
    <x v="23"/>
    <s v="New Orleans"/>
    <x v="4"/>
    <n v="40"/>
    <n v="50"/>
    <n v="2000"/>
    <n v="1020"/>
    <n v="0.51"/>
    <s v="Outlet"/>
    <s v="2021"/>
    <x v="2"/>
    <x v="8"/>
  </r>
  <r>
    <x v="3"/>
    <n v="1128299"/>
    <x v="221"/>
    <x v="1"/>
    <x v="23"/>
    <s v="New Orleans"/>
    <x v="5"/>
    <n v="29"/>
    <n v="109"/>
    <n v="3161"/>
    <n v="1169.57"/>
    <n v="0.37"/>
    <s v="Outlet"/>
    <s v="2021"/>
    <x v="2"/>
    <x v="8"/>
  </r>
  <r>
    <x v="3"/>
    <n v="1128299"/>
    <x v="240"/>
    <x v="1"/>
    <x v="23"/>
    <s v="New Orleans"/>
    <x v="0"/>
    <n v="38"/>
    <n v="168"/>
    <n v="6384"/>
    <n v="3000.48"/>
    <n v="0.47"/>
    <s v="Outlet"/>
    <s v="2021"/>
    <x v="3"/>
    <x v="10"/>
  </r>
  <r>
    <x v="3"/>
    <n v="1128299"/>
    <x v="240"/>
    <x v="1"/>
    <x v="23"/>
    <s v="New Orleans"/>
    <x v="1"/>
    <n v="36"/>
    <n v="107"/>
    <n v="3852"/>
    <n v="1771.9199999999998"/>
    <n v="0.45999999999999996"/>
    <s v="Outlet"/>
    <s v="2021"/>
    <x v="3"/>
    <x v="10"/>
  </r>
  <r>
    <x v="3"/>
    <n v="1128299"/>
    <x v="240"/>
    <x v="1"/>
    <x v="23"/>
    <s v="New Orleans"/>
    <x v="2"/>
    <n v="40"/>
    <n v="120"/>
    <n v="4800"/>
    <n v="2016"/>
    <n v="0.42"/>
    <s v="Outlet"/>
    <s v="2021"/>
    <x v="3"/>
    <x v="10"/>
  </r>
  <r>
    <x v="3"/>
    <n v="1128299"/>
    <x v="240"/>
    <x v="1"/>
    <x v="23"/>
    <s v="New Orleans"/>
    <x v="3"/>
    <n v="27"/>
    <n v="91"/>
    <n v="2457"/>
    <n v="1105.6499999999999"/>
    <n v="0.44999999999999996"/>
    <s v="Outlet"/>
    <s v="2021"/>
    <x v="3"/>
    <x v="10"/>
  </r>
  <r>
    <x v="3"/>
    <n v="1128299"/>
    <x v="240"/>
    <x v="1"/>
    <x v="23"/>
    <s v="New Orleans"/>
    <x v="4"/>
    <n v="34"/>
    <n v="56"/>
    <n v="1904"/>
    <n v="971.04"/>
    <n v="0.51"/>
    <s v="Outlet"/>
    <s v="2021"/>
    <x v="3"/>
    <x v="10"/>
  </r>
  <r>
    <x v="3"/>
    <n v="1128299"/>
    <x v="240"/>
    <x v="1"/>
    <x v="23"/>
    <s v="New Orleans"/>
    <x v="5"/>
    <n v="39"/>
    <n v="123"/>
    <n v="4797"/>
    <n v="1774.8899999999999"/>
    <n v="0.37"/>
    <s v="Outlet"/>
    <s v="2021"/>
    <x v="3"/>
    <x v="10"/>
  </r>
  <r>
    <x v="3"/>
    <n v="1128299"/>
    <x v="271"/>
    <x v="1"/>
    <x v="23"/>
    <s v="New Orleans"/>
    <x v="0"/>
    <n v="32"/>
    <n v="176"/>
    <n v="5632"/>
    <n v="2421.7599999999998"/>
    <n v="0.42999999999999994"/>
    <s v="Outlet"/>
    <s v="2021"/>
    <x v="4"/>
    <x v="36"/>
  </r>
  <r>
    <x v="3"/>
    <n v="1128299"/>
    <x v="271"/>
    <x v="1"/>
    <x v="23"/>
    <s v="New Orleans"/>
    <x v="1"/>
    <n v="40"/>
    <n v="128"/>
    <n v="5120"/>
    <n v="2252.7999999999997"/>
    <n v="0.43999999999999995"/>
    <s v="Outlet"/>
    <s v="2021"/>
    <x v="4"/>
    <x v="36"/>
  </r>
  <r>
    <x v="3"/>
    <n v="1128299"/>
    <x v="271"/>
    <x v="1"/>
    <x v="23"/>
    <s v="New Orleans"/>
    <x v="2"/>
    <n v="37"/>
    <n v="136"/>
    <n v="5032"/>
    <n v="2113.44"/>
    <n v="0.42"/>
    <s v="Outlet"/>
    <s v="2021"/>
    <x v="4"/>
    <x v="36"/>
  </r>
  <r>
    <x v="3"/>
    <n v="1128299"/>
    <x v="271"/>
    <x v="1"/>
    <x v="23"/>
    <s v="New Orleans"/>
    <x v="3"/>
    <n v="33"/>
    <n v="101"/>
    <n v="3333"/>
    <n v="1433.1899999999998"/>
    <n v="0.42999999999999994"/>
    <s v="Outlet"/>
    <s v="2021"/>
    <x v="4"/>
    <x v="36"/>
  </r>
  <r>
    <x v="3"/>
    <n v="1128299"/>
    <x v="271"/>
    <x v="1"/>
    <x v="23"/>
    <s v="New Orleans"/>
    <x v="4"/>
    <n v="32"/>
    <n v="77"/>
    <n v="2464"/>
    <n v="1182.72"/>
    <n v="0.48"/>
    <s v="Outlet"/>
    <s v="2021"/>
    <x v="4"/>
    <x v="36"/>
  </r>
  <r>
    <x v="3"/>
    <n v="1128299"/>
    <x v="271"/>
    <x v="1"/>
    <x v="23"/>
    <s v="New Orleans"/>
    <x v="5"/>
    <n v="46"/>
    <n v="178"/>
    <n v="8188"/>
    <n v="3275.2"/>
    <n v="0.39999999999999997"/>
    <s v="Outlet"/>
    <s v="2021"/>
    <x v="4"/>
    <x v="36"/>
  </r>
  <r>
    <x v="3"/>
    <n v="1128299"/>
    <x v="301"/>
    <x v="1"/>
    <x v="23"/>
    <s v="New Orleans"/>
    <x v="0"/>
    <n v="47"/>
    <n v="256"/>
    <n v="12032"/>
    <n v="5655.04"/>
    <n v="0.47"/>
    <s v="Outlet"/>
    <s v="2021"/>
    <x v="11"/>
    <x v="40"/>
  </r>
  <r>
    <x v="3"/>
    <n v="1128299"/>
    <x v="301"/>
    <x v="1"/>
    <x v="23"/>
    <s v="New Orleans"/>
    <x v="1"/>
    <n v="55"/>
    <n v="224"/>
    <n v="12320"/>
    <n v="5543.9999999999991"/>
    <n v="0.44999999999999996"/>
    <s v="Outlet"/>
    <s v="2021"/>
    <x v="11"/>
    <x v="40"/>
  </r>
  <r>
    <x v="3"/>
    <n v="1128299"/>
    <x v="301"/>
    <x v="1"/>
    <x v="23"/>
    <s v="New Orleans"/>
    <x v="2"/>
    <n v="55"/>
    <n v="210"/>
    <n v="11550"/>
    <n v="5081.9999999999991"/>
    <n v="0.43999999999999995"/>
    <s v="Outlet"/>
    <s v="2021"/>
    <x v="11"/>
    <x v="40"/>
  </r>
  <r>
    <x v="3"/>
    <n v="1128299"/>
    <x v="301"/>
    <x v="1"/>
    <x v="23"/>
    <s v="New Orleans"/>
    <x v="3"/>
    <n v="59"/>
    <n v="184"/>
    <n v="10856"/>
    <n v="5102.32"/>
    <n v="0.47"/>
    <s v="Outlet"/>
    <s v="2021"/>
    <x v="11"/>
    <x v="40"/>
  </r>
  <r>
    <x v="3"/>
    <n v="1128299"/>
    <x v="301"/>
    <x v="1"/>
    <x v="23"/>
    <s v="New Orleans"/>
    <x v="4"/>
    <n v="70"/>
    <n v="153"/>
    <n v="10710"/>
    <n v="5033.7000000000007"/>
    <n v="0.47000000000000003"/>
    <s v="Outlet"/>
    <s v="2021"/>
    <x v="11"/>
    <x v="40"/>
  </r>
  <r>
    <x v="3"/>
    <n v="1128299"/>
    <x v="301"/>
    <x v="1"/>
    <x v="23"/>
    <s v="New Orleans"/>
    <x v="5"/>
    <n v="80"/>
    <n v="248"/>
    <n v="19840"/>
    <n v="8134.4"/>
    <n v="0.41"/>
    <s v="Outlet"/>
    <s v="2021"/>
    <x v="11"/>
    <x v="40"/>
  </r>
  <r>
    <x v="3"/>
    <n v="1128299"/>
    <x v="330"/>
    <x v="1"/>
    <x v="23"/>
    <s v="New Orleans"/>
    <x v="0"/>
    <n v="62"/>
    <n v="306"/>
    <n v="18972"/>
    <n v="8157.9599999999991"/>
    <n v="0.42999999999999994"/>
    <s v="Outlet"/>
    <s v="2021"/>
    <x v="5"/>
    <x v="14"/>
  </r>
  <r>
    <x v="3"/>
    <n v="1128299"/>
    <x v="330"/>
    <x v="1"/>
    <x v="23"/>
    <s v="New Orleans"/>
    <x v="1"/>
    <n v="67"/>
    <n v="248"/>
    <n v="16616"/>
    <n v="7643.36"/>
    <n v="0.45999999999999996"/>
    <s v="Outlet"/>
    <s v="2021"/>
    <x v="5"/>
    <x v="14"/>
  </r>
  <r>
    <x v="3"/>
    <n v="1128299"/>
    <x v="330"/>
    <x v="1"/>
    <x v="23"/>
    <s v="New Orleans"/>
    <x v="2"/>
    <n v="69"/>
    <n v="210"/>
    <n v="14490"/>
    <n v="6810.2999999999993"/>
    <n v="0.47"/>
    <s v="Outlet"/>
    <s v="2021"/>
    <x v="5"/>
    <x v="14"/>
  </r>
  <r>
    <x v="3"/>
    <n v="1128299"/>
    <x v="330"/>
    <x v="1"/>
    <x v="23"/>
    <s v="New Orleans"/>
    <x v="3"/>
    <n v="62"/>
    <n v="198"/>
    <n v="12276"/>
    <n v="5524.2"/>
    <n v="0.44999999999999996"/>
    <s v="Outlet"/>
    <s v="2021"/>
    <x v="5"/>
    <x v="14"/>
  </r>
  <r>
    <x v="3"/>
    <n v="1128299"/>
    <x v="330"/>
    <x v="1"/>
    <x v="23"/>
    <s v="New Orleans"/>
    <x v="4"/>
    <n v="73"/>
    <n v="221"/>
    <n v="16133"/>
    <n v="7905.17"/>
    <n v="0.49"/>
    <s v="Outlet"/>
    <s v="2021"/>
    <x v="5"/>
    <x v="14"/>
  </r>
  <r>
    <x v="3"/>
    <n v="1128299"/>
    <x v="330"/>
    <x v="1"/>
    <x v="23"/>
    <s v="New Orleans"/>
    <x v="5"/>
    <n v="81"/>
    <n v="208"/>
    <n v="16848"/>
    <n v="6907.6799999999994"/>
    <n v="0.41"/>
    <s v="Outlet"/>
    <s v="2021"/>
    <x v="5"/>
    <x v="14"/>
  </r>
  <r>
    <x v="3"/>
    <n v="1128299"/>
    <x v="362"/>
    <x v="1"/>
    <x v="23"/>
    <s v="New Orleans"/>
    <x v="0"/>
    <n v="73"/>
    <n v="255"/>
    <n v="18615"/>
    <n v="8749.0499999999993"/>
    <n v="0.47"/>
    <s v="Outlet"/>
    <s v="2021"/>
    <x v="6"/>
    <x v="19"/>
  </r>
  <r>
    <x v="3"/>
    <n v="1128299"/>
    <x v="362"/>
    <x v="1"/>
    <x v="23"/>
    <s v="New Orleans"/>
    <x v="1"/>
    <n v="57"/>
    <n v="256"/>
    <n v="14592"/>
    <n v="6420.48"/>
    <n v="0.43999999999999995"/>
    <s v="Outlet"/>
    <s v="2021"/>
    <x v="6"/>
    <x v="19"/>
  </r>
  <r>
    <x v="3"/>
    <n v="1128299"/>
    <x v="362"/>
    <x v="1"/>
    <x v="23"/>
    <s v="New Orleans"/>
    <x v="2"/>
    <n v="50"/>
    <n v="217"/>
    <n v="10850"/>
    <n v="4557"/>
    <n v="0.42"/>
    <s v="Outlet"/>
    <s v="2021"/>
    <x v="6"/>
    <x v="19"/>
  </r>
  <r>
    <x v="3"/>
    <n v="1128299"/>
    <x v="362"/>
    <x v="1"/>
    <x v="23"/>
    <s v="New Orleans"/>
    <x v="3"/>
    <n v="55"/>
    <n v="143"/>
    <n v="7865"/>
    <n v="3696.5499999999997"/>
    <n v="0.47"/>
    <s v="Outlet"/>
    <s v="2021"/>
    <x v="6"/>
    <x v="19"/>
  </r>
  <r>
    <x v="3"/>
    <n v="1128299"/>
    <x v="362"/>
    <x v="1"/>
    <x v="23"/>
    <s v="New Orleans"/>
    <x v="4"/>
    <n v="47"/>
    <n v="152"/>
    <n v="7144"/>
    <n v="3500.56"/>
    <n v="0.49"/>
    <s v="Outlet"/>
    <s v="2021"/>
    <x v="6"/>
    <x v="19"/>
  </r>
  <r>
    <x v="3"/>
    <n v="1128299"/>
    <x v="362"/>
    <x v="1"/>
    <x v="23"/>
    <s v="New Orleans"/>
    <x v="5"/>
    <n v="46"/>
    <n v="102"/>
    <n v="4692"/>
    <n v="1782.96"/>
    <n v="0.38"/>
    <s v="Outlet"/>
    <s v="2021"/>
    <x v="6"/>
    <x v="19"/>
  </r>
  <r>
    <x v="3"/>
    <n v="1128299"/>
    <x v="394"/>
    <x v="1"/>
    <x v="23"/>
    <s v="New Orleans"/>
    <x v="0"/>
    <n v="33"/>
    <n v="175"/>
    <n v="5775"/>
    <n v="2425.5"/>
    <n v="0.42"/>
    <s v="Outlet"/>
    <s v="2021"/>
    <x v="7"/>
    <x v="23"/>
  </r>
  <r>
    <x v="3"/>
    <n v="1128299"/>
    <x v="394"/>
    <x v="1"/>
    <x v="23"/>
    <s v="New Orleans"/>
    <x v="1"/>
    <n v="40"/>
    <n v="175"/>
    <n v="7000"/>
    <n v="3009.9999999999995"/>
    <n v="0.42999999999999994"/>
    <s v="Outlet"/>
    <s v="2021"/>
    <x v="7"/>
    <x v="23"/>
  </r>
  <r>
    <x v="3"/>
    <n v="1128299"/>
    <x v="394"/>
    <x v="1"/>
    <x v="23"/>
    <s v="New Orleans"/>
    <x v="2"/>
    <n v="30"/>
    <n v="96"/>
    <n v="2880"/>
    <n v="1324.8"/>
    <n v="0.45999999999999996"/>
    <s v="Outlet"/>
    <s v="2021"/>
    <x v="7"/>
    <x v="23"/>
  </r>
  <r>
    <x v="3"/>
    <n v="1128299"/>
    <x v="394"/>
    <x v="1"/>
    <x v="23"/>
    <s v="New Orleans"/>
    <x v="3"/>
    <n v="34"/>
    <n v="80"/>
    <n v="2720"/>
    <n v="1142.3999999999999"/>
    <n v="0.42"/>
    <s v="Outlet"/>
    <s v="2021"/>
    <x v="7"/>
    <x v="23"/>
  </r>
  <r>
    <x v="3"/>
    <n v="1128299"/>
    <x v="394"/>
    <x v="1"/>
    <x v="23"/>
    <s v="New Orleans"/>
    <x v="4"/>
    <n v="41"/>
    <n v="83"/>
    <n v="3403"/>
    <n v="1633.4399999999998"/>
    <n v="0.48"/>
    <s v="Outlet"/>
    <s v="2021"/>
    <x v="7"/>
    <x v="23"/>
  </r>
  <r>
    <x v="3"/>
    <n v="1128299"/>
    <x v="394"/>
    <x v="1"/>
    <x v="23"/>
    <s v="New Orleans"/>
    <x v="5"/>
    <n v="30"/>
    <n v="90"/>
    <n v="2700"/>
    <n v="1080"/>
    <n v="0.39999999999999997"/>
    <s v="Outlet"/>
    <s v="2021"/>
    <x v="7"/>
    <x v="23"/>
  </r>
  <r>
    <x v="3"/>
    <n v="1128299"/>
    <x v="423"/>
    <x v="1"/>
    <x v="23"/>
    <s v="New Orleans"/>
    <x v="0"/>
    <n v="25"/>
    <n v="124"/>
    <n v="3100"/>
    <n v="1332.9999999999998"/>
    <n v="0.42999999999999994"/>
    <s v="Outlet"/>
    <s v="2021"/>
    <x v="8"/>
    <x v="24"/>
  </r>
  <r>
    <x v="3"/>
    <n v="1128299"/>
    <x v="423"/>
    <x v="1"/>
    <x v="23"/>
    <s v="New Orleans"/>
    <x v="1"/>
    <n v="34"/>
    <n v="184"/>
    <n v="6256"/>
    <n v="2815.2"/>
    <n v="0.44999999999999996"/>
    <s v="Outlet"/>
    <s v="2021"/>
    <x v="8"/>
    <x v="24"/>
  </r>
  <r>
    <x v="3"/>
    <n v="1128299"/>
    <x v="423"/>
    <x v="1"/>
    <x v="23"/>
    <s v="New Orleans"/>
    <x v="2"/>
    <n v="33"/>
    <n v="128"/>
    <n v="4224"/>
    <n v="1900.7999999999997"/>
    <n v="0.44999999999999996"/>
    <s v="Outlet"/>
    <s v="2021"/>
    <x v="8"/>
    <x v="24"/>
  </r>
  <r>
    <x v="3"/>
    <n v="1128299"/>
    <x v="423"/>
    <x v="1"/>
    <x v="23"/>
    <s v="New Orleans"/>
    <x v="3"/>
    <n v="31"/>
    <n v="120"/>
    <n v="3720"/>
    <n v="1599.5999999999997"/>
    <n v="0.42999999999999994"/>
    <s v="Outlet"/>
    <s v="2021"/>
    <x v="8"/>
    <x v="24"/>
  </r>
  <r>
    <x v="3"/>
    <n v="1128299"/>
    <x v="423"/>
    <x v="1"/>
    <x v="23"/>
    <s v="New Orleans"/>
    <x v="4"/>
    <n v="39"/>
    <n v="112"/>
    <n v="4368"/>
    <n v="2096.64"/>
    <n v="0.48"/>
    <s v="Outlet"/>
    <s v="2021"/>
    <x v="8"/>
    <x v="24"/>
  </r>
  <r>
    <x v="3"/>
    <n v="1128299"/>
    <x v="423"/>
    <x v="1"/>
    <x v="23"/>
    <s v="New Orleans"/>
    <x v="5"/>
    <n v="44"/>
    <n v="140"/>
    <n v="6160"/>
    <n v="2464"/>
    <n v="0.39999999999999997"/>
    <s v="Outlet"/>
    <s v="2021"/>
    <x v="8"/>
    <x v="24"/>
  </r>
  <r>
    <x v="3"/>
    <n v="1128299"/>
    <x v="454"/>
    <x v="1"/>
    <x v="23"/>
    <s v="New Orleans"/>
    <x v="0"/>
    <n v="28"/>
    <n v="219"/>
    <n v="6132"/>
    <n v="2882.04"/>
    <n v="0.47"/>
    <s v="Outlet"/>
    <s v="2021"/>
    <x v="9"/>
    <x v="28"/>
  </r>
  <r>
    <x v="3"/>
    <n v="1128299"/>
    <x v="454"/>
    <x v="1"/>
    <x v="23"/>
    <s v="New Orleans"/>
    <x v="1"/>
    <n v="35"/>
    <n v="224"/>
    <n v="7840"/>
    <n v="3684.7999999999997"/>
    <n v="0.47"/>
    <s v="Outlet"/>
    <s v="2021"/>
    <x v="9"/>
    <x v="28"/>
  </r>
  <r>
    <x v="3"/>
    <n v="1128299"/>
    <x v="454"/>
    <x v="1"/>
    <x v="23"/>
    <s v="New Orleans"/>
    <x v="2"/>
    <n v="30"/>
    <n v="158"/>
    <n v="4740"/>
    <n v="2180.3999999999996"/>
    <n v="0.45999999999999996"/>
    <s v="Outlet"/>
    <s v="2021"/>
    <x v="9"/>
    <x v="28"/>
  </r>
  <r>
    <x v="3"/>
    <n v="1128299"/>
    <x v="454"/>
    <x v="1"/>
    <x v="23"/>
    <s v="New Orleans"/>
    <x v="3"/>
    <n v="40"/>
    <n v="155"/>
    <n v="6200"/>
    <n v="2852"/>
    <n v="0.45999999999999996"/>
    <s v="Outlet"/>
    <s v="2021"/>
    <x v="9"/>
    <x v="28"/>
  </r>
  <r>
    <x v="3"/>
    <n v="1128299"/>
    <x v="454"/>
    <x v="1"/>
    <x v="23"/>
    <s v="New Orleans"/>
    <x v="4"/>
    <n v="53"/>
    <n v="147"/>
    <n v="7791"/>
    <n v="3661.7700000000004"/>
    <n v="0.47000000000000003"/>
    <s v="Outlet"/>
    <s v="2021"/>
    <x v="9"/>
    <x v="28"/>
  </r>
  <r>
    <x v="3"/>
    <n v="1128299"/>
    <x v="454"/>
    <x v="1"/>
    <x v="23"/>
    <s v="New Orleans"/>
    <x v="5"/>
    <n v="64"/>
    <n v="180"/>
    <n v="11520"/>
    <n v="4723.2"/>
    <n v="0.41"/>
    <s v="Outlet"/>
    <s v="2021"/>
    <x v="9"/>
    <x v="28"/>
  </r>
  <r>
    <x v="3"/>
    <n v="1128299"/>
    <x v="483"/>
    <x v="1"/>
    <x v="23"/>
    <s v="New Orleans"/>
    <x v="0"/>
    <n v="46"/>
    <n v="272"/>
    <n v="12512"/>
    <n v="5755.5199999999995"/>
    <n v="0.45999999999999996"/>
    <s v="Outlet"/>
    <s v="2021"/>
    <x v="10"/>
    <x v="51"/>
  </r>
  <r>
    <x v="3"/>
    <n v="1128299"/>
    <x v="483"/>
    <x v="1"/>
    <x v="23"/>
    <s v="New Orleans"/>
    <x v="1"/>
    <n v="52"/>
    <n v="248"/>
    <n v="12896"/>
    <n v="5674.2399999999989"/>
    <n v="0.43999999999999995"/>
    <s v="Outlet"/>
    <s v="2021"/>
    <x v="10"/>
    <x v="51"/>
  </r>
  <r>
    <x v="0"/>
    <n v="1128299"/>
    <x v="483"/>
    <x v="1"/>
    <x v="23"/>
    <s v="New Orleans"/>
    <x v="2"/>
    <n v="53"/>
    <n v="192"/>
    <n v="10176"/>
    <n v="4375.6799999999994"/>
    <n v="0.42999999999999994"/>
    <s v="Outlet"/>
    <s v="2021"/>
    <x v="10"/>
    <x v="51"/>
  </r>
  <r>
    <x v="0"/>
    <n v="1128299"/>
    <x v="483"/>
    <x v="1"/>
    <x v="23"/>
    <s v="New Orleans"/>
    <x v="3"/>
    <n v="53"/>
    <n v="192"/>
    <n v="10176"/>
    <n v="4782.7199999999993"/>
    <n v="0.47"/>
    <s v="Outlet"/>
    <s v="2021"/>
    <x v="10"/>
    <x v="51"/>
  </r>
  <r>
    <x v="0"/>
    <n v="1128299"/>
    <x v="483"/>
    <x v="1"/>
    <x v="23"/>
    <s v="New Orleans"/>
    <x v="4"/>
    <n v="55"/>
    <n v="168"/>
    <n v="9240"/>
    <n v="4435.2"/>
    <n v="0.48"/>
    <s v="Outlet"/>
    <s v="2021"/>
    <x v="10"/>
    <x v="51"/>
  </r>
  <r>
    <x v="0"/>
    <n v="1128299"/>
    <x v="483"/>
    <x v="1"/>
    <x v="23"/>
    <s v="New Orleans"/>
    <x v="5"/>
    <n v="59"/>
    <n v="194"/>
    <n v="11446"/>
    <n v="4578.3999999999996"/>
    <n v="0.39999999999999997"/>
    <s v="Outlet"/>
    <s v="2021"/>
    <x v="10"/>
    <x v="51"/>
  </r>
  <r>
    <x v="0"/>
    <n v="1197831"/>
    <x v="169"/>
    <x v="1"/>
    <x v="23"/>
    <s v="New Orleans"/>
    <x v="0"/>
    <n v="14"/>
    <n v="223"/>
    <n v="3122"/>
    <n v="1061.4799999999998"/>
    <n v="0.33999999999999997"/>
    <s v="Outlet"/>
    <s v="2021"/>
    <x v="0"/>
    <x v="1"/>
  </r>
  <r>
    <x v="0"/>
    <n v="1197831"/>
    <x v="169"/>
    <x v="1"/>
    <x v="23"/>
    <s v="New Orleans"/>
    <x v="1"/>
    <n v="20"/>
    <n v="209"/>
    <n v="4180"/>
    <n v="1504.8"/>
    <n v="0.36"/>
    <s v="Outlet"/>
    <s v="2021"/>
    <x v="0"/>
    <x v="1"/>
  </r>
  <r>
    <x v="0"/>
    <n v="1197831"/>
    <x v="169"/>
    <x v="1"/>
    <x v="23"/>
    <s v="New Orleans"/>
    <x v="2"/>
    <n v="21"/>
    <n v="162"/>
    <n v="3402"/>
    <n v="1258.74"/>
    <n v="0.37"/>
    <s v="Outlet"/>
    <s v="2021"/>
    <x v="0"/>
    <x v="1"/>
  </r>
  <r>
    <x v="0"/>
    <n v="1197831"/>
    <x v="169"/>
    <x v="1"/>
    <x v="23"/>
    <s v="New Orleans"/>
    <x v="3"/>
    <n v="26"/>
    <n v="166"/>
    <n v="4316"/>
    <n v="1812.7200000000003"/>
    <n v="0.42000000000000004"/>
    <s v="Outlet"/>
    <s v="2021"/>
    <x v="0"/>
    <x v="1"/>
  </r>
  <r>
    <x v="0"/>
    <n v="1197831"/>
    <x v="169"/>
    <x v="1"/>
    <x v="23"/>
    <s v="New Orleans"/>
    <x v="4"/>
    <n v="28"/>
    <n v="111"/>
    <n v="3108"/>
    <n v="870.24000000000012"/>
    <n v="0.28000000000000003"/>
    <s v="Outlet"/>
    <s v="2021"/>
    <x v="0"/>
    <x v="1"/>
  </r>
  <r>
    <x v="3"/>
    <n v="1197831"/>
    <x v="169"/>
    <x v="1"/>
    <x v="23"/>
    <s v="New Orleans"/>
    <x v="5"/>
    <n v="23"/>
    <n v="147"/>
    <n v="3381"/>
    <n v="1690.5"/>
    <n v="0.5"/>
    <s v="Outlet"/>
    <s v="2021"/>
    <x v="0"/>
    <x v="1"/>
  </r>
  <r>
    <x v="0"/>
    <n v="1197831"/>
    <x v="199"/>
    <x v="1"/>
    <x v="23"/>
    <s v="New Orleans"/>
    <x v="0"/>
    <n v="18"/>
    <n v="200"/>
    <n v="3600"/>
    <n v="1152"/>
    <n v="0.32"/>
    <s v="Outlet"/>
    <s v="2021"/>
    <x v="1"/>
    <x v="4"/>
  </r>
  <r>
    <x v="0"/>
    <n v="1197831"/>
    <x v="199"/>
    <x v="1"/>
    <x v="23"/>
    <s v="New Orleans"/>
    <x v="1"/>
    <n v="28"/>
    <n v="180"/>
    <n v="5040"/>
    <n v="1663.1999999999998"/>
    <n v="0.32999999999999996"/>
    <s v="Outlet"/>
    <s v="2021"/>
    <x v="1"/>
    <x v="4"/>
  </r>
  <r>
    <x v="0"/>
    <n v="1197831"/>
    <x v="199"/>
    <x v="1"/>
    <x v="23"/>
    <s v="New Orleans"/>
    <x v="2"/>
    <n v="28"/>
    <n v="128"/>
    <n v="3584"/>
    <n v="1254.3999999999999"/>
    <n v="0.35"/>
    <s v="Outlet"/>
    <s v="2021"/>
    <x v="1"/>
    <x v="4"/>
  </r>
  <r>
    <x v="0"/>
    <n v="1197831"/>
    <x v="199"/>
    <x v="2"/>
    <x v="24"/>
    <s v="Boise"/>
    <x v="3"/>
    <n v="27"/>
    <n v="116"/>
    <n v="3132"/>
    <n v="1315.44"/>
    <n v="0.42000000000000004"/>
    <s v="Outlet"/>
    <s v="2021"/>
    <x v="1"/>
    <x v="4"/>
  </r>
  <r>
    <x v="0"/>
    <n v="1197831"/>
    <x v="199"/>
    <x v="2"/>
    <x v="24"/>
    <s v="Boise"/>
    <x v="4"/>
    <n v="31"/>
    <n v="88"/>
    <n v="2728"/>
    <n v="818.4"/>
    <n v="0.3"/>
    <s v="Outlet"/>
    <s v="2021"/>
    <x v="1"/>
    <x v="4"/>
  </r>
  <r>
    <x v="0"/>
    <n v="1197831"/>
    <x v="199"/>
    <x v="2"/>
    <x v="24"/>
    <s v="Boise"/>
    <x v="5"/>
    <n v="26"/>
    <n v="135"/>
    <n v="3510"/>
    <n v="1825.2"/>
    <n v="0.52"/>
    <s v="Outlet"/>
    <s v="2021"/>
    <x v="1"/>
    <x v="4"/>
  </r>
  <r>
    <x v="0"/>
    <n v="1197831"/>
    <x v="708"/>
    <x v="2"/>
    <x v="24"/>
    <s v="Boise"/>
    <x v="0"/>
    <n v="21"/>
    <n v="200"/>
    <n v="4200"/>
    <n v="1554"/>
    <n v="0.37"/>
    <s v="Outlet"/>
    <s v="2021"/>
    <x v="2"/>
    <x v="6"/>
  </r>
  <r>
    <x v="0"/>
    <n v="1197831"/>
    <x v="708"/>
    <x v="2"/>
    <x v="24"/>
    <s v="Boise"/>
    <x v="1"/>
    <n v="27"/>
    <n v="188"/>
    <n v="5076"/>
    <n v="1979.6399999999999"/>
    <n v="0.38999999999999996"/>
    <s v="Outlet"/>
    <s v="2021"/>
    <x v="2"/>
    <x v="6"/>
  </r>
  <r>
    <x v="0"/>
    <n v="1197831"/>
    <x v="708"/>
    <x v="2"/>
    <x v="24"/>
    <s v="Boise"/>
    <x v="2"/>
    <n v="20"/>
    <n v="135"/>
    <n v="2700"/>
    <n v="1026"/>
    <n v="0.38"/>
    <s v="Outlet"/>
    <s v="2021"/>
    <x v="2"/>
    <x v="6"/>
  </r>
  <r>
    <x v="0"/>
    <n v="1197831"/>
    <x v="708"/>
    <x v="2"/>
    <x v="24"/>
    <s v="Boise"/>
    <x v="3"/>
    <n v="26"/>
    <n v="112"/>
    <n v="2912"/>
    <n v="1368.64"/>
    <n v="0.47000000000000003"/>
    <s v="Outlet"/>
    <s v="2021"/>
    <x v="2"/>
    <x v="6"/>
  </r>
  <r>
    <x v="3"/>
    <n v="1197831"/>
    <x v="708"/>
    <x v="2"/>
    <x v="24"/>
    <s v="Boise"/>
    <x v="4"/>
    <n v="32"/>
    <n v="88"/>
    <n v="2816"/>
    <n v="985.59999999999991"/>
    <n v="0.35"/>
    <s v="Outlet"/>
    <s v="2021"/>
    <x v="2"/>
    <x v="6"/>
  </r>
  <r>
    <x v="3"/>
    <n v="1197831"/>
    <x v="708"/>
    <x v="2"/>
    <x v="24"/>
    <s v="Boise"/>
    <x v="5"/>
    <n v="25"/>
    <n v="124"/>
    <n v="3100"/>
    <n v="1643"/>
    <n v="0.53"/>
    <s v="Outlet"/>
    <s v="2021"/>
    <x v="2"/>
    <x v="6"/>
  </r>
  <r>
    <x v="3"/>
    <n v="1197831"/>
    <x v="723"/>
    <x v="2"/>
    <x v="24"/>
    <s v="Boise"/>
    <x v="0"/>
    <n v="15"/>
    <n v="215"/>
    <n v="3225"/>
    <n v="1354.5"/>
    <n v="0.42"/>
    <s v="Outlet"/>
    <s v="2021"/>
    <x v="3"/>
    <x v="34"/>
  </r>
  <r>
    <x v="3"/>
    <n v="1197831"/>
    <x v="723"/>
    <x v="2"/>
    <x v="24"/>
    <s v="Boise"/>
    <x v="1"/>
    <n v="21"/>
    <n v="215"/>
    <n v="4515"/>
    <n v="1760.85"/>
    <n v="0.38999999999999996"/>
    <s v="Outlet"/>
    <s v="2021"/>
    <x v="3"/>
    <x v="34"/>
  </r>
  <r>
    <x v="3"/>
    <n v="1197831"/>
    <x v="723"/>
    <x v="2"/>
    <x v="24"/>
    <s v="Boise"/>
    <x v="2"/>
    <n v="19"/>
    <n v="162"/>
    <n v="3078"/>
    <n v="1138.8599999999999"/>
    <n v="0.37"/>
    <s v="Outlet"/>
    <s v="2021"/>
    <x v="3"/>
    <x v="34"/>
  </r>
  <r>
    <x v="3"/>
    <n v="1197831"/>
    <x v="723"/>
    <x v="2"/>
    <x v="24"/>
    <s v="Boise"/>
    <x v="3"/>
    <n v="20"/>
    <n v="116"/>
    <n v="2320"/>
    <n v="1136.8"/>
    <n v="0.49"/>
    <s v="Outlet"/>
    <s v="2021"/>
    <x v="3"/>
    <x v="34"/>
  </r>
  <r>
    <x v="3"/>
    <n v="1197831"/>
    <x v="723"/>
    <x v="2"/>
    <x v="24"/>
    <s v="Boise"/>
    <x v="4"/>
    <n v="27"/>
    <n v="91"/>
    <n v="2457"/>
    <n v="786.24"/>
    <n v="0.32"/>
    <s v="Outlet"/>
    <s v="2021"/>
    <x v="3"/>
    <x v="34"/>
  </r>
  <r>
    <x v="3"/>
    <n v="1197831"/>
    <x v="723"/>
    <x v="2"/>
    <x v="24"/>
    <s v="Boise"/>
    <x v="5"/>
    <n v="23"/>
    <n v="176"/>
    <n v="4048"/>
    <n v="2307.36"/>
    <n v="0.57000000000000006"/>
    <s v="Outlet"/>
    <s v="2021"/>
    <x v="3"/>
    <x v="34"/>
  </r>
  <r>
    <x v="3"/>
    <n v="1197831"/>
    <x v="258"/>
    <x v="2"/>
    <x v="24"/>
    <s v="Boise"/>
    <x v="0"/>
    <n v="14"/>
    <n v="210"/>
    <n v="2940"/>
    <n v="1234.8"/>
    <n v="0.42"/>
    <s v="Outlet"/>
    <s v="2021"/>
    <x v="4"/>
    <x v="13"/>
  </r>
  <r>
    <x v="3"/>
    <n v="1197831"/>
    <x v="258"/>
    <x v="2"/>
    <x v="24"/>
    <s v="Boise"/>
    <x v="1"/>
    <n v="22"/>
    <n v="247"/>
    <n v="5434"/>
    <n v="2227.94"/>
    <n v="0.41"/>
    <s v="Outlet"/>
    <s v="2021"/>
    <x v="4"/>
    <x v="13"/>
  </r>
  <r>
    <x v="3"/>
    <n v="1197831"/>
    <x v="258"/>
    <x v="2"/>
    <x v="24"/>
    <s v="Boise"/>
    <x v="2"/>
    <n v="18"/>
    <n v="184"/>
    <n v="3312"/>
    <n v="1291.6799999999998"/>
    <n v="0.38999999999999996"/>
    <s v="Outlet"/>
    <s v="2021"/>
    <x v="4"/>
    <x v="13"/>
  </r>
  <r>
    <x v="3"/>
    <n v="1197831"/>
    <x v="258"/>
    <x v="2"/>
    <x v="24"/>
    <s v="Boise"/>
    <x v="3"/>
    <n v="24"/>
    <n v="155"/>
    <n v="3720"/>
    <n v="1860"/>
    <n v="0.5"/>
    <s v="Outlet"/>
    <s v="2021"/>
    <x v="4"/>
    <x v="13"/>
  </r>
  <r>
    <x v="3"/>
    <n v="1197831"/>
    <x v="258"/>
    <x v="2"/>
    <x v="24"/>
    <s v="Boise"/>
    <x v="4"/>
    <n v="34"/>
    <n v="120"/>
    <n v="4080"/>
    <n v="1428"/>
    <n v="0.35"/>
    <s v="Outlet"/>
    <s v="2021"/>
    <x v="4"/>
    <x v="13"/>
  </r>
  <r>
    <x v="3"/>
    <n v="1197831"/>
    <x v="258"/>
    <x v="2"/>
    <x v="24"/>
    <s v="Boise"/>
    <x v="5"/>
    <n v="33"/>
    <n v="240"/>
    <n v="7920"/>
    <n v="4356"/>
    <n v="0.55000000000000004"/>
    <s v="Outlet"/>
    <s v="2021"/>
    <x v="4"/>
    <x v="13"/>
  </r>
  <r>
    <x v="3"/>
    <n v="1197831"/>
    <x v="288"/>
    <x v="2"/>
    <x v="24"/>
    <s v="Boise"/>
    <x v="0"/>
    <n v="31"/>
    <n v="233"/>
    <n v="7223"/>
    <n v="2744.7400000000002"/>
    <n v="0.38"/>
    <s v="Outlet"/>
    <s v="2021"/>
    <x v="11"/>
    <x v="38"/>
  </r>
  <r>
    <x v="3"/>
    <n v="1197831"/>
    <x v="288"/>
    <x v="2"/>
    <x v="24"/>
    <s v="Boise"/>
    <x v="1"/>
    <n v="35"/>
    <n v="263"/>
    <n v="9205"/>
    <n v="3774.0499999999997"/>
    <n v="0.41"/>
    <s v="Outlet"/>
    <s v="2021"/>
    <x v="11"/>
    <x v="38"/>
  </r>
  <r>
    <x v="3"/>
    <n v="1197831"/>
    <x v="288"/>
    <x v="2"/>
    <x v="24"/>
    <s v="Boise"/>
    <x v="2"/>
    <n v="34"/>
    <n v="186"/>
    <n v="6324"/>
    <n v="2592.8399999999997"/>
    <n v="0.41"/>
    <s v="Outlet"/>
    <s v="2021"/>
    <x v="11"/>
    <x v="38"/>
  </r>
  <r>
    <x v="3"/>
    <n v="1197831"/>
    <x v="288"/>
    <x v="2"/>
    <x v="24"/>
    <s v="Boise"/>
    <x v="3"/>
    <n v="33"/>
    <n v="187"/>
    <n v="6171"/>
    <n v="3023.79"/>
    <n v="0.49"/>
    <s v="Outlet"/>
    <s v="2021"/>
    <x v="11"/>
    <x v="38"/>
  </r>
  <r>
    <x v="3"/>
    <n v="1197831"/>
    <x v="288"/>
    <x v="2"/>
    <x v="24"/>
    <s v="Boise"/>
    <x v="4"/>
    <n v="43"/>
    <n v="158"/>
    <n v="6794"/>
    <n v="2309.9599999999996"/>
    <n v="0.33999999999999997"/>
    <s v="Outlet"/>
    <s v="2021"/>
    <x v="11"/>
    <x v="38"/>
  </r>
  <r>
    <x v="3"/>
    <n v="1197831"/>
    <x v="288"/>
    <x v="2"/>
    <x v="24"/>
    <s v="Boise"/>
    <x v="5"/>
    <n v="39"/>
    <n v="248"/>
    <n v="9672"/>
    <n v="5319.6"/>
    <n v="0.55000000000000004"/>
    <s v="Outlet"/>
    <s v="2021"/>
    <x v="11"/>
    <x v="38"/>
  </r>
  <r>
    <x v="3"/>
    <n v="1197831"/>
    <x v="320"/>
    <x v="2"/>
    <x v="24"/>
    <s v="Boise"/>
    <x v="0"/>
    <n v="35"/>
    <n v="264"/>
    <n v="9240"/>
    <n v="4250.3999999999996"/>
    <n v="0.45999999999999996"/>
    <s v="Outlet"/>
    <s v="2021"/>
    <x v="5"/>
    <x v="43"/>
  </r>
  <r>
    <x v="3"/>
    <n v="1197831"/>
    <x v="320"/>
    <x v="2"/>
    <x v="24"/>
    <s v="Boise"/>
    <x v="1"/>
    <n v="40"/>
    <n v="271"/>
    <n v="10840"/>
    <n v="4661.1999999999989"/>
    <n v="0.42999999999999994"/>
    <s v="Outlet"/>
    <s v="2021"/>
    <x v="5"/>
    <x v="43"/>
  </r>
  <r>
    <x v="3"/>
    <n v="1197831"/>
    <x v="320"/>
    <x v="2"/>
    <x v="24"/>
    <s v="Boise"/>
    <x v="2"/>
    <n v="34"/>
    <n v="278"/>
    <n v="9452"/>
    <n v="3969.8399999999997"/>
    <n v="0.42"/>
    <s v="Outlet"/>
    <s v="2021"/>
    <x v="5"/>
    <x v="43"/>
  </r>
  <r>
    <x v="3"/>
    <n v="1197831"/>
    <x v="320"/>
    <x v="2"/>
    <x v="24"/>
    <s v="Boise"/>
    <x v="3"/>
    <n v="38"/>
    <n v="158"/>
    <n v="6004"/>
    <n v="3182.1200000000003"/>
    <n v="0.53"/>
    <s v="Outlet"/>
    <s v="2021"/>
    <x v="5"/>
    <x v="43"/>
  </r>
  <r>
    <x v="3"/>
    <n v="1197831"/>
    <x v="320"/>
    <x v="2"/>
    <x v="24"/>
    <s v="Boise"/>
    <x v="4"/>
    <n v="43"/>
    <n v="173"/>
    <n v="7439"/>
    <n v="2975.6"/>
    <n v="0.39999999999999997"/>
    <s v="Outlet"/>
    <s v="2021"/>
    <x v="5"/>
    <x v="43"/>
  </r>
  <r>
    <x v="0"/>
    <n v="1197831"/>
    <x v="320"/>
    <x v="2"/>
    <x v="24"/>
    <s v="Boise"/>
    <x v="5"/>
    <n v="51"/>
    <n v="264"/>
    <n v="13464"/>
    <n v="7943.7600000000011"/>
    <n v="0.59000000000000008"/>
    <s v="Outlet"/>
    <s v="2021"/>
    <x v="5"/>
    <x v="43"/>
  </r>
  <r>
    <x v="0"/>
    <n v="1197831"/>
    <x v="353"/>
    <x v="2"/>
    <x v="24"/>
    <s v="Boise"/>
    <x v="0"/>
    <n v="38"/>
    <n v="233"/>
    <n v="8854"/>
    <n v="3718.68"/>
    <n v="0.42"/>
    <s v="Outlet"/>
    <s v="2021"/>
    <x v="6"/>
    <x v="18"/>
  </r>
  <r>
    <x v="0"/>
    <n v="1197831"/>
    <x v="353"/>
    <x v="2"/>
    <x v="24"/>
    <s v="Boise"/>
    <x v="1"/>
    <n v="37"/>
    <n v="255"/>
    <n v="9435"/>
    <n v="4057.0499999999993"/>
    <n v="0.42999999999999994"/>
    <s v="Outlet"/>
    <s v="2021"/>
    <x v="6"/>
    <x v="18"/>
  </r>
  <r>
    <x v="0"/>
    <n v="1197831"/>
    <x v="353"/>
    <x v="2"/>
    <x v="24"/>
    <s v="Boise"/>
    <x v="2"/>
    <n v="39"/>
    <n v="305"/>
    <n v="11895"/>
    <n v="5114.8499999999995"/>
    <n v="0.42999999999999994"/>
    <s v="Outlet"/>
    <s v="2021"/>
    <x v="6"/>
    <x v="18"/>
  </r>
  <r>
    <x v="0"/>
    <n v="1197831"/>
    <x v="353"/>
    <x v="2"/>
    <x v="24"/>
    <s v="Boise"/>
    <x v="3"/>
    <n v="33"/>
    <n v="162"/>
    <n v="5346"/>
    <n v="2940.3"/>
    <n v="0.55000000000000004"/>
    <s v="Outlet"/>
    <s v="2021"/>
    <x v="6"/>
    <x v="18"/>
  </r>
  <r>
    <x v="2"/>
    <n v="1197831"/>
    <x v="353"/>
    <x v="2"/>
    <x v="24"/>
    <s v="Boise"/>
    <x v="4"/>
    <n v="39"/>
    <n v="166"/>
    <n v="6474"/>
    <n v="2719.08"/>
    <n v="0.42"/>
    <s v="Outlet"/>
    <s v="2021"/>
    <x v="6"/>
    <x v="18"/>
  </r>
  <r>
    <x v="2"/>
    <n v="1197831"/>
    <x v="353"/>
    <x v="2"/>
    <x v="24"/>
    <s v="Boise"/>
    <x v="5"/>
    <n v="44"/>
    <n v="239"/>
    <n v="10516"/>
    <n v="6414.7600000000011"/>
    <n v="0.6100000000000001"/>
    <s v="Outlet"/>
    <s v="2021"/>
    <x v="6"/>
    <x v="18"/>
  </r>
  <r>
    <x v="2"/>
    <n v="1197831"/>
    <x v="381"/>
    <x v="2"/>
    <x v="24"/>
    <s v="Boise"/>
    <x v="0"/>
    <n v="41"/>
    <n v="230"/>
    <n v="9430"/>
    <n v="4337.7999999999993"/>
    <n v="0.45999999999999996"/>
    <s v="Outlet"/>
    <s v="2021"/>
    <x v="7"/>
    <x v="22"/>
  </r>
  <r>
    <x v="2"/>
    <n v="1197831"/>
    <x v="381"/>
    <x v="2"/>
    <x v="24"/>
    <s v="Boise"/>
    <x v="1"/>
    <n v="38"/>
    <n v="219"/>
    <n v="8322"/>
    <n v="3578.4599999999996"/>
    <n v="0.42999999999999994"/>
    <s v="Outlet"/>
    <s v="2021"/>
    <x v="7"/>
    <x v="22"/>
  </r>
  <r>
    <x v="2"/>
    <n v="1197831"/>
    <x v="381"/>
    <x v="2"/>
    <x v="24"/>
    <s v="Boise"/>
    <x v="2"/>
    <n v="43"/>
    <n v="203"/>
    <n v="8729"/>
    <n v="3928.0499999999997"/>
    <n v="0.44999999999999996"/>
    <s v="Outlet"/>
    <s v="2021"/>
    <x v="7"/>
    <x v="22"/>
  </r>
  <r>
    <x v="2"/>
    <n v="1197831"/>
    <x v="381"/>
    <x v="2"/>
    <x v="24"/>
    <s v="Boise"/>
    <x v="3"/>
    <n v="40"/>
    <n v="136"/>
    <n v="5440"/>
    <n v="2992.0000000000005"/>
    <n v="0.55000000000000004"/>
    <s v="Outlet"/>
    <s v="2021"/>
    <x v="7"/>
    <x v="22"/>
  </r>
  <r>
    <x v="2"/>
    <n v="1197831"/>
    <x v="381"/>
    <x v="2"/>
    <x v="24"/>
    <s v="Boise"/>
    <x v="4"/>
    <n v="42"/>
    <n v="140"/>
    <n v="5880"/>
    <n v="2410.7999999999997"/>
    <n v="0.41"/>
    <s v="Outlet"/>
    <s v="2021"/>
    <x v="7"/>
    <x v="22"/>
  </r>
  <r>
    <x v="2"/>
    <n v="1197831"/>
    <x v="381"/>
    <x v="2"/>
    <x v="24"/>
    <s v="Boise"/>
    <x v="5"/>
    <n v="36"/>
    <n v="200"/>
    <n v="7200"/>
    <n v="4176.0000000000009"/>
    <n v="0.58000000000000007"/>
    <s v="Outlet"/>
    <s v="2021"/>
    <x v="7"/>
    <x v="22"/>
  </r>
  <r>
    <x v="2"/>
    <n v="1197831"/>
    <x v="410"/>
    <x v="2"/>
    <x v="24"/>
    <s v="Boise"/>
    <x v="0"/>
    <n v="30"/>
    <n v="201"/>
    <n v="6030"/>
    <n v="2773.7999999999997"/>
    <n v="0.45999999999999996"/>
    <s v="Outlet"/>
    <s v="2021"/>
    <x v="8"/>
    <x v="46"/>
  </r>
  <r>
    <x v="2"/>
    <n v="1197831"/>
    <x v="410"/>
    <x v="2"/>
    <x v="24"/>
    <s v="Boise"/>
    <x v="1"/>
    <n v="27"/>
    <n v="190"/>
    <n v="5130"/>
    <n v="2205.8999999999996"/>
    <n v="0.42999999999999994"/>
    <s v="Outlet"/>
    <s v="2021"/>
    <x v="8"/>
    <x v="46"/>
  </r>
  <r>
    <x v="2"/>
    <n v="1197831"/>
    <x v="410"/>
    <x v="2"/>
    <x v="24"/>
    <s v="Boise"/>
    <x v="2"/>
    <n v="31"/>
    <n v="179"/>
    <n v="5549"/>
    <n v="2330.58"/>
    <n v="0.42"/>
    <s v="Outlet"/>
    <s v="2021"/>
    <x v="8"/>
    <x v="46"/>
  </r>
  <r>
    <x v="2"/>
    <n v="1197831"/>
    <x v="410"/>
    <x v="2"/>
    <x v="24"/>
    <s v="Boise"/>
    <x v="3"/>
    <n v="35"/>
    <n v="116"/>
    <n v="4060"/>
    <n v="2151.8000000000002"/>
    <n v="0.53"/>
    <s v="Outlet"/>
    <s v="2021"/>
    <x v="8"/>
    <x v="46"/>
  </r>
  <r>
    <x v="2"/>
    <n v="1197831"/>
    <x v="410"/>
    <x v="2"/>
    <x v="24"/>
    <s v="Boise"/>
    <x v="4"/>
    <n v="25"/>
    <n v="123"/>
    <n v="3075"/>
    <n v="1199.2499999999998"/>
    <n v="0.38999999999999996"/>
    <s v="Outlet"/>
    <s v="2021"/>
    <x v="8"/>
    <x v="46"/>
  </r>
  <r>
    <x v="2"/>
    <n v="1197831"/>
    <x v="410"/>
    <x v="2"/>
    <x v="24"/>
    <s v="Boise"/>
    <x v="5"/>
    <n v="34"/>
    <n v="179"/>
    <n v="6086"/>
    <n v="3590.7400000000007"/>
    <n v="0.59000000000000008"/>
    <s v="Outlet"/>
    <s v="2021"/>
    <x v="8"/>
    <x v="46"/>
  </r>
  <r>
    <x v="2"/>
    <n v="1197831"/>
    <x v="442"/>
    <x v="2"/>
    <x v="24"/>
    <s v="Boise"/>
    <x v="0"/>
    <n v="27"/>
    <n v="203"/>
    <n v="5481"/>
    <n v="2521.2599999999998"/>
    <n v="0.45999999999999996"/>
    <s v="Outlet"/>
    <s v="2021"/>
    <x v="9"/>
    <x v="26"/>
  </r>
  <r>
    <x v="2"/>
    <n v="1197831"/>
    <x v="442"/>
    <x v="2"/>
    <x v="24"/>
    <s v="Boise"/>
    <x v="1"/>
    <n v="28"/>
    <n v="223"/>
    <n v="6244"/>
    <n v="2684.9199999999996"/>
    <n v="0.42999999999999994"/>
    <s v="Outlet"/>
    <s v="2021"/>
    <x v="9"/>
    <x v="26"/>
  </r>
  <r>
    <x v="2"/>
    <n v="1197831"/>
    <x v="442"/>
    <x v="2"/>
    <x v="24"/>
    <s v="Boise"/>
    <x v="2"/>
    <n v="42"/>
    <n v="210"/>
    <n v="8820"/>
    <n v="3704.3999999999996"/>
    <n v="0.42"/>
    <s v="Outlet"/>
    <s v="2021"/>
    <x v="9"/>
    <x v="26"/>
  </r>
  <r>
    <x v="2"/>
    <n v="1197831"/>
    <x v="442"/>
    <x v="2"/>
    <x v="24"/>
    <s v="Boise"/>
    <x v="3"/>
    <n v="43"/>
    <n v="158"/>
    <n v="6794"/>
    <n v="3532.88"/>
    <n v="0.52"/>
    <s v="Outlet"/>
    <s v="2021"/>
    <x v="9"/>
    <x v="26"/>
  </r>
  <r>
    <x v="2"/>
    <n v="1197831"/>
    <x v="442"/>
    <x v="2"/>
    <x v="24"/>
    <s v="Boise"/>
    <x v="4"/>
    <n v="41"/>
    <n v="149"/>
    <n v="6109"/>
    <n v="2321.42"/>
    <n v="0.38"/>
    <s v="Outlet"/>
    <s v="2021"/>
    <x v="9"/>
    <x v="26"/>
  </r>
  <r>
    <x v="2"/>
    <n v="1197831"/>
    <x v="442"/>
    <x v="2"/>
    <x v="24"/>
    <s v="Boise"/>
    <x v="5"/>
    <n v="51"/>
    <n v="194"/>
    <n v="9894"/>
    <n v="5837.4600000000009"/>
    <n v="0.59000000000000008"/>
    <s v="Outlet"/>
    <s v="2021"/>
    <x v="9"/>
    <x v="26"/>
  </r>
  <r>
    <x v="0"/>
    <n v="1197831"/>
    <x v="471"/>
    <x v="2"/>
    <x v="24"/>
    <s v="Boise"/>
    <x v="0"/>
    <n v="40"/>
    <n v="240"/>
    <n v="9600"/>
    <n v="4320"/>
    <n v="0.44999999999999996"/>
    <s v="Outlet"/>
    <s v="2021"/>
    <x v="10"/>
    <x v="49"/>
  </r>
  <r>
    <x v="0"/>
    <n v="1197831"/>
    <x v="471"/>
    <x v="2"/>
    <x v="24"/>
    <s v="Boise"/>
    <x v="1"/>
    <n v="41"/>
    <n v="240"/>
    <n v="9840"/>
    <n v="4526.3999999999996"/>
    <n v="0.45999999999999996"/>
    <s v="Outlet"/>
    <s v="2021"/>
    <x v="10"/>
    <x v="49"/>
  </r>
  <r>
    <x v="0"/>
    <n v="1197831"/>
    <x v="471"/>
    <x v="2"/>
    <x v="24"/>
    <s v="Boise"/>
    <x v="2"/>
    <n v="47"/>
    <n v="223"/>
    <n v="10481"/>
    <n v="4611.6399999999994"/>
    <n v="0.43999999999999995"/>
    <s v="Outlet"/>
    <s v="2021"/>
    <x v="10"/>
    <x v="49"/>
  </r>
  <r>
    <x v="0"/>
    <n v="1197831"/>
    <x v="471"/>
    <x v="2"/>
    <x v="24"/>
    <s v="Boise"/>
    <x v="3"/>
    <n v="44"/>
    <n v="184"/>
    <n v="8096"/>
    <n v="4209.92"/>
    <n v="0.52"/>
    <s v="Outlet"/>
    <s v="2021"/>
    <x v="10"/>
    <x v="49"/>
  </r>
  <r>
    <x v="0"/>
    <n v="1197831"/>
    <x v="471"/>
    <x v="2"/>
    <x v="24"/>
    <s v="Boise"/>
    <x v="4"/>
    <n v="43"/>
    <n v="147"/>
    <n v="6321"/>
    <n v="2591.6099999999997"/>
    <n v="0.41"/>
    <s v="Outlet"/>
    <s v="2021"/>
    <x v="10"/>
    <x v="49"/>
  </r>
  <r>
    <x v="0"/>
    <n v="1197831"/>
    <x v="471"/>
    <x v="2"/>
    <x v="24"/>
    <s v="Boise"/>
    <x v="5"/>
    <n v="47"/>
    <n v="232"/>
    <n v="10904"/>
    <n v="6651.4400000000014"/>
    <n v="0.6100000000000001"/>
    <s v="Outlet"/>
    <s v="2021"/>
    <x v="10"/>
    <x v="49"/>
  </r>
  <r>
    <x v="0"/>
    <n v="1128299"/>
    <x v="187"/>
    <x v="2"/>
    <x v="24"/>
    <s v="Boise"/>
    <x v="0"/>
    <n v="23"/>
    <n v="136"/>
    <n v="3128"/>
    <n v="1251.1999999999998"/>
    <n v="0.39999999999999997"/>
    <s v="Outlet"/>
    <s v="2021"/>
    <x v="0"/>
    <x v="2"/>
  </r>
  <r>
    <x v="0"/>
    <n v="1128299"/>
    <x v="187"/>
    <x v="2"/>
    <x v="24"/>
    <s v="Boise"/>
    <x v="1"/>
    <n v="30"/>
    <n v="140"/>
    <n v="4200"/>
    <n v="1806.0000000000002"/>
    <n v="0.43000000000000005"/>
    <s v="Outlet"/>
    <s v="2021"/>
    <x v="0"/>
    <x v="2"/>
  </r>
  <r>
    <x v="0"/>
    <n v="1128299"/>
    <x v="187"/>
    <x v="2"/>
    <x v="24"/>
    <s v="Boise"/>
    <x v="2"/>
    <n v="31"/>
    <n v="145"/>
    <n v="4495"/>
    <n v="1753.0499999999997"/>
    <n v="0.38999999999999996"/>
    <s v="Outlet"/>
    <s v="2021"/>
    <x v="0"/>
    <x v="2"/>
  </r>
  <r>
    <x v="0"/>
    <n v="1128299"/>
    <x v="187"/>
    <x v="2"/>
    <x v="24"/>
    <s v="Boise"/>
    <x v="3"/>
    <n v="30"/>
    <n v="88"/>
    <n v="2640"/>
    <n v="976.8"/>
    <n v="0.37"/>
    <s v="Outlet"/>
    <s v="2021"/>
    <x v="0"/>
    <x v="2"/>
  </r>
  <r>
    <x v="0"/>
    <n v="1128299"/>
    <x v="187"/>
    <x v="2"/>
    <x v="24"/>
    <s v="Boise"/>
    <x v="4"/>
    <n v="35"/>
    <n v="68"/>
    <n v="2380"/>
    <n v="809.19999999999993"/>
    <n v="0.33999999999999997"/>
    <s v="Outlet"/>
    <s v="2021"/>
    <x v="0"/>
    <x v="2"/>
  </r>
  <r>
    <x v="0"/>
    <n v="1128299"/>
    <x v="187"/>
    <x v="2"/>
    <x v="24"/>
    <s v="Boise"/>
    <x v="5"/>
    <n v="27"/>
    <n v="140"/>
    <n v="3780"/>
    <n v="1020.6"/>
    <n v="0.27"/>
    <s v="Outlet"/>
    <s v="2021"/>
    <x v="0"/>
    <x v="2"/>
  </r>
  <r>
    <x v="0"/>
    <n v="1128299"/>
    <x v="697"/>
    <x v="2"/>
    <x v="24"/>
    <s v="Boise"/>
    <x v="0"/>
    <n v="21"/>
    <n v="162"/>
    <n v="3402"/>
    <n v="1258.74"/>
    <n v="0.37"/>
    <s v="Outlet"/>
    <s v="2021"/>
    <x v="1"/>
    <x v="52"/>
  </r>
  <r>
    <x v="0"/>
    <n v="1128299"/>
    <x v="697"/>
    <x v="2"/>
    <x v="24"/>
    <s v="Boise"/>
    <x v="1"/>
    <n v="28"/>
    <n v="128"/>
    <n v="3584"/>
    <n v="1541.1200000000001"/>
    <n v="0.43000000000000005"/>
    <s v="Outlet"/>
    <s v="2021"/>
    <x v="1"/>
    <x v="52"/>
  </r>
  <r>
    <x v="0"/>
    <n v="1128299"/>
    <x v="697"/>
    <x v="2"/>
    <x v="24"/>
    <s v="Boise"/>
    <x v="2"/>
    <n v="28"/>
    <n v="124"/>
    <n v="3472"/>
    <n v="1458.24"/>
    <n v="0.42"/>
    <s v="Outlet"/>
    <s v="2021"/>
    <x v="1"/>
    <x v="52"/>
  </r>
  <r>
    <x v="0"/>
    <n v="1128299"/>
    <x v="697"/>
    <x v="2"/>
    <x v="25"/>
    <s v="Phoenix"/>
    <x v="3"/>
    <n v="26"/>
    <n v="68"/>
    <n v="1768"/>
    <n v="742.56"/>
    <n v="0.42"/>
    <s v="Outlet"/>
    <s v="2021"/>
    <x v="1"/>
    <x v="52"/>
  </r>
  <r>
    <x v="0"/>
    <n v="1128299"/>
    <x v="697"/>
    <x v="2"/>
    <x v="25"/>
    <s v="Phoenix"/>
    <x v="4"/>
    <n v="36"/>
    <n v="51"/>
    <n v="1836"/>
    <n v="679.31999999999994"/>
    <n v="0.37"/>
    <s v="Outlet"/>
    <s v="2021"/>
    <x v="1"/>
    <x v="52"/>
  </r>
  <r>
    <x v="0"/>
    <n v="1128299"/>
    <x v="697"/>
    <x v="2"/>
    <x v="25"/>
    <s v="Phoenix"/>
    <x v="5"/>
    <n v="31"/>
    <n v="116"/>
    <n v="3596"/>
    <n v="970.92000000000007"/>
    <n v="0.27"/>
    <s v="Outlet"/>
    <s v="2021"/>
    <x v="1"/>
    <x v="52"/>
  </r>
  <r>
    <x v="0"/>
    <n v="1128299"/>
    <x v="227"/>
    <x v="2"/>
    <x v="25"/>
    <s v="Phoenix"/>
    <x v="0"/>
    <n v="29"/>
    <n v="160"/>
    <n v="4640"/>
    <n v="1855.9999999999998"/>
    <n v="0.39999999999999997"/>
    <s v="Outlet"/>
    <s v="2021"/>
    <x v="2"/>
    <x v="33"/>
  </r>
  <r>
    <x v="0"/>
    <n v="1128299"/>
    <x v="227"/>
    <x v="2"/>
    <x v="25"/>
    <s v="Phoenix"/>
    <x v="1"/>
    <n v="38"/>
    <n v="116"/>
    <n v="4408"/>
    <n v="1939.52"/>
    <n v="0.44"/>
    <s v="Outlet"/>
    <s v="2021"/>
    <x v="2"/>
    <x v="33"/>
  </r>
  <r>
    <x v="0"/>
    <n v="1128299"/>
    <x v="227"/>
    <x v="2"/>
    <x v="25"/>
    <s v="Phoenix"/>
    <x v="2"/>
    <n v="37"/>
    <n v="119"/>
    <n v="4403"/>
    <n v="1805.2299999999998"/>
    <n v="0.41"/>
    <s v="Outlet"/>
    <s v="2021"/>
    <x v="2"/>
    <x v="33"/>
  </r>
  <r>
    <x v="0"/>
    <n v="1128299"/>
    <x v="227"/>
    <x v="2"/>
    <x v="25"/>
    <s v="Phoenix"/>
    <x v="3"/>
    <n v="38"/>
    <n v="68"/>
    <n v="2584"/>
    <n v="956.08"/>
    <n v="0.37"/>
    <s v="Outlet"/>
    <s v="2021"/>
    <x v="2"/>
    <x v="33"/>
  </r>
  <r>
    <x v="0"/>
    <n v="1128299"/>
    <x v="227"/>
    <x v="2"/>
    <x v="25"/>
    <s v="Phoenix"/>
    <x v="4"/>
    <n v="41"/>
    <n v="39"/>
    <n v="1599"/>
    <n v="511.68"/>
    <n v="0.32"/>
    <s v="Outlet"/>
    <s v="2021"/>
    <x v="2"/>
    <x v="33"/>
  </r>
  <r>
    <x v="0"/>
    <n v="1128299"/>
    <x v="227"/>
    <x v="2"/>
    <x v="25"/>
    <s v="Phoenix"/>
    <x v="5"/>
    <n v="37"/>
    <n v="107"/>
    <n v="3959"/>
    <n v="1068.93"/>
    <n v="0.27"/>
    <s v="Outlet"/>
    <s v="2021"/>
    <x v="2"/>
    <x v="33"/>
  </r>
  <r>
    <x v="0"/>
    <n v="1128299"/>
    <x v="246"/>
    <x v="2"/>
    <x v="25"/>
    <s v="Phoenix"/>
    <x v="0"/>
    <n v="40"/>
    <n v="175"/>
    <n v="7000"/>
    <n v="2660"/>
    <n v="0.38"/>
    <s v="Outlet"/>
    <s v="2021"/>
    <x v="3"/>
    <x v="11"/>
  </r>
  <r>
    <x v="0"/>
    <n v="1128299"/>
    <x v="246"/>
    <x v="2"/>
    <x v="25"/>
    <s v="Phoenix"/>
    <x v="1"/>
    <n v="37"/>
    <n v="90"/>
    <n v="3330"/>
    <n v="1465.2"/>
    <n v="0.44"/>
    <s v="Outlet"/>
    <s v="2021"/>
    <x v="3"/>
    <x v="11"/>
  </r>
  <r>
    <x v="0"/>
    <n v="1128299"/>
    <x v="246"/>
    <x v="2"/>
    <x v="25"/>
    <s v="Phoenix"/>
    <x v="2"/>
    <n v="42"/>
    <n v="123"/>
    <n v="5166"/>
    <n v="1911.42"/>
    <n v="0.37"/>
    <s v="Outlet"/>
    <s v="2021"/>
    <x v="3"/>
    <x v="11"/>
  </r>
  <r>
    <x v="0"/>
    <n v="1128299"/>
    <x v="246"/>
    <x v="2"/>
    <x v="25"/>
    <s v="Phoenix"/>
    <x v="3"/>
    <n v="40"/>
    <n v="78"/>
    <n v="3120"/>
    <n v="1248"/>
    <n v="0.39999999999999997"/>
    <s v="Outlet"/>
    <s v="2021"/>
    <x v="3"/>
    <x v="11"/>
  </r>
  <r>
    <x v="0"/>
    <n v="1128299"/>
    <x v="246"/>
    <x v="2"/>
    <x v="25"/>
    <s v="Phoenix"/>
    <x v="4"/>
    <n v="43"/>
    <n v="47"/>
    <n v="2021"/>
    <n v="687.14"/>
    <n v="0.33999999999999997"/>
    <s v="Outlet"/>
    <s v="2021"/>
    <x v="3"/>
    <x v="11"/>
  </r>
  <r>
    <x v="0"/>
    <n v="1128299"/>
    <x v="246"/>
    <x v="2"/>
    <x v="25"/>
    <s v="Phoenix"/>
    <x v="5"/>
    <n v="49"/>
    <n v="111"/>
    <n v="5439"/>
    <n v="1631.7"/>
    <n v="0.3"/>
    <s v="Outlet"/>
    <s v="2021"/>
    <x v="3"/>
    <x v="11"/>
  </r>
  <r>
    <x v="0"/>
    <n v="1128299"/>
    <x v="277"/>
    <x v="2"/>
    <x v="25"/>
    <s v="Phoenix"/>
    <x v="0"/>
    <n v="38"/>
    <n v="184"/>
    <n v="6992"/>
    <n v="2656.96"/>
    <n v="0.38"/>
    <s v="Outlet"/>
    <s v="2021"/>
    <x v="4"/>
    <x v="37"/>
  </r>
  <r>
    <x v="0"/>
    <n v="1128299"/>
    <x v="277"/>
    <x v="2"/>
    <x v="25"/>
    <s v="Phoenix"/>
    <x v="1"/>
    <n v="36"/>
    <n v="116"/>
    <n v="4176"/>
    <n v="1753.92"/>
    <n v="0.42000000000000004"/>
    <s v="Outlet"/>
    <s v="2021"/>
    <x v="4"/>
    <x v="37"/>
  </r>
  <r>
    <x v="0"/>
    <n v="1128299"/>
    <x v="277"/>
    <x v="2"/>
    <x v="25"/>
    <s v="Phoenix"/>
    <x v="2"/>
    <n v="41"/>
    <n v="132"/>
    <n v="5412"/>
    <n v="2056.56"/>
    <n v="0.38"/>
    <s v="Outlet"/>
    <s v="2021"/>
    <x v="4"/>
    <x v="37"/>
  </r>
  <r>
    <x v="0"/>
    <n v="1128299"/>
    <x v="277"/>
    <x v="2"/>
    <x v="25"/>
    <s v="Phoenix"/>
    <x v="3"/>
    <n v="39"/>
    <n v="93"/>
    <n v="3627"/>
    <n v="1341.99"/>
    <n v="0.37"/>
    <s v="Outlet"/>
    <s v="2021"/>
    <x v="4"/>
    <x v="37"/>
  </r>
  <r>
    <x v="0"/>
    <n v="1128299"/>
    <x v="277"/>
    <x v="2"/>
    <x v="25"/>
    <s v="Phoenix"/>
    <x v="4"/>
    <n v="39"/>
    <n v="62"/>
    <n v="2418"/>
    <n v="797.93999999999994"/>
    <n v="0.32999999999999996"/>
    <s v="Outlet"/>
    <s v="2021"/>
    <x v="4"/>
    <x v="37"/>
  </r>
  <r>
    <x v="0"/>
    <n v="1128299"/>
    <x v="277"/>
    <x v="2"/>
    <x v="25"/>
    <s v="Phoenix"/>
    <x v="5"/>
    <n v="53"/>
    <n v="124"/>
    <n v="6572"/>
    <n v="1905.8799999999999"/>
    <n v="0.28999999999999998"/>
    <s v="Outlet"/>
    <s v="2021"/>
    <x v="4"/>
    <x v="37"/>
  </r>
  <r>
    <x v="0"/>
    <n v="1128299"/>
    <x v="307"/>
    <x v="2"/>
    <x v="25"/>
    <s v="Phoenix"/>
    <x v="0"/>
    <n v="37"/>
    <n v="194"/>
    <n v="7178"/>
    <n v="2799.4199999999996"/>
    <n v="0.38999999999999996"/>
    <s v="Outlet"/>
    <s v="2021"/>
    <x v="11"/>
    <x v="41"/>
  </r>
  <r>
    <x v="0"/>
    <n v="1128299"/>
    <x v="307"/>
    <x v="2"/>
    <x v="25"/>
    <s v="Phoenix"/>
    <x v="1"/>
    <n v="36"/>
    <n v="143"/>
    <n v="5148"/>
    <n v="2162.1600000000003"/>
    <n v="0.42000000000000004"/>
    <s v="Outlet"/>
    <s v="2021"/>
    <x v="11"/>
    <x v="41"/>
  </r>
  <r>
    <x v="0"/>
    <n v="1128299"/>
    <x v="307"/>
    <x v="2"/>
    <x v="25"/>
    <s v="Phoenix"/>
    <x v="2"/>
    <n v="41"/>
    <n v="147"/>
    <n v="6027"/>
    <n v="2290.2600000000002"/>
    <n v="0.38"/>
    <s v="Outlet"/>
    <s v="2021"/>
    <x v="11"/>
    <x v="41"/>
  </r>
  <r>
    <x v="0"/>
    <n v="1128299"/>
    <x v="307"/>
    <x v="2"/>
    <x v="25"/>
    <s v="Phoenix"/>
    <x v="3"/>
    <n v="38"/>
    <n v="105"/>
    <n v="3990"/>
    <n v="1595.9999999999998"/>
    <n v="0.39999999999999997"/>
    <s v="Outlet"/>
    <s v="2021"/>
    <x v="11"/>
    <x v="41"/>
  </r>
  <r>
    <x v="0"/>
    <n v="1128299"/>
    <x v="307"/>
    <x v="2"/>
    <x v="25"/>
    <s v="Phoenix"/>
    <x v="4"/>
    <n v="43"/>
    <n v="72"/>
    <n v="3096"/>
    <n v="1052.6399999999999"/>
    <n v="0.33999999999999997"/>
    <s v="Outlet"/>
    <s v="2021"/>
    <x v="11"/>
    <x v="41"/>
  </r>
  <r>
    <x v="0"/>
    <n v="1128299"/>
    <x v="307"/>
    <x v="2"/>
    <x v="25"/>
    <s v="Phoenix"/>
    <x v="5"/>
    <n v="46"/>
    <n v="158"/>
    <n v="7268"/>
    <n v="2253.08"/>
    <n v="0.31"/>
    <s v="Outlet"/>
    <s v="2021"/>
    <x v="11"/>
    <x v="41"/>
  </r>
  <r>
    <x v="0"/>
    <n v="1128299"/>
    <x v="336"/>
    <x v="2"/>
    <x v="25"/>
    <s v="Phoenix"/>
    <x v="0"/>
    <n v="40"/>
    <n v="216"/>
    <n v="8640"/>
    <n v="3196.8"/>
    <n v="0.37"/>
    <s v="Outlet"/>
    <s v="2021"/>
    <x v="5"/>
    <x v="15"/>
  </r>
  <r>
    <x v="0"/>
    <n v="1128299"/>
    <x v="336"/>
    <x v="2"/>
    <x v="25"/>
    <s v="Phoenix"/>
    <x v="1"/>
    <n v="40"/>
    <n v="163"/>
    <n v="6520"/>
    <n v="2999.2000000000003"/>
    <n v="0.46"/>
    <s v="Outlet"/>
    <s v="2021"/>
    <x v="5"/>
    <x v="15"/>
  </r>
  <r>
    <x v="0"/>
    <n v="1128299"/>
    <x v="336"/>
    <x v="2"/>
    <x v="25"/>
    <s v="Phoenix"/>
    <x v="2"/>
    <n v="39"/>
    <n v="157"/>
    <n v="6123"/>
    <n v="2387.9699999999998"/>
    <n v="0.38999999999999996"/>
    <s v="Outlet"/>
    <s v="2021"/>
    <x v="5"/>
    <x v="15"/>
  </r>
  <r>
    <x v="0"/>
    <n v="1128299"/>
    <x v="336"/>
    <x v="2"/>
    <x v="25"/>
    <s v="Phoenix"/>
    <x v="3"/>
    <n v="36"/>
    <n v="113"/>
    <n v="4068"/>
    <n v="1545.84"/>
    <n v="0.38"/>
    <s v="Outlet"/>
    <s v="2021"/>
    <x v="5"/>
    <x v="15"/>
  </r>
  <r>
    <x v="0"/>
    <n v="1128299"/>
    <x v="336"/>
    <x v="2"/>
    <x v="25"/>
    <s v="Phoenix"/>
    <x v="4"/>
    <n v="40"/>
    <n v="145"/>
    <n v="5800"/>
    <n v="2146"/>
    <n v="0.37"/>
    <s v="Outlet"/>
    <s v="2021"/>
    <x v="5"/>
    <x v="15"/>
  </r>
  <r>
    <x v="0"/>
    <n v="1128299"/>
    <x v="336"/>
    <x v="2"/>
    <x v="25"/>
    <s v="Phoenix"/>
    <x v="5"/>
    <n v="46"/>
    <n v="145"/>
    <n v="6670"/>
    <n v="2001"/>
    <n v="0.3"/>
    <s v="Outlet"/>
    <s v="2021"/>
    <x v="5"/>
    <x v="15"/>
  </r>
  <r>
    <x v="0"/>
    <n v="1128299"/>
    <x v="368"/>
    <x v="2"/>
    <x v="25"/>
    <s v="Phoenix"/>
    <x v="0"/>
    <n v="41"/>
    <n v="194"/>
    <n v="7954"/>
    <n v="3181.6"/>
    <n v="0.39999999999999997"/>
    <s v="Outlet"/>
    <s v="2021"/>
    <x v="6"/>
    <x v="20"/>
  </r>
  <r>
    <x v="0"/>
    <n v="1128299"/>
    <x v="368"/>
    <x v="2"/>
    <x v="25"/>
    <s v="Phoenix"/>
    <x v="1"/>
    <n v="46"/>
    <n v="190"/>
    <n v="8740"/>
    <n v="3670.8"/>
    <n v="0.42000000000000004"/>
    <s v="Outlet"/>
    <s v="2021"/>
    <x v="6"/>
    <x v="20"/>
  </r>
  <r>
    <x v="0"/>
    <n v="1128299"/>
    <x v="368"/>
    <x v="2"/>
    <x v="25"/>
    <s v="Phoenix"/>
    <x v="2"/>
    <n v="37"/>
    <n v="153"/>
    <n v="5661"/>
    <n v="2321.0099999999998"/>
    <n v="0.41"/>
    <s v="Outlet"/>
    <s v="2021"/>
    <x v="6"/>
    <x v="20"/>
  </r>
  <r>
    <x v="0"/>
    <n v="1128299"/>
    <x v="368"/>
    <x v="2"/>
    <x v="25"/>
    <s v="Phoenix"/>
    <x v="3"/>
    <n v="43"/>
    <n v="120"/>
    <n v="5160"/>
    <n v="2167.1999999999998"/>
    <n v="0.42"/>
    <s v="Outlet"/>
    <s v="2021"/>
    <x v="6"/>
    <x v="20"/>
  </r>
  <r>
    <x v="0"/>
    <n v="1128299"/>
    <x v="368"/>
    <x v="2"/>
    <x v="25"/>
    <s v="Phoenix"/>
    <x v="4"/>
    <n v="45"/>
    <n v="136"/>
    <n v="6120"/>
    <n v="2264.4"/>
    <n v="0.37"/>
    <s v="Outlet"/>
    <s v="2021"/>
    <x v="6"/>
    <x v="20"/>
  </r>
  <r>
    <x v="0"/>
    <n v="1128299"/>
    <x v="368"/>
    <x v="2"/>
    <x v="25"/>
    <s v="Phoenix"/>
    <x v="5"/>
    <n v="48"/>
    <n v="131"/>
    <n v="6288"/>
    <n v="1760.64"/>
    <n v="0.28000000000000003"/>
    <s v="Outlet"/>
    <s v="2021"/>
    <x v="6"/>
    <x v="20"/>
  </r>
  <r>
    <x v="0"/>
    <n v="1128299"/>
    <x v="400"/>
    <x v="2"/>
    <x v="25"/>
    <s v="Phoenix"/>
    <x v="0"/>
    <n v="35"/>
    <n v="184"/>
    <n v="6440"/>
    <n v="2704.7999999999997"/>
    <n v="0.42"/>
    <s v="Outlet"/>
    <s v="2021"/>
    <x v="7"/>
    <x v="44"/>
  </r>
  <r>
    <x v="0"/>
    <n v="1128299"/>
    <x v="400"/>
    <x v="2"/>
    <x v="25"/>
    <s v="Phoenix"/>
    <x v="1"/>
    <n v="34"/>
    <n v="201"/>
    <n v="6834"/>
    <n v="3211.98"/>
    <n v="0.47000000000000003"/>
    <s v="Outlet"/>
    <s v="2021"/>
    <x v="7"/>
    <x v="44"/>
  </r>
  <r>
    <x v="0"/>
    <n v="1128299"/>
    <x v="400"/>
    <x v="2"/>
    <x v="25"/>
    <s v="Phoenix"/>
    <x v="2"/>
    <n v="34"/>
    <n v="145"/>
    <n v="4930"/>
    <n v="1824.1"/>
    <n v="0.37"/>
    <s v="Outlet"/>
    <s v="2021"/>
    <x v="7"/>
    <x v="44"/>
  </r>
  <r>
    <x v="0"/>
    <n v="1128299"/>
    <x v="400"/>
    <x v="2"/>
    <x v="25"/>
    <s v="Phoenix"/>
    <x v="3"/>
    <n v="33"/>
    <n v="124"/>
    <n v="4092"/>
    <n v="1514.04"/>
    <n v="0.37"/>
    <s v="Outlet"/>
    <s v="2021"/>
    <x v="7"/>
    <x v="44"/>
  </r>
  <r>
    <x v="0"/>
    <n v="1128299"/>
    <x v="400"/>
    <x v="2"/>
    <x v="25"/>
    <s v="Phoenix"/>
    <x v="4"/>
    <n v="41"/>
    <n v="128"/>
    <n v="5248"/>
    <n v="1731.8399999999997"/>
    <n v="0.32999999999999996"/>
    <s v="Outlet"/>
    <s v="2021"/>
    <x v="7"/>
    <x v="44"/>
  </r>
  <r>
    <x v="0"/>
    <n v="1128299"/>
    <x v="400"/>
    <x v="2"/>
    <x v="25"/>
    <s v="Phoenix"/>
    <x v="5"/>
    <n v="43"/>
    <n v="132"/>
    <n v="5676"/>
    <n v="1816.32"/>
    <n v="0.32"/>
    <s v="Outlet"/>
    <s v="2021"/>
    <x v="7"/>
    <x v="44"/>
  </r>
  <r>
    <x v="0"/>
    <n v="1128299"/>
    <x v="429"/>
    <x v="2"/>
    <x v="25"/>
    <s v="Phoenix"/>
    <x v="0"/>
    <n v="36"/>
    <n v="170"/>
    <n v="6120"/>
    <n v="2570.4"/>
    <n v="0.42"/>
    <s v="Outlet"/>
    <s v="2021"/>
    <x v="8"/>
    <x v="24"/>
  </r>
  <r>
    <x v="0"/>
    <n v="1128299"/>
    <x v="429"/>
    <x v="2"/>
    <x v="25"/>
    <s v="Phoenix"/>
    <x v="1"/>
    <n v="33"/>
    <n v="175"/>
    <n v="5775"/>
    <n v="2425.5000000000005"/>
    <n v="0.42000000000000004"/>
    <s v="Outlet"/>
    <s v="2021"/>
    <x v="8"/>
    <x v="24"/>
  </r>
  <r>
    <x v="0"/>
    <n v="1128299"/>
    <x v="429"/>
    <x v="2"/>
    <x v="25"/>
    <s v="Phoenix"/>
    <x v="2"/>
    <n v="31"/>
    <n v="111"/>
    <n v="3441"/>
    <n v="1273.17"/>
    <n v="0.37"/>
    <s v="Outlet"/>
    <s v="2021"/>
    <x v="8"/>
    <x v="24"/>
  </r>
  <r>
    <x v="0"/>
    <n v="1128299"/>
    <x v="429"/>
    <x v="2"/>
    <x v="25"/>
    <s v="Phoenix"/>
    <x v="3"/>
    <n v="32"/>
    <n v="102"/>
    <n v="3264"/>
    <n v="1272.9599999999998"/>
    <n v="0.38999999999999996"/>
    <s v="Outlet"/>
    <s v="2021"/>
    <x v="8"/>
    <x v="24"/>
  </r>
  <r>
    <x v="0"/>
    <n v="1128299"/>
    <x v="429"/>
    <x v="2"/>
    <x v="25"/>
    <s v="Phoenix"/>
    <x v="4"/>
    <n v="44"/>
    <n v="88"/>
    <n v="3872"/>
    <n v="1432.6399999999999"/>
    <n v="0.37"/>
    <s v="Outlet"/>
    <s v="2021"/>
    <x v="8"/>
    <x v="24"/>
  </r>
  <r>
    <x v="0"/>
    <n v="1128299"/>
    <x v="429"/>
    <x v="2"/>
    <x v="25"/>
    <s v="Phoenix"/>
    <x v="5"/>
    <n v="47"/>
    <n v="107"/>
    <n v="5029"/>
    <n v="1458.4099999999999"/>
    <n v="0.28999999999999998"/>
    <s v="Outlet"/>
    <s v="2021"/>
    <x v="8"/>
    <x v="24"/>
  </r>
  <r>
    <x v="0"/>
    <n v="1128299"/>
    <x v="460"/>
    <x v="2"/>
    <x v="25"/>
    <s v="Phoenix"/>
    <x v="0"/>
    <n v="31"/>
    <n v="150"/>
    <n v="4650"/>
    <n v="1767"/>
    <n v="0.38"/>
    <s v="Outlet"/>
    <s v="2021"/>
    <x v="9"/>
    <x v="48"/>
  </r>
  <r>
    <x v="0"/>
    <n v="1128299"/>
    <x v="460"/>
    <x v="2"/>
    <x v="25"/>
    <s v="Phoenix"/>
    <x v="1"/>
    <n v="38"/>
    <n v="163"/>
    <n v="6194"/>
    <n v="2911.1800000000003"/>
    <n v="0.47000000000000003"/>
    <s v="Outlet"/>
    <s v="2021"/>
    <x v="9"/>
    <x v="48"/>
  </r>
  <r>
    <x v="0"/>
    <n v="1128299"/>
    <x v="460"/>
    <x v="2"/>
    <x v="25"/>
    <s v="Phoenix"/>
    <x v="2"/>
    <n v="33"/>
    <n v="124"/>
    <n v="4092"/>
    <n v="1595.8799999999999"/>
    <n v="0.38999999999999996"/>
    <s v="Outlet"/>
    <s v="2021"/>
    <x v="9"/>
    <x v="48"/>
  </r>
  <r>
    <x v="0"/>
    <n v="1128299"/>
    <x v="460"/>
    <x v="2"/>
    <x v="25"/>
    <s v="Phoenix"/>
    <x v="3"/>
    <n v="33"/>
    <n v="116"/>
    <n v="3828"/>
    <n v="1607.76"/>
    <n v="0.42"/>
    <s v="Outlet"/>
    <s v="2021"/>
    <x v="9"/>
    <x v="48"/>
  </r>
  <r>
    <x v="0"/>
    <n v="1128299"/>
    <x v="460"/>
    <x v="2"/>
    <x v="25"/>
    <s v="Phoenix"/>
    <x v="4"/>
    <n v="44"/>
    <n v="99"/>
    <n v="4356"/>
    <n v="1568.1599999999999"/>
    <n v="0.36"/>
    <s v="Outlet"/>
    <s v="2021"/>
    <x v="9"/>
    <x v="48"/>
  </r>
  <r>
    <x v="0"/>
    <n v="1128299"/>
    <x v="460"/>
    <x v="2"/>
    <x v="25"/>
    <s v="Phoenix"/>
    <x v="5"/>
    <n v="39"/>
    <n v="140"/>
    <n v="5460"/>
    <n v="1528.8000000000002"/>
    <n v="0.28000000000000003"/>
    <s v="Outlet"/>
    <s v="2021"/>
    <x v="9"/>
    <x v="48"/>
  </r>
  <r>
    <x v="0"/>
    <n v="1128299"/>
    <x v="489"/>
    <x v="2"/>
    <x v="25"/>
    <s v="Phoenix"/>
    <x v="0"/>
    <n v="35"/>
    <n v="194"/>
    <n v="6790"/>
    <n v="2716"/>
    <n v="0.39999999999999997"/>
    <s v="Outlet"/>
    <s v="2021"/>
    <x v="10"/>
    <x v="29"/>
  </r>
  <r>
    <x v="0"/>
    <n v="1128299"/>
    <x v="489"/>
    <x v="2"/>
    <x v="25"/>
    <s v="Phoenix"/>
    <x v="1"/>
    <n v="33"/>
    <n v="213"/>
    <n v="7029"/>
    <n v="3233.34"/>
    <n v="0.46"/>
    <s v="Outlet"/>
    <s v="2021"/>
    <x v="10"/>
    <x v="29"/>
  </r>
  <r>
    <x v="4"/>
    <n v="1128299"/>
    <x v="489"/>
    <x v="2"/>
    <x v="25"/>
    <s v="Phoenix"/>
    <x v="2"/>
    <n v="35"/>
    <n v="136"/>
    <n v="4760"/>
    <n v="1951.6"/>
    <n v="0.41"/>
    <s v="Outlet"/>
    <s v="2021"/>
    <x v="10"/>
    <x v="29"/>
  </r>
  <r>
    <x v="4"/>
    <n v="1128299"/>
    <x v="489"/>
    <x v="2"/>
    <x v="25"/>
    <s v="Phoenix"/>
    <x v="3"/>
    <n v="32"/>
    <n v="128"/>
    <n v="4096"/>
    <n v="1679.36"/>
    <n v="0.41"/>
    <s v="Outlet"/>
    <s v="2021"/>
    <x v="10"/>
    <x v="29"/>
  </r>
  <r>
    <x v="4"/>
    <n v="1128299"/>
    <x v="489"/>
    <x v="2"/>
    <x v="25"/>
    <s v="Phoenix"/>
    <x v="4"/>
    <n v="42"/>
    <n v="109"/>
    <n v="4578"/>
    <n v="1556.5199999999998"/>
    <n v="0.33999999999999997"/>
    <s v="Outlet"/>
    <s v="2021"/>
    <x v="10"/>
    <x v="29"/>
  </r>
  <r>
    <x v="4"/>
    <n v="1128299"/>
    <x v="489"/>
    <x v="2"/>
    <x v="25"/>
    <s v="Phoenix"/>
    <x v="5"/>
    <n v="43"/>
    <n v="135"/>
    <n v="5805"/>
    <n v="1625.4"/>
    <n v="0.28000000000000003"/>
    <s v="Outlet"/>
    <s v="2021"/>
    <x v="10"/>
    <x v="29"/>
  </r>
  <r>
    <x v="4"/>
    <n v="1128299"/>
    <x v="190"/>
    <x v="2"/>
    <x v="25"/>
    <s v="Phoenix"/>
    <x v="0"/>
    <n v="27"/>
    <n v="152"/>
    <n v="4104"/>
    <n v="1682.6399999999999"/>
    <n v="0.41"/>
    <s v="Outlet"/>
    <s v="2021"/>
    <x v="0"/>
    <x v="3"/>
  </r>
  <r>
    <x v="4"/>
    <n v="1128299"/>
    <x v="190"/>
    <x v="2"/>
    <x v="25"/>
    <s v="Phoenix"/>
    <x v="1"/>
    <n v="30"/>
    <n v="147"/>
    <n v="4410"/>
    <n v="2072.7000000000003"/>
    <n v="0.47000000000000003"/>
    <s v="Outlet"/>
    <s v="2021"/>
    <x v="0"/>
    <x v="3"/>
  </r>
  <r>
    <x v="4"/>
    <n v="1128299"/>
    <x v="190"/>
    <x v="2"/>
    <x v="25"/>
    <s v="Phoenix"/>
    <x v="2"/>
    <n v="32"/>
    <n v="157"/>
    <n v="5024"/>
    <n v="1959.36"/>
    <n v="0.38999999999999996"/>
    <s v="Outlet"/>
    <s v="2021"/>
    <x v="0"/>
    <x v="3"/>
  </r>
  <r>
    <x v="4"/>
    <n v="1128299"/>
    <x v="190"/>
    <x v="2"/>
    <x v="25"/>
    <s v="Phoenix"/>
    <x v="3"/>
    <n v="30"/>
    <n v="101"/>
    <n v="3030"/>
    <n v="1151.4000000000001"/>
    <n v="0.38"/>
    <s v="Outlet"/>
    <s v="2021"/>
    <x v="0"/>
    <x v="3"/>
  </r>
  <r>
    <x v="4"/>
    <n v="1128299"/>
    <x v="190"/>
    <x v="2"/>
    <x v="25"/>
    <s v="Phoenix"/>
    <x v="4"/>
    <n v="33"/>
    <n v="94"/>
    <n v="3102"/>
    <n v="1147.74"/>
    <n v="0.37"/>
    <s v="Outlet"/>
    <s v="2021"/>
    <x v="0"/>
    <x v="3"/>
  </r>
  <r>
    <x v="4"/>
    <n v="1128299"/>
    <x v="190"/>
    <x v="2"/>
    <x v="25"/>
    <s v="Phoenix"/>
    <x v="5"/>
    <n v="36"/>
    <n v="166"/>
    <n v="5976"/>
    <n v="1613.5200000000002"/>
    <n v="0.27"/>
    <s v="Outlet"/>
    <s v="2021"/>
    <x v="0"/>
    <x v="3"/>
  </r>
  <r>
    <x v="4"/>
    <n v="1128299"/>
    <x v="700"/>
    <x v="2"/>
    <x v="25"/>
    <s v="Phoenix"/>
    <x v="0"/>
    <n v="27"/>
    <n v="173"/>
    <n v="4671"/>
    <n v="1868.3999999999999"/>
    <n v="0.39999999999999997"/>
    <s v="Outlet"/>
    <s v="2021"/>
    <x v="1"/>
    <x v="52"/>
  </r>
  <r>
    <x v="4"/>
    <n v="1128299"/>
    <x v="700"/>
    <x v="2"/>
    <x v="25"/>
    <s v="Phoenix"/>
    <x v="1"/>
    <n v="36"/>
    <n v="136"/>
    <n v="4896"/>
    <n v="2301.1200000000003"/>
    <n v="0.47000000000000003"/>
    <s v="Outlet"/>
    <s v="2021"/>
    <x v="1"/>
    <x v="52"/>
  </r>
  <r>
    <x v="4"/>
    <n v="1128299"/>
    <x v="700"/>
    <x v="2"/>
    <x v="25"/>
    <s v="Phoenix"/>
    <x v="2"/>
    <n v="35"/>
    <n v="132"/>
    <n v="4620"/>
    <n v="1847.9999999999998"/>
    <n v="0.39999999999999997"/>
    <s v="Outlet"/>
    <s v="2021"/>
    <x v="1"/>
    <x v="52"/>
  </r>
  <r>
    <x v="4"/>
    <n v="1128299"/>
    <x v="700"/>
    <x v="2"/>
    <x v="26"/>
    <s v="Albuquerque"/>
    <x v="3"/>
    <n v="29"/>
    <n v="91"/>
    <n v="2639"/>
    <n v="976.43"/>
    <n v="0.37"/>
    <s v="Outlet"/>
    <s v="2021"/>
    <x v="1"/>
    <x v="52"/>
  </r>
  <r>
    <x v="4"/>
    <n v="1128299"/>
    <x v="700"/>
    <x v="2"/>
    <x v="26"/>
    <s v="Albuquerque"/>
    <x v="4"/>
    <n v="34"/>
    <n v="62"/>
    <n v="2108"/>
    <n v="674.56000000000006"/>
    <n v="0.32"/>
    <s v="Outlet"/>
    <s v="2021"/>
    <x v="1"/>
    <x v="52"/>
  </r>
  <r>
    <x v="4"/>
    <n v="1128299"/>
    <x v="700"/>
    <x v="2"/>
    <x v="26"/>
    <s v="Albuquerque"/>
    <x v="5"/>
    <n v="35"/>
    <n v="140"/>
    <n v="4900"/>
    <n v="1372.0000000000002"/>
    <n v="0.28000000000000003"/>
    <s v="Outlet"/>
    <s v="2021"/>
    <x v="1"/>
    <x v="52"/>
  </r>
  <r>
    <x v="4"/>
    <n v="1128299"/>
    <x v="712"/>
    <x v="2"/>
    <x v="26"/>
    <s v="Albuquerque"/>
    <x v="0"/>
    <n v="30"/>
    <n v="187"/>
    <n v="5610"/>
    <n v="2300.1"/>
    <n v="0.41"/>
    <s v="Outlet"/>
    <s v="2021"/>
    <x v="2"/>
    <x v="33"/>
  </r>
  <r>
    <x v="4"/>
    <n v="1128299"/>
    <x v="712"/>
    <x v="2"/>
    <x v="26"/>
    <s v="Albuquerque"/>
    <x v="1"/>
    <n v="36"/>
    <n v="136"/>
    <n v="4896"/>
    <n v="2203.2000000000003"/>
    <n v="0.45"/>
    <s v="Outlet"/>
    <s v="2021"/>
    <x v="2"/>
    <x v="33"/>
  </r>
  <r>
    <x v="4"/>
    <n v="1128299"/>
    <x v="712"/>
    <x v="2"/>
    <x v="26"/>
    <s v="Albuquerque"/>
    <x v="2"/>
    <n v="44"/>
    <n v="124"/>
    <n v="5456"/>
    <n v="2073.2800000000002"/>
    <n v="0.38"/>
    <s v="Outlet"/>
    <s v="2021"/>
    <x v="2"/>
    <x v="33"/>
  </r>
  <r>
    <x v="4"/>
    <n v="1128299"/>
    <x v="712"/>
    <x v="2"/>
    <x v="26"/>
    <s v="Albuquerque"/>
    <x v="3"/>
    <n v="37"/>
    <n v="88"/>
    <n v="3256"/>
    <n v="1269.8399999999999"/>
    <n v="0.38999999999999996"/>
    <s v="Outlet"/>
    <s v="2021"/>
    <x v="2"/>
    <x v="33"/>
  </r>
  <r>
    <x v="4"/>
    <n v="1128299"/>
    <x v="712"/>
    <x v="2"/>
    <x v="26"/>
    <s v="Albuquerque"/>
    <x v="4"/>
    <n v="41"/>
    <n v="53"/>
    <n v="2173"/>
    <n v="695.36"/>
    <n v="0.32"/>
    <s v="Outlet"/>
    <s v="2021"/>
    <x v="2"/>
    <x v="33"/>
  </r>
  <r>
    <x v="4"/>
    <n v="1128299"/>
    <x v="712"/>
    <x v="2"/>
    <x v="26"/>
    <s v="Albuquerque"/>
    <x v="5"/>
    <n v="44"/>
    <n v="131"/>
    <n v="5764"/>
    <n v="1786.84"/>
    <n v="0.31"/>
    <s v="Outlet"/>
    <s v="2021"/>
    <x v="2"/>
    <x v="33"/>
  </r>
  <r>
    <x v="4"/>
    <n v="1128299"/>
    <x v="249"/>
    <x v="2"/>
    <x v="26"/>
    <s v="Albuquerque"/>
    <x v="0"/>
    <n v="41"/>
    <n v="165"/>
    <n v="6765"/>
    <n v="2841.2999999999997"/>
    <n v="0.42"/>
    <s v="Outlet"/>
    <s v="2021"/>
    <x v="3"/>
    <x v="12"/>
  </r>
  <r>
    <x v="4"/>
    <n v="1128299"/>
    <x v="249"/>
    <x v="2"/>
    <x v="26"/>
    <s v="Albuquerque"/>
    <x v="1"/>
    <n v="43"/>
    <n v="109"/>
    <n v="4687"/>
    <n v="2156.02"/>
    <n v="0.46"/>
    <s v="Outlet"/>
    <s v="2021"/>
    <x v="3"/>
    <x v="12"/>
  </r>
  <r>
    <x v="4"/>
    <n v="1128299"/>
    <x v="249"/>
    <x v="2"/>
    <x v="26"/>
    <s v="Albuquerque"/>
    <x v="2"/>
    <n v="44"/>
    <n v="140"/>
    <n v="6160"/>
    <n v="2587.1999999999998"/>
    <n v="0.42"/>
    <s v="Outlet"/>
    <s v="2021"/>
    <x v="3"/>
    <x v="12"/>
  </r>
  <r>
    <x v="4"/>
    <n v="1128299"/>
    <x v="249"/>
    <x v="2"/>
    <x v="26"/>
    <s v="Albuquerque"/>
    <x v="3"/>
    <n v="37"/>
    <n v="96"/>
    <n v="3552"/>
    <n v="1385.2799999999997"/>
    <n v="0.38999999999999996"/>
    <s v="Outlet"/>
    <s v="2021"/>
    <x v="3"/>
    <x v="12"/>
  </r>
  <r>
    <x v="4"/>
    <n v="1128299"/>
    <x v="249"/>
    <x v="2"/>
    <x v="26"/>
    <s v="Albuquerque"/>
    <x v="4"/>
    <n v="46"/>
    <n v="60"/>
    <n v="2760"/>
    <n v="965.99999999999989"/>
    <n v="0.35"/>
    <s v="Outlet"/>
    <s v="2021"/>
    <x v="3"/>
    <x v="12"/>
  </r>
  <r>
    <x v="4"/>
    <n v="1128299"/>
    <x v="249"/>
    <x v="2"/>
    <x v="26"/>
    <s v="Albuquerque"/>
    <x v="5"/>
    <n v="56"/>
    <n v="116"/>
    <n v="6496"/>
    <n v="1818.88"/>
    <n v="0.28000000000000003"/>
    <s v="Outlet"/>
    <s v="2021"/>
    <x v="3"/>
    <x v="12"/>
  </r>
  <r>
    <x v="4"/>
    <n v="1128299"/>
    <x v="280"/>
    <x v="2"/>
    <x v="26"/>
    <s v="Albuquerque"/>
    <x v="0"/>
    <n v="43"/>
    <n v="184"/>
    <n v="7912"/>
    <n v="3243.9199999999996"/>
    <n v="0.41"/>
    <s v="Outlet"/>
    <s v="2021"/>
    <x v="4"/>
    <x v="37"/>
  </r>
  <r>
    <x v="4"/>
    <n v="1128299"/>
    <x v="280"/>
    <x v="2"/>
    <x v="26"/>
    <s v="Albuquerque"/>
    <x v="1"/>
    <n v="46"/>
    <n v="136"/>
    <n v="6256"/>
    <n v="2627.5200000000004"/>
    <n v="0.42000000000000004"/>
    <s v="Outlet"/>
    <s v="2021"/>
    <x v="4"/>
    <x v="37"/>
  </r>
  <r>
    <x v="4"/>
    <n v="1128299"/>
    <x v="280"/>
    <x v="2"/>
    <x v="26"/>
    <s v="Albuquerque"/>
    <x v="2"/>
    <n v="46"/>
    <n v="135"/>
    <n v="6210"/>
    <n v="2546.1"/>
    <n v="0.41"/>
    <s v="Outlet"/>
    <s v="2021"/>
    <x v="4"/>
    <x v="37"/>
  </r>
  <r>
    <x v="4"/>
    <n v="1128299"/>
    <x v="280"/>
    <x v="2"/>
    <x v="26"/>
    <s v="Albuquerque"/>
    <x v="3"/>
    <n v="43"/>
    <n v="109"/>
    <n v="4687"/>
    <n v="1921.6699999999998"/>
    <n v="0.41"/>
    <s v="Outlet"/>
    <s v="2021"/>
    <x v="4"/>
    <x v="37"/>
  </r>
  <r>
    <x v="4"/>
    <n v="1128299"/>
    <x v="280"/>
    <x v="2"/>
    <x v="26"/>
    <s v="Albuquerque"/>
    <x v="4"/>
    <n v="45"/>
    <n v="78"/>
    <n v="3510"/>
    <n v="1228.5"/>
    <n v="0.35"/>
    <s v="Outlet"/>
    <s v="2021"/>
    <x v="4"/>
    <x v="37"/>
  </r>
  <r>
    <x v="4"/>
    <n v="1128299"/>
    <x v="280"/>
    <x v="2"/>
    <x v="26"/>
    <s v="Albuquerque"/>
    <x v="5"/>
    <n v="56"/>
    <n v="132"/>
    <n v="7392"/>
    <n v="2143.6799999999998"/>
    <n v="0.28999999999999998"/>
    <s v="Outlet"/>
    <s v="2021"/>
    <x v="4"/>
    <x v="37"/>
  </r>
  <r>
    <x v="4"/>
    <n v="1128299"/>
    <x v="310"/>
    <x v="2"/>
    <x v="26"/>
    <s v="Albuquerque"/>
    <x v="0"/>
    <n v="37"/>
    <n v="224"/>
    <n v="8288"/>
    <n v="3232.3199999999997"/>
    <n v="0.38999999999999996"/>
    <s v="Outlet"/>
    <s v="2021"/>
    <x v="11"/>
    <x v="41"/>
  </r>
  <r>
    <x v="4"/>
    <n v="1128299"/>
    <x v="310"/>
    <x v="2"/>
    <x v="26"/>
    <s v="Albuquerque"/>
    <x v="1"/>
    <n v="47"/>
    <n v="187"/>
    <n v="8789"/>
    <n v="3779.2700000000004"/>
    <n v="0.43000000000000005"/>
    <s v="Outlet"/>
    <s v="2021"/>
    <x v="11"/>
    <x v="41"/>
  </r>
  <r>
    <x v="4"/>
    <n v="1128299"/>
    <x v="310"/>
    <x v="2"/>
    <x v="26"/>
    <s v="Albuquerque"/>
    <x v="2"/>
    <n v="41"/>
    <n v="193"/>
    <n v="7913"/>
    <n v="3165.2"/>
    <n v="0.39999999999999997"/>
    <s v="Outlet"/>
    <s v="2021"/>
    <x v="11"/>
    <x v="41"/>
  </r>
  <r>
    <x v="4"/>
    <n v="1128299"/>
    <x v="310"/>
    <x v="2"/>
    <x v="26"/>
    <s v="Albuquerque"/>
    <x v="3"/>
    <n v="37"/>
    <n v="128"/>
    <n v="4736"/>
    <n v="1894.3999999999999"/>
    <n v="0.39999999999999997"/>
    <s v="Outlet"/>
    <s v="2021"/>
    <x v="11"/>
    <x v="41"/>
  </r>
  <r>
    <x v="4"/>
    <n v="1128299"/>
    <x v="310"/>
    <x v="2"/>
    <x v="26"/>
    <s v="Albuquerque"/>
    <x v="4"/>
    <n v="44"/>
    <n v="93"/>
    <n v="4092"/>
    <n v="1432.1999999999998"/>
    <n v="0.35"/>
    <s v="Outlet"/>
    <s v="2021"/>
    <x v="11"/>
    <x v="41"/>
  </r>
  <r>
    <x v="4"/>
    <n v="1128299"/>
    <x v="310"/>
    <x v="2"/>
    <x v="26"/>
    <s v="Albuquerque"/>
    <x v="5"/>
    <n v="50"/>
    <n v="192"/>
    <n v="9600"/>
    <n v="2688.0000000000005"/>
    <n v="0.28000000000000003"/>
    <s v="Outlet"/>
    <s v="2021"/>
    <x v="11"/>
    <x v="41"/>
  </r>
  <r>
    <x v="4"/>
    <n v="1128299"/>
    <x v="339"/>
    <x v="2"/>
    <x v="26"/>
    <s v="Albuquerque"/>
    <x v="0"/>
    <n v="41"/>
    <n v="248"/>
    <n v="10168"/>
    <n v="3965.5199999999995"/>
    <n v="0.38999999999999996"/>
    <s v="Outlet"/>
    <s v="2021"/>
    <x v="5"/>
    <x v="16"/>
  </r>
  <r>
    <x v="4"/>
    <n v="1128299"/>
    <x v="339"/>
    <x v="2"/>
    <x v="26"/>
    <s v="Albuquerque"/>
    <x v="1"/>
    <n v="45"/>
    <n v="210"/>
    <n v="9450"/>
    <n v="4063.5000000000005"/>
    <n v="0.43000000000000005"/>
    <s v="Outlet"/>
    <s v="2021"/>
    <x v="5"/>
    <x v="16"/>
  </r>
  <r>
    <x v="4"/>
    <n v="1128299"/>
    <x v="339"/>
    <x v="2"/>
    <x v="26"/>
    <s v="Albuquerque"/>
    <x v="2"/>
    <n v="39"/>
    <n v="171"/>
    <n v="6669"/>
    <n v="2467.5299999999997"/>
    <n v="0.37"/>
    <s v="Outlet"/>
    <s v="2021"/>
    <x v="5"/>
    <x v="16"/>
  </r>
  <r>
    <x v="4"/>
    <n v="1128299"/>
    <x v="339"/>
    <x v="2"/>
    <x v="26"/>
    <s v="Albuquerque"/>
    <x v="3"/>
    <n v="39"/>
    <n v="149"/>
    <n v="5811"/>
    <n v="2440.62"/>
    <n v="0.42"/>
    <s v="Outlet"/>
    <s v="2021"/>
    <x v="5"/>
    <x v="16"/>
  </r>
  <r>
    <x v="4"/>
    <n v="1128299"/>
    <x v="339"/>
    <x v="2"/>
    <x v="26"/>
    <s v="Albuquerque"/>
    <x v="4"/>
    <n v="40"/>
    <n v="160"/>
    <n v="6400"/>
    <n v="2048"/>
    <n v="0.32"/>
    <s v="Outlet"/>
    <s v="2021"/>
    <x v="5"/>
    <x v="16"/>
  </r>
  <r>
    <x v="4"/>
    <n v="1128299"/>
    <x v="339"/>
    <x v="2"/>
    <x v="26"/>
    <s v="Albuquerque"/>
    <x v="5"/>
    <n v="49"/>
    <n v="160"/>
    <n v="7840"/>
    <n v="2508.8000000000002"/>
    <n v="0.32"/>
    <s v="Outlet"/>
    <s v="2021"/>
    <x v="5"/>
    <x v="16"/>
  </r>
  <r>
    <x v="4"/>
    <n v="1128299"/>
    <x v="371"/>
    <x v="2"/>
    <x v="26"/>
    <s v="Albuquerque"/>
    <x v="0"/>
    <n v="40"/>
    <n v="224"/>
    <n v="8960"/>
    <n v="3315.2"/>
    <n v="0.37"/>
    <s v="Outlet"/>
    <s v="2021"/>
    <x v="6"/>
    <x v="20"/>
  </r>
  <r>
    <x v="4"/>
    <n v="1128299"/>
    <x v="371"/>
    <x v="2"/>
    <x v="26"/>
    <s v="Albuquerque"/>
    <x v="1"/>
    <n v="44"/>
    <n v="208"/>
    <n v="9152"/>
    <n v="4026.88"/>
    <n v="0.44"/>
    <s v="Outlet"/>
    <s v="2021"/>
    <x v="6"/>
    <x v="20"/>
  </r>
  <r>
    <x v="4"/>
    <n v="1128299"/>
    <x v="371"/>
    <x v="2"/>
    <x v="26"/>
    <s v="Albuquerque"/>
    <x v="2"/>
    <n v="46"/>
    <n v="163"/>
    <n v="7498"/>
    <n v="2999.2"/>
    <n v="0.39999999999999997"/>
    <s v="Outlet"/>
    <s v="2021"/>
    <x v="6"/>
    <x v="20"/>
  </r>
  <r>
    <x v="4"/>
    <n v="1128299"/>
    <x v="371"/>
    <x v="2"/>
    <x v="26"/>
    <s v="Albuquerque"/>
    <x v="3"/>
    <n v="46"/>
    <n v="152"/>
    <n v="6992"/>
    <n v="2587.04"/>
    <n v="0.37"/>
    <s v="Outlet"/>
    <s v="2021"/>
    <x v="6"/>
    <x v="20"/>
  </r>
  <r>
    <x v="4"/>
    <n v="1128299"/>
    <x v="371"/>
    <x v="2"/>
    <x v="26"/>
    <s v="Albuquerque"/>
    <x v="4"/>
    <n v="48"/>
    <n v="162"/>
    <n v="7776"/>
    <n v="2643.8399999999997"/>
    <n v="0.33999999999999997"/>
    <s v="Outlet"/>
    <s v="2021"/>
    <x v="6"/>
    <x v="20"/>
  </r>
  <r>
    <x v="4"/>
    <n v="1128299"/>
    <x v="371"/>
    <x v="2"/>
    <x v="26"/>
    <s v="Albuquerque"/>
    <x v="5"/>
    <n v="50"/>
    <n v="153"/>
    <n v="7650"/>
    <n v="2448"/>
    <n v="0.32"/>
    <s v="Outlet"/>
    <s v="2021"/>
    <x v="6"/>
    <x v="20"/>
  </r>
  <r>
    <x v="4"/>
    <n v="1128299"/>
    <x v="403"/>
    <x v="2"/>
    <x v="26"/>
    <s v="Albuquerque"/>
    <x v="0"/>
    <n v="37"/>
    <n v="206"/>
    <n v="7622"/>
    <n v="3201.24"/>
    <n v="0.42"/>
    <s v="Outlet"/>
    <s v="2021"/>
    <x v="7"/>
    <x v="45"/>
  </r>
  <r>
    <x v="4"/>
    <n v="1128299"/>
    <x v="403"/>
    <x v="2"/>
    <x v="26"/>
    <s v="Albuquerque"/>
    <x v="1"/>
    <n v="39"/>
    <n v="188"/>
    <n v="7332"/>
    <n v="3372.7200000000003"/>
    <n v="0.46"/>
    <s v="Outlet"/>
    <s v="2021"/>
    <x v="7"/>
    <x v="45"/>
  </r>
  <r>
    <x v="4"/>
    <n v="1128299"/>
    <x v="403"/>
    <x v="2"/>
    <x v="26"/>
    <s v="Albuquerque"/>
    <x v="2"/>
    <n v="39"/>
    <n v="147"/>
    <n v="5733"/>
    <n v="2407.86"/>
    <n v="0.42"/>
    <s v="Outlet"/>
    <s v="2021"/>
    <x v="7"/>
    <x v="45"/>
  </r>
  <r>
    <x v="4"/>
    <n v="1128299"/>
    <x v="403"/>
    <x v="2"/>
    <x v="26"/>
    <s v="Albuquerque"/>
    <x v="3"/>
    <n v="37"/>
    <n v="145"/>
    <n v="5365"/>
    <n v="2199.65"/>
    <n v="0.41"/>
    <s v="Outlet"/>
    <s v="2021"/>
    <x v="7"/>
    <x v="45"/>
  </r>
  <r>
    <x v="4"/>
    <n v="1128299"/>
    <x v="403"/>
    <x v="2"/>
    <x v="26"/>
    <s v="Albuquerque"/>
    <x v="4"/>
    <n v="40"/>
    <n v="145"/>
    <n v="5800"/>
    <n v="2029.9999999999998"/>
    <n v="0.35"/>
    <s v="Outlet"/>
    <s v="2021"/>
    <x v="7"/>
    <x v="45"/>
  </r>
  <r>
    <x v="4"/>
    <n v="1128299"/>
    <x v="403"/>
    <x v="2"/>
    <x v="26"/>
    <s v="Albuquerque"/>
    <x v="5"/>
    <n v="48"/>
    <n v="157"/>
    <n v="7536"/>
    <n v="2260.7999999999997"/>
    <n v="0.3"/>
    <s v="Outlet"/>
    <s v="2021"/>
    <x v="7"/>
    <x v="45"/>
  </r>
  <r>
    <x v="4"/>
    <n v="1128299"/>
    <x v="432"/>
    <x v="2"/>
    <x v="26"/>
    <s v="Albuquerque"/>
    <x v="0"/>
    <n v="35"/>
    <n v="171"/>
    <n v="5985"/>
    <n v="2214.4499999999998"/>
    <n v="0.37"/>
    <s v="Outlet"/>
    <s v="2021"/>
    <x v="8"/>
    <x v="25"/>
  </r>
  <r>
    <x v="4"/>
    <n v="1128299"/>
    <x v="432"/>
    <x v="2"/>
    <x v="26"/>
    <s v="Albuquerque"/>
    <x v="1"/>
    <n v="38"/>
    <n v="182"/>
    <n v="6916"/>
    <n v="2973.8800000000006"/>
    <n v="0.43000000000000005"/>
    <s v="Outlet"/>
    <s v="2021"/>
    <x v="8"/>
    <x v="25"/>
  </r>
  <r>
    <x v="4"/>
    <n v="1128299"/>
    <x v="432"/>
    <x v="2"/>
    <x v="26"/>
    <s v="Albuquerque"/>
    <x v="2"/>
    <n v="34"/>
    <n v="120"/>
    <n v="4080"/>
    <n v="1631.9999999999998"/>
    <n v="0.39999999999999997"/>
    <s v="Outlet"/>
    <s v="2021"/>
    <x v="8"/>
    <x v="25"/>
  </r>
  <r>
    <x v="4"/>
    <n v="1128299"/>
    <x v="432"/>
    <x v="2"/>
    <x v="26"/>
    <s v="Albuquerque"/>
    <x v="3"/>
    <n v="35"/>
    <n v="112"/>
    <n v="3920"/>
    <n v="1646.3999999999999"/>
    <n v="0.42"/>
    <s v="Outlet"/>
    <s v="2021"/>
    <x v="8"/>
    <x v="25"/>
  </r>
  <r>
    <x v="4"/>
    <n v="1128299"/>
    <x v="432"/>
    <x v="2"/>
    <x v="26"/>
    <s v="Albuquerque"/>
    <x v="4"/>
    <n v="41"/>
    <n v="114"/>
    <n v="4674"/>
    <n v="1542.4199999999998"/>
    <n v="0.32999999999999996"/>
    <s v="Outlet"/>
    <s v="2021"/>
    <x v="8"/>
    <x v="25"/>
  </r>
  <r>
    <x v="4"/>
    <n v="1128299"/>
    <x v="432"/>
    <x v="2"/>
    <x v="26"/>
    <s v="Albuquerque"/>
    <x v="5"/>
    <n v="57"/>
    <n v="131"/>
    <n v="7467"/>
    <n v="2314.77"/>
    <n v="0.31"/>
    <s v="Outlet"/>
    <s v="2021"/>
    <x v="8"/>
    <x v="25"/>
  </r>
  <r>
    <x v="4"/>
    <n v="1128299"/>
    <x v="463"/>
    <x v="2"/>
    <x v="26"/>
    <s v="Albuquerque"/>
    <x v="0"/>
    <n v="47"/>
    <n v="176"/>
    <n v="8272"/>
    <n v="3391.52"/>
    <n v="0.41"/>
    <s v="Outlet"/>
    <s v="2021"/>
    <x v="9"/>
    <x v="48"/>
  </r>
  <r>
    <x v="4"/>
    <n v="1128299"/>
    <x v="463"/>
    <x v="2"/>
    <x v="26"/>
    <s v="Albuquerque"/>
    <x v="1"/>
    <n v="44"/>
    <n v="180"/>
    <n v="7920"/>
    <n v="3405.6000000000004"/>
    <n v="0.43000000000000005"/>
    <s v="Outlet"/>
    <s v="2021"/>
    <x v="9"/>
    <x v="48"/>
  </r>
  <r>
    <x v="4"/>
    <n v="1128299"/>
    <x v="463"/>
    <x v="2"/>
    <x v="26"/>
    <s v="Albuquerque"/>
    <x v="2"/>
    <n v="46"/>
    <n v="149"/>
    <n v="6854"/>
    <n v="2535.98"/>
    <n v="0.37"/>
    <s v="Outlet"/>
    <s v="2021"/>
    <x v="9"/>
    <x v="48"/>
  </r>
  <r>
    <x v="4"/>
    <n v="1128299"/>
    <x v="463"/>
    <x v="2"/>
    <x v="26"/>
    <s v="Albuquerque"/>
    <x v="3"/>
    <n v="40"/>
    <n v="136"/>
    <n v="5440"/>
    <n v="2230.4"/>
    <n v="0.41"/>
    <s v="Outlet"/>
    <s v="2021"/>
    <x v="9"/>
    <x v="48"/>
  </r>
  <r>
    <x v="4"/>
    <n v="1128299"/>
    <x v="463"/>
    <x v="2"/>
    <x v="26"/>
    <s v="Albuquerque"/>
    <x v="4"/>
    <n v="54"/>
    <n v="131"/>
    <n v="7074"/>
    <n v="2617.38"/>
    <n v="0.37"/>
    <s v="Outlet"/>
    <s v="2021"/>
    <x v="9"/>
    <x v="48"/>
  </r>
  <r>
    <x v="4"/>
    <n v="1128299"/>
    <x v="463"/>
    <x v="2"/>
    <x v="26"/>
    <s v="Albuquerque"/>
    <x v="5"/>
    <n v="56"/>
    <n v="170"/>
    <n v="9520"/>
    <n v="2856"/>
    <n v="0.3"/>
    <s v="Outlet"/>
    <s v="2021"/>
    <x v="9"/>
    <x v="48"/>
  </r>
  <r>
    <x v="4"/>
    <n v="1128299"/>
    <x v="492"/>
    <x v="2"/>
    <x v="26"/>
    <s v="Albuquerque"/>
    <x v="0"/>
    <n v="44"/>
    <n v="238"/>
    <n v="10472"/>
    <n v="4398.24"/>
    <n v="0.42"/>
    <s v="Outlet"/>
    <s v="2021"/>
    <x v="10"/>
    <x v="29"/>
  </r>
  <r>
    <x v="4"/>
    <n v="1128299"/>
    <x v="492"/>
    <x v="2"/>
    <x v="26"/>
    <s v="Albuquerque"/>
    <x v="1"/>
    <n v="47"/>
    <n v="217"/>
    <n v="10199"/>
    <n v="4793.5300000000007"/>
    <n v="0.47000000000000003"/>
    <s v="Outlet"/>
    <s v="2021"/>
    <x v="10"/>
    <x v="29"/>
  </r>
  <r>
    <x v="2"/>
    <n v="1128299"/>
    <x v="492"/>
    <x v="2"/>
    <x v="26"/>
    <s v="Albuquerque"/>
    <x v="2"/>
    <n v="44"/>
    <n v="150"/>
    <n v="6600"/>
    <n v="2706"/>
    <n v="0.41"/>
    <s v="Outlet"/>
    <s v="2021"/>
    <x v="10"/>
    <x v="29"/>
  </r>
  <r>
    <x v="2"/>
    <n v="1128299"/>
    <x v="492"/>
    <x v="2"/>
    <x v="26"/>
    <s v="Albuquerque"/>
    <x v="3"/>
    <n v="45"/>
    <n v="160"/>
    <n v="7200"/>
    <n v="2879.9999999999995"/>
    <n v="0.39999999999999997"/>
    <s v="Outlet"/>
    <s v="2021"/>
    <x v="10"/>
    <x v="29"/>
  </r>
  <r>
    <x v="2"/>
    <n v="1128299"/>
    <x v="492"/>
    <x v="2"/>
    <x v="26"/>
    <s v="Albuquerque"/>
    <x v="4"/>
    <n v="55"/>
    <n v="128"/>
    <n v="7040"/>
    <n v="2323.1999999999998"/>
    <n v="0.32999999999999996"/>
    <s v="Outlet"/>
    <s v="2021"/>
    <x v="10"/>
    <x v="29"/>
  </r>
  <r>
    <x v="2"/>
    <n v="1128299"/>
    <x v="492"/>
    <x v="2"/>
    <x v="26"/>
    <s v="Albuquerque"/>
    <x v="5"/>
    <n v="56"/>
    <n v="173"/>
    <n v="9688"/>
    <n v="2615.7600000000002"/>
    <n v="0.27"/>
    <s v="Outlet"/>
    <s v="2021"/>
    <x v="10"/>
    <x v="29"/>
  </r>
  <r>
    <x v="2"/>
    <n v="1128299"/>
    <x v="177"/>
    <x v="2"/>
    <x v="26"/>
    <s v="Albuquerque"/>
    <x v="0"/>
    <n v="24"/>
    <n v="149"/>
    <n v="3576"/>
    <n v="1644.96"/>
    <n v="0.46"/>
    <s v="Outlet"/>
    <s v="2021"/>
    <x v="0"/>
    <x v="31"/>
  </r>
  <r>
    <x v="2"/>
    <n v="1128299"/>
    <x v="177"/>
    <x v="2"/>
    <x v="26"/>
    <s v="Albuquerque"/>
    <x v="1"/>
    <n v="27"/>
    <n v="140"/>
    <n v="3780"/>
    <n v="1776.6000000000001"/>
    <n v="0.47000000000000003"/>
    <s v="Outlet"/>
    <s v="2021"/>
    <x v="0"/>
    <x v="31"/>
  </r>
  <r>
    <x v="2"/>
    <n v="1128299"/>
    <x v="177"/>
    <x v="2"/>
    <x v="26"/>
    <s v="Albuquerque"/>
    <x v="2"/>
    <n v="32"/>
    <n v="140"/>
    <n v="4480"/>
    <n v="1881.6"/>
    <n v="0.42"/>
    <s v="Outlet"/>
    <s v="2021"/>
    <x v="0"/>
    <x v="31"/>
  </r>
  <r>
    <x v="2"/>
    <n v="1128299"/>
    <x v="177"/>
    <x v="2"/>
    <x v="26"/>
    <s v="Albuquerque"/>
    <x v="3"/>
    <n v="28"/>
    <n v="99"/>
    <n v="2772"/>
    <n v="1164.24"/>
    <n v="0.42000000000000004"/>
    <s v="Outlet"/>
    <s v="2021"/>
    <x v="0"/>
    <x v="31"/>
  </r>
  <r>
    <x v="2"/>
    <n v="1128299"/>
    <x v="177"/>
    <x v="2"/>
    <x v="26"/>
    <s v="Albuquerque"/>
    <x v="4"/>
    <n v="35"/>
    <n v="75"/>
    <n v="2625"/>
    <n v="1050"/>
    <n v="0.39999999999999997"/>
    <s v="Outlet"/>
    <s v="2021"/>
    <x v="0"/>
    <x v="31"/>
  </r>
  <r>
    <x v="2"/>
    <n v="1128299"/>
    <x v="177"/>
    <x v="2"/>
    <x v="26"/>
    <s v="Albuquerque"/>
    <x v="5"/>
    <n v="28"/>
    <n v="140"/>
    <n v="3920"/>
    <n v="1254.4000000000001"/>
    <n v="0.32"/>
    <s v="Outlet"/>
    <s v="2021"/>
    <x v="0"/>
    <x v="31"/>
  </r>
  <r>
    <x v="2"/>
    <n v="1128299"/>
    <x v="208"/>
    <x v="2"/>
    <x v="26"/>
    <s v="Albuquerque"/>
    <x v="0"/>
    <n v="23"/>
    <n v="150"/>
    <n v="3450"/>
    <n v="1483.5000000000002"/>
    <n v="0.43000000000000005"/>
    <s v="Outlet"/>
    <s v="2021"/>
    <x v="1"/>
    <x v="5"/>
  </r>
  <r>
    <x v="2"/>
    <n v="1128299"/>
    <x v="208"/>
    <x v="2"/>
    <x v="26"/>
    <s v="Albuquerque"/>
    <x v="1"/>
    <n v="27"/>
    <n v="124"/>
    <n v="3348"/>
    <n v="1540.0800000000002"/>
    <n v="0.46"/>
    <s v="Outlet"/>
    <s v="2021"/>
    <x v="1"/>
    <x v="5"/>
  </r>
  <r>
    <x v="2"/>
    <n v="1128299"/>
    <x v="208"/>
    <x v="2"/>
    <x v="26"/>
    <s v="Albuquerque"/>
    <x v="2"/>
    <n v="28"/>
    <n v="120"/>
    <n v="3360"/>
    <n v="1377.6"/>
    <n v="0.41"/>
    <s v="Outlet"/>
    <s v="2021"/>
    <x v="1"/>
    <x v="5"/>
  </r>
  <r>
    <x v="2"/>
    <n v="1128299"/>
    <x v="208"/>
    <x v="4"/>
    <x v="27"/>
    <s v="Atlanta"/>
    <x v="3"/>
    <n v="30"/>
    <n v="80"/>
    <n v="2400"/>
    <n v="1056"/>
    <n v="0.44"/>
    <s v="Outlet"/>
    <s v="2021"/>
    <x v="1"/>
    <x v="5"/>
  </r>
  <r>
    <x v="2"/>
    <n v="1128299"/>
    <x v="208"/>
    <x v="4"/>
    <x v="27"/>
    <s v="Atlanta"/>
    <x v="4"/>
    <n v="34"/>
    <n v="60"/>
    <n v="2040"/>
    <n v="795.59999999999991"/>
    <n v="0.38999999999999996"/>
    <s v="Outlet"/>
    <s v="2021"/>
    <x v="1"/>
    <x v="5"/>
  </r>
  <r>
    <x v="2"/>
    <n v="1128299"/>
    <x v="208"/>
    <x v="4"/>
    <x v="27"/>
    <s v="Atlanta"/>
    <x v="5"/>
    <n v="28"/>
    <n v="131"/>
    <n v="3668"/>
    <n v="1063.72"/>
    <n v="0.28999999999999998"/>
    <s v="Outlet"/>
    <s v="2021"/>
    <x v="1"/>
    <x v="5"/>
  </r>
  <r>
    <x v="2"/>
    <n v="1128299"/>
    <x v="217"/>
    <x v="4"/>
    <x v="27"/>
    <s v="Atlanta"/>
    <x v="0"/>
    <n v="30"/>
    <n v="163"/>
    <n v="4890"/>
    <n v="2102.7000000000003"/>
    <n v="0.43000000000000005"/>
    <s v="Outlet"/>
    <s v="2021"/>
    <x v="2"/>
    <x v="7"/>
  </r>
  <r>
    <x v="2"/>
    <n v="1128299"/>
    <x v="217"/>
    <x v="4"/>
    <x v="27"/>
    <s v="Atlanta"/>
    <x v="1"/>
    <n v="37"/>
    <n v="113"/>
    <n v="4181"/>
    <n v="1839.64"/>
    <n v="0.44"/>
    <s v="Outlet"/>
    <s v="2021"/>
    <x v="2"/>
    <x v="7"/>
  </r>
  <r>
    <x v="2"/>
    <n v="1128299"/>
    <x v="217"/>
    <x v="4"/>
    <x v="27"/>
    <s v="Atlanta"/>
    <x v="2"/>
    <n v="39"/>
    <n v="124"/>
    <n v="4836"/>
    <n v="1837.68"/>
    <n v="0.38"/>
    <s v="Outlet"/>
    <s v="2021"/>
    <x v="2"/>
    <x v="7"/>
  </r>
  <r>
    <x v="2"/>
    <n v="1128299"/>
    <x v="217"/>
    <x v="4"/>
    <x v="27"/>
    <s v="Atlanta"/>
    <x v="3"/>
    <n v="38"/>
    <n v="78"/>
    <n v="2964"/>
    <n v="1333.8"/>
    <n v="0.45"/>
    <s v="Outlet"/>
    <s v="2021"/>
    <x v="2"/>
    <x v="7"/>
  </r>
  <r>
    <x v="2"/>
    <n v="1128299"/>
    <x v="217"/>
    <x v="4"/>
    <x v="27"/>
    <s v="Atlanta"/>
    <x v="4"/>
    <n v="41"/>
    <n v="45"/>
    <n v="1845"/>
    <n v="756.44999999999993"/>
    <n v="0.41"/>
    <s v="Outlet"/>
    <s v="2021"/>
    <x v="2"/>
    <x v="7"/>
  </r>
  <r>
    <x v="2"/>
    <n v="1128299"/>
    <x v="217"/>
    <x v="4"/>
    <x v="27"/>
    <s v="Atlanta"/>
    <x v="5"/>
    <n v="40"/>
    <n v="112"/>
    <n v="4480"/>
    <n v="1299.1999999999998"/>
    <n v="0.28999999999999998"/>
    <s v="Outlet"/>
    <s v="2021"/>
    <x v="2"/>
    <x v="7"/>
  </r>
  <r>
    <x v="2"/>
    <n v="1128299"/>
    <x v="236"/>
    <x v="4"/>
    <x v="27"/>
    <s v="Atlanta"/>
    <x v="0"/>
    <n v="37"/>
    <n v="179"/>
    <n v="6623"/>
    <n v="2847.8900000000003"/>
    <n v="0.43000000000000005"/>
    <s v="Outlet"/>
    <s v="2021"/>
    <x v="3"/>
    <x v="10"/>
  </r>
  <r>
    <x v="2"/>
    <n v="1128299"/>
    <x v="236"/>
    <x v="4"/>
    <x v="27"/>
    <s v="Atlanta"/>
    <x v="1"/>
    <n v="40"/>
    <n v="111"/>
    <n v="4440"/>
    <n v="1864.8000000000002"/>
    <n v="0.42000000000000004"/>
    <s v="Outlet"/>
    <s v="2021"/>
    <x v="3"/>
    <x v="10"/>
  </r>
  <r>
    <x v="2"/>
    <n v="1128299"/>
    <x v="236"/>
    <x v="4"/>
    <x v="27"/>
    <s v="Atlanta"/>
    <x v="2"/>
    <n v="36"/>
    <n v="113"/>
    <n v="4068"/>
    <n v="1505.16"/>
    <n v="0.37"/>
    <s v="Outlet"/>
    <s v="2021"/>
    <x v="3"/>
    <x v="10"/>
  </r>
  <r>
    <x v="2"/>
    <n v="1128299"/>
    <x v="236"/>
    <x v="4"/>
    <x v="27"/>
    <s v="Atlanta"/>
    <x v="3"/>
    <n v="40"/>
    <n v="96"/>
    <n v="3840"/>
    <n v="1728"/>
    <n v="0.45"/>
    <s v="Outlet"/>
    <s v="2021"/>
    <x v="3"/>
    <x v="10"/>
  </r>
  <r>
    <x v="2"/>
    <n v="1128299"/>
    <x v="236"/>
    <x v="4"/>
    <x v="27"/>
    <s v="Atlanta"/>
    <x v="4"/>
    <n v="38"/>
    <n v="56"/>
    <n v="2128"/>
    <n v="893.76"/>
    <n v="0.42"/>
    <s v="Outlet"/>
    <s v="2021"/>
    <x v="3"/>
    <x v="10"/>
  </r>
  <r>
    <x v="2"/>
    <n v="1128299"/>
    <x v="236"/>
    <x v="4"/>
    <x v="27"/>
    <s v="Atlanta"/>
    <x v="5"/>
    <n v="56"/>
    <n v="112"/>
    <n v="6272"/>
    <n v="1756.16"/>
    <n v="0.28000000000000003"/>
    <s v="Outlet"/>
    <s v="2021"/>
    <x v="3"/>
    <x v="10"/>
  </r>
  <r>
    <x v="2"/>
    <n v="1128299"/>
    <x v="267"/>
    <x v="4"/>
    <x v="27"/>
    <s v="Atlanta"/>
    <x v="0"/>
    <n v="37"/>
    <n v="187"/>
    <n v="6919"/>
    <n v="3182.7400000000002"/>
    <n v="0.46"/>
    <s v="Outlet"/>
    <s v="2021"/>
    <x v="4"/>
    <x v="35"/>
  </r>
  <r>
    <x v="2"/>
    <n v="1128299"/>
    <x v="267"/>
    <x v="4"/>
    <x v="27"/>
    <s v="Atlanta"/>
    <x v="1"/>
    <n v="36"/>
    <n v="136"/>
    <n v="4896"/>
    <n v="2203.2000000000003"/>
    <n v="0.45"/>
    <s v="Outlet"/>
    <s v="2021"/>
    <x v="4"/>
    <x v="35"/>
  </r>
  <r>
    <x v="2"/>
    <n v="1128299"/>
    <x v="267"/>
    <x v="4"/>
    <x v="27"/>
    <s v="Atlanta"/>
    <x v="2"/>
    <n v="40"/>
    <n v="145"/>
    <n v="5800"/>
    <n v="2261.9999999999995"/>
    <n v="0.38999999999999996"/>
    <s v="Outlet"/>
    <s v="2021"/>
    <x v="4"/>
    <x v="35"/>
  </r>
  <r>
    <x v="2"/>
    <n v="1128299"/>
    <x v="267"/>
    <x v="4"/>
    <x v="27"/>
    <s v="Atlanta"/>
    <x v="3"/>
    <n v="34"/>
    <n v="114"/>
    <n v="3876"/>
    <n v="1666.6800000000003"/>
    <n v="0.43000000000000005"/>
    <s v="Outlet"/>
    <s v="2021"/>
    <x v="4"/>
    <x v="35"/>
  </r>
  <r>
    <x v="2"/>
    <n v="1128299"/>
    <x v="267"/>
    <x v="4"/>
    <x v="27"/>
    <s v="Atlanta"/>
    <x v="4"/>
    <n v="39"/>
    <n v="74"/>
    <n v="2886"/>
    <n v="1212.1199999999999"/>
    <n v="0.42"/>
    <s v="Outlet"/>
    <s v="2021"/>
    <x v="4"/>
    <x v="35"/>
  </r>
  <r>
    <x v="2"/>
    <n v="1128299"/>
    <x v="267"/>
    <x v="4"/>
    <x v="27"/>
    <s v="Atlanta"/>
    <x v="5"/>
    <n v="53"/>
    <n v="124"/>
    <n v="6572"/>
    <n v="2037.32"/>
    <n v="0.31"/>
    <s v="Outlet"/>
    <s v="2021"/>
    <x v="4"/>
    <x v="35"/>
  </r>
  <r>
    <x v="2"/>
    <n v="1128299"/>
    <x v="297"/>
    <x v="4"/>
    <x v="27"/>
    <s v="Atlanta"/>
    <x v="0"/>
    <n v="35"/>
    <n v="203"/>
    <n v="7105"/>
    <n v="3055.1500000000005"/>
    <n v="0.43000000000000005"/>
    <s v="Outlet"/>
    <s v="2021"/>
    <x v="11"/>
    <x v="40"/>
  </r>
  <r>
    <x v="2"/>
    <n v="1128299"/>
    <x v="297"/>
    <x v="4"/>
    <x v="27"/>
    <s v="Atlanta"/>
    <x v="1"/>
    <n v="41"/>
    <n v="163"/>
    <n v="6683"/>
    <n v="2940.52"/>
    <n v="0.44"/>
    <s v="Outlet"/>
    <s v="2021"/>
    <x v="11"/>
    <x v="40"/>
  </r>
  <r>
    <x v="2"/>
    <n v="1128299"/>
    <x v="297"/>
    <x v="4"/>
    <x v="27"/>
    <s v="Atlanta"/>
    <x v="2"/>
    <n v="39"/>
    <n v="158"/>
    <n v="6162"/>
    <n v="2341.56"/>
    <n v="0.38"/>
    <s v="Outlet"/>
    <s v="2021"/>
    <x v="11"/>
    <x v="40"/>
  </r>
  <r>
    <x v="2"/>
    <n v="1128299"/>
    <x v="297"/>
    <x v="4"/>
    <x v="27"/>
    <s v="Atlanta"/>
    <x v="3"/>
    <n v="33"/>
    <n v="132"/>
    <n v="4356"/>
    <n v="1873.0800000000002"/>
    <n v="0.43000000000000005"/>
    <s v="Outlet"/>
    <s v="2021"/>
    <x v="11"/>
    <x v="40"/>
  </r>
  <r>
    <x v="2"/>
    <n v="1128299"/>
    <x v="297"/>
    <x v="4"/>
    <x v="27"/>
    <s v="Atlanta"/>
    <x v="4"/>
    <n v="42"/>
    <n v="94"/>
    <n v="3948"/>
    <n v="1539.7199999999998"/>
    <n v="0.38999999999999996"/>
    <s v="Outlet"/>
    <s v="2021"/>
    <x v="11"/>
    <x v="40"/>
  </r>
  <r>
    <x v="2"/>
    <n v="1128299"/>
    <x v="297"/>
    <x v="4"/>
    <x v="27"/>
    <s v="Atlanta"/>
    <x v="5"/>
    <n v="53"/>
    <n v="190"/>
    <n v="10070"/>
    <n v="3222.4"/>
    <n v="0.32"/>
    <s v="Outlet"/>
    <s v="2021"/>
    <x v="11"/>
    <x v="40"/>
  </r>
  <r>
    <x v="2"/>
    <n v="1128299"/>
    <x v="326"/>
    <x v="4"/>
    <x v="27"/>
    <s v="Atlanta"/>
    <x v="0"/>
    <n v="37"/>
    <n v="218"/>
    <n v="8066"/>
    <n v="3710.36"/>
    <n v="0.46"/>
    <s v="Outlet"/>
    <s v="2021"/>
    <x v="5"/>
    <x v="14"/>
  </r>
  <r>
    <x v="2"/>
    <n v="1128299"/>
    <x v="326"/>
    <x v="4"/>
    <x v="27"/>
    <s v="Atlanta"/>
    <x v="1"/>
    <n v="37"/>
    <n v="173"/>
    <n v="6401"/>
    <n v="2944.46"/>
    <n v="0.46"/>
    <s v="Outlet"/>
    <s v="2021"/>
    <x v="5"/>
    <x v="14"/>
  </r>
  <r>
    <x v="2"/>
    <n v="1128299"/>
    <x v="326"/>
    <x v="4"/>
    <x v="27"/>
    <s v="Atlanta"/>
    <x v="2"/>
    <n v="41"/>
    <n v="184"/>
    <n v="7544"/>
    <n v="3093.04"/>
    <n v="0.41"/>
    <s v="Outlet"/>
    <s v="2021"/>
    <x v="5"/>
    <x v="14"/>
  </r>
  <r>
    <x v="2"/>
    <n v="1128299"/>
    <x v="326"/>
    <x v="4"/>
    <x v="27"/>
    <s v="Atlanta"/>
    <x v="3"/>
    <n v="39"/>
    <n v="128"/>
    <n v="4992"/>
    <n v="2246.4"/>
    <n v="0.45"/>
    <s v="Outlet"/>
    <s v="2021"/>
    <x v="5"/>
    <x v="14"/>
  </r>
  <r>
    <x v="2"/>
    <n v="1128299"/>
    <x v="326"/>
    <x v="4"/>
    <x v="27"/>
    <s v="Atlanta"/>
    <x v="4"/>
    <n v="39"/>
    <n v="162"/>
    <n v="6318"/>
    <n v="2400.84"/>
    <n v="0.38"/>
    <s v="Outlet"/>
    <s v="2021"/>
    <x v="5"/>
    <x v="14"/>
  </r>
  <r>
    <x v="2"/>
    <n v="1128299"/>
    <x v="326"/>
    <x v="4"/>
    <x v="27"/>
    <s v="Atlanta"/>
    <x v="5"/>
    <n v="51"/>
    <n v="157"/>
    <n v="8007"/>
    <n v="2322.0299999999997"/>
    <n v="0.28999999999999998"/>
    <s v="Outlet"/>
    <s v="2021"/>
    <x v="5"/>
    <x v="14"/>
  </r>
  <r>
    <x v="2"/>
    <n v="1128299"/>
    <x v="358"/>
    <x v="4"/>
    <x v="27"/>
    <s v="Atlanta"/>
    <x v="0"/>
    <n v="39"/>
    <n v="209"/>
    <n v="8151"/>
    <n v="3749.46"/>
    <n v="0.46"/>
    <s v="Outlet"/>
    <s v="2021"/>
    <x v="6"/>
    <x v="18"/>
  </r>
  <r>
    <x v="2"/>
    <n v="1128299"/>
    <x v="358"/>
    <x v="4"/>
    <x v="27"/>
    <s v="Atlanta"/>
    <x v="1"/>
    <n v="44"/>
    <n v="200"/>
    <n v="8800"/>
    <n v="3696.0000000000005"/>
    <n v="0.42000000000000004"/>
    <s v="Outlet"/>
    <s v="2021"/>
    <x v="6"/>
    <x v="18"/>
  </r>
  <r>
    <x v="2"/>
    <n v="1128299"/>
    <x v="358"/>
    <x v="4"/>
    <x v="27"/>
    <s v="Atlanta"/>
    <x v="2"/>
    <n v="42"/>
    <n v="150"/>
    <n v="6300"/>
    <n v="2646"/>
    <n v="0.42"/>
    <s v="Outlet"/>
    <s v="2021"/>
    <x v="6"/>
    <x v="18"/>
  </r>
  <r>
    <x v="2"/>
    <n v="1128299"/>
    <x v="358"/>
    <x v="4"/>
    <x v="27"/>
    <s v="Atlanta"/>
    <x v="3"/>
    <n v="42"/>
    <n v="149"/>
    <n v="6258"/>
    <n v="2816.1"/>
    <n v="0.45"/>
    <s v="Outlet"/>
    <s v="2021"/>
    <x v="6"/>
    <x v="18"/>
  </r>
  <r>
    <x v="2"/>
    <n v="1128299"/>
    <x v="358"/>
    <x v="4"/>
    <x v="27"/>
    <s v="Atlanta"/>
    <x v="4"/>
    <n v="51"/>
    <n v="140"/>
    <n v="7140"/>
    <n v="2784.6"/>
    <n v="0.38999999999999996"/>
    <s v="Outlet"/>
    <s v="2021"/>
    <x v="6"/>
    <x v="18"/>
  </r>
  <r>
    <x v="2"/>
    <n v="1128299"/>
    <x v="358"/>
    <x v="4"/>
    <x v="27"/>
    <s v="Atlanta"/>
    <x v="5"/>
    <n v="50"/>
    <n v="128"/>
    <n v="6400"/>
    <n v="1855.9999999999998"/>
    <n v="0.28999999999999998"/>
    <s v="Outlet"/>
    <s v="2021"/>
    <x v="6"/>
    <x v="18"/>
  </r>
  <r>
    <x v="2"/>
    <n v="1128299"/>
    <x v="390"/>
    <x v="4"/>
    <x v="27"/>
    <s v="Atlanta"/>
    <x v="0"/>
    <n v="31"/>
    <n v="204"/>
    <n v="6324"/>
    <n v="2909.04"/>
    <n v="0.46"/>
    <s v="Outlet"/>
    <s v="2021"/>
    <x v="7"/>
    <x v="23"/>
  </r>
  <r>
    <x v="2"/>
    <n v="1128299"/>
    <x v="390"/>
    <x v="4"/>
    <x v="27"/>
    <s v="Atlanta"/>
    <x v="1"/>
    <n v="38"/>
    <n v="198"/>
    <n v="7524"/>
    <n v="3310.56"/>
    <n v="0.44"/>
    <s v="Outlet"/>
    <s v="2021"/>
    <x v="7"/>
    <x v="23"/>
  </r>
  <r>
    <x v="2"/>
    <n v="1128299"/>
    <x v="390"/>
    <x v="4"/>
    <x v="27"/>
    <s v="Atlanta"/>
    <x v="2"/>
    <n v="32"/>
    <n v="135"/>
    <n v="4320"/>
    <n v="1598.4"/>
    <n v="0.37"/>
    <s v="Outlet"/>
    <s v="2021"/>
    <x v="7"/>
    <x v="23"/>
  </r>
  <r>
    <x v="2"/>
    <n v="1128299"/>
    <x v="390"/>
    <x v="4"/>
    <x v="27"/>
    <s v="Atlanta"/>
    <x v="3"/>
    <n v="35"/>
    <n v="120"/>
    <n v="4200"/>
    <n v="1932"/>
    <n v="0.46"/>
    <s v="Outlet"/>
    <s v="2021"/>
    <x v="7"/>
    <x v="23"/>
  </r>
  <r>
    <x v="2"/>
    <n v="1128299"/>
    <x v="390"/>
    <x v="4"/>
    <x v="27"/>
    <s v="Atlanta"/>
    <x v="4"/>
    <n v="36"/>
    <n v="132"/>
    <n v="4752"/>
    <n v="1758.24"/>
    <n v="0.37"/>
    <s v="Outlet"/>
    <s v="2021"/>
    <x v="7"/>
    <x v="23"/>
  </r>
  <r>
    <x v="2"/>
    <n v="1128299"/>
    <x v="390"/>
    <x v="4"/>
    <x v="27"/>
    <s v="Atlanta"/>
    <x v="5"/>
    <n v="46"/>
    <n v="135"/>
    <n v="6210"/>
    <n v="1863"/>
    <n v="0.3"/>
    <s v="Outlet"/>
    <s v="2021"/>
    <x v="7"/>
    <x v="23"/>
  </r>
  <r>
    <x v="2"/>
    <n v="1128299"/>
    <x v="419"/>
    <x v="4"/>
    <x v="27"/>
    <s v="Atlanta"/>
    <x v="0"/>
    <n v="34"/>
    <n v="173"/>
    <n v="5882"/>
    <n v="2705.7200000000003"/>
    <n v="0.46"/>
    <s v="Outlet"/>
    <s v="2021"/>
    <x v="8"/>
    <x v="47"/>
  </r>
  <r>
    <x v="2"/>
    <n v="1128299"/>
    <x v="419"/>
    <x v="4"/>
    <x v="27"/>
    <s v="Atlanta"/>
    <x v="1"/>
    <n v="34"/>
    <n v="173"/>
    <n v="5882"/>
    <n v="2470.44"/>
    <n v="0.42000000000000004"/>
    <s v="Outlet"/>
    <s v="2021"/>
    <x v="8"/>
    <x v="47"/>
  </r>
  <r>
    <x v="2"/>
    <n v="1128299"/>
    <x v="419"/>
    <x v="4"/>
    <x v="27"/>
    <s v="Atlanta"/>
    <x v="2"/>
    <n v="32"/>
    <n v="123"/>
    <n v="3936"/>
    <n v="1495.68"/>
    <n v="0.38"/>
    <s v="Outlet"/>
    <s v="2021"/>
    <x v="8"/>
    <x v="47"/>
  </r>
  <r>
    <x v="2"/>
    <n v="1128299"/>
    <x v="419"/>
    <x v="4"/>
    <x v="27"/>
    <s v="Atlanta"/>
    <x v="3"/>
    <n v="32"/>
    <n v="114"/>
    <n v="3648"/>
    <n v="1605.1200000000001"/>
    <n v="0.44"/>
    <s v="Outlet"/>
    <s v="2021"/>
    <x v="8"/>
    <x v="47"/>
  </r>
  <r>
    <x v="2"/>
    <n v="1128299"/>
    <x v="419"/>
    <x v="4"/>
    <x v="27"/>
    <s v="Atlanta"/>
    <x v="4"/>
    <n v="41"/>
    <n v="102"/>
    <n v="4182"/>
    <n v="1672.8"/>
    <n v="0.39999999999999997"/>
    <s v="Outlet"/>
    <s v="2021"/>
    <x v="8"/>
    <x v="47"/>
  </r>
  <r>
    <x v="2"/>
    <n v="1128299"/>
    <x v="419"/>
    <x v="4"/>
    <x v="27"/>
    <s v="Atlanta"/>
    <x v="5"/>
    <n v="46"/>
    <n v="109"/>
    <n v="5014"/>
    <n v="1554.34"/>
    <n v="0.31"/>
    <s v="Outlet"/>
    <s v="2021"/>
    <x v="8"/>
    <x v="47"/>
  </r>
  <r>
    <x v="2"/>
    <n v="1128299"/>
    <x v="450"/>
    <x v="4"/>
    <x v="27"/>
    <s v="Atlanta"/>
    <x v="0"/>
    <n v="36"/>
    <n v="173"/>
    <n v="6228"/>
    <n v="2615.7600000000002"/>
    <n v="0.42000000000000004"/>
    <s v="Outlet"/>
    <s v="2021"/>
    <x v="9"/>
    <x v="27"/>
  </r>
  <r>
    <x v="2"/>
    <n v="1128299"/>
    <x v="450"/>
    <x v="4"/>
    <x v="27"/>
    <s v="Atlanta"/>
    <x v="1"/>
    <n v="40"/>
    <n v="184"/>
    <n v="7360"/>
    <n v="3238.4"/>
    <n v="0.44"/>
    <s v="Outlet"/>
    <s v="2021"/>
    <x v="9"/>
    <x v="27"/>
  </r>
  <r>
    <x v="2"/>
    <n v="1128299"/>
    <x v="450"/>
    <x v="4"/>
    <x v="27"/>
    <s v="Atlanta"/>
    <x v="2"/>
    <n v="39"/>
    <n v="145"/>
    <n v="5655"/>
    <n v="2262"/>
    <n v="0.39999999999999997"/>
    <s v="Outlet"/>
    <s v="2021"/>
    <x v="9"/>
    <x v="27"/>
  </r>
  <r>
    <x v="2"/>
    <n v="1128299"/>
    <x v="450"/>
    <x v="4"/>
    <x v="27"/>
    <s v="Atlanta"/>
    <x v="3"/>
    <n v="37"/>
    <n v="140"/>
    <n v="5180"/>
    <n v="2382.8000000000002"/>
    <n v="0.46"/>
    <s v="Outlet"/>
    <s v="2021"/>
    <x v="9"/>
    <x v="27"/>
  </r>
  <r>
    <x v="2"/>
    <n v="1128299"/>
    <x v="450"/>
    <x v="4"/>
    <x v="27"/>
    <s v="Atlanta"/>
    <x v="4"/>
    <n v="47"/>
    <n v="119"/>
    <n v="5593"/>
    <n v="2125.34"/>
    <n v="0.38"/>
    <s v="Outlet"/>
    <s v="2021"/>
    <x v="9"/>
    <x v="27"/>
  </r>
  <r>
    <x v="2"/>
    <n v="1128299"/>
    <x v="450"/>
    <x v="4"/>
    <x v="27"/>
    <s v="Atlanta"/>
    <x v="5"/>
    <n v="46"/>
    <n v="157"/>
    <n v="7222"/>
    <n v="2094.3799999999997"/>
    <n v="0.28999999999999998"/>
    <s v="Outlet"/>
    <s v="2021"/>
    <x v="9"/>
    <x v="27"/>
  </r>
  <r>
    <x v="2"/>
    <n v="1128299"/>
    <x v="479"/>
    <x v="4"/>
    <x v="27"/>
    <s v="Atlanta"/>
    <x v="0"/>
    <n v="42"/>
    <n v="209"/>
    <n v="8778"/>
    <n v="4125.66"/>
    <n v="0.47000000000000003"/>
    <s v="Outlet"/>
    <s v="2021"/>
    <x v="10"/>
    <x v="51"/>
  </r>
  <r>
    <x v="2"/>
    <n v="1128299"/>
    <x v="479"/>
    <x v="4"/>
    <x v="27"/>
    <s v="Atlanta"/>
    <x v="1"/>
    <n v="39"/>
    <n v="223"/>
    <n v="8697"/>
    <n v="4087.59"/>
    <n v="0.47000000000000003"/>
    <s v="Outlet"/>
    <s v="2021"/>
    <x v="10"/>
    <x v="51"/>
  </r>
  <r>
    <x v="0"/>
    <n v="1128299"/>
    <x v="479"/>
    <x v="4"/>
    <x v="27"/>
    <s v="Atlanta"/>
    <x v="2"/>
    <n v="36"/>
    <n v="147"/>
    <n v="5292"/>
    <n v="2222.64"/>
    <n v="0.42"/>
    <s v="Outlet"/>
    <s v="2021"/>
    <x v="10"/>
    <x v="51"/>
  </r>
  <r>
    <x v="0"/>
    <n v="1128299"/>
    <x v="479"/>
    <x v="4"/>
    <x v="27"/>
    <s v="Atlanta"/>
    <x v="3"/>
    <n v="40"/>
    <n v="143"/>
    <n v="5720"/>
    <n v="2459.6000000000004"/>
    <n v="0.43000000000000005"/>
    <s v="Outlet"/>
    <s v="2021"/>
    <x v="10"/>
    <x v="51"/>
  </r>
  <r>
    <x v="0"/>
    <n v="1128299"/>
    <x v="479"/>
    <x v="4"/>
    <x v="27"/>
    <s v="Atlanta"/>
    <x v="4"/>
    <n v="44"/>
    <n v="120"/>
    <n v="5280"/>
    <n v="2006.4"/>
    <n v="0.38"/>
    <s v="Outlet"/>
    <s v="2021"/>
    <x v="10"/>
    <x v="51"/>
  </r>
  <r>
    <x v="0"/>
    <n v="1128299"/>
    <x v="479"/>
    <x v="4"/>
    <x v="27"/>
    <s v="Atlanta"/>
    <x v="5"/>
    <n v="47"/>
    <n v="160"/>
    <n v="7520"/>
    <n v="2256"/>
    <n v="0.3"/>
    <s v="Outlet"/>
    <s v="2021"/>
    <x v="10"/>
    <x v="51"/>
  </r>
  <r>
    <x v="0"/>
    <n v="1185732"/>
    <x v="173"/>
    <x v="4"/>
    <x v="27"/>
    <s v="Atlanta"/>
    <x v="0"/>
    <n v="26"/>
    <n v="349"/>
    <n v="9074"/>
    <n v="4264.7800000000007"/>
    <n v="0.47000000000000003"/>
    <s v="Outlet"/>
    <s v="2021"/>
    <x v="0"/>
    <x v="1"/>
  </r>
  <r>
    <x v="0"/>
    <n v="1185732"/>
    <x v="173"/>
    <x v="4"/>
    <x v="27"/>
    <s v="Atlanta"/>
    <x v="1"/>
    <n v="30"/>
    <n v="256"/>
    <n v="7680"/>
    <n v="3071.9999999999995"/>
    <n v="0.39999999999999997"/>
    <s v="Outlet"/>
    <s v="2021"/>
    <x v="0"/>
    <x v="1"/>
  </r>
  <r>
    <x v="0"/>
    <n v="1185732"/>
    <x v="173"/>
    <x v="4"/>
    <x v="27"/>
    <s v="Atlanta"/>
    <x v="2"/>
    <n v="24"/>
    <n v="264"/>
    <n v="6336"/>
    <n v="2027.52"/>
    <n v="0.32"/>
    <s v="Outlet"/>
    <s v="2021"/>
    <x v="0"/>
    <x v="1"/>
  </r>
  <r>
    <x v="0"/>
    <n v="1185732"/>
    <x v="173"/>
    <x v="4"/>
    <x v="27"/>
    <s v="Atlanta"/>
    <x v="3"/>
    <n v="25"/>
    <n v="209"/>
    <n v="5225"/>
    <n v="1828.7499999999998"/>
    <n v="0.35"/>
    <s v="Outlet"/>
    <s v="2021"/>
    <x v="0"/>
    <x v="1"/>
  </r>
  <r>
    <x v="0"/>
    <n v="1185732"/>
    <x v="173"/>
    <x v="4"/>
    <x v="27"/>
    <s v="Atlanta"/>
    <x v="4"/>
    <n v="35"/>
    <n v="247"/>
    <n v="8645"/>
    <n v="3371.5499999999997"/>
    <n v="0.38999999999999996"/>
    <s v="Outlet"/>
    <s v="2021"/>
    <x v="0"/>
    <x v="1"/>
  </r>
  <r>
    <x v="0"/>
    <n v="1185732"/>
    <x v="173"/>
    <x v="4"/>
    <x v="27"/>
    <s v="Atlanta"/>
    <x v="5"/>
    <n v="30"/>
    <n v="281"/>
    <n v="8430"/>
    <n v="4467.9000000000005"/>
    <n v="0.53"/>
    <s v="Outlet"/>
    <s v="2021"/>
    <x v="0"/>
    <x v="1"/>
  </r>
  <r>
    <x v="0"/>
    <n v="1185732"/>
    <x v="202"/>
    <x v="4"/>
    <x v="27"/>
    <s v="Atlanta"/>
    <x v="0"/>
    <n v="31"/>
    <n v="376"/>
    <n v="11656"/>
    <n v="5594.88"/>
    <n v="0.48"/>
    <s v="Outlet"/>
    <s v="2021"/>
    <x v="1"/>
    <x v="5"/>
  </r>
  <r>
    <x v="0"/>
    <n v="1185732"/>
    <x v="202"/>
    <x v="4"/>
    <x v="27"/>
    <s v="Atlanta"/>
    <x v="1"/>
    <n v="27"/>
    <n v="247"/>
    <n v="6669"/>
    <n v="2534.2200000000003"/>
    <n v="0.38"/>
    <s v="Outlet"/>
    <s v="2021"/>
    <x v="1"/>
    <x v="5"/>
  </r>
  <r>
    <x v="0"/>
    <n v="1185732"/>
    <x v="202"/>
    <x v="4"/>
    <x v="27"/>
    <s v="Atlanta"/>
    <x v="2"/>
    <n v="21"/>
    <n v="248"/>
    <n v="5208"/>
    <n v="1562.3999999999999"/>
    <n v="0.3"/>
    <s v="Outlet"/>
    <s v="2021"/>
    <x v="1"/>
    <x v="5"/>
  </r>
  <r>
    <x v="0"/>
    <n v="1185732"/>
    <x v="213"/>
    <x v="1"/>
    <x v="32"/>
    <s v="Jackson"/>
    <x v="3"/>
    <n v="19"/>
    <n v="98"/>
    <n v="1862"/>
    <n v="856.52"/>
    <n v="0.46"/>
    <s v="Outlet"/>
    <s v="2021"/>
    <x v="1"/>
    <x v="32"/>
  </r>
  <r>
    <x v="0"/>
    <n v="1185732"/>
    <x v="213"/>
    <x v="1"/>
    <x v="32"/>
    <s v="Jackson"/>
    <x v="4"/>
    <n v="26"/>
    <n v="136"/>
    <n v="3536"/>
    <n v="1379.04"/>
    <n v="0.38999999999999996"/>
    <s v="Outlet"/>
    <s v="2021"/>
    <x v="1"/>
    <x v="32"/>
  </r>
  <r>
    <x v="0"/>
    <n v="1185732"/>
    <x v="213"/>
    <x v="1"/>
    <x v="32"/>
    <s v="Jackson"/>
    <x v="5"/>
    <n v="20"/>
    <n v="160"/>
    <n v="3200"/>
    <n v="1824.0000000000002"/>
    <n v="0.57000000000000006"/>
    <s v="Outlet"/>
    <s v="2021"/>
    <x v="1"/>
    <x v="32"/>
  </r>
  <r>
    <x v="0"/>
    <n v="1185732"/>
    <x v="221"/>
    <x v="1"/>
    <x v="32"/>
    <s v="Jackson"/>
    <x v="0"/>
    <n v="20"/>
    <n v="223"/>
    <n v="4460"/>
    <n v="2051.6"/>
    <n v="0.46"/>
    <s v="Outlet"/>
    <s v="2021"/>
    <x v="2"/>
    <x v="8"/>
  </r>
  <r>
    <x v="0"/>
    <n v="1185732"/>
    <x v="221"/>
    <x v="1"/>
    <x v="32"/>
    <s v="Jackson"/>
    <x v="1"/>
    <n v="20"/>
    <n v="128"/>
    <n v="2560"/>
    <n v="998.39999999999986"/>
    <n v="0.38999999999999996"/>
    <s v="Outlet"/>
    <s v="2021"/>
    <x v="2"/>
    <x v="8"/>
  </r>
  <r>
    <x v="0"/>
    <n v="1185732"/>
    <x v="221"/>
    <x v="1"/>
    <x v="32"/>
    <s v="Jackson"/>
    <x v="2"/>
    <n v="11"/>
    <n v="136"/>
    <n v="1496"/>
    <n v="703.12"/>
    <n v="0.47000000000000003"/>
    <s v="Outlet"/>
    <s v="2021"/>
    <x v="2"/>
    <x v="8"/>
  </r>
  <r>
    <x v="0"/>
    <n v="1185732"/>
    <x v="221"/>
    <x v="1"/>
    <x v="32"/>
    <s v="Jackson"/>
    <x v="3"/>
    <n v="15"/>
    <n v="85"/>
    <n v="1275"/>
    <n v="573.75"/>
    <n v="0.45"/>
    <s v="Outlet"/>
    <s v="2021"/>
    <x v="2"/>
    <x v="8"/>
  </r>
  <r>
    <x v="0"/>
    <n v="1185732"/>
    <x v="221"/>
    <x v="1"/>
    <x v="32"/>
    <s v="Jackson"/>
    <x v="4"/>
    <n v="25"/>
    <n v="104"/>
    <n v="2600"/>
    <n v="962"/>
    <n v="0.37"/>
    <s v="Outlet"/>
    <s v="2021"/>
    <x v="2"/>
    <x v="8"/>
  </r>
  <r>
    <x v="0"/>
    <n v="1185732"/>
    <x v="221"/>
    <x v="1"/>
    <x v="32"/>
    <s v="Jackson"/>
    <x v="5"/>
    <n v="17"/>
    <n v="136"/>
    <n v="2312"/>
    <n v="1248.48"/>
    <n v="0.54"/>
    <s v="Outlet"/>
    <s v="2021"/>
    <x v="2"/>
    <x v="8"/>
  </r>
  <r>
    <x v="0"/>
    <n v="1185732"/>
    <x v="240"/>
    <x v="1"/>
    <x v="32"/>
    <s v="Jackson"/>
    <x v="0"/>
    <n v="19"/>
    <n v="223"/>
    <n v="4237"/>
    <n v="1864.28"/>
    <n v="0.44"/>
    <s v="Outlet"/>
    <s v="2021"/>
    <x v="3"/>
    <x v="10"/>
  </r>
  <r>
    <x v="0"/>
    <n v="1185732"/>
    <x v="240"/>
    <x v="1"/>
    <x v="32"/>
    <s v="Jackson"/>
    <x v="1"/>
    <n v="20"/>
    <n v="116"/>
    <n v="2320"/>
    <n v="927.99999999999989"/>
    <n v="0.39999999999999997"/>
    <s v="Outlet"/>
    <s v="2021"/>
    <x v="3"/>
    <x v="10"/>
  </r>
  <r>
    <x v="0"/>
    <n v="1185732"/>
    <x v="240"/>
    <x v="1"/>
    <x v="32"/>
    <s v="Jackson"/>
    <x v="2"/>
    <n v="11"/>
    <n v="124"/>
    <n v="1364"/>
    <n v="613.80000000000007"/>
    <n v="0.45"/>
    <s v="Outlet"/>
    <s v="2021"/>
    <x v="3"/>
    <x v="10"/>
  </r>
  <r>
    <x v="0"/>
    <n v="1185732"/>
    <x v="240"/>
    <x v="1"/>
    <x v="32"/>
    <s v="Jackson"/>
    <x v="3"/>
    <n v="16"/>
    <n v="96"/>
    <n v="1536"/>
    <n v="660.48"/>
    <n v="0.43000000000000005"/>
    <s v="Outlet"/>
    <s v="2021"/>
    <x v="3"/>
    <x v="10"/>
  </r>
  <r>
    <x v="0"/>
    <n v="1185732"/>
    <x v="240"/>
    <x v="1"/>
    <x v="32"/>
    <s v="Jackson"/>
    <x v="4"/>
    <n v="30"/>
    <n v="98"/>
    <n v="2940"/>
    <n v="1176"/>
    <n v="0.39999999999999997"/>
    <s v="Outlet"/>
    <s v="2021"/>
    <x v="3"/>
    <x v="10"/>
  </r>
  <r>
    <x v="0"/>
    <n v="1185732"/>
    <x v="240"/>
    <x v="1"/>
    <x v="32"/>
    <s v="Jackson"/>
    <x v="5"/>
    <n v="22"/>
    <n v="147"/>
    <n v="3234"/>
    <n v="1714.02"/>
    <n v="0.53"/>
    <s v="Outlet"/>
    <s v="2021"/>
    <x v="3"/>
    <x v="10"/>
  </r>
  <r>
    <x v="0"/>
    <n v="1185732"/>
    <x v="269"/>
    <x v="1"/>
    <x v="32"/>
    <s v="Jackson"/>
    <x v="0"/>
    <n v="27"/>
    <n v="238"/>
    <n v="6426"/>
    <n v="2698.92"/>
    <n v="0.42000000000000004"/>
    <s v="Outlet"/>
    <s v="2021"/>
    <x v="4"/>
    <x v="36"/>
  </r>
  <r>
    <x v="0"/>
    <n v="1185732"/>
    <x v="269"/>
    <x v="1"/>
    <x v="32"/>
    <s v="Jackson"/>
    <x v="1"/>
    <n v="28"/>
    <n v="140"/>
    <n v="3920"/>
    <n v="1607.1999999999998"/>
    <n v="0.41"/>
    <s v="Outlet"/>
    <s v="2021"/>
    <x v="4"/>
    <x v="36"/>
  </r>
  <r>
    <x v="0"/>
    <n v="1185732"/>
    <x v="269"/>
    <x v="1"/>
    <x v="32"/>
    <s v="Jackson"/>
    <x v="2"/>
    <n v="26"/>
    <n v="136"/>
    <n v="3536"/>
    <n v="1520.4800000000002"/>
    <n v="0.43000000000000005"/>
    <s v="Outlet"/>
    <s v="2021"/>
    <x v="4"/>
    <x v="36"/>
  </r>
  <r>
    <x v="0"/>
    <n v="1185732"/>
    <x v="269"/>
    <x v="1"/>
    <x v="32"/>
    <s v="Jackson"/>
    <x v="3"/>
    <n v="24"/>
    <n v="116"/>
    <n v="2784"/>
    <n v="1280.6400000000001"/>
    <n v="0.46"/>
    <s v="Outlet"/>
    <s v="2021"/>
    <x v="4"/>
    <x v="36"/>
  </r>
  <r>
    <x v="0"/>
    <n v="1185732"/>
    <x v="269"/>
    <x v="1"/>
    <x v="32"/>
    <s v="Jackson"/>
    <x v="4"/>
    <n v="34"/>
    <n v="132"/>
    <n v="4488"/>
    <n v="1795.1999999999998"/>
    <n v="0.39999999999999997"/>
    <s v="Outlet"/>
    <s v="2021"/>
    <x v="4"/>
    <x v="36"/>
  </r>
  <r>
    <x v="0"/>
    <n v="1185732"/>
    <x v="269"/>
    <x v="1"/>
    <x v="32"/>
    <s v="Jackson"/>
    <x v="5"/>
    <n v="35"/>
    <n v="150"/>
    <n v="5250"/>
    <n v="2940.0000000000005"/>
    <n v="0.56000000000000005"/>
    <s v="Outlet"/>
    <s v="2021"/>
    <x v="4"/>
    <x v="36"/>
  </r>
  <r>
    <x v="0"/>
    <n v="1185732"/>
    <x v="302"/>
    <x v="1"/>
    <x v="32"/>
    <s v="Jackson"/>
    <x v="0"/>
    <n v="31"/>
    <n v="263"/>
    <n v="8153"/>
    <n v="3587.32"/>
    <n v="0.44"/>
    <s v="Outlet"/>
    <s v="2021"/>
    <x v="11"/>
    <x v="40"/>
  </r>
  <r>
    <x v="0"/>
    <n v="1185732"/>
    <x v="302"/>
    <x v="1"/>
    <x v="32"/>
    <s v="Jackson"/>
    <x v="1"/>
    <n v="29"/>
    <n v="150"/>
    <n v="4350"/>
    <n v="1696.4999999999998"/>
    <n v="0.38999999999999996"/>
    <s v="Outlet"/>
    <s v="2021"/>
    <x v="11"/>
    <x v="40"/>
  </r>
  <r>
    <x v="0"/>
    <n v="1185732"/>
    <x v="302"/>
    <x v="1"/>
    <x v="32"/>
    <s v="Jackson"/>
    <x v="2"/>
    <n v="33"/>
    <n v="157"/>
    <n v="5181"/>
    <n v="2383.2600000000002"/>
    <n v="0.46"/>
    <s v="Outlet"/>
    <s v="2021"/>
    <x v="11"/>
    <x v="40"/>
  </r>
  <r>
    <x v="0"/>
    <n v="1185732"/>
    <x v="302"/>
    <x v="1"/>
    <x v="32"/>
    <s v="Jackson"/>
    <x v="3"/>
    <n v="34"/>
    <n v="149"/>
    <n v="5066"/>
    <n v="2178.38"/>
    <n v="0.43000000000000005"/>
    <s v="Outlet"/>
    <s v="2021"/>
    <x v="11"/>
    <x v="40"/>
  </r>
  <r>
    <x v="0"/>
    <n v="1185732"/>
    <x v="302"/>
    <x v="1"/>
    <x v="32"/>
    <s v="Jackson"/>
    <x v="4"/>
    <n v="47"/>
    <n v="135"/>
    <n v="6345"/>
    <n v="2411.1"/>
    <n v="0.38"/>
    <s v="Outlet"/>
    <s v="2021"/>
    <x v="11"/>
    <x v="40"/>
  </r>
  <r>
    <x v="0"/>
    <n v="1185732"/>
    <x v="302"/>
    <x v="1"/>
    <x v="32"/>
    <s v="Jackson"/>
    <x v="5"/>
    <n v="51"/>
    <n v="219"/>
    <n v="11169"/>
    <n v="5919.5700000000006"/>
    <n v="0.53"/>
    <s v="Outlet"/>
    <s v="2021"/>
    <x v="11"/>
    <x v="40"/>
  </r>
  <r>
    <x v="0"/>
    <n v="1185732"/>
    <x v="330"/>
    <x v="1"/>
    <x v="32"/>
    <s v="Jackson"/>
    <x v="0"/>
    <n v="47"/>
    <n v="289"/>
    <n v="13583"/>
    <n v="6248.18"/>
    <n v="0.46"/>
    <s v="Outlet"/>
    <s v="2021"/>
    <x v="5"/>
    <x v="14"/>
  </r>
  <r>
    <x v="1"/>
    <n v="1185732"/>
    <x v="330"/>
    <x v="1"/>
    <x v="32"/>
    <s v="Jackson"/>
    <x v="1"/>
    <n v="42"/>
    <n v="192"/>
    <n v="8064"/>
    <n v="3064.32"/>
    <n v="0.38"/>
    <s v="Outlet"/>
    <s v="2021"/>
    <x v="5"/>
    <x v="14"/>
  </r>
  <r>
    <x v="1"/>
    <n v="1185732"/>
    <x v="330"/>
    <x v="1"/>
    <x v="32"/>
    <s v="Jackson"/>
    <x v="2"/>
    <n v="37"/>
    <n v="168"/>
    <n v="6216"/>
    <n v="2610.7200000000003"/>
    <n v="0.42000000000000004"/>
    <s v="Outlet"/>
    <s v="2021"/>
    <x v="5"/>
    <x v="14"/>
  </r>
  <r>
    <x v="1"/>
    <n v="1185732"/>
    <x v="330"/>
    <x v="1"/>
    <x v="32"/>
    <s v="Jackson"/>
    <x v="3"/>
    <n v="33"/>
    <n v="143"/>
    <n v="4719"/>
    <n v="2029.1700000000003"/>
    <n v="0.43000000000000005"/>
    <s v="Outlet"/>
    <s v="2021"/>
    <x v="5"/>
    <x v="14"/>
  </r>
  <r>
    <x v="1"/>
    <n v="1185732"/>
    <x v="330"/>
    <x v="1"/>
    <x v="32"/>
    <s v="Jackson"/>
    <x v="4"/>
    <n v="46"/>
    <n v="150"/>
    <n v="6900"/>
    <n v="2553"/>
    <n v="0.37"/>
    <s v="Outlet"/>
    <s v="2021"/>
    <x v="5"/>
    <x v="14"/>
  </r>
  <r>
    <x v="1"/>
    <n v="1185732"/>
    <x v="330"/>
    <x v="1"/>
    <x v="32"/>
    <s v="Jackson"/>
    <x v="5"/>
    <n v="49"/>
    <n v="209"/>
    <n v="10241"/>
    <n v="5427.7300000000005"/>
    <n v="0.53"/>
    <s v="Outlet"/>
    <s v="2021"/>
    <x v="5"/>
    <x v="14"/>
  </r>
  <r>
    <x v="1"/>
    <n v="1185732"/>
    <x v="362"/>
    <x v="1"/>
    <x v="32"/>
    <s v="Jackson"/>
    <x v="0"/>
    <n v="41"/>
    <n v="256"/>
    <n v="10496"/>
    <n v="4723.2"/>
    <n v="0.45"/>
    <s v="Outlet"/>
    <s v="2021"/>
    <x v="6"/>
    <x v="19"/>
  </r>
  <r>
    <x v="1"/>
    <n v="1185732"/>
    <x v="362"/>
    <x v="1"/>
    <x v="32"/>
    <s v="Jackson"/>
    <x v="1"/>
    <n v="44"/>
    <n v="198"/>
    <n v="8712"/>
    <n v="3571.9199999999996"/>
    <n v="0.41"/>
    <s v="Outlet"/>
    <s v="2021"/>
    <x v="6"/>
    <x v="19"/>
  </r>
  <r>
    <x v="1"/>
    <n v="1185732"/>
    <x v="362"/>
    <x v="1"/>
    <x v="32"/>
    <s v="Jackson"/>
    <x v="2"/>
    <n v="37"/>
    <n v="179"/>
    <n v="6623"/>
    <n v="2914.12"/>
    <n v="0.44"/>
    <s v="Outlet"/>
    <s v="2021"/>
    <x v="6"/>
    <x v="19"/>
  </r>
  <r>
    <x v="1"/>
    <n v="1185732"/>
    <x v="362"/>
    <x v="1"/>
    <x v="32"/>
    <s v="Jackson"/>
    <x v="3"/>
    <n v="32"/>
    <n v="147"/>
    <n v="4704"/>
    <n v="1975.6800000000003"/>
    <n v="0.42000000000000004"/>
    <s v="Outlet"/>
    <s v="2021"/>
    <x v="6"/>
    <x v="19"/>
  </r>
  <r>
    <x v="1"/>
    <n v="1185732"/>
    <x v="362"/>
    <x v="1"/>
    <x v="32"/>
    <s v="Jackson"/>
    <x v="4"/>
    <n v="35"/>
    <n v="158"/>
    <n v="5530"/>
    <n v="2322.6"/>
    <n v="0.42"/>
    <s v="Outlet"/>
    <s v="2021"/>
    <x v="6"/>
    <x v="19"/>
  </r>
  <r>
    <x v="1"/>
    <n v="1185732"/>
    <x v="362"/>
    <x v="1"/>
    <x v="32"/>
    <s v="Jackson"/>
    <x v="5"/>
    <n v="42"/>
    <n v="206"/>
    <n v="8652"/>
    <n v="4758.6000000000004"/>
    <n v="0.55000000000000004"/>
    <s v="Outlet"/>
    <s v="2021"/>
    <x v="6"/>
    <x v="19"/>
  </r>
  <r>
    <x v="1"/>
    <n v="1185732"/>
    <x v="392"/>
    <x v="1"/>
    <x v="32"/>
    <s v="Jackson"/>
    <x v="0"/>
    <n v="40"/>
    <n v="232"/>
    <n v="9280"/>
    <n v="4083.2"/>
    <n v="0.44"/>
    <s v="Outlet"/>
    <s v="2021"/>
    <x v="7"/>
    <x v="23"/>
  </r>
  <r>
    <x v="1"/>
    <n v="1185732"/>
    <x v="392"/>
    <x v="1"/>
    <x v="32"/>
    <s v="Jackson"/>
    <x v="1"/>
    <n v="33"/>
    <n v="158"/>
    <n v="5214"/>
    <n v="2137.7399999999998"/>
    <n v="0.41"/>
    <s v="Outlet"/>
    <s v="2021"/>
    <x v="7"/>
    <x v="23"/>
  </r>
  <r>
    <x v="1"/>
    <n v="1185732"/>
    <x v="392"/>
    <x v="1"/>
    <x v="32"/>
    <s v="Jackson"/>
    <x v="2"/>
    <n v="15"/>
    <n v="145"/>
    <n v="2175"/>
    <n v="1022.2500000000001"/>
    <n v="0.47000000000000003"/>
    <s v="Outlet"/>
    <s v="2021"/>
    <x v="7"/>
    <x v="23"/>
  </r>
  <r>
    <x v="1"/>
    <n v="1185732"/>
    <x v="392"/>
    <x v="1"/>
    <x v="32"/>
    <s v="Jackson"/>
    <x v="3"/>
    <n v="16"/>
    <n v="120"/>
    <n v="1920"/>
    <n v="864"/>
    <n v="0.45"/>
    <s v="Outlet"/>
    <s v="2021"/>
    <x v="7"/>
    <x v="23"/>
  </r>
  <r>
    <x v="1"/>
    <n v="1185732"/>
    <x v="392"/>
    <x v="1"/>
    <x v="32"/>
    <s v="Jackson"/>
    <x v="4"/>
    <n v="22"/>
    <n v="132"/>
    <n v="2904"/>
    <n v="1103.52"/>
    <n v="0.38"/>
    <s v="Outlet"/>
    <s v="2021"/>
    <x v="7"/>
    <x v="23"/>
  </r>
  <r>
    <x v="1"/>
    <n v="1185732"/>
    <x v="392"/>
    <x v="1"/>
    <x v="32"/>
    <s v="Jackson"/>
    <x v="5"/>
    <n v="26"/>
    <n v="160"/>
    <n v="4160"/>
    <n v="2329.6000000000004"/>
    <n v="0.56000000000000005"/>
    <s v="Outlet"/>
    <s v="2021"/>
    <x v="7"/>
    <x v="23"/>
  </r>
  <r>
    <x v="1"/>
    <n v="1185732"/>
    <x v="424"/>
    <x v="1"/>
    <x v="32"/>
    <s v="Jackson"/>
    <x v="0"/>
    <n v="24"/>
    <n v="216"/>
    <n v="5184"/>
    <n v="2384.6400000000003"/>
    <n v="0.46"/>
    <s v="Outlet"/>
    <s v="2021"/>
    <x v="8"/>
    <x v="24"/>
  </r>
  <r>
    <x v="1"/>
    <n v="1185732"/>
    <x v="424"/>
    <x v="1"/>
    <x v="32"/>
    <s v="Jackson"/>
    <x v="1"/>
    <n v="17"/>
    <n v="165"/>
    <n v="2805"/>
    <n v="1037.8499999999999"/>
    <n v="0.37"/>
    <s v="Outlet"/>
    <s v="2021"/>
    <x v="8"/>
    <x v="24"/>
  </r>
  <r>
    <x v="1"/>
    <n v="1185732"/>
    <x v="424"/>
    <x v="1"/>
    <x v="32"/>
    <s v="Jackson"/>
    <x v="2"/>
    <n v="19"/>
    <n v="120"/>
    <n v="2280"/>
    <n v="1071.6000000000001"/>
    <n v="0.47000000000000003"/>
    <s v="Outlet"/>
    <s v="2021"/>
    <x v="8"/>
    <x v="24"/>
  </r>
  <r>
    <x v="1"/>
    <n v="1185732"/>
    <x v="424"/>
    <x v="1"/>
    <x v="32"/>
    <s v="Jackson"/>
    <x v="3"/>
    <n v="20"/>
    <n v="109"/>
    <n v="2180"/>
    <n v="981"/>
    <n v="0.45"/>
    <s v="Outlet"/>
    <s v="2021"/>
    <x v="8"/>
    <x v="24"/>
  </r>
  <r>
    <x v="1"/>
    <n v="1185732"/>
    <x v="424"/>
    <x v="1"/>
    <x v="32"/>
    <s v="Jackson"/>
    <x v="4"/>
    <n v="25"/>
    <n v="105"/>
    <n v="2625"/>
    <n v="1102.5"/>
    <n v="0.42"/>
    <s v="Outlet"/>
    <s v="2021"/>
    <x v="8"/>
    <x v="24"/>
  </r>
  <r>
    <x v="2"/>
    <n v="1185732"/>
    <x v="424"/>
    <x v="1"/>
    <x v="32"/>
    <s v="Jackson"/>
    <x v="5"/>
    <n v="27"/>
    <n v="162"/>
    <n v="4374"/>
    <n v="2361.96"/>
    <n v="0.54"/>
    <s v="Outlet"/>
    <s v="2021"/>
    <x v="8"/>
    <x v="24"/>
  </r>
  <r>
    <x v="2"/>
    <n v="1185732"/>
    <x v="454"/>
    <x v="1"/>
    <x v="32"/>
    <s v="Jackson"/>
    <x v="0"/>
    <n v="22"/>
    <n v="206"/>
    <n v="4532"/>
    <n v="1994.08"/>
    <n v="0.44"/>
    <s v="Outlet"/>
    <s v="2021"/>
    <x v="9"/>
    <x v="28"/>
  </r>
  <r>
    <x v="2"/>
    <n v="1185732"/>
    <x v="454"/>
    <x v="1"/>
    <x v="32"/>
    <s v="Jackson"/>
    <x v="1"/>
    <n v="15"/>
    <n v="153"/>
    <n v="2295"/>
    <n v="872.1"/>
    <n v="0.38"/>
    <s v="Outlet"/>
    <s v="2021"/>
    <x v="9"/>
    <x v="28"/>
  </r>
  <r>
    <x v="2"/>
    <n v="1185732"/>
    <x v="454"/>
    <x v="1"/>
    <x v="32"/>
    <s v="Jackson"/>
    <x v="2"/>
    <n v="22"/>
    <n v="119"/>
    <n v="2618"/>
    <n v="1099.5600000000002"/>
    <n v="0.42000000000000004"/>
    <s v="Outlet"/>
    <s v="2021"/>
    <x v="9"/>
    <x v="28"/>
  </r>
  <r>
    <x v="2"/>
    <n v="1185732"/>
    <x v="454"/>
    <x v="1"/>
    <x v="32"/>
    <s v="Jackson"/>
    <x v="3"/>
    <n v="43"/>
    <n v="153"/>
    <n v="6579"/>
    <n v="2894.76"/>
    <n v="0.44"/>
    <s v="Outlet"/>
    <s v="2021"/>
    <x v="9"/>
    <x v="28"/>
  </r>
  <r>
    <x v="2"/>
    <n v="1185732"/>
    <x v="454"/>
    <x v="1"/>
    <x v="32"/>
    <s v="Jackson"/>
    <x v="4"/>
    <n v="59"/>
    <n v="132"/>
    <n v="7788"/>
    <n v="3115.2"/>
    <n v="0.39999999999999997"/>
    <s v="Outlet"/>
    <s v="2021"/>
    <x v="9"/>
    <x v="28"/>
  </r>
  <r>
    <x v="2"/>
    <n v="1185732"/>
    <x v="454"/>
    <x v="1"/>
    <x v="32"/>
    <s v="Jackson"/>
    <x v="5"/>
    <n v="51"/>
    <n v="168"/>
    <n v="8568"/>
    <n v="4883.76"/>
    <n v="0.57000000000000006"/>
    <s v="Outlet"/>
    <s v="2021"/>
    <x v="9"/>
    <x v="28"/>
  </r>
  <r>
    <x v="2"/>
    <n v="1185732"/>
    <x v="483"/>
    <x v="1"/>
    <x v="32"/>
    <s v="Jackson"/>
    <x v="0"/>
    <n v="48"/>
    <n v="256"/>
    <n v="12288"/>
    <n v="5775.3600000000006"/>
    <n v="0.47000000000000003"/>
    <s v="Outlet"/>
    <s v="2021"/>
    <x v="10"/>
    <x v="51"/>
  </r>
  <r>
    <x v="2"/>
    <n v="1185732"/>
    <x v="483"/>
    <x v="1"/>
    <x v="32"/>
    <s v="Jackson"/>
    <x v="1"/>
    <n v="44"/>
    <n v="201"/>
    <n v="8844"/>
    <n v="3272.2799999999997"/>
    <n v="0.37"/>
    <s v="Outlet"/>
    <s v="2021"/>
    <x v="10"/>
    <x v="51"/>
  </r>
  <r>
    <x v="2"/>
    <n v="1185732"/>
    <x v="483"/>
    <x v="1"/>
    <x v="32"/>
    <s v="Jackson"/>
    <x v="2"/>
    <n v="43"/>
    <n v="158"/>
    <n v="6794"/>
    <n v="3057.3"/>
    <n v="0.45"/>
    <s v="Outlet"/>
    <s v="2021"/>
    <x v="10"/>
    <x v="51"/>
  </r>
  <r>
    <x v="2"/>
    <n v="1185732"/>
    <x v="483"/>
    <x v="1"/>
    <x v="32"/>
    <s v="Jackson"/>
    <x v="3"/>
    <n v="41"/>
    <n v="143"/>
    <n v="5863"/>
    <n v="2755.61"/>
    <n v="0.47000000000000003"/>
    <s v="Outlet"/>
    <s v="2021"/>
    <x v="10"/>
    <x v="51"/>
  </r>
  <r>
    <x v="2"/>
    <n v="1185732"/>
    <x v="483"/>
    <x v="1"/>
    <x v="32"/>
    <s v="Jackson"/>
    <x v="4"/>
    <n v="54"/>
    <n v="157"/>
    <n v="8478"/>
    <n v="3221.64"/>
    <n v="0.38"/>
    <s v="Outlet"/>
    <s v="2021"/>
    <x v="10"/>
    <x v="51"/>
  </r>
  <r>
    <x v="2"/>
    <n v="1185732"/>
    <x v="483"/>
    <x v="1"/>
    <x v="32"/>
    <s v="Jackson"/>
    <x v="5"/>
    <n v="53"/>
    <n v="178"/>
    <n v="9434"/>
    <n v="5188.7000000000007"/>
    <n v="0.55000000000000004"/>
    <s v="Outlet"/>
    <s v="2021"/>
    <x v="10"/>
    <x v="51"/>
  </r>
  <r>
    <x v="2"/>
    <n v="1197831"/>
    <x v="187"/>
    <x v="1"/>
    <x v="32"/>
    <s v="Jackson"/>
    <x v="0"/>
    <n v="17"/>
    <n v="215"/>
    <n v="3655"/>
    <n v="1608.2"/>
    <n v="0.44"/>
    <s v="Outlet"/>
    <s v="2021"/>
    <x v="0"/>
    <x v="2"/>
  </r>
  <r>
    <x v="2"/>
    <n v="1197831"/>
    <x v="187"/>
    <x v="1"/>
    <x v="32"/>
    <s v="Jackson"/>
    <x v="1"/>
    <n v="18"/>
    <n v="135"/>
    <n v="2430"/>
    <n v="971.99999999999989"/>
    <n v="0.39999999999999997"/>
    <s v="Outlet"/>
    <s v="2021"/>
    <x v="0"/>
    <x v="2"/>
  </r>
  <r>
    <x v="2"/>
    <n v="1197831"/>
    <x v="187"/>
    <x v="1"/>
    <x v="32"/>
    <s v="Jackson"/>
    <x v="2"/>
    <n v="11"/>
    <n v="140"/>
    <n v="1540"/>
    <n v="677.6"/>
    <n v="0.44"/>
    <s v="Outlet"/>
    <s v="2021"/>
    <x v="0"/>
    <x v="2"/>
  </r>
  <r>
    <x v="2"/>
    <n v="1197831"/>
    <x v="187"/>
    <x v="1"/>
    <x v="32"/>
    <s v="Jackson"/>
    <x v="3"/>
    <n v="13"/>
    <n v="102"/>
    <n v="1326"/>
    <n v="623.22"/>
    <n v="0.47000000000000003"/>
    <s v="Outlet"/>
    <s v="2021"/>
    <x v="0"/>
    <x v="2"/>
  </r>
  <r>
    <x v="2"/>
    <n v="1197831"/>
    <x v="187"/>
    <x v="1"/>
    <x v="32"/>
    <s v="Jackson"/>
    <x v="4"/>
    <n v="26"/>
    <n v="123"/>
    <n v="3198"/>
    <n v="1215.24"/>
    <n v="0.38"/>
    <s v="Outlet"/>
    <s v="2021"/>
    <x v="0"/>
    <x v="2"/>
  </r>
  <r>
    <x v="2"/>
    <n v="1197831"/>
    <x v="187"/>
    <x v="1"/>
    <x v="32"/>
    <s v="Jackson"/>
    <x v="5"/>
    <n v="18"/>
    <n v="158"/>
    <n v="2844"/>
    <n v="1222.92"/>
    <n v="0.43000000000000005"/>
    <s v="Outlet"/>
    <s v="2021"/>
    <x v="0"/>
    <x v="2"/>
  </r>
  <r>
    <x v="2"/>
    <n v="1197831"/>
    <x v="695"/>
    <x v="1"/>
    <x v="32"/>
    <s v="Jackson"/>
    <x v="0"/>
    <n v="17"/>
    <n v="210"/>
    <n v="3570"/>
    <n v="1606.5"/>
    <n v="0.45"/>
    <s v="Outlet"/>
    <s v="2021"/>
    <x v="1"/>
    <x v="52"/>
  </r>
  <r>
    <x v="2"/>
    <n v="1197831"/>
    <x v="695"/>
    <x v="1"/>
    <x v="32"/>
    <s v="Jackson"/>
    <x v="1"/>
    <n v="17"/>
    <n v="112"/>
    <n v="1904"/>
    <n v="742.56"/>
    <n v="0.38999999999999996"/>
    <s v="Outlet"/>
    <s v="2021"/>
    <x v="1"/>
    <x v="52"/>
  </r>
  <r>
    <x v="2"/>
    <n v="1197831"/>
    <x v="695"/>
    <x v="1"/>
    <x v="32"/>
    <s v="Jackson"/>
    <x v="2"/>
    <n v="11"/>
    <n v="136"/>
    <n v="1496"/>
    <n v="628.32000000000005"/>
    <n v="0.42000000000000004"/>
    <s v="Outlet"/>
    <s v="2021"/>
    <x v="1"/>
    <x v="52"/>
  </r>
  <r>
    <x v="1"/>
    <n v="1197831"/>
    <x v="695"/>
    <x v="1"/>
    <x v="33"/>
    <s v="Little Rock"/>
    <x v="3"/>
    <n v="15"/>
    <n v="78"/>
    <n v="1170"/>
    <n v="549.9"/>
    <n v="0.47000000000000003"/>
    <s v="Outlet"/>
    <s v="2021"/>
    <x v="1"/>
    <x v="52"/>
  </r>
  <r>
    <x v="1"/>
    <n v="1197831"/>
    <x v="695"/>
    <x v="1"/>
    <x v="33"/>
    <s v="Little Rock"/>
    <x v="4"/>
    <n v="23"/>
    <n v="111"/>
    <n v="2553"/>
    <n v="944.61"/>
    <n v="0.37"/>
    <s v="Outlet"/>
    <s v="2021"/>
    <x v="1"/>
    <x v="52"/>
  </r>
  <r>
    <x v="1"/>
    <n v="1197831"/>
    <x v="695"/>
    <x v="1"/>
    <x v="33"/>
    <s v="Little Rock"/>
    <x v="5"/>
    <n v="16"/>
    <n v="145"/>
    <n v="2320"/>
    <n v="974.40000000000009"/>
    <n v="0.42000000000000004"/>
    <s v="Outlet"/>
    <s v="2021"/>
    <x v="1"/>
    <x v="52"/>
  </r>
  <r>
    <x v="1"/>
    <n v="1197831"/>
    <x v="224"/>
    <x v="1"/>
    <x v="33"/>
    <s v="Little Rock"/>
    <x v="0"/>
    <n v="15"/>
    <n v="206"/>
    <n v="3090"/>
    <n v="1452.3000000000002"/>
    <n v="0.47000000000000003"/>
    <s v="Outlet"/>
    <s v="2021"/>
    <x v="2"/>
    <x v="8"/>
  </r>
  <r>
    <x v="1"/>
    <n v="1197831"/>
    <x v="224"/>
    <x v="1"/>
    <x v="33"/>
    <s v="Little Rock"/>
    <x v="1"/>
    <n v="14"/>
    <n v="107"/>
    <n v="1498"/>
    <n v="554.26"/>
    <n v="0.37"/>
    <s v="Outlet"/>
    <s v="2021"/>
    <x v="2"/>
    <x v="8"/>
  </r>
  <r>
    <x v="1"/>
    <n v="1197831"/>
    <x v="224"/>
    <x v="1"/>
    <x v="33"/>
    <s v="Little Rock"/>
    <x v="2"/>
    <n v="8"/>
    <n v="112"/>
    <n v="896"/>
    <n v="403.2"/>
    <n v="0.45"/>
    <s v="Outlet"/>
    <s v="2021"/>
    <x v="2"/>
    <x v="8"/>
  </r>
  <r>
    <x v="1"/>
    <n v="1197831"/>
    <x v="224"/>
    <x v="1"/>
    <x v="33"/>
    <s v="Little Rock"/>
    <x v="3"/>
    <n v="15"/>
    <n v="70"/>
    <n v="1050"/>
    <n v="493.50000000000006"/>
    <n v="0.47000000000000003"/>
    <s v="Outlet"/>
    <s v="2021"/>
    <x v="2"/>
    <x v="8"/>
  </r>
  <r>
    <x v="1"/>
    <n v="1197831"/>
    <x v="224"/>
    <x v="1"/>
    <x v="33"/>
    <s v="Little Rock"/>
    <x v="4"/>
    <n v="24"/>
    <n v="88"/>
    <n v="2112"/>
    <n v="844.8"/>
    <n v="0.39999999999999997"/>
    <s v="Outlet"/>
    <s v="2021"/>
    <x v="2"/>
    <x v="8"/>
  </r>
  <r>
    <x v="1"/>
    <n v="1197831"/>
    <x v="224"/>
    <x v="1"/>
    <x v="33"/>
    <s v="Little Rock"/>
    <x v="5"/>
    <n v="20"/>
    <n v="112"/>
    <n v="2240"/>
    <n v="1030.4000000000001"/>
    <n v="0.46"/>
    <s v="Outlet"/>
    <s v="2021"/>
    <x v="2"/>
    <x v="8"/>
  </r>
  <r>
    <x v="1"/>
    <n v="1197831"/>
    <x v="243"/>
    <x v="1"/>
    <x v="33"/>
    <s v="Little Rock"/>
    <x v="0"/>
    <n v="19"/>
    <n v="204"/>
    <n v="3876"/>
    <n v="1744.2"/>
    <n v="0.45"/>
    <s v="Outlet"/>
    <s v="2021"/>
    <x v="3"/>
    <x v="11"/>
  </r>
  <r>
    <x v="1"/>
    <n v="1197831"/>
    <x v="243"/>
    <x v="1"/>
    <x v="33"/>
    <s v="Little Rock"/>
    <x v="1"/>
    <n v="20"/>
    <n v="102"/>
    <n v="2040"/>
    <n v="815.99999999999989"/>
    <n v="0.39999999999999997"/>
    <s v="Outlet"/>
    <s v="2021"/>
    <x v="3"/>
    <x v="11"/>
  </r>
  <r>
    <x v="1"/>
    <n v="1197831"/>
    <x v="243"/>
    <x v="1"/>
    <x v="33"/>
    <s v="Little Rock"/>
    <x v="2"/>
    <n v="11"/>
    <n v="96"/>
    <n v="1056"/>
    <n v="496.32000000000005"/>
    <n v="0.47000000000000003"/>
    <s v="Outlet"/>
    <s v="2021"/>
    <x v="3"/>
    <x v="11"/>
  </r>
  <r>
    <x v="1"/>
    <n v="1197831"/>
    <x v="243"/>
    <x v="1"/>
    <x v="33"/>
    <s v="Little Rock"/>
    <x v="3"/>
    <n v="13"/>
    <n v="77"/>
    <n v="1001"/>
    <n v="470.47"/>
    <n v="0.47000000000000003"/>
    <s v="Outlet"/>
    <s v="2021"/>
    <x v="3"/>
    <x v="11"/>
  </r>
  <r>
    <x v="1"/>
    <n v="1197831"/>
    <x v="243"/>
    <x v="1"/>
    <x v="33"/>
    <s v="Little Rock"/>
    <x v="4"/>
    <n v="31"/>
    <n v="75"/>
    <n v="2325"/>
    <n v="860.25"/>
    <n v="0.37"/>
    <s v="Outlet"/>
    <s v="2021"/>
    <x v="3"/>
    <x v="11"/>
  </r>
  <r>
    <x v="1"/>
    <n v="1197831"/>
    <x v="243"/>
    <x v="1"/>
    <x v="33"/>
    <s v="Little Rock"/>
    <x v="5"/>
    <n v="24"/>
    <n v="120"/>
    <n v="2880"/>
    <n v="1267.2"/>
    <n v="0.44"/>
    <s v="Outlet"/>
    <s v="2021"/>
    <x v="3"/>
    <x v="11"/>
  </r>
  <r>
    <x v="1"/>
    <n v="1197831"/>
    <x v="272"/>
    <x v="1"/>
    <x v="33"/>
    <s v="Little Rock"/>
    <x v="0"/>
    <n v="26"/>
    <n v="228"/>
    <n v="5928"/>
    <n v="2726.88"/>
    <n v="0.46"/>
    <s v="Outlet"/>
    <s v="2021"/>
    <x v="4"/>
    <x v="36"/>
  </r>
  <r>
    <x v="1"/>
    <n v="1197831"/>
    <x v="272"/>
    <x v="1"/>
    <x v="33"/>
    <s v="Little Rock"/>
    <x v="1"/>
    <n v="28"/>
    <n v="116"/>
    <n v="3248"/>
    <n v="1364.1599999999999"/>
    <n v="0.42"/>
    <s v="Outlet"/>
    <s v="2021"/>
    <x v="4"/>
    <x v="36"/>
  </r>
  <r>
    <x v="1"/>
    <n v="1197831"/>
    <x v="272"/>
    <x v="1"/>
    <x v="33"/>
    <s v="Little Rock"/>
    <x v="2"/>
    <n v="27"/>
    <n v="119"/>
    <n v="3213"/>
    <n v="1413.72"/>
    <n v="0.44"/>
    <s v="Outlet"/>
    <s v="2021"/>
    <x v="4"/>
    <x v="36"/>
  </r>
  <r>
    <x v="1"/>
    <n v="1197831"/>
    <x v="272"/>
    <x v="1"/>
    <x v="33"/>
    <s v="Little Rock"/>
    <x v="3"/>
    <n v="24"/>
    <n v="90"/>
    <n v="2160"/>
    <n v="1015.2"/>
    <n v="0.47000000000000003"/>
    <s v="Outlet"/>
    <s v="2021"/>
    <x v="4"/>
    <x v="36"/>
  </r>
  <r>
    <x v="1"/>
    <n v="1197831"/>
    <x v="272"/>
    <x v="1"/>
    <x v="33"/>
    <s v="Little Rock"/>
    <x v="4"/>
    <n v="32"/>
    <n v="111"/>
    <n v="3552"/>
    <n v="1385.2799999999997"/>
    <n v="0.38999999999999996"/>
    <s v="Outlet"/>
    <s v="2021"/>
    <x v="4"/>
    <x v="36"/>
  </r>
  <r>
    <x v="1"/>
    <n v="1197831"/>
    <x v="272"/>
    <x v="1"/>
    <x v="33"/>
    <s v="Little Rock"/>
    <x v="5"/>
    <n v="33"/>
    <n v="145"/>
    <n v="4785"/>
    <n v="2248.9500000000003"/>
    <n v="0.47000000000000003"/>
    <s v="Outlet"/>
    <s v="2021"/>
    <x v="4"/>
    <x v="36"/>
  </r>
  <r>
    <x v="1"/>
    <n v="1197831"/>
    <x v="305"/>
    <x v="1"/>
    <x v="33"/>
    <s v="Little Rock"/>
    <x v="0"/>
    <n v="28"/>
    <n v="236"/>
    <n v="6608"/>
    <n v="2907.52"/>
    <n v="0.44"/>
    <s v="Outlet"/>
    <s v="2021"/>
    <x v="11"/>
    <x v="41"/>
  </r>
  <r>
    <x v="1"/>
    <n v="1197831"/>
    <x v="305"/>
    <x v="1"/>
    <x v="33"/>
    <s v="Little Rock"/>
    <x v="1"/>
    <n v="25"/>
    <n v="149"/>
    <n v="3725"/>
    <n v="1452.7499999999998"/>
    <n v="0.38999999999999996"/>
    <s v="Outlet"/>
    <s v="2021"/>
    <x v="11"/>
    <x v="41"/>
  </r>
  <r>
    <x v="1"/>
    <n v="1197831"/>
    <x v="305"/>
    <x v="1"/>
    <x v="33"/>
    <s v="Little Rock"/>
    <x v="2"/>
    <n v="28"/>
    <n v="124"/>
    <n v="3472"/>
    <n v="1562.4"/>
    <n v="0.45"/>
    <s v="Outlet"/>
    <s v="2021"/>
    <x v="11"/>
    <x v="41"/>
  </r>
  <r>
    <x v="1"/>
    <n v="1197831"/>
    <x v="305"/>
    <x v="1"/>
    <x v="33"/>
    <s v="Little Rock"/>
    <x v="3"/>
    <n v="29"/>
    <n v="124"/>
    <n v="3596"/>
    <n v="1582.24"/>
    <n v="0.44"/>
    <s v="Outlet"/>
    <s v="2021"/>
    <x v="11"/>
    <x v="41"/>
  </r>
  <r>
    <x v="1"/>
    <n v="1197831"/>
    <x v="305"/>
    <x v="1"/>
    <x v="33"/>
    <s v="Little Rock"/>
    <x v="4"/>
    <n v="37"/>
    <n v="116"/>
    <n v="4292"/>
    <n v="1673.8799999999999"/>
    <n v="0.38999999999999996"/>
    <s v="Outlet"/>
    <s v="2021"/>
    <x v="11"/>
    <x v="41"/>
  </r>
  <r>
    <x v="1"/>
    <n v="1197831"/>
    <x v="305"/>
    <x v="1"/>
    <x v="33"/>
    <s v="Little Rock"/>
    <x v="5"/>
    <n v="48"/>
    <n v="165"/>
    <n v="7920"/>
    <n v="3405.6000000000004"/>
    <n v="0.43000000000000005"/>
    <s v="Outlet"/>
    <s v="2021"/>
    <x v="11"/>
    <x v="41"/>
  </r>
  <r>
    <x v="1"/>
    <n v="1197831"/>
    <x v="333"/>
    <x v="1"/>
    <x v="33"/>
    <s v="Little Rock"/>
    <x v="0"/>
    <n v="39"/>
    <n v="271"/>
    <n v="10569"/>
    <n v="4438.9800000000005"/>
    <n v="0.42000000000000004"/>
    <s v="Outlet"/>
    <s v="2021"/>
    <x v="5"/>
    <x v="15"/>
  </r>
  <r>
    <x v="1"/>
    <n v="1197831"/>
    <x v="333"/>
    <x v="1"/>
    <x v="33"/>
    <s v="Little Rock"/>
    <x v="1"/>
    <n v="36"/>
    <n v="163"/>
    <n v="5868"/>
    <n v="2171.16"/>
    <n v="0.37"/>
    <s v="Outlet"/>
    <s v="2021"/>
    <x v="5"/>
    <x v="15"/>
  </r>
  <r>
    <x v="1"/>
    <n v="1197831"/>
    <x v="333"/>
    <x v="1"/>
    <x v="33"/>
    <s v="Little Rock"/>
    <x v="2"/>
    <n v="32"/>
    <n v="140"/>
    <n v="4480"/>
    <n v="1971.2"/>
    <n v="0.44"/>
    <s v="Outlet"/>
    <s v="2021"/>
    <x v="5"/>
    <x v="15"/>
  </r>
  <r>
    <x v="1"/>
    <n v="1197831"/>
    <x v="333"/>
    <x v="1"/>
    <x v="33"/>
    <s v="Little Rock"/>
    <x v="3"/>
    <n v="35"/>
    <n v="120"/>
    <n v="4200"/>
    <n v="1806.0000000000002"/>
    <n v="0.43000000000000005"/>
    <s v="Outlet"/>
    <s v="2021"/>
    <x v="5"/>
    <x v="15"/>
  </r>
  <r>
    <x v="1"/>
    <n v="1197831"/>
    <x v="333"/>
    <x v="1"/>
    <x v="33"/>
    <s v="Little Rock"/>
    <x v="4"/>
    <n v="40"/>
    <n v="149"/>
    <n v="5960"/>
    <n v="2384"/>
    <n v="0.39999999999999997"/>
    <s v="Outlet"/>
    <s v="2021"/>
    <x v="5"/>
    <x v="15"/>
  </r>
  <r>
    <x v="1"/>
    <n v="1197831"/>
    <x v="333"/>
    <x v="1"/>
    <x v="33"/>
    <s v="Little Rock"/>
    <x v="5"/>
    <n v="50"/>
    <n v="198"/>
    <n v="9900"/>
    <n v="4554"/>
    <n v="0.46"/>
    <s v="Outlet"/>
    <s v="2021"/>
    <x v="5"/>
    <x v="15"/>
  </r>
  <r>
    <x v="1"/>
    <n v="1197831"/>
    <x v="365"/>
    <x v="1"/>
    <x v="33"/>
    <s v="Little Rock"/>
    <x v="0"/>
    <n v="43"/>
    <n v="233"/>
    <n v="10019"/>
    <n v="4508.55"/>
    <n v="0.45"/>
    <s v="Outlet"/>
    <s v="2021"/>
    <x v="6"/>
    <x v="19"/>
  </r>
  <r>
    <x v="1"/>
    <n v="1197831"/>
    <x v="365"/>
    <x v="1"/>
    <x v="33"/>
    <s v="Little Rock"/>
    <x v="1"/>
    <n v="42"/>
    <n v="163"/>
    <n v="6846"/>
    <n v="2669.9399999999996"/>
    <n v="0.38999999999999996"/>
    <s v="Outlet"/>
    <s v="2021"/>
    <x v="6"/>
    <x v="19"/>
  </r>
  <r>
    <x v="1"/>
    <n v="1197831"/>
    <x v="365"/>
    <x v="1"/>
    <x v="33"/>
    <s v="Little Rock"/>
    <x v="2"/>
    <n v="40"/>
    <n v="135"/>
    <n v="5400"/>
    <n v="2376"/>
    <n v="0.44"/>
    <s v="Outlet"/>
    <s v="2021"/>
    <x v="6"/>
    <x v="19"/>
  </r>
  <r>
    <x v="1"/>
    <n v="1197831"/>
    <x v="365"/>
    <x v="1"/>
    <x v="33"/>
    <s v="Little Rock"/>
    <x v="3"/>
    <n v="29"/>
    <n v="132"/>
    <n v="3828"/>
    <n v="1722.6000000000001"/>
    <n v="0.45"/>
    <s v="Outlet"/>
    <s v="2021"/>
    <x v="6"/>
    <x v="19"/>
  </r>
  <r>
    <x v="1"/>
    <n v="1197831"/>
    <x v="365"/>
    <x v="1"/>
    <x v="33"/>
    <s v="Little Rock"/>
    <x v="4"/>
    <n v="40"/>
    <n v="113"/>
    <n v="4520"/>
    <n v="1672.4"/>
    <n v="0.37"/>
    <s v="Outlet"/>
    <s v="2021"/>
    <x v="6"/>
    <x v="19"/>
  </r>
  <r>
    <x v="1"/>
    <n v="1197831"/>
    <x v="365"/>
    <x v="1"/>
    <x v="33"/>
    <s v="Little Rock"/>
    <x v="5"/>
    <n v="40"/>
    <n v="193"/>
    <n v="7720"/>
    <n v="3628.4"/>
    <n v="0.47000000000000003"/>
    <s v="Outlet"/>
    <s v="2021"/>
    <x v="6"/>
    <x v="19"/>
  </r>
  <r>
    <x v="1"/>
    <n v="1197831"/>
    <x v="395"/>
    <x v="1"/>
    <x v="33"/>
    <s v="Little Rock"/>
    <x v="0"/>
    <n v="35"/>
    <n v="221"/>
    <n v="7735"/>
    <n v="3326.05"/>
    <n v="0.43000000000000005"/>
    <s v="Outlet"/>
    <s v="2021"/>
    <x v="7"/>
    <x v="44"/>
  </r>
  <r>
    <x v="1"/>
    <n v="1197831"/>
    <x v="395"/>
    <x v="1"/>
    <x v="33"/>
    <s v="Little Rock"/>
    <x v="1"/>
    <n v="26"/>
    <n v="135"/>
    <n v="3510"/>
    <n v="1439.1"/>
    <n v="0.41"/>
    <s v="Outlet"/>
    <s v="2021"/>
    <x v="7"/>
    <x v="44"/>
  </r>
  <r>
    <x v="1"/>
    <n v="1197831"/>
    <x v="395"/>
    <x v="1"/>
    <x v="33"/>
    <s v="Little Rock"/>
    <x v="2"/>
    <n v="11"/>
    <n v="123"/>
    <n v="1353"/>
    <n v="635.91000000000008"/>
    <n v="0.47000000000000003"/>
    <s v="Outlet"/>
    <s v="2021"/>
    <x v="7"/>
    <x v="44"/>
  </r>
  <r>
    <x v="1"/>
    <n v="1197831"/>
    <x v="395"/>
    <x v="1"/>
    <x v="33"/>
    <s v="Little Rock"/>
    <x v="3"/>
    <n v="12"/>
    <n v="104"/>
    <n v="1248"/>
    <n v="524.16000000000008"/>
    <n v="0.42000000000000004"/>
    <s v="Outlet"/>
    <s v="2021"/>
    <x v="7"/>
    <x v="44"/>
  </r>
  <r>
    <x v="1"/>
    <n v="1197831"/>
    <x v="395"/>
    <x v="1"/>
    <x v="33"/>
    <s v="Little Rock"/>
    <x v="4"/>
    <n v="18"/>
    <n v="111"/>
    <n v="1998"/>
    <n v="779.21999999999991"/>
    <n v="0.38999999999999996"/>
    <s v="Outlet"/>
    <s v="2021"/>
    <x v="7"/>
    <x v="44"/>
  </r>
  <r>
    <x v="1"/>
    <n v="1197831"/>
    <x v="395"/>
    <x v="1"/>
    <x v="33"/>
    <s v="Little Rock"/>
    <x v="5"/>
    <n v="22"/>
    <n v="140"/>
    <n v="3080"/>
    <n v="1293.6000000000001"/>
    <n v="0.42000000000000004"/>
    <s v="Outlet"/>
    <s v="2021"/>
    <x v="7"/>
    <x v="44"/>
  </r>
  <r>
    <x v="1"/>
    <n v="1197831"/>
    <x v="427"/>
    <x v="1"/>
    <x v="33"/>
    <s v="Little Rock"/>
    <x v="0"/>
    <n v="21"/>
    <n v="180"/>
    <n v="3780"/>
    <n v="1701"/>
    <n v="0.45"/>
    <s v="Outlet"/>
    <s v="2021"/>
    <x v="8"/>
    <x v="24"/>
  </r>
  <r>
    <x v="1"/>
    <n v="1197831"/>
    <x v="427"/>
    <x v="1"/>
    <x v="33"/>
    <s v="Little Rock"/>
    <x v="1"/>
    <n v="14"/>
    <n v="132"/>
    <n v="1848"/>
    <n v="739.19999999999993"/>
    <n v="0.39999999999999997"/>
    <s v="Outlet"/>
    <s v="2021"/>
    <x v="8"/>
    <x v="24"/>
  </r>
  <r>
    <x v="1"/>
    <n v="1197831"/>
    <x v="427"/>
    <x v="1"/>
    <x v="33"/>
    <s v="Little Rock"/>
    <x v="2"/>
    <n v="16"/>
    <n v="99"/>
    <n v="1584"/>
    <n v="728.64"/>
    <n v="0.46"/>
    <s v="Outlet"/>
    <s v="2021"/>
    <x v="8"/>
    <x v="24"/>
  </r>
  <r>
    <x v="1"/>
    <n v="1197831"/>
    <x v="427"/>
    <x v="1"/>
    <x v="33"/>
    <s v="Little Rock"/>
    <x v="3"/>
    <n v="15"/>
    <n v="94"/>
    <n v="1410"/>
    <n v="634.5"/>
    <n v="0.45"/>
    <s v="Outlet"/>
    <s v="2021"/>
    <x v="8"/>
    <x v="24"/>
  </r>
  <r>
    <x v="1"/>
    <n v="1197831"/>
    <x v="427"/>
    <x v="1"/>
    <x v="33"/>
    <s v="Little Rock"/>
    <x v="4"/>
    <n v="21"/>
    <n v="91"/>
    <n v="1911"/>
    <n v="707.06999999999994"/>
    <n v="0.37"/>
    <s v="Outlet"/>
    <s v="2021"/>
    <x v="8"/>
    <x v="24"/>
  </r>
  <r>
    <x v="3"/>
    <n v="1197831"/>
    <x v="427"/>
    <x v="1"/>
    <x v="33"/>
    <s v="Little Rock"/>
    <x v="5"/>
    <n v="20"/>
    <n v="132"/>
    <n v="2640"/>
    <n v="1188"/>
    <n v="0.45"/>
    <s v="Outlet"/>
    <s v="2021"/>
    <x v="8"/>
    <x v="24"/>
  </r>
  <r>
    <x v="3"/>
    <n v="1197831"/>
    <x v="457"/>
    <x v="1"/>
    <x v="33"/>
    <s v="Little Rock"/>
    <x v="0"/>
    <n v="18"/>
    <n v="176"/>
    <n v="3168"/>
    <n v="1457.28"/>
    <n v="0.46"/>
    <s v="Outlet"/>
    <s v="2021"/>
    <x v="9"/>
    <x v="28"/>
  </r>
  <r>
    <x v="3"/>
    <n v="1197831"/>
    <x v="457"/>
    <x v="1"/>
    <x v="33"/>
    <s v="Little Rock"/>
    <x v="1"/>
    <n v="11"/>
    <n v="116"/>
    <n v="1276"/>
    <n v="535.91999999999996"/>
    <n v="0.42"/>
    <s v="Outlet"/>
    <s v="2021"/>
    <x v="9"/>
    <x v="28"/>
  </r>
  <r>
    <x v="3"/>
    <n v="1197831"/>
    <x v="457"/>
    <x v="1"/>
    <x v="33"/>
    <s v="Little Rock"/>
    <x v="2"/>
    <n v="19"/>
    <n v="102"/>
    <n v="1938"/>
    <n v="833.34000000000015"/>
    <n v="0.43000000000000005"/>
    <s v="Outlet"/>
    <s v="2021"/>
    <x v="9"/>
    <x v="28"/>
  </r>
  <r>
    <x v="3"/>
    <n v="1197831"/>
    <x v="457"/>
    <x v="1"/>
    <x v="33"/>
    <s v="Little Rock"/>
    <x v="3"/>
    <n v="41"/>
    <n v="128"/>
    <n v="5248"/>
    <n v="2309.12"/>
    <n v="0.44"/>
    <s v="Outlet"/>
    <s v="2021"/>
    <x v="9"/>
    <x v="28"/>
  </r>
  <r>
    <x v="3"/>
    <n v="1197831"/>
    <x v="457"/>
    <x v="1"/>
    <x v="33"/>
    <s v="Little Rock"/>
    <x v="4"/>
    <n v="56"/>
    <n v="105"/>
    <n v="5880"/>
    <n v="2410.7999999999997"/>
    <n v="0.41"/>
    <s v="Outlet"/>
    <s v="2021"/>
    <x v="9"/>
    <x v="28"/>
  </r>
  <r>
    <x v="3"/>
    <n v="1197831"/>
    <x v="457"/>
    <x v="1"/>
    <x v="33"/>
    <s v="Little Rock"/>
    <x v="5"/>
    <n v="53"/>
    <n v="135"/>
    <n v="7155"/>
    <n v="3219.75"/>
    <n v="0.45"/>
    <s v="Outlet"/>
    <s v="2021"/>
    <x v="9"/>
    <x v="28"/>
  </r>
  <r>
    <x v="3"/>
    <n v="1197831"/>
    <x v="486"/>
    <x v="1"/>
    <x v="33"/>
    <s v="Little Rock"/>
    <x v="0"/>
    <n v="55"/>
    <n v="238"/>
    <n v="13090"/>
    <n v="6021.4000000000005"/>
    <n v="0.46"/>
    <s v="Outlet"/>
    <s v="2021"/>
    <x v="10"/>
    <x v="29"/>
  </r>
  <r>
    <x v="3"/>
    <n v="1197831"/>
    <x v="486"/>
    <x v="1"/>
    <x v="33"/>
    <s v="Little Rock"/>
    <x v="1"/>
    <n v="46"/>
    <n v="155"/>
    <n v="7130"/>
    <n v="2851.9999999999995"/>
    <n v="0.39999999999999997"/>
    <s v="Outlet"/>
    <s v="2021"/>
    <x v="10"/>
    <x v="29"/>
  </r>
  <r>
    <x v="3"/>
    <n v="1197831"/>
    <x v="486"/>
    <x v="1"/>
    <x v="33"/>
    <s v="Little Rock"/>
    <x v="2"/>
    <n v="43"/>
    <n v="149"/>
    <n v="6407"/>
    <n v="2819.08"/>
    <n v="0.44"/>
    <s v="Outlet"/>
    <s v="2021"/>
    <x v="10"/>
    <x v="29"/>
  </r>
  <r>
    <x v="3"/>
    <n v="1197831"/>
    <x v="486"/>
    <x v="1"/>
    <x v="33"/>
    <s v="Little Rock"/>
    <x v="3"/>
    <n v="40"/>
    <n v="124"/>
    <n v="4960"/>
    <n v="2281.6"/>
    <n v="0.46"/>
    <s v="Outlet"/>
    <s v="2021"/>
    <x v="10"/>
    <x v="29"/>
  </r>
  <r>
    <x v="3"/>
    <n v="1197831"/>
    <x v="486"/>
    <x v="1"/>
    <x v="33"/>
    <s v="Little Rock"/>
    <x v="4"/>
    <n v="50"/>
    <n v="132"/>
    <n v="6600"/>
    <n v="2640"/>
    <n v="0.39999999999999997"/>
    <s v="Outlet"/>
    <s v="2021"/>
    <x v="10"/>
    <x v="29"/>
  </r>
  <r>
    <x v="3"/>
    <n v="1197831"/>
    <x v="486"/>
    <x v="1"/>
    <x v="33"/>
    <s v="Little Rock"/>
    <x v="5"/>
    <n v="55"/>
    <n v="170"/>
    <n v="9350"/>
    <n v="4207.5"/>
    <n v="0.45"/>
    <s v="Outlet"/>
    <s v="2021"/>
    <x v="10"/>
    <x v="29"/>
  </r>
  <r>
    <x v="3"/>
    <n v="1197831"/>
    <x v="187"/>
    <x v="1"/>
    <x v="33"/>
    <s v="Little Rock"/>
    <x v="0"/>
    <n v="17"/>
    <n v="178"/>
    <n v="3026"/>
    <n v="1422.22"/>
    <n v="0.47000000000000003"/>
    <s v="Outlet"/>
    <s v="2021"/>
    <x v="0"/>
    <x v="2"/>
  </r>
  <r>
    <x v="3"/>
    <n v="1197831"/>
    <x v="187"/>
    <x v="1"/>
    <x v="33"/>
    <s v="Little Rock"/>
    <x v="1"/>
    <n v="18"/>
    <n v="124"/>
    <n v="2232"/>
    <n v="848.16"/>
    <n v="0.38"/>
    <s v="Outlet"/>
    <s v="2021"/>
    <x v="0"/>
    <x v="2"/>
  </r>
  <r>
    <x v="3"/>
    <n v="1197831"/>
    <x v="187"/>
    <x v="1"/>
    <x v="33"/>
    <s v="Little Rock"/>
    <x v="2"/>
    <n v="10"/>
    <n v="131"/>
    <n v="1310"/>
    <n v="563.30000000000007"/>
    <n v="0.43000000000000005"/>
    <s v="Outlet"/>
    <s v="2021"/>
    <x v="0"/>
    <x v="2"/>
  </r>
  <r>
    <x v="3"/>
    <n v="1197831"/>
    <x v="187"/>
    <x v="1"/>
    <x v="33"/>
    <s v="Little Rock"/>
    <x v="3"/>
    <n v="13"/>
    <n v="74"/>
    <n v="962"/>
    <n v="413.66"/>
    <n v="0.43000000000000005"/>
    <s v="Outlet"/>
    <s v="2021"/>
    <x v="0"/>
    <x v="2"/>
  </r>
  <r>
    <x v="3"/>
    <n v="1197831"/>
    <x v="187"/>
    <x v="1"/>
    <x v="33"/>
    <s v="Little Rock"/>
    <x v="4"/>
    <n v="23"/>
    <n v="91"/>
    <n v="2093"/>
    <n v="858.13"/>
    <n v="0.41"/>
    <s v="Outlet"/>
    <s v="2021"/>
    <x v="0"/>
    <x v="2"/>
  </r>
  <r>
    <x v="3"/>
    <n v="1197831"/>
    <x v="187"/>
    <x v="1"/>
    <x v="33"/>
    <s v="Little Rock"/>
    <x v="5"/>
    <n v="18"/>
    <n v="124"/>
    <n v="2232"/>
    <n v="1004.4"/>
    <n v="0.45"/>
    <s v="Outlet"/>
    <s v="2021"/>
    <x v="0"/>
    <x v="2"/>
  </r>
  <r>
    <x v="3"/>
    <n v="1197831"/>
    <x v="695"/>
    <x v="1"/>
    <x v="33"/>
    <s v="Little Rock"/>
    <x v="0"/>
    <n v="18"/>
    <n v="206"/>
    <n v="3708"/>
    <n v="1631.52"/>
    <n v="0.44"/>
    <s v="Outlet"/>
    <s v="2021"/>
    <x v="1"/>
    <x v="52"/>
  </r>
  <r>
    <x v="3"/>
    <n v="1197831"/>
    <x v="695"/>
    <x v="1"/>
    <x v="33"/>
    <s v="Little Rock"/>
    <x v="1"/>
    <n v="17"/>
    <n v="83"/>
    <n v="1411"/>
    <n v="550.29"/>
    <n v="0.38999999999999996"/>
    <s v="Outlet"/>
    <s v="2021"/>
    <x v="1"/>
    <x v="52"/>
  </r>
  <r>
    <x v="3"/>
    <n v="1197831"/>
    <x v="695"/>
    <x v="1"/>
    <x v="33"/>
    <s v="Little Rock"/>
    <x v="2"/>
    <n v="12"/>
    <n v="98"/>
    <n v="1176"/>
    <n v="552.72"/>
    <n v="0.47000000000000003"/>
    <s v="Outlet"/>
    <s v="2021"/>
    <x v="1"/>
    <x v="52"/>
  </r>
  <r>
    <x v="3"/>
    <n v="1197831"/>
    <x v="695"/>
    <x v="1"/>
    <x v="34"/>
    <s v="Oklahoma City"/>
    <x v="3"/>
    <n v="15"/>
    <n v="58"/>
    <n v="870"/>
    <n v="400.20000000000005"/>
    <n v="0.46"/>
    <s v="Outlet"/>
    <s v="2021"/>
    <x v="1"/>
    <x v="52"/>
  </r>
  <r>
    <x v="3"/>
    <n v="1197831"/>
    <x v="695"/>
    <x v="1"/>
    <x v="34"/>
    <s v="Oklahoma City"/>
    <x v="4"/>
    <n v="24"/>
    <n v="85"/>
    <n v="2040"/>
    <n v="815.99999999999989"/>
    <n v="0.39999999999999997"/>
    <s v="Outlet"/>
    <s v="2021"/>
    <x v="1"/>
    <x v="52"/>
  </r>
  <r>
    <x v="3"/>
    <n v="1197831"/>
    <x v="695"/>
    <x v="1"/>
    <x v="34"/>
    <s v="Oklahoma City"/>
    <x v="5"/>
    <n v="14"/>
    <n v="112"/>
    <n v="1568"/>
    <n v="721.28000000000009"/>
    <n v="0.46"/>
    <s v="Outlet"/>
    <s v="2021"/>
    <x v="1"/>
    <x v="52"/>
  </r>
  <r>
    <x v="3"/>
    <n v="1197831"/>
    <x v="224"/>
    <x v="1"/>
    <x v="34"/>
    <s v="Oklahoma City"/>
    <x v="0"/>
    <n v="14"/>
    <n v="182"/>
    <n v="2548"/>
    <n v="1172.0800000000002"/>
    <n v="0.46"/>
    <s v="Outlet"/>
    <s v="2021"/>
    <x v="2"/>
    <x v="8"/>
  </r>
  <r>
    <x v="3"/>
    <n v="1197831"/>
    <x v="224"/>
    <x v="1"/>
    <x v="34"/>
    <s v="Oklahoma City"/>
    <x v="1"/>
    <n v="15"/>
    <n v="78"/>
    <n v="1170"/>
    <n v="479.7"/>
    <n v="0.41"/>
    <s v="Outlet"/>
    <s v="2021"/>
    <x v="2"/>
    <x v="8"/>
  </r>
  <r>
    <x v="3"/>
    <n v="1197831"/>
    <x v="224"/>
    <x v="1"/>
    <x v="34"/>
    <s v="Oklahoma City"/>
    <x v="2"/>
    <n v="7"/>
    <n v="83"/>
    <n v="581"/>
    <n v="261.45"/>
    <n v="0.45"/>
    <s v="Outlet"/>
    <s v="2021"/>
    <x v="2"/>
    <x v="8"/>
  </r>
  <r>
    <x v="3"/>
    <n v="1197831"/>
    <x v="224"/>
    <x v="1"/>
    <x v="34"/>
    <s v="Oklahoma City"/>
    <x v="3"/>
    <n v="16"/>
    <n v="39"/>
    <n v="624"/>
    <n v="293.28000000000003"/>
    <n v="0.47000000000000003"/>
    <s v="Outlet"/>
    <s v="2021"/>
    <x v="2"/>
    <x v="8"/>
  </r>
  <r>
    <x v="3"/>
    <n v="1197831"/>
    <x v="224"/>
    <x v="1"/>
    <x v="34"/>
    <s v="Oklahoma City"/>
    <x v="4"/>
    <n v="26"/>
    <n v="61"/>
    <n v="1586"/>
    <n v="666.12"/>
    <n v="0.42"/>
    <s v="Outlet"/>
    <s v="2021"/>
    <x v="2"/>
    <x v="8"/>
  </r>
  <r>
    <x v="3"/>
    <n v="1197831"/>
    <x v="224"/>
    <x v="1"/>
    <x v="34"/>
    <s v="Oklahoma City"/>
    <x v="5"/>
    <n v="18"/>
    <n v="88"/>
    <n v="1584"/>
    <n v="728.64"/>
    <n v="0.46"/>
    <s v="Outlet"/>
    <s v="2021"/>
    <x v="2"/>
    <x v="8"/>
  </r>
  <r>
    <x v="3"/>
    <n v="1197831"/>
    <x v="243"/>
    <x v="1"/>
    <x v="34"/>
    <s v="Oklahoma City"/>
    <x v="0"/>
    <n v="20"/>
    <n v="184"/>
    <n v="3680"/>
    <n v="1692.8000000000002"/>
    <n v="0.46"/>
    <s v="Outlet"/>
    <s v="2021"/>
    <x v="3"/>
    <x v="11"/>
  </r>
  <r>
    <x v="3"/>
    <n v="1197831"/>
    <x v="243"/>
    <x v="1"/>
    <x v="34"/>
    <s v="Oklahoma City"/>
    <x v="1"/>
    <n v="18"/>
    <n v="79"/>
    <n v="1422"/>
    <n v="554.57999999999993"/>
    <n v="0.38999999999999996"/>
    <s v="Outlet"/>
    <s v="2021"/>
    <x v="3"/>
    <x v="11"/>
  </r>
  <r>
    <x v="3"/>
    <n v="1197831"/>
    <x v="243"/>
    <x v="1"/>
    <x v="34"/>
    <s v="Oklahoma City"/>
    <x v="2"/>
    <n v="10"/>
    <n v="70"/>
    <n v="700"/>
    <n v="322"/>
    <n v="0.46"/>
    <s v="Outlet"/>
    <s v="2021"/>
    <x v="3"/>
    <x v="11"/>
  </r>
  <r>
    <x v="3"/>
    <n v="1197831"/>
    <x v="243"/>
    <x v="1"/>
    <x v="34"/>
    <s v="Oklahoma City"/>
    <x v="3"/>
    <n v="15"/>
    <n v="47"/>
    <n v="705"/>
    <n v="303.15000000000003"/>
    <n v="0.43000000000000005"/>
    <s v="Outlet"/>
    <s v="2021"/>
    <x v="3"/>
    <x v="11"/>
  </r>
  <r>
    <x v="3"/>
    <n v="1197831"/>
    <x v="243"/>
    <x v="1"/>
    <x v="34"/>
    <s v="Oklahoma City"/>
    <x v="4"/>
    <n v="27"/>
    <n v="54"/>
    <n v="1458"/>
    <n v="568.61999999999989"/>
    <n v="0.38999999999999996"/>
    <s v="Outlet"/>
    <s v="2021"/>
    <x v="3"/>
    <x v="11"/>
  </r>
  <r>
    <x v="3"/>
    <n v="1197831"/>
    <x v="243"/>
    <x v="1"/>
    <x v="34"/>
    <s v="Oklahoma City"/>
    <x v="5"/>
    <n v="22"/>
    <n v="111"/>
    <n v="2442"/>
    <n v="1050.0600000000002"/>
    <n v="0.43000000000000005"/>
    <s v="Outlet"/>
    <s v="2021"/>
    <x v="3"/>
    <x v="11"/>
  </r>
  <r>
    <x v="3"/>
    <n v="1197831"/>
    <x v="272"/>
    <x v="1"/>
    <x v="34"/>
    <s v="Oklahoma City"/>
    <x v="0"/>
    <n v="28"/>
    <n v="179"/>
    <n v="5012"/>
    <n v="2155.1600000000003"/>
    <n v="0.43000000000000005"/>
    <s v="Outlet"/>
    <s v="2021"/>
    <x v="4"/>
    <x v="36"/>
  </r>
  <r>
    <x v="3"/>
    <n v="1197831"/>
    <x v="272"/>
    <x v="1"/>
    <x v="34"/>
    <s v="Oklahoma City"/>
    <x v="1"/>
    <n v="29"/>
    <n v="93"/>
    <n v="2697"/>
    <n v="1024.8599999999999"/>
    <n v="0.38"/>
    <s v="Outlet"/>
    <s v="2021"/>
    <x v="4"/>
    <x v="36"/>
  </r>
  <r>
    <x v="3"/>
    <n v="1197831"/>
    <x v="272"/>
    <x v="1"/>
    <x v="34"/>
    <s v="Oklahoma City"/>
    <x v="2"/>
    <n v="27"/>
    <n v="88"/>
    <n v="2376"/>
    <n v="997.92000000000007"/>
    <n v="0.42000000000000004"/>
    <s v="Outlet"/>
    <s v="2021"/>
    <x v="4"/>
    <x v="36"/>
  </r>
  <r>
    <x v="3"/>
    <n v="1197831"/>
    <x v="272"/>
    <x v="1"/>
    <x v="34"/>
    <s v="Oklahoma City"/>
    <x v="3"/>
    <n v="26"/>
    <n v="74"/>
    <n v="1924"/>
    <n v="808.08"/>
    <n v="0.42000000000000004"/>
    <s v="Outlet"/>
    <s v="2021"/>
    <x v="4"/>
    <x v="36"/>
  </r>
  <r>
    <x v="3"/>
    <n v="1197831"/>
    <x v="272"/>
    <x v="1"/>
    <x v="34"/>
    <s v="Oklahoma City"/>
    <x v="4"/>
    <n v="33"/>
    <n v="80"/>
    <n v="2640"/>
    <n v="1082.3999999999999"/>
    <n v="0.41"/>
    <s v="Outlet"/>
    <s v="2021"/>
    <x v="4"/>
    <x v="36"/>
  </r>
  <r>
    <x v="3"/>
    <n v="1197831"/>
    <x v="272"/>
    <x v="1"/>
    <x v="34"/>
    <s v="Oklahoma City"/>
    <x v="5"/>
    <n v="33"/>
    <n v="116"/>
    <n v="3828"/>
    <n v="1722.6000000000001"/>
    <n v="0.45"/>
    <s v="Outlet"/>
    <s v="2021"/>
    <x v="4"/>
    <x v="36"/>
  </r>
  <r>
    <x v="3"/>
    <n v="1197831"/>
    <x v="305"/>
    <x v="1"/>
    <x v="34"/>
    <s v="Oklahoma City"/>
    <x v="0"/>
    <n v="32"/>
    <n v="192"/>
    <n v="6144"/>
    <n v="2826.2400000000002"/>
    <n v="0.46"/>
    <s v="Outlet"/>
    <s v="2021"/>
    <x v="11"/>
    <x v="41"/>
  </r>
  <r>
    <x v="3"/>
    <n v="1197831"/>
    <x v="305"/>
    <x v="1"/>
    <x v="34"/>
    <s v="Oklahoma City"/>
    <x v="1"/>
    <n v="25"/>
    <n v="123"/>
    <n v="3075"/>
    <n v="1199.2499999999998"/>
    <n v="0.38999999999999996"/>
    <s v="Outlet"/>
    <s v="2021"/>
    <x v="11"/>
    <x v="41"/>
  </r>
  <r>
    <x v="3"/>
    <n v="1197831"/>
    <x v="305"/>
    <x v="1"/>
    <x v="34"/>
    <s v="Oklahoma City"/>
    <x v="2"/>
    <n v="27"/>
    <n v="107"/>
    <n v="2889"/>
    <n v="1242.2700000000002"/>
    <n v="0.43000000000000005"/>
    <s v="Outlet"/>
    <s v="2021"/>
    <x v="11"/>
    <x v="41"/>
  </r>
  <r>
    <x v="3"/>
    <n v="1197831"/>
    <x v="305"/>
    <x v="1"/>
    <x v="34"/>
    <s v="Oklahoma City"/>
    <x v="3"/>
    <n v="29"/>
    <n v="102"/>
    <n v="2958"/>
    <n v="1331.1000000000001"/>
    <n v="0.45"/>
    <s v="Outlet"/>
    <s v="2021"/>
    <x v="11"/>
    <x v="41"/>
  </r>
  <r>
    <x v="3"/>
    <n v="1197831"/>
    <x v="305"/>
    <x v="1"/>
    <x v="34"/>
    <s v="Oklahoma City"/>
    <x v="4"/>
    <n v="41"/>
    <n v="105"/>
    <n v="4305"/>
    <n v="1635.9"/>
    <n v="0.38"/>
    <s v="Outlet"/>
    <s v="2021"/>
    <x v="11"/>
    <x v="41"/>
  </r>
  <r>
    <x v="3"/>
    <n v="1197831"/>
    <x v="305"/>
    <x v="1"/>
    <x v="34"/>
    <s v="Oklahoma City"/>
    <x v="5"/>
    <n v="40"/>
    <n v="143"/>
    <n v="5720"/>
    <n v="2402.4"/>
    <n v="0.42000000000000004"/>
    <s v="Outlet"/>
    <s v="2021"/>
    <x v="11"/>
    <x v="41"/>
  </r>
  <r>
    <x v="3"/>
    <n v="1197831"/>
    <x v="333"/>
    <x v="1"/>
    <x v="34"/>
    <s v="Oklahoma City"/>
    <x v="0"/>
    <n v="43"/>
    <n v="238"/>
    <n v="10234"/>
    <n v="4298.2800000000007"/>
    <n v="0.42000000000000004"/>
    <s v="Outlet"/>
    <s v="2021"/>
    <x v="5"/>
    <x v="15"/>
  </r>
  <r>
    <x v="3"/>
    <n v="1197831"/>
    <x v="333"/>
    <x v="1"/>
    <x v="34"/>
    <s v="Oklahoma City"/>
    <x v="1"/>
    <n v="35"/>
    <n v="135"/>
    <n v="4725"/>
    <n v="1795.5"/>
    <n v="0.38"/>
    <s v="Outlet"/>
    <s v="2021"/>
    <x v="5"/>
    <x v="15"/>
  </r>
  <r>
    <x v="3"/>
    <n v="1197831"/>
    <x v="333"/>
    <x v="1"/>
    <x v="34"/>
    <s v="Oklahoma City"/>
    <x v="2"/>
    <n v="33"/>
    <n v="131"/>
    <n v="4323"/>
    <n v="1858.89"/>
    <n v="0.43000000000000005"/>
    <s v="Outlet"/>
    <s v="2021"/>
    <x v="5"/>
    <x v="15"/>
  </r>
  <r>
    <x v="3"/>
    <n v="1197831"/>
    <x v="333"/>
    <x v="1"/>
    <x v="34"/>
    <s v="Oklahoma City"/>
    <x v="3"/>
    <n v="36"/>
    <n v="107"/>
    <n v="3852"/>
    <n v="1771.92"/>
    <n v="0.46"/>
    <s v="Outlet"/>
    <s v="2021"/>
    <x v="5"/>
    <x v="15"/>
  </r>
  <r>
    <x v="3"/>
    <n v="1197831"/>
    <x v="333"/>
    <x v="1"/>
    <x v="34"/>
    <s v="Oklahoma City"/>
    <x v="4"/>
    <n v="43"/>
    <n v="116"/>
    <n v="4988"/>
    <n v="2045.08"/>
    <n v="0.41"/>
    <s v="Outlet"/>
    <s v="2021"/>
    <x v="5"/>
    <x v="15"/>
  </r>
  <r>
    <x v="3"/>
    <n v="1197831"/>
    <x v="333"/>
    <x v="1"/>
    <x v="34"/>
    <s v="Oklahoma City"/>
    <x v="5"/>
    <n v="45"/>
    <n v="163"/>
    <n v="7335"/>
    <n v="3447.4500000000003"/>
    <n v="0.47000000000000003"/>
    <s v="Outlet"/>
    <s v="2021"/>
    <x v="5"/>
    <x v="15"/>
  </r>
  <r>
    <x v="3"/>
    <n v="1197831"/>
    <x v="365"/>
    <x v="1"/>
    <x v="34"/>
    <s v="Oklahoma City"/>
    <x v="0"/>
    <n v="41"/>
    <n v="230"/>
    <n v="9430"/>
    <n v="3960.6000000000004"/>
    <n v="0.42000000000000004"/>
    <s v="Outlet"/>
    <s v="2021"/>
    <x v="6"/>
    <x v="19"/>
  </r>
  <r>
    <x v="3"/>
    <n v="1197831"/>
    <x v="365"/>
    <x v="1"/>
    <x v="34"/>
    <s v="Oklahoma City"/>
    <x v="1"/>
    <n v="37"/>
    <n v="140"/>
    <n v="5180"/>
    <n v="2175.6"/>
    <n v="0.42"/>
    <s v="Outlet"/>
    <s v="2021"/>
    <x v="6"/>
    <x v="19"/>
  </r>
  <r>
    <x v="3"/>
    <n v="1197831"/>
    <x v="365"/>
    <x v="1"/>
    <x v="34"/>
    <s v="Oklahoma City"/>
    <x v="2"/>
    <n v="38"/>
    <n v="113"/>
    <n v="4294"/>
    <n v="2018.18"/>
    <n v="0.47000000000000003"/>
    <s v="Outlet"/>
    <s v="2021"/>
    <x v="6"/>
    <x v="19"/>
  </r>
  <r>
    <x v="3"/>
    <n v="1197831"/>
    <x v="365"/>
    <x v="1"/>
    <x v="34"/>
    <s v="Oklahoma City"/>
    <x v="3"/>
    <n v="32"/>
    <n v="111"/>
    <n v="3552"/>
    <n v="1491.8400000000001"/>
    <n v="0.42000000000000004"/>
    <s v="Outlet"/>
    <s v="2021"/>
    <x v="6"/>
    <x v="19"/>
  </r>
  <r>
    <x v="3"/>
    <n v="1197831"/>
    <x v="365"/>
    <x v="1"/>
    <x v="34"/>
    <s v="Oklahoma City"/>
    <x v="4"/>
    <n v="40"/>
    <n v="105"/>
    <n v="4200"/>
    <n v="1554"/>
    <n v="0.37"/>
    <s v="Outlet"/>
    <s v="2021"/>
    <x v="6"/>
    <x v="19"/>
  </r>
  <r>
    <x v="3"/>
    <n v="1197831"/>
    <x v="365"/>
    <x v="1"/>
    <x v="34"/>
    <s v="Oklahoma City"/>
    <x v="5"/>
    <n v="40"/>
    <n v="166"/>
    <n v="6640"/>
    <n v="3120.8"/>
    <n v="0.47000000000000003"/>
    <s v="Outlet"/>
    <s v="2021"/>
    <x v="6"/>
    <x v="19"/>
  </r>
  <r>
    <x v="3"/>
    <n v="1197831"/>
    <x v="395"/>
    <x v="1"/>
    <x v="34"/>
    <s v="Oklahoma City"/>
    <x v="0"/>
    <n v="35"/>
    <n v="196"/>
    <n v="6860"/>
    <n v="3155.6000000000004"/>
    <n v="0.46"/>
    <s v="Outlet"/>
    <s v="2021"/>
    <x v="7"/>
    <x v="44"/>
  </r>
  <r>
    <x v="3"/>
    <n v="1197831"/>
    <x v="395"/>
    <x v="1"/>
    <x v="34"/>
    <s v="Oklahoma City"/>
    <x v="1"/>
    <n v="28"/>
    <n v="128"/>
    <n v="3584"/>
    <n v="1469.4399999999998"/>
    <n v="0.41"/>
    <s v="Outlet"/>
    <s v="2021"/>
    <x v="7"/>
    <x v="44"/>
  </r>
  <r>
    <x v="3"/>
    <n v="1197831"/>
    <x v="395"/>
    <x v="1"/>
    <x v="34"/>
    <s v="Oklahoma City"/>
    <x v="2"/>
    <n v="12"/>
    <n v="91"/>
    <n v="1092"/>
    <n v="458.64000000000004"/>
    <n v="0.42000000000000004"/>
    <s v="Outlet"/>
    <s v="2021"/>
    <x v="7"/>
    <x v="44"/>
  </r>
  <r>
    <x v="3"/>
    <n v="1197831"/>
    <x v="395"/>
    <x v="1"/>
    <x v="34"/>
    <s v="Oklahoma City"/>
    <x v="3"/>
    <n v="12"/>
    <n v="83"/>
    <n v="996"/>
    <n v="418.32000000000005"/>
    <n v="0.42000000000000004"/>
    <s v="Outlet"/>
    <s v="2021"/>
    <x v="7"/>
    <x v="44"/>
  </r>
  <r>
    <x v="3"/>
    <n v="1197831"/>
    <x v="395"/>
    <x v="1"/>
    <x v="34"/>
    <s v="Oklahoma City"/>
    <x v="4"/>
    <n v="20"/>
    <n v="78"/>
    <n v="1560"/>
    <n v="592.79999999999995"/>
    <n v="0.38"/>
    <s v="Outlet"/>
    <s v="2021"/>
    <x v="7"/>
    <x v="44"/>
  </r>
  <r>
    <x v="3"/>
    <n v="1197831"/>
    <x v="395"/>
    <x v="1"/>
    <x v="34"/>
    <s v="Oklahoma City"/>
    <x v="5"/>
    <n v="23"/>
    <n v="119"/>
    <n v="2737"/>
    <n v="1286.3900000000001"/>
    <n v="0.47000000000000003"/>
    <s v="Outlet"/>
    <s v="2021"/>
    <x v="7"/>
    <x v="44"/>
  </r>
  <r>
    <x v="3"/>
    <n v="1197831"/>
    <x v="427"/>
    <x v="1"/>
    <x v="34"/>
    <s v="Oklahoma City"/>
    <x v="0"/>
    <n v="20"/>
    <n v="173"/>
    <n v="3460"/>
    <n v="1626.2"/>
    <n v="0.47000000000000003"/>
    <s v="Outlet"/>
    <s v="2021"/>
    <x v="8"/>
    <x v="24"/>
  </r>
  <r>
    <x v="3"/>
    <n v="1197831"/>
    <x v="427"/>
    <x v="1"/>
    <x v="34"/>
    <s v="Oklahoma City"/>
    <x v="1"/>
    <n v="14"/>
    <n v="112"/>
    <n v="1568"/>
    <n v="658.56"/>
    <n v="0.42"/>
    <s v="Outlet"/>
    <s v="2021"/>
    <x v="8"/>
    <x v="24"/>
  </r>
  <r>
    <x v="3"/>
    <n v="1197831"/>
    <x v="427"/>
    <x v="1"/>
    <x v="34"/>
    <s v="Oklahoma City"/>
    <x v="2"/>
    <n v="14"/>
    <n v="74"/>
    <n v="1036"/>
    <n v="435.12000000000006"/>
    <n v="0.42000000000000004"/>
    <s v="Outlet"/>
    <s v="2021"/>
    <x v="8"/>
    <x v="24"/>
  </r>
  <r>
    <x v="3"/>
    <n v="1197831"/>
    <x v="427"/>
    <x v="1"/>
    <x v="34"/>
    <s v="Oklahoma City"/>
    <x v="3"/>
    <n v="15"/>
    <n v="62"/>
    <n v="930"/>
    <n v="390.6"/>
    <n v="0.42000000000000004"/>
    <s v="Outlet"/>
    <s v="2021"/>
    <x v="8"/>
    <x v="24"/>
  </r>
  <r>
    <x v="3"/>
    <n v="1197831"/>
    <x v="427"/>
    <x v="1"/>
    <x v="34"/>
    <s v="Oklahoma City"/>
    <x v="4"/>
    <n v="22"/>
    <n v="68"/>
    <n v="1496"/>
    <n v="568.48"/>
    <n v="0.38"/>
    <s v="Outlet"/>
    <s v="2021"/>
    <x v="8"/>
    <x v="24"/>
  </r>
  <r>
    <x v="4"/>
    <n v="1197831"/>
    <x v="427"/>
    <x v="1"/>
    <x v="34"/>
    <s v="Oklahoma City"/>
    <x v="5"/>
    <n v="22"/>
    <n v="101"/>
    <n v="2222"/>
    <n v="1044.3400000000001"/>
    <n v="0.47000000000000003"/>
    <s v="Outlet"/>
    <s v="2021"/>
    <x v="8"/>
    <x v="24"/>
  </r>
  <r>
    <x v="4"/>
    <n v="1197831"/>
    <x v="457"/>
    <x v="1"/>
    <x v="34"/>
    <s v="Oklahoma City"/>
    <x v="0"/>
    <n v="16"/>
    <n v="166"/>
    <n v="2656"/>
    <n v="1168.6400000000001"/>
    <n v="0.44"/>
    <s v="Outlet"/>
    <s v="2021"/>
    <x v="9"/>
    <x v="28"/>
  </r>
  <r>
    <x v="4"/>
    <n v="1197831"/>
    <x v="457"/>
    <x v="1"/>
    <x v="34"/>
    <s v="Oklahoma City"/>
    <x v="1"/>
    <n v="11"/>
    <n v="96"/>
    <n v="1056"/>
    <n v="401.28000000000003"/>
    <n v="0.38"/>
    <s v="Outlet"/>
    <s v="2021"/>
    <x v="9"/>
    <x v="28"/>
  </r>
  <r>
    <x v="4"/>
    <n v="1197831"/>
    <x v="457"/>
    <x v="1"/>
    <x v="34"/>
    <s v="Oklahoma City"/>
    <x v="2"/>
    <n v="19"/>
    <n v="81"/>
    <n v="1539"/>
    <n v="661.7700000000001"/>
    <n v="0.43000000000000005"/>
    <s v="Outlet"/>
    <s v="2021"/>
    <x v="9"/>
    <x v="28"/>
  </r>
  <r>
    <x v="4"/>
    <n v="1197831"/>
    <x v="457"/>
    <x v="1"/>
    <x v="34"/>
    <s v="Oklahoma City"/>
    <x v="3"/>
    <n v="37"/>
    <n v="90"/>
    <n v="3330"/>
    <n v="1565.1000000000001"/>
    <n v="0.47000000000000003"/>
    <s v="Outlet"/>
    <s v="2021"/>
    <x v="9"/>
    <x v="28"/>
  </r>
  <r>
    <x v="4"/>
    <n v="1197831"/>
    <x v="457"/>
    <x v="1"/>
    <x v="34"/>
    <s v="Oklahoma City"/>
    <x v="4"/>
    <n v="60"/>
    <n v="85"/>
    <n v="5100"/>
    <n v="2039.9999999999998"/>
    <n v="0.39999999999999997"/>
    <s v="Outlet"/>
    <s v="2021"/>
    <x v="9"/>
    <x v="28"/>
  </r>
  <r>
    <x v="4"/>
    <n v="1197831"/>
    <x v="457"/>
    <x v="1"/>
    <x v="34"/>
    <s v="Oklahoma City"/>
    <x v="5"/>
    <n v="60"/>
    <n v="128"/>
    <n v="7680"/>
    <n v="3302.4000000000005"/>
    <n v="0.43000000000000005"/>
    <s v="Outlet"/>
    <s v="2021"/>
    <x v="9"/>
    <x v="28"/>
  </r>
  <r>
    <x v="4"/>
    <n v="1197831"/>
    <x v="486"/>
    <x v="1"/>
    <x v="34"/>
    <s v="Oklahoma City"/>
    <x v="0"/>
    <n v="55"/>
    <n v="200"/>
    <n v="11000"/>
    <n v="4620"/>
    <n v="0.42000000000000004"/>
    <s v="Outlet"/>
    <s v="2021"/>
    <x v="10"/>
    <x v="29"/>
  </r>
  <r>
    <x v="4"/>
    <n v="1197831"/>
    <x v="486"/>
    <x v="1"/>
    <x v="34"/>
    <s v="Oklahoma City"/>
    <x v="1"/>
    <n v="47"/>
    <n v="149"/>
    <n v="7003"/>
    <n v="2661.14"/>
    <n v="0.38"/>
    <s v="Outlet"/>
    <s v="2021"/>
    <x v="10"/>
    <x v="29"/>
  </r>
  <r>
    <x v="4"/>
    <n v="1197831"/>
    <x v="486"/>
    <x v="1"/>
    <x v="34"/>
    <s v="Oklahoma City"/>
    <x v="2"/>
    <n v="44"/>
    <n v="131"/>
    <n v="5764"/>
    <n v="2593.8000000000002"/>
    <n v="0.45"/>
    <s v="Outlet"/>
    <s v="2021"/>
    <x v="10"/>
    <x v="29"/>
  </r>
  <r>
    <x v="4"/>
    <n v="1197831"/>
    <x v="486"/>
    <x v="1"/>
    <x v="34"/>
    <s v="Oklahoma City"/>
    <x v="3"/>
    <n v="45"/>
    <n v="114"/>
    <n v="5130"/>
    <n v="2308.5"/>
    <n v="0.45"/>
    <s v="Outlet"/>
    <s v="2021"/>
    <x v="10"/>
    <x v="29"/>
  </r>
  <r>
    <x v="4"/>
    <n v="1197831"/>
    <x v="486"/>
    <x v="1"/>
    <x v="34"/>
    <s v="Oklahoma City"/>
    <x v="4"/>
    <n v="55"/>
    <n v="98"/>
    <n v="5390"/>
    <n v="2156"/>
    <n v="0.39999999999999997"/>
    <s v="Outlet"/>
    <s v="2021"/>
    <x v="10"/>
    <x v="29"/>
  </r>
  <r>
    <x v="4"/>
    <n v="1197831"/>
    <x v="486"/>
    <x v="1"/>
    <x v="34"/>
    <s v="Oklahoma City"/>
    <x v="5"/>
    <n v="51"/>
    <n v="128"/>
    <n v="6528"/>
    <n v="2807.0400000000004"/>
    <n v="0.43000000000000005"/>
    <s v="Outlet"/>
    <s v="2021"/>
    <x v="10"/>
    <x v="29"/>
  </r>
  <r>
    <x v="4"/>
    <n v="1197831"/>
    <x v="180"/>
    <x v="1"/>
    <x v="34"/>
    <s v="Oklahoma City"/>
    <x v="0"/>
    <n v="17"/>
    <n v="176"/>
    <n v="2992"/>
    <n v="1136.96"/>
    <n v="0.38"/>
    <s v="Outlet"/>
    <s v="2021"/>
    <x v="0"/>
    <x v="31"/>
  </r>
  <r>
    <x v="4"/>
    <n v="1197831"/>
    <x v="180"/>
    <x v="1"/>
    <x v="34"/>
    <s v="Oklahoma City"/>
    <x v="1"/>
    <n v="16"/>
    <n v="105"/>
    <n v="1680"/>
    <n v="638.4"/>
    <n v="0.38"/>
    <s v="Outlet"/>
    <s v="2021"/>
    <x v="0"/>
    <x v="31"/>
  </r>
  <r>
    <x v="4"/>
    <n v="1197831"/>
    <x v="180"/>
    <x v="1"/>
    <x v="34"/>
    <s v="Oklahoma City"/>
    <x v="2"/>
    <n v="12"/>
    <n v="116"/>
    <n v="1392"/>
    <n v="556.79999999999995"/>
    <n v="0.39999999999999997"/>
    <s v="Outlet"/>
    <s v="2021"/>
    <x v="0"/>
    <x v="31"/>
  </r>
  <r>
    <x v="4"/>
    <n v="1197831"/>
    <x v="180"/>
    <x v="1"/>
    <x v="34"/>
    <s v="Oklahoma City"/>
    <x v="3"/>
    <n v="16"/>
    <n v="70"/>
    <n v="1120"/>
    <n v="447.99999999999994"/>
    <n v="0.39999999999999997"/>
    <s v="Outlet"/>
    <s v="2021"/>
    <x v="0"/>
    <x v="31"/>
  </r>
  <r>
    <x v="4"/>
    <n v="1197831"/>
    <x v="180"/>
    <x v="1"/>
    <x v="34"/>
    <s v="Oklahoma City"/>
    <x v="4"/>
    <n v="28"/>
    <n v="88"/>
    <n v="2464"/>
    <n v="1010.2399999999999"/>
    <n v="0.41"/>
    <s v="Outlet"/>
    <s v="2021"/>
    <x v="0"/>
    <x v="31"/>
  </r>
  <r>
    <x v="4"/>
    <n v="1197831"/>
    <x v="180"/>
    <x v="1"/>
    <x v="34"/>
    <s v="Oklahoma City"/>
    <x v="5"/>
    <n v="17"/>
    <n v="119"/>
    <n v="2023"/>
    <n v="748.51"/>
    <n v="0.37"/>
    <s v="Outlet"/>
    <s v="2021"/>
    <x v="0"/>
    <x v="31"/>
  </r>
  <r>
    <x v="4"/>
    <n v="1197831"/>
    <x v="209"/>
    <x v="1"/>
    <x v="34"/>
    <s v="Oklahoma City"/>
    <x v="0"/>
    <n v="18"/>
    <n v="204"/>
    <n v="3672"/>
    <n v="1468.8"/>
    <n v="0.39999999999999997"/>
    <s v="Outlet"/>
    <s v="2021"/>
    <x v="1"/>
    <x v="32"/>
  </r>
  <r>
    <x v="4"/>
    <n v="1197831"/>
    <x v="209"/>
    <x v="1"/>
    <x v="34"/>
    <s v="Oklahoma City"/>
    <x v="1"/>
    <n v="17"/>
    <n v="75"/>
    <n v="1275"/>
    <n v="522.75"/>
    <n v="0.41"/>
    <s v="Outlet"/>
    <s v="2021"/>
    <x v="1"/>
    <x v="32"/>
  </r>
  <r>
    <x v="4"/>
    <n v="1197831"/>
    <x v="209"/>
    <x v="1"/>
    <x v="34"/>
    <s v="Oklahoma City"/>
    <x v="2"/>
    <n v="11"/>
    <n v="90"/>
    <n v="990"/>
    <n v="386.09999999999997"/>
    <n v="0.38999999999999996"/>
    <s v="Outlet"/>
    <s v="2021"/>
    <x v="1"/>
    <x v="32"/>
  </r>
  <r>
    <x v="2"/>
    <n v="1185732"/>
    <x v="200"/>
    <x v="0"/>
    <x v="45"/>
    <s v="Hartford"/>
    <x v="3"/>
    <n v="24"/>
    <n v="39"/>
    <n v="936"/>
    <n v="308.87999999999994"/>
    <n v="0.32999999999999996"/>
    <s v="Outlet"/>
    <s v="2021"/>
    <x v="1"/>
    <x v="4"/>
  </r>
  <r>
    <x v="2"/>
    <n v="1185732"/>
    <x v="200"/>
    <x v="0"/>
    <x v="45"/>
    <s v="Hartford"/>
    <x v="4"/>
    <n v="39"/>
    <n v="66"/>
    <n v="2574"/>
    <n v="952.38"/>
    <n v="0.37"/>
    <s v="Outlet"/>
    <s v="2021"/>
    <x v="1"/>
    <x v="4"/>
  </r>
  <r>
    <x v="2"/>
    <n v="1185732"/>
    <x v="200"/>
    <x v="0"/>
    <x v="45"/>
    <s v="Hartford"/>
    <x v="5"/>
    <n v="32"/>
    <n v="96"/>
    <n v="3072"/>
    <n v="1198.08"/>
    <n v="0.38999999999999996"/>
    <s v="Outlet"/>
    <s v="2021"/>
    <x v="1"/>
    <x v="4"/>
  </r>
  <r>
    <x v="2"/>
    <n v="1185732"/>
    <x v="705"/>
    <x v="0"/>
    <x v="45"/>
    <s v="Hartford"/>
    <x v="0"/>
    <n v="26"/>
    <n v="182"/>
    <n v="4732"/>
    <n v="2034.7600000000002"/>
    <n v="0.43000000000000005"/>
    <s v="Outlet"/>
    <s v="2021"/>
    <x v="2"/>
    <x v="6"/>
  </r>
  <r>
    <x v="2"/>
    <n v="1185732"/>
    <x v="705"/>
    <x v="0"/>
    <x v="45"/>
    <s v="Hartford"/>
    <x v="1"/>
    <n v="32"/>
    <n v="68"/>
    <n v="2176"/>
    <n v="979.2"/>
    <n v="0.45"/>
    <s v="Outlet"/>
    <s v="2021"/>
    <x v="2"/>
    <x v="6"/>
  </r>
  <r>
    <x v="2"/>
    <n v="1185732"/>
    <x v="705"/>
    <x v="0"/>
    <x v="45"/>
    <s v="Hartford"/>
    <x v="2"/>
    <n v="23"/>
    <n v="75"/>
    <n v="1725"/>
    <n v="552"/>
    <n v="0.32"/>
    <s v="Outlet"/>
    <s v="2021"/>
    <x v="2"/>
    <x v="6"/>
  </r>
  <r>
    <x v="2"/>
    <n v="1185732"/>
    <x v="705"/>
    <x v="0"/>
    <x v="45"/>
    <s v="Hartford"/>
    <x v="3"/>
    <n v="27"/>
    <n v="34"/>
    <n v="918"/>
    <n v="293.76"/>
    <n v="0.32"/>
    <s v="Outlet"/>
    <s v="2021"/>
    <x v="2"/>
    <x v="6"/>
  </r>
  <r>
    <x v="2"/>
    <n v="1185732"/>
    <x v="705"/>
    <x v="0"/>
    <x v="45"/>
    <s v="Hartford"/>
    <x v="4"/>
    <n v="39"/>
    <n v="53"/>
    <n v="2067"/>
    <n v="702.78"/>
    <n v="0.33999999999999997"/>
    <s v="Outlet"/>
    <s v="2021"/>
    <x v="2"/>
    <x v="6"/>
  </r>
  <r>
    <x v="2"/>
    <n v="1185732"/>
    <x v="705"/>
    <x v="0"/>
    <x v="45"/>
    <s v="Hartford"/>
    <x v="5"/>
    <n v="29"/>
    <n v="85"/>
    <n v="2465"/>
    <n v="961.34999999999991"/>
    <n v="0.38999999999999996"/>
    <s v="Outlet"/>
    <s v="2021"/>
    <x v="2"/>
    <x v="6"/>
  </r>
  <r>
    <x v="2"/>
    <n v="1185732"/>
    <x v="722"/>
    <x v="0"/>
    <x v="45"/>
    <s v="Hartford"/>
    <x v="0"/>
    <n v="28"/>
    <n v="155"/>
    <n v="4340"/>
    <n v="1996.4"/>
    <n v="0.46"/>
    <s v="Outlet"/>
    <s v="2021"/>
    <x v="3"/>
    <x v="34"/>
  </r>
  <r>
    <x v="2"/>
    <n v="1185732"/>
    <x v="722"/>
    <x v="0"/>
    <x v="45"/>
    <s v="Hartford"/>
    <x v="1"/>
    <n v="30"/>
    <n v="64"/>
    <n v="1920"/>
    <n v="844.8"/>
    <n v="0.44"/>
    <s v="Outlet"/>
    <s v="2021"/>
    <x v="3"/>
    <x v="34"/>
  </r>
  <r>
    <x v="2"/>
    <n v="1185732"/>
    <x v="722"/>
    <x v="0"/>
    <x v="45"/>
    <s v="Hartford"/>
    <x v="2"/>
    <n v="20"/>
    <n v="64"/>
    <n v="1280"/>
    <n v="460.79999999999995"/>
    <n v="0.36"/>
    <s v="Outlet"/>
    <s v="2021"/>
    <x v="3"/>
    <x v="34"/>
  </r>
  <r>
    <x v="2"/>
    <n v="1185732"/>
    <x v="722"/>
    <x v="0"/>
    <x v="45"/>
    <s v="Hartford"/>
    <x v="3"/>
    <n v="26"/>
    <n v="41"/>
    <n v="1066"/>
    <n v="341.12"/>
    <n v="0.32"/>
    <s v="Outlet"/>
    <s v="2021"/>
    <x v="3"/>
    <x v="34"/>
  </r>
  <r>
    <x v="2"/>
    <n v="1185732"/>
    <x v="722"/>
    <x v="0"/>
    <x v="45"/>
    <s v="Hartford"/>
    <x v="4"/>
    <n v="37"/>
    <n v="40"/>
    <n v="1480"/>
    <n v="503.19999999999993"/>
    <n v="0.33999999999999997"/>
    <s v="Outlet"/>
    <s v="2021"/>
    <x v="3"/>
    <x v="34"/>
  </r>
  <r>
    <x v="2"/>
    <n v="1185732"/>
    <x v="722"/>
    <x v="0"/>
    <x v="45"/>
    <s v="Hartford"/>
    <x v="5"/>
    <n v="26"/>
    <n v="94"/>
    <n v="2444"/>
    <n v="1026.48"/>
    <n v="0.42"/>
    <s v="Outlet"/>
    <s v="2021"/>
    <x v="3"/>
    <x v="34"/>
  </r>
  <r>
    <x v="2"/>
    <n v="1185732"/>
    <x v="256"/>
    <x v="0"/>
    <x v="45"/>
    <s v="Hartford"/>
    <x v="0"/>
    <n v="40"/>
    <n v="191"/>
    <n v="7640"/>
    <n v="3361.6"/>
    <n v="0.44"/>
    <s v="Outlet"/>
    <s v="2021"/>
    <x v="4"/>
    <x v="13"/>
  </r>
  <r>
    <x v="2"/>
    <n v="1185732"/>
    <x v="256"/>
    <x v="0"/>
    <x v="45"/>
    <s v="Hartford"/>
    <x v="1"/>
    <n v="35"/>
    <n v="83"/>
    <n v="2905"/>
    <n v="1278.2"/>
    <n v="0.44"/>
    <s v="Outlet"/>
    <s v="2021"/>
    <x v="4"/>
    <x v="13"/>
  </r>
  <r>
    <x v="2"/>
    <n v="1185732"/>
    <x v="256"/>
    <x v="0"/>
    <x v="45"/>
    <s v="Hartford"/>
    <x v="2"/>
    <n v="32"/>
    <n v="83"/>
    <n v="2656"/>
    <n v="903.04"/>
    <n v="0.33999999999999997"/>
    <s v="Outlet"/>
    <s v="2021"/>
    <x v="4"/>
    <x v="13"/>
  </r>
  <r>
    <x v="2"/>
    <n v="1185732"/>
    <x v="256"/>
    <x v="0"/>
    <x v="45"/>
    <s v="Hartford"/>
    <x v="3"/>
    <n v="32"/>
    <n v="74"/>
    <n v="2368"/>
    <n v="781.43999999999994"/>
    <n v="0.32999999999999996"/>
    <s v="Outlet"/>
    <s v="2021"/>
    <x v="4"/>
    <x v="13"/>
  </r>
  <r>
    <x v="2"/>
    <n v="1185732"/>
    <x v="256"/>
    <x v="0"/>
    <x v="45"/>
    <s v="Hartford"/>
    <x v="4"/>
    <n v="37"/>
    <n v="83"/>
    <n v="3071"/>
    <n v="1074.8499999999999"/>
    <n v="0.35"/>
    <s v="Outlet"/>
    <s v="2021"/>
    <x v="4"/>
    <x v="13"/>
  </r>
  <r>
    <x v="2"/>
    <n v="1185732"/>
    <x v="256"/>
    <x v="0"/>
    <x v="45"/>
    <s v="Hartford"/>
    <x v="5"/>
    <n v="41"/>
    <n v="128"/>
    <n v="5248"/>
    <n v="2204.16"/>
    <n v="0.42"/>
    <s v="Outlet"/>
    <s v="2021"/>
    <x v="4"/>
    <x v="13"/>
  </r>
  <r>
    <x v="2"/>
    <n v="1185732"/>
    <x v="289"/>
    <x v="0"/>
    <x v="45"/>
    <s v="Hartford"/>
    <x v="0"/>
    <n v="40"/>
    <n v="206"/>
    <n v="8240"/>
    <n v="3872.8"/>
    <n v="0.47000000000000003"/>
    <s v="Outlet"/>
    <s v="2021"/>
    <x v="11"/>
    <x v="38"/>
  </r>
  <r>
    <x v="2"/>
    <n v="1185732"/>
    <x v="289"/>
    <x v="0"/>
    <x v="45"/>
    <s v="Hartford"/>
    <x v="1"/>
    <n v="38"/>
    <n v="124"/>
    <n v="4712"/>
    <n v="2214.6400000000003"/>
    <n v="0.47000000000000003"/>
    <s v="Outlet"/>
    <s v="2021"/>
    <x v="11"/>
    <x v="38"/>
  </r>
  <r>
    <x v="2"/>
    <n v="1185732"/>
    <x v="289"/>
    <x v="0"/>
    <x v="45"/>
    <s v="Hartford"/>
    <x v="2"/>
    <n v="35"/>
    <n v="96"/>
    <n v="3360"/>
    <n v="1108.8"/>
    <n v="0.32999999999999996"/>
    <s v="Outlet"/>
    <s v="2021"/>
    <x v="11"/>
    <x v="38"/>
  </r>
  <r>
    <x v="2"/>
    <n v="1185732"/>
    <x v="289"/>
    <x v="0"/>
    <x v="45"/>
    <s v="Hartford"/>
    <x v="3"/>
    <n v="35"/>
    <n v="85"/>
    <n v="2975"/>
    <n v="1041.25"/>
    <n v="0.35"/>
    <s v="Outlet"/>
    <s v="2021"/>
    <x v="11"/>
    <x v="38"/>
  </r>
  <r>
    <x v="2"/>
    <n v="1185732"/>
    <x v="289"/>
    <x v="0"/>
    <x v="45"/>
    <s v="Hartford"/>
    <x v="4"/>
    <n v="36"/>
    <n v="91"/>
    <n v="3276"/>
    <n v="1048.32"/>
    <n v="0.32"/>
    <s v="Outlet"/>
    <s v="2021"/>
    <x v="11"/>
    <x v="38"/>
  </r>
  <r>
    <x v="2"/>
    <n v="1185732"/>
    <x v="289"/>
    <x v="0"/>
    <x v="45"/>
    <s v="Hartford"/>
    <x v="5"/>
    <n v="39"/>
    <n v="128"/>
    <n v="4992"/>
    <n v="1946.8799999999999"/>
    <n v="0.38999999999999996"/>
    <s v="Outlet"/>
    <s v="2021"/>
    <x v="11"/>
    <x v="38"/>
  </r>
  <r>
    <x v="2"/>
    <n v="1185732"/>
    <x v="317"/>
    <x v="0"/>
    <x v="45"/>
    <s v="Hartford"/>
    <x v="0"/>
    <n v="42"/>
    <n v="195"/>
    <n v="8190"/>
    <n v="3685.5"/>
    <n v="0.45"/>
    <s v="Outlet"/>
    <s v="2021"/>
    <x v="5"/>
    <x v="42"/>
  </r>
  <r>
    <x v="2"/>
    <n v="1185732"/>
    <x v="317"/>
    <x v="0"/>
    <x v="45"/>
    <s v="Hartford"/>
    <x v="1"/>
    <n v="38"/>
    <n v="120"/>
    <n v="4560"/>
    <n v="1915.2000000000003"/>
    <n v="0.42000000000000004"/>
    <s v="Outlet"/>
    <s v="2021"/>
    <x v="5"/>
    <x v="42"/>
  </r>
  <r>
    <x v="2"/>
    <n v="1185732"/>
    <x v="317"/>
    <x v="0"/>
    <x v="45"/>
    <s v="Hartford"/>
    <x v="2"/>
    <n v="29"/>
    <n v="111"/>
    <n v="3219"/>
    <n v="1094.4599999999998"/>
    <n v="0.33999999999999997"/>
    <s v="Outlet"/>
    <s v="2021"/>
    <x v="5"/>
    <x v="42"/>
  </r>
  <r>
    <x v="2"/>
    <n v="1185732"/>
    <x v="317"/>
    <x v="0"/>
    <x v="45"/>
    <s v="Hartford"/>
    <x v="3"/>
    <n v="34"/>
    <n v="94"/>
    <n v="3196"/>
    <n v="1150.56"/>
    <n v="0.36"/>
    <s v="Outlet"/>
    <s v="2021"/>
    <x v="5"/>
    <x v="42"/>
  </r>
  <r>
    <x v="2"/>
    <n v="1185732"/>
    <x v="317"/>
    <x v="0"/>
    <x v="45"/>
    <s v="Hartford"/>
    <x v="4"/>
    <n v="43"/>
    <n v="93"/>
    <n v="3999"/>
    <n v="1319.6699999999998"/>
    <n v="0.32999999999999996"/>
    <s v="Outlet"/>
    <s v="2021"/>
    <x v="5"/>
    <x v="42"/>
  </r>
  <r>
    <x v="2"/>
    <n v="1185732"/>
    <x v="317"/>
    <x v="0"/>
    <x v="45"/>
    <s v="Hartford"/>
    <x v="5"/>
    <n v="40"/>
    <n v="152"/>
    <n v="6080"/>
    <n v="2310.4"/>
    <n v="0.38"/>
    <s v="Outlet"/>
    <s v="2021"/>
    <x v="5"/>
    <x v="42"/>
  </r>
  <r>
    <x v="2"/>
    <n v="1185732"/>
    <x v="349"/>
    <x v="0"/>
    <x v="45"/>
    <s v="Hartford"/>
    <x v="0"/>
    <n v="40"/>
    <n v="194"/>
    <n v="7760"/>
    <n v="3259.2000000000003"/>
    <n v="0.42000000000000004"/>
    <s v="Outlet"/>
    <s v="2021"/>
    <x v="6"/>
    <x v="17"/>
  </r>
  <r>
    <x v="2"/>
    <n v="1185732"/>
    <x v="349"/>
    <x v="0"/>
    <x v="45"/>
    <s v="Hartford"/>
    <x v="1"/>
    <n v="34"/>
    <n v="128"/>
    <n v="4352"/>
    <n v="1871.3600000000001"/>
    <n v="0.43000000000000005"/>
    <s v="Outlet"/>
    <s v="2021"/>
    <x v="6"/>
    <x v="17"/>
  </r>
  <r>
    <x v="2"/>
    <n v="1185732"/>
    <x v="349"/>
    <x v="0"/>
    <x v="45"/>
    <s v="Hartford"/>
    <x v="2"/>
    <n v="36"/>
    <n v="107"/>
    <n v="3852"/>
    <n v="1348.1999999999998"/>
    <n v="0.35"/>
    <s v="Outlet"/>
    <s v="2021"/>
    <x v="6"/>
    <x v="17"/>
  </r>
  <r>
    <x v="2"/>
    <n v="1185732"/>
    <x v="349"/>
    <x v="0"/>
    <x v="45"/>
    <s v="Hartford"/>
    <x v="3"/>
    <n v="32"/>
    <n v="72"/>
    <n v="2304"/>
    <n v="760.31999999999994"/>
    <n v="0.32999999999999996"/>
    <s v="Outlet"/>
    <s v="2021"/>
    <x v="6"/>
    <x v="17"/>
  </r>
  <r>
    <x v="2"/>
    <n v="1185732"/>
    <x v="349"/>
    <x v="0"/>
    <x v="45"/>
    <s v="Hartford"/>
    <x v="4"/>
    <n v="43"/>
    <n v="62"/>
    <n v="2666"/>
    <n v="879.77999999999986"/>
    <n v="0.32999999999999996"/>
    <s v="Outlet"/>
    <s v="2021"/>
    <x v="6"/>
    <x v="17"/>
  </r>
  <r>
    <x v="2"/>
    <n v="1185732"/>
    <x v="349"/>
    <x v="0"/>
    <x v="45"/>
    <s v="Hartford"/>
    <x v="5"/>
    <n v="44"/>
    <n v="124"/>
    <n v="5456"/>
    <n v="2073.2800000000002"/>
    <n v="0.38"/>
    <s v="Outlet"/>
    <s v="2021"/>
    <x v="6"/>
    <x v="17"/>
  </r>
  <r>
    <x v="2"/>
    <n v="1185732"/>
    <x v="379"/>
    <x v="0"/>
    <x v="45"/>
    <s v="Hartford"/>
    <x v="0"/>
    <n v="43"/>
    <n v="170"/>
    <n v="7310"/>
    <n v="3435.7000000000003"/>
    <n v="0.47000000000000003"/>
    <s v="Outlet"/>
    <s v="2021"/>
    <x v="7"/>
    <x v="21"/>
  </r>
  <r>
    <x v="2"/>
    <n v="1185732"/>
    <x v="379"/>
    <x v="0"/>
    <x v="45"/>
    <s v="Hartford"/>
    <x v="1"/>
    <n v="40"/>
    <n v="93"/>
    <n v="3720"/>
    <n v="1748.4"/>
    <n v="0.47000000000000003"/>
    <s v="Outlet"/>
    <s v="2021"/>
    <x v="7"/>
    <x v="21"/>
  </r>
  <r>
    <x v="2"/>
    <n v="1185732"/>
    <x v="379"/>
    <x v="0"/>
    <x v="45"/>
    <s v="Hartford"/>
    <x v="2"/>
    <n v="33"/>
    <n v="64"/>
    <n v="2112"/>
    <n v="675.84"/>
    <n v="0.32"/>
    <s v="Outlet"/>
    <s v="2021"/>
    <x v="7"/>
    <x v="21"/>
  </r>
  <r>
    <x v="2"/>
    <n v="1185732"/>
    <x v="379"/>
    <x v="0"/>
    <x v="45"/>
    <s v="Hartford"/>
    <x v="3"/>
    <n v="30"/>
    <n v="58"/>
    <n v="1740"/>
    <n v="591.59999999999991"/>
    <n v="0.33999999999999997"/>
    <s v="Outlet"/>
    <s v="2021"/>
    <x v="7"/>
    <x v="21"/>
  </r>
  <r>
    <x v="2"/>
    <n v="1185732"/>
    <x v="379"/>
    <x v="0"/>
    <x v="45"/>
    <s v="Hartford"/>
    <x v="4"/>
    <n v="41"/>
    <n v="58"/>
    <n v="2378"/>
    <n v="856.07999999999993"/>
    <n v="0.36"/>
    <s v="Outlet"/>
    <s v="2021"/>
    <x v="7"/>
    <x v="21"/>
  </r>
  <r>
    <x v="2"/>
    <n v="1185732"/>
    <x v="379"/>
    <x v="0"/>
    <x v="45"/>
    <s v="Hartford"/>
    <x v="5"/>
    <n v="45"/>
    <n v="83"/>
    <n v="3735"/>
    <n v="1568.7"/>
    <n v="0.42"/>
    <s v="Outlet"/>
    <s v="2021"/>
    <x v="7"/>
    <x v="21"/>
  </r>
  <r>
    <x v="2"/>
    <n v="1185732"/>
    <x v="411"/>
    <x v="0"/>
    <x v="45"/>
    <s v="Hartford"/>
    <x v="0"/>
    <n v="46"/>
    <n v="153"/>
    <n v="7038"/>
    <n v="2955.9600000000005"/>
    <n v="0.42000000000000004"/>
    <s v="Outlet"/>
    <s v="2021"/>
    <x v="8"/>
    <x v="46"/>
  </r>
  <r>
    <x v="2"/>
    <n v="1185732"/>
    <x v="411"/>
    <x v="0"/>
    <x v="45"/>
    <s v="Hartford"/>
    <x v="1"/>
    <n v="39"/>
    <n v="94"/>
    <n v="3666"/>
    <n v="1613.04"/>
    <n v="0.44"/>
    <s v="Outlet"/>
    <s v="2021"/>
    <x v="8"/>
    <x v="46"/>
  </r>
  <r>
    <x v="2"/>
    <n v="1185732"/>
    <x v="411"/>
    <x v="0"/>
    <x v="45"/>
    <s v="Hartford"/>
    <x v="2"/>
    <n v="36"/>
    <n v="61"/>
    <n v="2196"/>
    <n v="812.52"/>
    <n v="0.37"/>
    <s v="Outlet"/>
    <s v="2021"/>
    <x v="8"/>
    <x v="46"/>
  </r>
  <r>
    <x v="2"/>
    <n v="1185732"/>
    <x v="411"/>
    <x v="0"/>
    <x v="45"/>
    <s v="Hartford"/>
    <x v="3"/>
    <n v="43"/>
    <n v="45"/>
    <n v="1935"/>
    <n v="696.6"/>
    <n v="0.36"/>
    <s v="Outlet"/>
    <s v="2021"/>
    <x v="8"/>
    <x v="46"/>
  </r>
  <r>
    <x v="2"/>
    <n v="1185732"/>
    <x v="411"/>
    <x v="0"/>
    <x v="45"/>
    <s v="Hartford"/>
    <x v="4"/>
    <n v="50"/>
    <n v="45"/>
    <n v="2250"/>
    <n v="742.49999999999989"/>
    <n v="0.32999999999999996"/>
    <s v="Outlet"/>
    <s v="2021"/>
    <x v="8"/>
    <x v="46"/>
  </r>
  <r>
    <x v="0"/>
    <n v="1185732"/>
    <x v="411"/>
    <x v="0"/>
    <x v="45"/>
    <s v="Hartford"/>
    <x v="5"/>
    <n v="46"/>
    <n v="94"/>
    <n v="4324"/>
    <n v="1816.08"/>
    <n v="0.42"/>
    <s v="Outlet"/>
    <s v="2021"/>
    <x v="8"/>
    <x v="46"/>
  </r>
  <r>
    <x v="0"/>
    <n v="1185732"/>
    <x v="441"/>
    <x v="0"/>
    <x v="45"/>
    <s v="Hartford"/>
    <x v="0"/>
    <n v="51"/>
    <n v="149"/>
    <n v="7599"/>
    <n v="3267.57"/>
    <n v="0.43000000000000005"/>
    <s v="Outlet"/>
    <s v="2021"/>
    <x v="9"/>
    <x v="26"/>
  </r>
  <r>
    <x v="0"/>
    <n v="1185732"/>
    <x v="441"/>
    <x v="0"/>
    <x v="45"/>
    <s v="Hartford"/>
    <x v="1"/>
    <n v="37"/>
    <n v="105"/>
    <n v="3885"/>
    <n v="1787.1000000000001"/>
    <n v="0.46"/>
    <s v="Outlet"/>
    <s v="2021"/>
    <x v="9"/>
    <x v="26"/>
  </r>
  <r>
    <x v="0"/>
    <n v="1185732"/>
    <x v="441"/>
    <x v="0"/>
    <x v="45"/>
    <s v="Hartford"/>
    <x v="2"/>
    <n v="36"/>
    <n v="103"/>
    <n v="3708"/>
    <n v="1371.96"/>
    <n v="0.37"/>
    <s v="Outlet"/>
    <s v="2021"/>
    <x v="9"/>
    <x v="26"/>
  </r>
  <r>
    <x v="0"/>
    <n v="1185732"/>
    <x v="441"/>
    <x v="0"/>
    <x v="45"/>
    <s v="Hartford"/>
    <x v="3"/>
    <n v="39"/>
    <n v="83"/>
    <n v="3237"/>
    <n v="1197.69"/>
    <n v="0.37"/>
    <s v="Outlet"/>
    <s v="2021"/>
    <x v="9"/>
    <x v="26"/>
  </r>
  <r>
    <x v="0"/>
    <n v="1185732"/>
    <x v="441"/>
    <x v="0"/>
    <x v="45"/>
    <s v="Hartford"/>
    <x v="4"/>
    <n v="44"/>
    <n v="88"/>
    <n v="3872"/>
    <n v="1393.9199999999998"/>
    <n v="0.36"/>
    <s v="Outlet"/>
    <s v="2021"/>
    <x v="9"/>
    <x v="26"/>
  </r>
  <r>
    <x v="0"/>
    <n v="1185732"/>
    <x v="441"/>
    <x v="0"/>
    <x v="45"/>
    <s v="Hartford"/>
    <x v="5"/>
    <n v="52"/>
    <n v="116"/>
    <n v="6032"/>
    <n v="2352.4799999999996"/>
    <n v="0.38999999999999996"/>
    <s v="Outlet"/>
    <s v="2021"/>
    <x v="9"/>
    <x v="26"/>
  </r>
  <r>
    <x v="0"/>
    <n v="1185732"/>
    <x v="470"/>
    <x v="0"/>
    <x v="45"/>
    <s v="Hartford"/>
    <x v="0"/>
    <n v="45"/>
    <n v="173"/>
    <n v="7785"/>
    <n v="3269.7000000000003"/>
    <n v="0.42000000000000004"/>
    <s v="Outlet"/>
    <s v="2021"/>
    <x v="10"/>
    <x v="49"/>
  </r>
  <r>
    <x v="0"/>
    <n v="1185732"/>
    <x v="470"/>
    <x v="0"/>
    <x v="45"/>
    <s v="Hartford"/>
    <x v="1"/>
    <n v="37"/>
    <n v="131"/>
    <n v="4847"/>
    <n v="2181.15"/>
    <n v="0.45"/>
    <s v="Outlet"/>
    <s v="2021"/>
    <x v="10"/>
    <x v="49"/>
  </r>
  <r>
    <x v="0"/>
    <n v="1185732"/>
    <x v="470"/>
    <x v="0"/>
    <x v="45"/>
    <s v="Hartford"/>
    <x v="2"/>
    <n v="43"/>
    <n v="116"/>
    <n v="4988"/>
    <n v="1646.0399999999997"/>
    <n v="0.32999999999999996"/>
    <s v="Outlet"/>
    <s v="2021"/>
    <x v="10"/>
    <x v="49"/>
  </r>
  <r>
    <x v="0"/>
    <n v="1185732"/>
    <x v="470"/>
    <x v="0"/>
    <x v="45"/>
    <s v="Hartford"/>
    <x v="3"/>
    <n v="38"/>
    <n v="96"/>
    <n v="3648"/>
    <n v="1276.8"/>
    <n v="0.35"/>
    <s v="Outlet"/>
    <s v="2021"/>
    <x v="10"/>
    <x v="49"/>
  </r>
  <r>
    <x v="0"/>
    <n v="1185732"/>
    <x v="470"/>
    <x v="0"/>
    <x v="45"/>
    <s v="Hartford"/>
    <x v="4"/>
    <n v="42"/>
    <n v="99"/>
    <n v="4158"/>
    <n v="1455.3"/>
    <n v="0.35"/>
    <s v="Outlet"/>
    <s v="2021"/>
    <x v="10"/>
    <x v="49"/>
  </r>
  <r>
    <x v="0"/>
    <n v="1185732"/>
    <x v="470"/>
    <x v="0"/>
    <x v="45"/>
    <s v="Hartford"/>
    <x v="5"/>
    <n v="52"/>
    <n v="120"/>
    <n v="6240"/>
    <n v="2308.8000000000002"/>
    <n v="0.37"/>
    <s v="Outlet"/>
    <s v="2021"/>
    <x v="10"/>
    <x v="49"/>
  </r>
  <r>
    <x v="0"/>
    <n v="1185732"/>
    <x v="174"/>
    <x v="0"/>
    <x v="45"/>
    <s v="Hartford"/>
    <x v="0"/>
    <n v="23"/>
    <n v="149"/>
    <n v="3427"/>
    <n v="1439.34"/>
    <n v="0.42"/>
    <s v="Outlet"/>
    <s v="2021"/>
    <x v="0"/>
    <x v="31"/>
  </r>
  <r>
    <x v="0"/>
    <n v="1185732"/>
    <x v="174"/>
    <x v="0"/>
    <x v="45"/>
    <s v="Hartford"/>
    <x v="1"/>
    <n v="28"/>
    <n v="79"/>
    <n v="2212"/>
    <n v="884.8"/>
    <n v="0.39999999999999997"/>
    <s v="Outlet"/>
    <s v="2021"/>
    <x v="0"/>
    <x v="31"/>
  </r>
  <r>
    <x v="0"/>
    <n v="1185732"/>
    <x v="174"/>
    <x v="0"/>
    <x v="45"/>
    <s v="Hartford"/>
    <x v="2"/>
    <n v="19"/>
    <n v="72"/>
    <n v="1368"/>
    <n v="574.56000000000006"/>
    <n v="0.42000000000000004"/>
    <s v="Outlet"/>
    <s v="2021"/>
    <x v="0"/>
    <x v="31"/>
  </r>
  <r>
    <x v="0"/>
    <n v="1185732"/>
    <x v="174"/>
    <x v="0"/>
    <x v="45"/>
    <s v="Hartford"/>
    <x v="3"/>
    <n v="24"/>
    <n v="24"/>
    <n v="576"/>
    <n v="264.96000000000004"/>
    <n v="0.46"/>
    <s v="Outlet"/>
    <s v="2021"/>
    <x v="0"/>
    <x v="31"/>
  </r>
  <r>
    <x v="0"/>
    <n v="1185732"/>
    <x v="174"/>
    <x v="0"/>
    <x v="45"/>
    <s v="Hartford"/>
    <x v="4"/>
    <n v="34"/>
    <n v="44"/>
    <n v="1496"/>
    <n v="538.55999999999995"/>
    <n v="0.36"/>
    <s v="Outlet"/>
    <s v="2021"/>
    <x v="0"/>
    <x v="31"/>
  </r>
  <r>
    <x v="0"/>
    <n v="1185732"/>
    <x v="174"/>
    <x v="0"/>
    <x v="45"/>
    <s v="Hartford"/>
    <x v="5"/>
    <n v="26"/>
    <n v="72"/>
    <n v="1872"/>
    <n v="879.84"/>
    <n v="0.47000000000000003"/>
    <s v="Outlet"/>
    <s v="2021"/>
    <x v="0"/>
    <x v="31"/>
  </r>
  <r>
    <x v="0"/>
    <n v="1185732"/>
    <x v="203"/>
    <x v="0"/>
    <x v="45"/>
    <s v="Hartford"/>
    <x v="0"/>
    <n v="24"/>
    <n v="162"/>
    <n v="3888"/>
    <n v="1555.1999999999998"/>
    <n v="0.39999999999999997"/>
    <s v="Outlet"/>
    <s v="2021"/>
    <x v="1"/>
    <x v="5"/>
  </r>
  <r>
    <x v="0"/>
    <n v="1185732"/>
    <x v="203"/>
    <x v="0"/>
    <x v="45"/>
    <s v="Hartford"/>
    <x v="1"/>
    <n v="24"/>
    <n v="41"/>
    <n v="984"/>
    <n v="383.75999999999993"/>
    <n v="0.38999999999999996"/>
    <s v="Outlet"/>
    <s v="2021"/>
    <x v="1"/>
    <x v="5"/>
  </r>
  <r>
    <x v="0"/>
    <n v="1185732"/>
    <x v="203"/>
    <x v="0"/>
    <x v="45"/>
    <s v="Hartford"/>
    <x v="2"/>
    <n v="18"/>
    <n v="53"/>
    <n v="954"/>
    <n v="410.22"/>
    <n v="0.43000000000000005"/>
    <s v="Outlet"/>
    <s v="2021"/>
    <x v="1"/>
    <x v="5"/>
  </r>
  <r>
    <x v="0"/>
    <n v="1185732"/>
    <x v="203"/>
    <x v="0"/>
    <x v="46"/>
    <s v="Providence"/>
    <x v="3"/>
    <n v="20"/>
    <n v="16"/>
    <n v="320"/>
    <n v="144"/>
    <n v="0.45"/>
    <s v="Outlet"/>
    <s v="2021"/>
    <x v="1"/>
    <x v="5"/>
  </r>
  <r>
    <x v="0"/>
    <n v="1185732"/>
    <x v="203"/>
    <x v="0"/>
    <x v="46"/>
    <s v="Providence"/>
    <x v="4"/>
    <n v="34"/>
    <n v="40"/>
    <n v="1360"/>
    <n v="489.59999999999997"/>
    <n v="0.36"/>
    <s v="Outlet"/>
    <s v="2021"/>
    <x v="1"/>
    <x v="5"/>
  </r>
  <r>
    <x v="0"/>
    <n v="1185732"/>
    <x v="203"/>
    <x v="0"/>
    <x v="46"/>
    <s v="Providence"/>
    <x v="5"/>
    <n v="27"/>
    <n v="77"/>
    <n v="2079"/>
    <n v="977.13000000000011"/>
    <n v="0.47000000000000003"/>
    <s v="Outlet"/>
    <s v="2021"/>
    <x v="1"/>
    <x v="5"/>
  </r>
  <r>
    <x v="0"/>
    <n v="1185732"/>
    <x v="708"/>
    <x v="0"/>
    <x v="46"/>
    <s v="Providence"/>
    <x v="0"/>
    <n v="26"/>
    <n v="156"/>
    <n v="4056"/>
    <n v="1500.72"/>
    <n v="0.37"/>
    <s v="Outlet"/>
    <s v="2021"/>
    <x v="2"/>
    <x v="6"/>
  </r>
  <r>
    <x v="0"/>
    <n v="1185732"/>
    <x v="708"/>
    <x v="0"/>
    <x v="46"/>
    <s v="Providence"/>
    <x v="1"/>
    <n v="27"/>
    <n v="45"/>
    <n v="1215"/>
    <n v="473.84999999999997"/>
    <n v="0.38999999999999996"/>
    <s v="Outlet"/>
    <s v="2021"/>
    <x v="2"/>
    <x v="6"/>
  </r>
  <r>
    <x v="0"/>
    <n v="1185732"/>
    <x v="708"/>
    <x v="0"/>
    <x v="46"/>
    <s v="Providence"/>
    <x v="2"/>
    <n v="17"/>
    <n v="56"/>
    <n v="952"/>
    <n v="447.44000000000005"/>
    <n v="0.47000000000000003"/>
    <s v="Outlet"/>
    <s v="2021"/>
    <x v="2"/>
    <x v="6"/>
  </r>
  <r>
    <x v="0"/>
    <n v="1185732"/>
    <x v="708"/>
    <x v="0"/>
    <x v="46"/>
    <s v="Providence"/>
    <x v="3"/>
    <n v="20"/>
    <n v="8"/>
    <n v="160"/>
    <n v="75.2"/>
    <n v="0.47000000000000003"/>
    <s v="Outlet"/>
    <s v="2021"/>
    <x v="2"/>
    <x v="6"/>
  </r>
  <r>
    <x v="0"/>
    <n v="1185732"/>
    <x v="708"/>
    <x v="0"/>
    <x v="46"/>
    <s v="Providence"/>
    <x v="4"/>
    <n v="33"/>
    <n v="25"/>
    <n v="825"/>
    <n v="297"/>
    <n v="0.36"/>
    <s v="Outlet"/>
    <s v="2021"/>
    <x v="2"/>
    <x v="6"/>
  </r>
  <r>
    <x v="0"/>
    <n v="1185732"/>
    <x v="708"/>
    <x v="0"/>
    <x v="46"/>
    <s v="Providence"/>
    <x v="5"/>
    <n v="25"/>
    <n v="58"/>
    <n v="1450"/>
    <n v="638"/>
    <n v="0.44"/>
    <s v="Outlet"/>
    <s v="2021"/>
    <x v="2"/>
    <x v="6"/>
  </r>
  <r>
    <x v="0"/>
    <n v="1185732"/>
    <x v="230"/>
    <x v="0"/>
    <x v="46"/>
    <s v="Providence"/>
    <x v="0"/>
    <n v="28"/>
    <n v="132"/>
    <n v="3696"/>
    <n v="1552.32"/>
    <n v="0.42"/>
    <s v="Outlet"/>
    <s v="2021"/>
    <x v="3"/>
    <x v="34"/>
  </r>
  <r>
    <x v="0"/>
    <n v="1185732"/>
    <x v="230"/>
    <x v="0"/>
    <x v="46"/>
    <s v="Providence"/>
    <x v="1"/>
    <n v="23"/>
    <n v="40"/>
    <n v="920"/>
    <n v="367.99999999999994"/>
    <n v="0.39999999999999997"/>
    <s v="Outlet"/>
    <s v="2021"/>
    <x v="3"/>
    <x v="34"/>
  </r>
  <r>
    <x v="0"/>
    <n v="1185732"/>
    <x v="230"/>
    <x v="0"/>
    <x v="46"/>
    <s v="Providence"/>
    <x v="2"/>
    <n v="16"/>
    <n v="44"/>
    <n v="704"/>
    <n v="295.68"/>
    <n v="0.42000000000000004"/>
    <s v="Outlet"/>
    <s v="2021"/>
    <x v="3"/>
    <x v="34"/>
  </r>
  <r>
    <x v="0"/>
    <n v="1185732"/>
    <x v="230"/>
    <x v="0"/>
    <x v="46"/>
    <s v="Providence"/>
    <x v="3"/>
    <n v="21"/>
    <n v="17"/>
    <n v="357"/>
    <n v="160.65"/>
    <n v="0.45"/>
    <s v="Outlet"/>
    <s v="2021"/>
    <x v="3"/>
    <x v="34"/>
  </r>
  <r>
    <x v="0"/>
    <n v="1185732"/>
    <x v="230"/>
    <x v="0"/>
    <x v="46"/>
    <s v="Providence"/>
    <x v="4"/>
    <n v="33"/>
    <n v="15"/>
    <n v="495"/>
    <n v="158.4"/>
    <n v="0.32"/>
    <s v="Outlet"/>
    <s v="2021"/>
    <x v="3"/>
    <x v="34"/>
  </r>
  <r>
    <x v="0"/>
    <n v="1185732"/>
    <x v="230"/>
    <x v="0"/>
    <x v="46"/>
    <s v="Providence"/>
    <x v="5"/>
    <n v="26"/>
    <n v="60"/>
    <n v="1560"/>
    <n v="686.4"/>
    <n v="0.44"/>
    <s v="Outlet"/>
    <s v="2021"/>
    <x v="3"/>
    <x v="34"/>
  </r>
  <r>
    <x v="0"/>
    <n v="1185732"/>
    <x v="259"/>
    <x v="0"/>
    <x v="46"/>
    <s v="Providence"/>
    <x v="0"/>
    <n v="39"/>
    <n v="150"/>
    <n v="5850"/>
    <n v="2398.5"/>
    <n v="0.41"/>
    <s v="Outlet"/>
    <s v="2021"/>
    <x v="4"/>
    <x v="13"/>
  </r>
  <r>
    <x v="0"/>
    <n v="1185732"/>
    <x v="259"/>
    <x v="0"/>
    <x v="46"/>
    <s v="Providence"/>
    <x v="1"/>
    <n v="32"/>
    <n v="58"/>
    <n v="1856"/>
    <n v="686.72"/>
    <n v="0.37"/>
    <s v="Outlet"/>
    <s v="2021"/>
    <x v="4"/>
    <x v="13"/>
  </r>
  <r>
    <x v="0"/>
    <n v="1185732"/>
    <x v="259"/>
    <x v="0"/>
    <x v="46"/>
    <s v="Providence"/>
    <x v="2"/>
    <n v="32"/>
    <n v="60"/>
    <n v="1920"/>
    <n v="806.40000000000009"/>
    <n v="0.42000000000000004"/>
    <s v="Outlet"/>
    <s v="2021"/>
    <x v="4"/>
    <x v="13"/>
  </r>
  <r>
    <x v="0"/>
    <n v="1185732"/>
    <x v="259"/>
    <x v="0"/>
    <x v="46"/>
    <s v="Providence"/>
    <x v="3"/>
    <n v="27"/>
    <n v="51"/>
    <n v="1377"/>
    <n v="633.42000000000007"/>
    <n v="0.46"/>
    <s v="Outlet"/>
    <s v="2021"/>
    <x v="4"/>
    <x v="13"/>
  </r>
  <r>
    <x v="0"/>
    <n v="1185732"/>
    <x v="259"/>
    <x v="0"/>
    <x v="46"/>
    <s v="Providence"/>
    <x v="4"/>
    <n v="40"/>
    <n v="54"/>
    <n v="2160"/>
    <n v="799.2"/>
    <n v="0.37"/>
    <s v="Outlet"/>
    <s v="2021"/>
    <x v="4"/>
    <x v="13"/>
  </r>
  <r>
    <x v="0"/>
    <n v="1185732"/>
    <x v="259"/>
    <x v="0"/>
    <x v="46"/>
    <s v="Providence"/>
    <x v="5"/>
    <n v="36"/>
    <n v="93"/>
    <n v="3348"/>
    <n v="1473.1200000000001"/>
    <n v="0.44"/>
    <s v="Outlet"/>
    <s v="2021"/>
    <x v="4"/>
    <x v="13"/>
  </r>
  <r>
    <x v="0"/>
    <n v="1185732"/>
    <x v="292"/>
    <x v="0"/>
    <x v="46"/>
    <s v="Providence"/>
    <x v="0"/>
    <n v="36"/>
    <n v="176"/>
    <n v="6336"/>
    <n v="2534.3999999999996"/>
    <n v="0.39999999999999997"/>
    <s v="Outlet"/>
    <s v="2021"/>
    <x v="11"/>
    <x v="39"/>
  </r>
  <r>
    <x v="0"/>
    <n v="1185732"/>
    <x v="292"/>
    <x v="0"/>
    <x v="46"/>
    <s v="Providence"/>
    <x v="1"/>
    <n v="35"/>
    <n v="105"/>
    <n v="3675"/>
    <n v="1433.2499999999998"/>
    <n v="0.38999999999999996"/>
    <s v="Outlet"/>
    <s v="2021"/>
    <x v="11"/>
    <x v="39"/>
  </r>
  <r>
    <x v="0"/>
    <n v="1185732"/>
    <x v="292"/>
    <x v="0"/>
    <x v="46"/>
    <s v="Providence"/>
    <x v="2"/>
    <n v="32"/>
    <n v="74"/>
    <n v="2368"/>
    <n v="994.56000000000006"/>
    <n v="0.42000000000000004"/>
    <s v="Outlet"/>
    <s v="2021"/>
    <x v="11"/>
    <x v="39"/>
  </r>
  <r>
    <x v="0"/>
    <n v="1185732"/>
    <x v="292"/>
    <x v="0"/>
    <x v="46"/>
    <s v="Providence"/>
    <x v="3"/>
    <n v="26"/>
    <n v="70"/>
    <n v="1820"/>
    <n v="837.2"/>
    <n v="0.46"/>
    <s v="Outlet"/>
    <s v="2021"/>
    <x v="11"/>
    <x v="39"/>
  </r>
  <r>
    <x v="0"/>
    <n v="1185732"/>
    <x v="292"/>
    <x v="0"/>
    <x v="46"/>
    <s v="Providence"/>
    <x v="4"/>
    <n v="39"/>
    <n v="66"/>
    <n v="2574"/>
    <n v="900.9"/>
    <n v="0.35"/>
    <s v="Outlet"/>
    <s v="2021"/>
    <x v="11"/>
    <x v="39"/>
  </r>
  <r>
    <x v="0"/>
    <n v="1185732"/>
    <x v="292"/>
    <x v="0"/>
    <x v="46"/>
    <s v="Providence"/>
    <x v="5"/>
    <n v="43"/>
    <n v="119"/>
    <n v="5117"/>
    <n v="2302.65"/>
    <n v="0.45"/>
    <s v="Outlet"/>
    <s v="2021"/>
    <x v="11"/>
    <x v="39"/>
  </r>
  <r>
    <x v="0"/>
    <n v="1185732"/>
    <x v="320"/>
    <x v="0"/>
    <x v="46"/>
    <s v="Providence"/>
    <x v="0"/>
    <n v="38"/>
    <n v="173"/>
    <n v="6574"/>
    <n v="2498.12"/>
    <n v="0.38"/>
    <s v="Outlet"/>
    <s v="2021"/>
    <x v="5"/>
    <x v="43"/>
  </r>
  <r>
    <x v="0"/>
    <n v="1185732"/>
    <x v="320"/>
    <x v="0"/>
    <x v="46"/>
    <s v="Providence"/>
    <x v="1"/>
    <n v="32"/>
    <n v="114"/>
    <n v="3648"/>
    <n v="1349.76"/>
    <n v="0.37"/>
    <s v="Outlet"/>
    <s v="2021"/>
    <x v="5"/>
    <x v="43"/>
  </r>
  <r>
    <x v="0"/>
    <n v="1185732"/>
    <x v="320"/>
    <x v="0"/>
    <x v="46"/>
    <s v="Providence"/>
    <x v="2"/>
    <n v="27"/>
    <n v="78"/>
    <n v="2106"/>
    <n v="947.7"/>
    <n v="0.45"/>
    <s v="Outlet"/>
    <s v="2021"/>
    <x v="5"/>
    <x v="43"/>
  </r>
  <r>
    <x v="0"/>
    <n v="1185732"/>
    <x v="320"/>
    <x v="0"/>
    <x v="46"/>
    <s v="Providence"/>
    <x v="3"/>
    <n v="31"/>
    <n v="60"/>
    <n v="1860"/>
    <n v="855.6"/>
    <n v="0.46"/>
    <s v="Outlet"/>
    <s v="2021"/>
    <x v="5"/>
    <x v="43"/>
  </r>
  <r>
    <x v="0"/>
    <n v="1185732"/>
    <x v="320"/>
    <x v="0"/>
    <x v="46"/>
    <s v="Providence"/>
    <x v="4"/>
    <n v="33"/>
    <n v="68"/>
    <n v="2244"/>
    <n v="762.95999999999992"/>
    <n v="0.33999999999999997"/>
    <s v="Outlet"/>
    <s v="2021"/>
    <x v="5"/>
    <x v="43"/>
  </r>
  <r>
    <x v="0"/>
    <n v="1185732"/>
    <x v="320"/>
    <x v="0"/>
    <x v="46"/>
    <s v="Providence"/>
    <x v="5"/>
    <n v="38"/>
    <n v="136"/>
    <n v="5168"/>
    <n v="2170.5600000000004"/>
    <n v="0.42000000000000004"/>
    <s v="Outlet"/>
    <s v="2021"/>
    <x v="5"/>
    <x v="43"/>
  </r>
  <r>
    <x v="0"/>
    <n v="1185732"/>
    <x v="352"/>
    <x v="0"/>
    <x v="46"/>
    <s v="Providence"/>
    <x v="0"/>
    <n v="38"/>
    <n v="182"/>
    <n v="6916"/>
    <n v="2835.56"/>
    <n v="0.41"/>
    <s v="Outlet"/>
    <s v="2021"/>
    <x v="6"/>
    <x v="17"/>
  </r>
  <r>
    <x v="0"/>
    <n v="1185732"/>
    <x v="352"/>
    <x v="0"/>
    <x v="46"/>
    <s v="Providence"/>
    <x v="1"/>
    <n v="31"/>
    <n v="111"/>
    <n v="3441"/>
    <n v="1307.58"/>
    <n v="0.38"/>
    <s v="Outlet"/>
    <s v="2021"/>
    <x v="6"/>
    <x v="17"/>
  </r>
  <r>
    <x v="0"/>
    <n v="1185732"/>
    <x v="352"/>
    <x v="0"/>
    <x v="46"/>
    <s v="Providence"/>
    <x v="2"/>
    <n v="30"/>
    <n v="85"/>
    <n v="2550"/>
    <n v="1096.5000000000002"/>
    <n v="0.43000000000000005"/>
    <s v="Outlet"/>
    <s v="2021"/>
    <x v="6"/>
    <x v="17"/>
  </r>
  <r>
    <x v="0"/>
    <n v="1185732"/>
    <x v="352"/>
    <x v="0"/>
    <x v="46"/>
    <s v="Providence"/>
    <x v="3"/>
    <n v="29"/>
    <n v="47"/>
    <n v="1363"/>
    <n v="586.09"/>
    <n v="0.43000000000000005"/>
    <s v="Outlet"/>
    <s v="2021"/>
    <x v="6"/>
    <x v="17"/>
  </r>
  <r>
    <x v="0"/>
    <n v="1185732"/>
    <x v="352"/>
    <x v="0"/>
    <x v="46"/>
    <s v="Providence"/>
    <x v="4"/>
    <n v="37"/>
    <n v="40"/>
    <n v="1480"/>
    <n v="532.79999999999995"/>
    <n v="0.36"/>
    <s v="Outlet"/>
    <s v="2021"/>
    <x v="6"/>
    <x v="17"/>
  </r>
  <r>
    <x v="0"/>
    <n v="1185732"/>
    <x v="352"/>
    <x v="0"/>
    <x v="46"/>
    <s v="Providence"/>
    <x v="5"/>
    <n v="38"/>
    <n v="96"/>
    <n v="3648"/>
    <n v="1714.5600000000002"/>
    <n v="0.47000000000000003"/>
    <s v="Outlet"/>
    <s v="2021"/>
    <x v="6"/>
    <x v="17"/>
  </r>
  <r>
    <x v="0"/>
    <n v="1185732"/>
    <x v="382"/>
    <x v="0"/>
    <x v="46"/>
    <s v="Providence"/>
    <x v="0"/>
    <n v="39"/>
    <n v="128"/>
    <n v="4992"/>
    <n v="2096.64"/>
    <n v="0.42"/>
    <s v="Outlet"/>
    <s v="2021"/>
    <x v="7"/>
    <x v="22"/>
  </r>
  <r>
    <x v="0"/>
    <n v="1185732"/>
    <x v="382"/>
    <x v="0"/>
    <x v="46"/>
    <s v="Providence"/>
    <x v="1"/>
    <n v="30"/>
    <n v="79"/>
    <n v="2370"/>
    <n v="876.9"/>
    <n v="0.37"/>
    <s v="Outlet"/>
    <s v="2021"/>
    <x v="7"/>
    <x v="22"/>
  </r>
  <r>
    <x v="0"/>
    <n v="1185732"/>
    <x v="382"/>
    <x v="0"/>
    <x v="46"/>
    <s v="Providence"/>
    <x v="2"/>
    <n v="29"/>
    <n v="39"/>
    <n v="1131"/>
    <n v="486.33000000000004"/>
    <n v="0.43000000000000005"/>
    <s v="Outlet"/>
    <s v="2021"/>
    <x v="7"/>
    <x v="22"/>
  </r>
  <r>
    <x v="0"/>
    <n v="1185732"/>
    <x v="382"/>
    <x v="0"/>
    <x v="46"/>
    <s v="Providence"/>
    <x v="3"/>
    <n v="30"/>
    <n v="32"/>
    <n v="960"/>
    <n v="441.6"/>
    <n v="0.46"/>
    <s v="Outlet"/>
    <s v="2021"/>
    <x v="7"/>
    <x v="22"/>
  </r>
  <r>
    <x v="0"/>
    <n v="1185732"/>
    <x v="382"/>
    <x v="0"/>
    <x v="46"/>
    <s v="Providence"/>
    <x v="4"/>
    <n v="34"/>
    <n v="33"/>
    <n v="1122"/>
    <n v="403.91999999999996"/>
    <n v="0.36"/>
    <s v="Outlet"/>
    <s v="2021"/>
    <x v="7"/>
    <x v="22"/>
  </r>
  <r>
    <x v="0"/>
    <n v="1185732"/>
    <x v="382"/>
    <x v="0"/>
    <x v="46"/>
    <s v="Providence"/>
    <x v="5"/>
    <n v="41"/>
    <n v="64"/>
    <n v="2624"/>
    <n v="1180.8"/>
    <n v="0.45"/>
    <s v="Outlet"/>
    <s v="2021"/>
    <x v="7"/>
    <x v="22"/>
  </r>
  <r>
    <x v="0"/>
    <n v="1185732"/>
    <x v="414"/>
    <x v="0"/>
    <x v="46"/>
    <s v="Providence"/>
    <x v="0"/>
    <n v="37"/>
    <n v="113"/>
    <n v="4181"/>
    <n v="1714.2099999999998"/>
    <n v="0.41"/>
    <s v="Outlet"/>
    <s v="2021"/>
    <x v="8"/>
    <x v="46"/>
  </r>
  <r>
    <x v="0"/>
    <n v="1185732"/>
    <x v="414"/>
    <x v="0"/>
    <x v="46"/>
    <s v="Providence"/>
    <x v="1"/>
    <n v="38"/>
    <n v="68"/>
    <n v="2584"/>
    <n v="981.92"/>
    <n v="0.38"/>
    <s v="Outlet"/>
    <s v="2021"/>
    <x v="8"/>
    <x v="46"/>
  </r>
  <r>
    <x v="0"/>
    <n v="1185732"/>
    <x v="414"/>
    <x v="0"/>
    <x v="46"/>
    <s v="Providence"/>
    <x v="2"/>
    <n v="40"/>
    <n v="30"/>
    <n v="1200"/>
    <n v="528"/>
    <n v="0.44"/>
    <s v="Outlet"/>
    <s v="2021"/>
    <x v="8"/>
    <x v="46"/>
  </r>
  <r>
    <x v="0"/>
    <n v="1185732"/>
    <x v="414"/>
    <x v="0"/>
    <x v="46"/>
    <s v="Providence"/>
    <x v="3"/>
    <n v="39"/>
    <n v="23"/>
    <n v="897"/>
    <n v="403.65000000000003"/>
    <n v="0.45"/>
    <s v="Outlet"/>
    <s v="2021"/>
    <x v="8"/>
    <x v="46"/>
  </r>
  <r>
    <x v="0"/>
    <n v="1185732"/>
    <x v="414"/>
    <x v="0"/>
    <x v="46"/>
    <s v="Providence"/>
    <x v="4"/>
    <n v="40"/>
    <n v="23"/>
    <n v="920"/>
    <n v="303.59999999999997"/>
    <n v="0.32999999999999996"/>
    <s v="Outlet"/>
    <s v="2021"/>
    <x v="8"/>
    <x v="46"/>
  </r>
  <r>
    <x v="2"/>
    <n v="1185732"/>
    <x v="414"/>
    <x v="0"/>
    <x v="46"/>
    <s v="Providence"/>
    <x v="5"/>
    <n v="47"/>
    <n v="66"/>
    <n v="3102"/>
    <n v="1364.88"/>
    <n v="0.44"/>
    <s v="Outlet"/>
    <s v="2021"/>
    <x v="8"/>
    <x v="46"/>
  </r>
  <r>
    <x v="2"/>
    <n v="1185732"/>
    <x v="444"/>
    <x v="0"/>
    <x v="46"/>
    <s v="Providence"/>
    <x v="0"/>
    <n v="40"/>
    <n v="105"/>
    <n v="4200"/>
    <n v="1764"/>
    <n v="0.42"/>
    <s v="Outlet"/>
    <s v="2021"/>
    <x v="9"/>
    <x v="27"/>
  </r>
  <r>
    <x v="2"/>
    <n v="1185732"/>
    <x v="444"/>
    <x v="0"/>
    <x v="46"/>
    <s v="Providence"/>
    <x v="1"/>
    <n v="40"/>
    <n v="74"/>
    <n v="2960"/>
    <n v="1243.2"/>
    <n v="0.42"/>
    <s v="Outlet"/>
    <s v="2021"/>
    <x v="9"/>
    <x v="27"/>
  </r>
  <r>
    <x v="2"/>
    <n v="1185732"/>
    <x v="444"/>
    <x v="0"/>
    <x v="46"/>
    <s v="Providence"/>
    <x v="2"/>
    <n v="37"/>
    <n v="68"/>
    <n v="2516"/>
    <n v="1132.2"/>
    <n v="0.45"/>
    <s v="Outlet"/>
    <s v="2021"/>
    <x v="9"/>
    <x v="27"/>
  </r>
  <r>
    <x v="2"/>
    <n v="1185732"/>
    <x v="444"/>
    <x v="0"/>
    <x v="46"/>
    <s v="Providence"/>
    <x v="3"/>
    <n v="36"/>
    <n v="68"/>
    <n v="2448"/>
    <n v="1101.6000000000001"/>
    <n v="0.45"/>
    <s v="Outlet"/>
    <s v="2021"/>
    <x v="9"/>
    <x v="27"/>
  </r>
  <r>
    <x v="2"/>
    <n v="1185732"/>
    <x v="444"/>
    <x v="0"/>
    <x v="46"/>
    <s v="Providence"/>
    <x v="4"/>
    <n v="43"/>
    <n v="61"/>
    <n v="2623"/>
    <n v="865.58999999999992"/>
    <n v="0.32999999999999996"/>
    <s v="Outlet"/>
    <s v="2021"/>
    <x v="9"/>
    <x v="27"/>
  </r>
  <r>
    <x v="2"/>
    <n v="1185732"/>
    <x v="444"/>
    <x v="0"/>
    <x v="46"/>
    <s v="Providence"/>
    <x v="5"/>
    <n v="46"/>
    <n v="83"/>
    <n v="3818"/>
    <n v="1679.92"/>
    <n v="0.44"/>
    <s v="Outlet"/>
    <s v="2021"/>
    <x v="9"/>
    <x v="27"/>
  </r>
  <r>
    <x v="2"/>
    <n v="1185732"/>
    <x v="473"/>
    <x v="0"/>
    <x v="46"/>
    <s v="Providence"/>
    <x v="0"/>
    <n v="48"/>
    <n v="160"/>
    <n v="7680"/>
    <n v="2995.2"/>
    <n v="0.38999999999999996"/>
    <s v="Outlet"/>
    <s v="2021"/>
    <x v="10"/>
    <x v="50"/>
  </r>
  <r>
    <x v="2"/>
    <n v="1185732"/>
    <x v="473"/>
    <x v="0"/>
    <x v="46"/>
    <s v="Providence"/>
    <x v="1"/>
    <n v="37"/>
    <n v="102"/>
    <n v="3774"/>
    <n v="1396.3799999999999"/>
    <n v="0.37"/>
    <s v="Outlet"/>
    <s v="2021"/>
    <x v="10"/>
    <x v="50"/>
  </r>
  <r>
    <x v="2"/>
    <n v="1185732"/>
    <x v="473"/>
    <x v="0"/>
    <x v="46"/>
    <s v="Providence"/>
    <x v="2"/>
    <n v="40"/>
    <n v="88"/>
    <n v="3520"/>
    <n v="1654.4"/>
    <n v="0.47000000000000003"/>
    <s v="Outlet"/>
    <s v="2021"/>
    <x v="10"/>
    <x v="50"/>
  </r>
  <r>
    <x v="2"/>
    <n v="1185732"/>
    <x v="473"/>
    <x v="0"/>
    <x v="46"/>
    <s v="Providence"/>
    <x v="3"/>
    <n v="34"/>
    <n v="77"/>
    <n v="2618"/>
    <n v="1125.7400000000002"/>
    <n v="0.43000000000000005"/>
    <s v="Outlet"/>
    <s v="2021"/>
    <x v="10"/>
    <x v="50"/>
  </r>
  <r>
    <x v="2"/>
    <n v="1185732"/>
    <x v="473"/>
    <x v="0"/>
    <x v="46"/>
    <s v="Providence"/>
    <x v="4"/>
    <n v="41"/>
    <n v="74"/>
    <n v="3034"/>
    <n v="1122.58"/>
    <n v="0.37"/>
    <s v="Outlet"/>
    <s v="2021"/>
    <x v="10"/>
    <x v="50"/>
  </r>
  <r>
    <x v="2"/>
    <n v="1185732"/>
    <x v="473"/>
    <x v="0"/>
    <x v="46"/>
    <s v="Providence"/>
    <x v="5"/>
    <n v="51"/>
    <n v="111"/>
    <n v="5661"/>
    <n v="2434.2300000000005"/>
    <n v="0.43000000000000005"/>
    <s v="Outlet"/>
    <s v="2021"/>
    <x v="10"/>
    <x v="50"/>
  </r>
  <r>
    <x v="2"/>
    <n v="1185732"/>
    <x v="181"/>
    <x v="0"/>
    <x v="46"/>
    <s v="Providence"/>
    <x v="0"/>
    <n v="28"/>
    <n v="140"/>
    <n v="3920"/>
    <n v="1293.5999999999999"/>
    <n v="0.32999999999999996"/>
    <s v="Outlet"/>
    <s v="2021"/>
    <x v="0"/>
    <x v="2"/>
  </r>
  <r>
    <x v="2"/>
    <n v="1185732"/>
    <x v="181"/>
    <x v="0"/>
    <x v="46"/>
    <s v="Providence"/>
    <x v="1"/>
    <n v="28"/>
    <n v="88"/>
    <n v="2464"/>
    <n v="837.75999999999988"/>
    <n v="0.33999999999999997"/>
    <s v="Outlet"/>
    <s v="2021"/>
    <x v="0"/>
    <x v="2"/>
  </r>
  <r>
    <x v="2"/>
    <n v="1185732"/>
    <x v="181"/>
    <x v="0"/>
    <x v="46"/>
    <s v="Providence"/>
    <x v="2"/>
    <n v="22"/>
    <n v="75"/>
    <n v="1650"/>
    <n v="478.49999999999994"/>
    <n v="0.28999999999999998"/>
    <s v="Outlet"/>
    <s v="2021"/>
    <x v="0"/>
    <x v="2"/>
  </r>
  <r>
    <x v="2"/>
    <n v="1185732"/>
    <x v="181"/>
    <x v="0"/>
    <x v="46"/>
    <s v="Providence"/>
    <x v="3"/>
    <n v="25"/>
    <n v="33"/>
    <n v="825"/>
    <n v="255.75"/>
    <n v="0.31"/>
    <s v="Outlet"/>
    <s v="2021"/>
    <x v="0"/>
    <x v="2"/>
  </r>
  <r>
    <x v="2"/>
    <n v="1185732"/>
    <x v="181"/>
    <x v="0"/>
    <x v="46"/>
    <s v="Providence"/>
    <x v="4"/>
    <n v="39"/>
    <n v="47"/>
    <n v="1833"/>
    <n v="586.56000000000006"/>
    <n v="0.32"/>
    <s v="Outlet"/>
    <s v="2021"/>
    <x v="0"/>
    <x v="2"/>
  </r>
  <r>
    <x v="2"/>
    <n v="1185732"/>
    <x v="181"/>
    <x v="0"/>
    <x v="46"/>
    <s v="Providence"/>
    <x v="5"/>
    <n v="26"/>
    <n v="83"/>
    <n v="2158"/>
    <n v="733.71999999999991"/>
    <n v="0.33999999999999997"/>
    <s v="Outlet"/>
    <s v="2021"/>
    <x v="0"/>
    <x v="2"/>
  </r>
  <r>
    <x v="2"/>
    <n v="1185732"/>
    <x v="210"/>
    <x v="0"/>
    <x v="46"/>
    <s v="Providence"/>
    <x v="0"/>
    <n v="26"/>
    <n v="155"/>
    <n v="4030"/>
    <n v="1491.1"/>
    <n v="0.37"/>
    <s v="Outlet"/>
    <s v="2021"/>
    <x v="1"/>
    <x v="32"/>
  </r>
  <r>
    <x v="2"/>
    <n v="1185732"/>
    <x v="210"/>
    <x v="0"/>
    <x v="46"/>
    <s v="Providence"/>
    <x v="1"/>
    <n v="31"/>
    <n v="53"/>
    <n v="1643"/>
    <n v="575.04999999999995"/>
    <n v="0.35"/>
    <s v="Outlet"/>
    <s v="2021"/>
    <x v="1"/>
    <x v="32"/>
  </r>
  <r>
    <x v="2"/>
    <n v="1185732"/>
    <x v="210"/>
    <x v="0"/>
    <x v="46"/>
    <s v="Providence"/>
    <x v="2"/>
    <n v="24"/>
    <n v="70"/>
    <n v="1680"/>
    <n v="487.2"/>
    <n v="0.28999999999999998"/>
    <s v="Outlet"/>
    <s v="2021"/>
    <x v="1"/>
    <x v="32"/>
  </r>
  <r>
    <x v="2"/>
    <n v="1185732"/>
    <x v="210"/>
    <x v="0"/>
    <x v="47"/>
    <s v="Boston"/>
    <x v="3"/>
    <n v="27"/>
    <n v="75"/>
    <n v="2025"/>
    <n v="648"/>
    <n v="0.32"/>
    <s v="Outlet"/>
    <s v="2021"/>
    <x v="1"/>
    <x v="32"/>
  </r>
  <r>
    <x v="2"/>
    <n v="1185732"/>
    <x v="210"/>
    <x v="0"/>
    <x v="47"/>
    <s v="Boston"/>
    <x v="4"/>
    <n v="36"/>
    <n v="53"/>
    <n v="1908"/>
    <n v="515.16000000000008"/>
    <n v="0.27"/>
    <s v="Outlet"/>
    <s v="2021"/>
    <x v="1"/>
    <x v="32"/>
  </r>
  <r>
    <x v="2"/>
    <n v="1185732"/>
    <x v="210"/>
    <x v="0"/>
    <x v="47"/>
    <s v="Boston"/>
    <x v="5"/>
    <n v="30"/>
    <n v="80"/>
    <n v="2400"/>
    <n v="768"/>
    <n v="0.32"/>
    <s v="Outlet"/>
    <s v="2021"/>
    <x v="1"/>
    <x v="32"/>
  </r>
  <r>
    <x v="2"/>
    <n v="1185732"/>
    <x v="218"/>
    <x v="0"/>
    <x v="47"/>
    <s v="Boston"/>
    <x v="0"/>
    <n v="28"/>
    <n v="155"/>
    <n v="4340"/>
    <n v="1475.6"/>
    <n v="0.33999999999999997"/>
    <s v="Outlet"/>
    <s v="2021"/>
    <x v="2"/>
    <x v="7"/>
  </r>
  <r>
    <x v="2"/>
    <n v="1185732"/>
    <x v="218"/>
    <x v="0"/>
    <x v="47"/>
    <s v="Boston"/>
    <x v="1"/>
    <n v="31"/>
    <n v="61"/>
    <n v="1891"/>
    <n v="642.93999999999994"/>
    <n v="0.33999999999999997"/>
    <s v="Outlet"/>
    <s v="2021"/>
    <x v="2"/>
    <x v="7"/>
  </r>
  <r>
    <x v="2"/>
    <n v="1185732"/>
    <x v="218"/>
    <x v="0"/>
    <x v="47"/>
    <s v="Boston"/>
    <x v="2"/>
    <n v="23"/>
    <n v="60"/>
    <n v="1380"/>
    <n v="441.6"/>
    <n v="0.32"/>
    <s v="Outlet"/>
    <s v="2021"/>
    <x v="2"/>
    <x v="7"/>
  </r>
  <r>
    <x v="2"/>
    <n v="1185732"/>
    <x v="218"/>
    <x v="0"/>
    <x v="47"/>
    <s v="Boston"/>
    <x v="3"/>
    <n v="25"/>
    <n v="93"/>
    <n v="2325"/>
    <n v="651.00000000000011"/>
    <n v="0.28000000000000003"/>
    <s v="Outlet"/>
    <s v="2021"/>
    <x v="2"/>
    <x v="7"/>
  </r>
  <r>
    <x v="2"/>
    <n v="1185732"/>
    <x v="218"/>
    <x v="0"/>
    <x v="47"/>
    <s v="Boston"/>
    <x v="4"/>
    <n v="36"/>
    <n v="31"/>
    <n v="1116"/>
    <n v="334.8"/>
    <n v="0.3"/>
    <s v="Outlet"/>
    <s v="2021"/>
    <x v="2"/>
    <x v="7"/>
  </r>
  <r>
    <x v="2"/>
    <n v="1185732"/>
    <x v="218"/>
    <x v="0"/>
    <x v="47"/>
    <s v="Boston"/>
    <x v="5"/>
    <n v="31"/>
    <n v="68"/>
    <n v="2108"/>
    <n v="779.96"/>
    <n v="0.37"/>
    <s v="Outlet"/>
    <s v="2021"/>
    <x v="2"/>
    <x v="7"/>
  </r>
  <r>
    <x v="2"/>
    <n v="1185732"/>
    <x v="237"/>
    <x v="0"/>
    <x v="47"/>
    <s v="Boston"/>
    <x v="0"/>
    <n v="28"/>
    <n v="149"/>
    <n v="4172"/>
    <n v="1376.7599999999998"/>
    <n v="0.32999999999999996"/>
    <s v="Outlet"/>
    <s v="2021"/>
    <x v="3"/>
    <x v="10"/>
  </r>
  <r>
    <x v="2"/>
    <n v="1185732"/>
    <x v="237"/>
    <x v="0"/>
    <x v="47"/>
    <s v="Boston"/>
    <x v="1"/>
    <n v="28"/>
    <n v="51"/>
    <n v="1428"/>
    <n v="514.07999999999993"/>
    <n v="0.36"/>
    <s v="Outlet"/>
    <s v="2021"/>
    <x v="3"/>
    <x v="10"/>
  </r>
  <r>
    <x v="2"/>
    <n v="1185732"/>
    <x v="237"/>
    <x v="0"/>
    <x v="47"/>
    <s v="Boston"/>
    <x v="2"/>
    <n v="22"/>
    <n v="51"/>
    <n v="1122"/>
    <n v="347.82"/>
    <n v="0.31"/>
    <s v="Outlet"/>
    <s v="2021"/>
    <x v="3"/>
    <x v="10"/>
  </r>
  <r>
    <x v="2"/>
    <n v="1185732"/>
    <x v="237"/>
    <x v="0"/>
    <x v="47"/>
    <s v="Boston"/>
    <x v="3"/>
    <n v="23"/>
    <n v="39"/>
    <n v="897"/>
    <n v="251.16000000000003"/>
    <n v="0.28000000000000003"/>
    <s v="Outlet"/>
    <s v="2021"/>
    <x v="3"/>
    <x v="10"/>
  </r>
  <r>
    <x v="2"/>
    <n v="1185732"/>
    <x v="237"/>
    <x v="0"/>
    <x v="47"/>
    <s v="Boston"/>
    <x v="4"/>
    <n v="33"/>
    <n v="44"/>
    <n v="1452"/>
    <n v="392.04"/>
    <n v="0.27"/>
    <s v="Outlet"/>
    <s v="2021"/>
    <x v="3"/>
    <x v="10"/>
  </r>
  <r>
    <x v="2"/>
    <n v="1185732"/>
    <x v="237"/>
    <x v="0"/>
    <x v="47"/>
    <s v="Boston"/>
    <x v="5"/>
    <n v="30"/>
    <n v="94"/>
    <n v="2820"/>
    <n v="1015.1999999999999"/>
    <n v="0.36"/>
    <s v="Outlet"/>
    <s v="2021"/>
    <x v="3"/>
    <x v="10"/>
  </r>
  <r>
    <x v="2"/>
    <n v="1185732"/>
    <x v="266"/>
    <x v="0"/>
    <x v="47"/>
    <s v="Boston"/>
    <x v="0"/>
    <n v="41"/>
    <n v="173"/>
    <n v="7093"/>
    <n v="2553.48"/>
    <n v="0.36"/>
    <s v="Outlet"/>
    <s v="2021"/>
    <x v="4"/>
    <x v="35"/>
  </r>
  <r>
    <x v="2"/>
    <n v="1185732"/>
    <x v="266"/>
    <x v="0"/>
    <x v="47"/>
    <s v="Boston"/>
    <x v="1"/>
    <n v="34"/>
    <n v="68"/>
    <n v="2312"/>
    <n v="832.31999999999994"/>
    <n v="0.36"/>
    <s v="Outlet"/>
    <s v="2021"/>
    <x v="4"/>
    <x v="35"/>
  </r>
  <r>
    <x v="2"/>
    <n v="1185732"/>
    <x v="266"/>
    <x v="0"/>
    <x v="47"/>
    <s v="Boston"/>
    <x v="2"/>
    <n v="30"/>
    <n v="68"/>
    <n v="2040"/>
    <n v="632.4"/>
    <n v="0.31"/>
    <s v="Outlet"/>
    <s v="2021"/>
    <x v="4"/>
    <x v="35"/>
  </r>
  <r>
    <x v="2"/>
    <n v="1185732"/>
    <x v="266"/>
    <x v="0"/>
    <x v="47"/>
    <s v="Boston"/>
    <x v="3"/>
    <n v="32"/>
    <n v="54"/>
    <n v="1728"/>
    <n v="518.4"/>
    <n v="0.3"/>
    <s v="Outlet"/>
    <s v="2021"/>
    <x v="4"/>
    <x v="35"/>
  </r>
  <r>
    <x v="2"/>
    <n v="1185732"/>
    <x v="266"/>
    <x v="0"/>
    <x v="47"/>
    <s v="Boston"/>
    <x v="4"/>
    <n v="39"/>
    <n v="60"/>
    <n v="2340"/>
    <n v="655.20000000000005"/>
    <n v="0.28000000000000003"/>
    <s v="Outlet"/>
    <s v="2021"/>
    <x v="4"/>
    <x v="35"/>
  </r>
  <r>
    <x v="2"/>
    <n v="1185732"/>
    <x v="266"/>
    <x v="0"/>
    <x v="47"/>
    <s v="Boston"/>
    <x v="5"/>
    <n v="43"/>
    <n v="104"/>
    <n v="4472"/>
    <n v="1520.4799999999998"/>
    <n v="0.33999999999999997"/>
    <s v="Outlet"/>
    <s v="2021"/>
    <x v="4"/>
    <x v="35"/>
  </r>
  <r>
    <x v="2"/>
    <n v="1185732"/>
    <x v="299"/>
    <x v="0"/>
    <x v="47"/>
    <s v="Boston"/>
    <x v="0"/>
    <n v="39"/>
    <n v="196"/>
    <n v="7644"/>
    <n v="2675.3999999999996"/>
    <n v="0.35"/>
    <s v="Outlet"/>
    <s v="2021"/>
    <x v="11"/>
    <x v="40"/>
  </r>
  <r>
    <x v="2"/>
    <n v="1185732"/>
    <x v="299"/>
    <x v="0"/>
    <x v="47"/>
    <s v="Boston"/>
    <x v="1"/>
    <n v="36"/>
    <n v="114"/>
    <n v="4104"/>
    <n v="1313.28"/>
    <n v="0.32"/>
    <s v="Outlet"/>
    <s v="2021"/>
    <x v="11"/>
    <x v="40"/>
  </r>
  <r>
    <x v="2"/>
    <n v="1185732"/>
    <x v="299"/>
    <x v="0"/>
    <x v="47"/>
    <s v="Boston"/>
    <x v="2"/>
    <n v="36"/>
    <n v="75"/>
    <n v="2700"/>
    <n v="837"/>
    <n v="0.31"/>
    <s v="Outlet"/>
    <s v="2021"/>
    <x v="11"/>
    <x v="40"/>
  </r>
  <r>
    <x v="2"/>
    <n v="1185732"/>
    <x v="299"/>
    <x v="0"/>
    <x v="47"/>
    <s v="Boston"/>
    <x v="3"/>
    <n v="34"/>
    <n v="72"/>
    <n v="2448"/>
    <n v="685.44"/>
    <n v="0.28000000000000003"/>
    <s v="Outlet"/>
    <s v="2021"/>
    <x v="11"/>
    <x v="40"/>
  </r>
  <r>
    <x v="2"/>
    <n v="1185732"/>
    <x v="299"/>
    <x v="0"/>
    <x v="47"/>
    <s v="Boston"/>
    <x v="4"/>
    <n v="39"/>
    <n v="74"/>
    <n v="2886"/>
    <n v="923.52"/>
    <n v="0.32"/>
    <s v="Outlet"/>
    <s v="2021"/>
    <x v="11"/>
    <x v="40"/>
  </r>
  <r>
    <x v="2"/>
    <n v="1185732"/>
    <x v="299"/>
    <x v="0"/>
    <x v="47"/>
    <s v="Boston"/>
    <x v="5"/>
    <n v="47"/>
    <n v="120"/>
    <n v="5640"/>
    <n v="1973.9999999999998"/>
    <n v="0.35"/>
    <s v="Outlet"/>
    <s v="2021"/>
    <x v="11"/>
    <x v="40"/>
  </r>
  <r>
    <x v="2"/>
    <n v="1185732"/>
    <x v="327"/>
    <x v="0"/>
    <x v="47"/>
    <s v="Boston"/>
    <x v="0"/>
    <n v="37"/>
    <n v="180"/>
    <n v="6660"/>
    <n v="2197.7999999999997"/>
    <n v="0.32999999999999996"/>
    <s v="Outlet"/>
    <s v="2021"/>
    <x v="5"/>
    <x v="14"/>
  </r>
  <r>
    <x v="2"/>
    <n v="1185732"/>
    <x v="327"/>
    <x v="0"/>
    <x v="47"/>
    <s v="Boston"/>
    <x v="1"/>
    <n v="36"/>
    <n v="105"/>
    <n v="3780"/>
    <n v="1398.6"/>
    <n v="0.37"/>
    <s v="Outlet"/>
    <s v="2021"/>
    <x v="5"/>
    <x v="14"/>
  </r>
  <r>
    <x v="2"/>
    <n v="1185732"/>
    <x v="327"/>
    <x v="0"/>
    <x v="47"/>
    <s v="Boston"/>
    <x v="2"/>
    <n v="32"/>
    <n v="88"/>
    <n v="2816"/>
    <n v="844.8"/>
    <n v="0.3"/>
    <s v="Outlet"/>
    <s v="2021"/>
    <x v="5"/>
    <x v="14"/>
  </r>
  <r>
    <x v="2"/>
    <n v="1185732"/>
    <x v="327"/>
    <x v="0"/>
    <x v="47"/>
    <s v="Boston"/>
    <x v="3"/>
    <n v="34"/>
    <n v="77"/>
    <n v="2618"/>
    <n v="837.76"/>
    <n v="0.32"/>
    <s v="Outlet"/>
    <s v="2021"/>
    <x v="5"/>
    <x v="14"/>
  </r>
  <r>
    <x v="2"/>
    <n v="1185732"/>
    <x v="327"/>
    <x v="0"/>
    <x v="47"/>
    <s v="Boston"/>
    <x v="4"/>
    <n v="41"/>
    <n v="80"/>
    <n v="3280"/>
    <n v="1016.8"/>
    <n v="0.31"/>
    <s v="Outlet"/>
    <s v="2021"/>
    <x v="5"/>
    <x v="14"/>
  </r>
  <r>
    <x v="2"/>
    <n v="1185732"/>
    <x v="327"/>
    <x v="0"/>
    <x v="47"/>
    <s v="Boston"/>
    <x v="5"/>
    <n v="41"/>
    <n v="132"/>
    <n v="5412"/>
    <n v="1731.8400000000001"/>
    <n v="0.32"/>
    <s v="Outlet"/>
    <s v="2021"/>
    <x v="5"/>
    <x v="14"/>
  </r>
  <r>
    <x v="2"/>
    <n v="1185732"/>
    <x v="359"/>
    <x v="0"/>
    <x v="47"/>
    <s v="Boston"/>
    <x v="0"/>
    <n v="40"/>
    <n v="196"/>
    <n v="7840"/>
    <n v="2587.1999999999998"/>
    <n v="0.32999999999999996"/>
    <s v="Outlet"/>
    <s v="2021"/>
    <x v="6"/>
    <x v="18"/>
  </r>
  <r>
    <x v="2"/>
    <n v="1185732"/>
    <x v="359"/>
    <x v="0"/>
    <x v="47"/>
    <s v="Boston"/>
    <x v="1"/>
    <n v="33"/>
    <n v="112"/>
    <n v="3696"/>
    <n v="1182.72"/>
    <n v="0.32"/>
    <s v="Outlet"/>
    <s v="2021"/>
    <x v="6"/>
    <x v="18"/>
  </r>
  <r>
    <x v="2"/>
    <n v="1185732"/>
    <x v="359"/>
    <x v="0"/>
    <x v="47"/>
    <s v="Boston"/>
    <x v="2"/>
    <n v="29"/>
    <n v="85"/>
    <n v="2465"/>
    <n v="764.15"/>
    <n v="0.31"/>
    <s v="Outlet"/>
    <s v="2021"/>
    <x v="6"/>
    <x v="18"/>
  </r>
  <r>
    <x v="2"/>
    <n v="1185732"/>
    <x v="359"/>
    <x v="0"/>
    <x v="47"/>
    <s v="Boston"/>
    <x v="3"/>
    <n v="31"/>
    <n v="58"/>
    <n v="1798"/>
    <n v="503.44000000000005"/>
    <n v="0.28000000000000003"/>
    <s v="Outlet"/>
    <s v="2021"/>
    <x v="6"/>
    <x v="18"/>
  </r>
  <r>
    <x v="2"/>
    <n v="1185732"/>
    <x v="359"/>
    <x v="0"/>
    <x v="47"/>
    <s v="Boston"/>
    <x v="4"/>
    <n v="40"/>
    <n v="51"/>
    <n v="2040"/>
    <n v="550.80000000000007"/>
    <n v="0.27"/>
    <s v="Outlet"/>
    <s v="2021"/>
    <x v="6"/>
    <x v="18"/>
  </r>
  <r>
    <x v="2"/>
    <n v="1185732"/>
    <x v="359"/>
    <x v="0"/>
    <x v="47"/>
    <s v="Boston"/>
    <x v="5"/>
    <n v="46"/>
    <n v="98"/>
    <n v="4508"/>
    <n v="1577.8"/>
    <n v="0.35"/>
    <s v="Outlet"/>
    <s v="2021"/>
    <x v="6"/>
    <x v="18"/>
  </r>
  <r>
    <x v="2"/>
    <n v="1185732"/>
    <x v="389"/>
    <x v="0"/>
    <x v="47"/>
    <s v="Boston"/>
    <x v="0"/>
    <n v="36"/>
    <n v="153"/>
    <n v="5508"/>
    <n v="1872.7199999999998"/>
    <n v="0.33999999999999997"/>
    <s v="Outlet"/>
    <s v="2021"/>
    <x v="7"/>
    <x v="23"/>
  </r>
  <r>
    <x v="2"/>
    <n v="1185732"/>
    <x v="389"/>
    <x v="0"/>
    <x v="47"/>
    <s v="Boston"/>
    <x v="1"/>
    <n v="35"/>
    <n v="88"/>
    <n v="3080"/>
    <n v="1139.5999999999999"/>
    <n v="0.37"/>
    <s v="Outlet"/>
    <s v="2021"/>
    <x v="7"/>
    <x v="23"/>
  </r>
  <r>
    <x v="2"/>
    <n v="1185732"/>
    <x v="389"/>
    <x v="0"/>
    <x v="47"/>
    <s v="Boston"/>
    <x v="2"/>
    <n v="30"/>
    <n v="47"/>
    <n v="1410"/>
    <n v="423"/>
    <n v="0.3"/>
    <s v="Outlet"/>
    <s v="2021"/>
    <x v="7"/>
    <x v="23"/>
  </r>
  <r>
    <x v="2"/>
    <n v="1185732"/>
    <x v="389"/>
    <x v="0"/>
    <x v="47"/>
    <s v="Boston"/>
    <x v="3"/>
    <n v="34"/>
    <n v="39"/>
    <n v="1326"/>
    <n v="358.02000000000004"/>
    <n v="0.27"/>
    <s v="Outlet"/>
    <s v="2021"/>
    <x v="7"/>
    <x v="23"/>
  </r>
  <r>
    <x v="2"/>
    <n v="1185732"/>
    <x v="389"/>
    <x v="0"/>
    <x v="47"/>
    <s v="Boston"/>
    <x v="4"/>
    <n v="39"/>
    <n v="41"/>
    <n v="1599"/>
    <n v="495.69"/>
    <n v="0.31"/>
    <s v="Outlet"/>
    <s v="2021"/>
    <x v="7"/>
    <x v="23"/>
  </r>
  <r>
    <x v="2"/>
    <n v="1185732"/>
    <x v="389"/>
    <x v="0"/>
    <x v="47"/>
    <s v="Boston"/>
    <x v="5"/>
    <n v="41"/>
    <n v="77"/>
    <n v="3157"/>
    <n v="1041.81"/>
    <n v="0.32999999999999996"/>
    <s v="Outlet"/>
    <s v="2021"/>
    <x v="7"/>
    <x v="23"/>
  </r>
  <r>
    <x v="2"/>
    <n v="1185732"/>
    <x v="421"/>
    <x v="0"/>
    <x v="47"/>
    <s v="Boston"/>
    <x v="0"/>
    <n v="40"/>
    <n v="132"/>
    <n v="5280"/>
    <n v="1742.3999999999999"/>
    <n v="0.32999999999999996"/>
    <s v="Outlet"/>
    <s v="2021"/>
    <x v="8"/>
    <x v="47"/>
  </r>
  <r>
    <x v="2"/>
    <n v="1185732"/>
    <x v="421"/>
    <x v="0"/>
    <x v="47"/>
    <s v="Boston"/>
    <x v="1"/>
    <n v="37"/>
    <n v="68"/>
    <n v="2516"/>
    <n v="880.59999999999991"/>
    <n v="0.35"/>
    <s v="Outlet"/>
    <s v="2021"/>
    <x v="8"/>
    <x v="47"/>
  </r>
  <r>
    <x v="2"/>
    <n v="1185732"/>
    <x v="421"/>
    <x v="0"/>
    <x v="47"/>
    <s v="Boston"/>
    <x v="2"/>
    <n v="41"/>
    <n v="38"/>
    <n v="1558"/>
    <n v="467.4"/>
    <n v="0.3"/>
    <s v="Outlet"/>
    <s v="2021"/>
    <x v="8"/>
    <x v="47"/>
  </r>
  <r>
    <x v="2"/>
    <n v="1185732"/>
    <x v="421"/>
    <x v="0"/>
    <x v="47"/>
    <s v="Boston"/>
    <x v="3"/>
    <n v="38"/>
    <n v="32"/>
    <n v="1216"/>
    <n v="328.32000000000005"/>
    <n v="0.27"/>
    <s v="Outlet"/>
    <s v="2021"/>
    <x v="8"/>
    <x v="47"/>
  </r>
  <r>
    <x v="2"/>
    <n v="1185732"/>
    <x v="421"/>
    <x v="0"/>
    <x v="47"/>
    <s v="Boston"/>
    <x v="4"/>
    <n v="51"/>
    <n v="34"/>
    <n v="1734"/>
    <n v="485.52000000000004"/>
    <n v="0.28000000000000003"/>
    <s v="Outlet"/>
    <s v="2021"/>
    <x v="8"/>
    <x v="47"/>
  </r>
  <r>
    <x v="5"/>
    <n v="1185732"/>
    <x v="421"/>
    <x v="0"/>
    <x v="47"/>
    <s v="Boston"/>
    <x v="5"/>
    <n v="51"/>
    <n v="68"/>
    <n v="3468"/>
    <n v="1213.8"/>
    <n v="0.35"/>
    <s v="Outlet"/>
    <s v="2021"/>
    <x v="8"/>
    <x v="47"/>
  </r>
  <r>
    <x v="5"/>
    <n v="1185732"/>
    <x v="451"/>
    <x v="0"/>
    <x v="47"/>
    <s v="Boston"/>
    <x v="0"/>
    <n v="49"/>
    <n v="120"/>
    <n v="5880"/>
    <n v="2058"/>
    <n v="0.35"/>
    <s v="Outlet"/>
    <s v="2021"/>
    <x v="9"/>
    <x v="28"/>
  </r>
  <r>
    <x v="5"/>
    <n v="1185732"/>
    <x v="451"/>
    <x v="0"/>
    <x v="47"/>
    <s v="Boston"/>
    <x v="1"/>
    <n v="40"/>
    <n v="102"/>
    <n v="4080"/>
    <n v="1428"/>
    <n v="0.35"/>
    <s v="Outlet"/>
    <s v="2021"/>
    <x v="9"/>
    <x v="28"/>
  </r>
  <r>
    <x v="5"/>
    <n v="1185732"/>
    <x v="451"/>
    <x v="0"/>
    <x v="47"/>
    <s v="Boston"/>
    <x v="2"/>
    <n v="44"/>
    <n v="91"/>
    <n v="4004"/>
    <n v="1201.2"/>
    <n v="0.3"/>
    <s v="Outlet"/>
    <s v="2021"/>
    <x v="9"/>
    <x v="28"/>
  </r>
  <r>
    <x v="5"/>
    <n v="1185732"/>
    <x v="451"/>
    <x v="0"/>
    <x v="47"/>
    <s v="Boston"/>
    <x v="3"/>
    <n v="42"/>
    <n v="83"/>
    <n v="3486"/>
    <n v="1010.9399999999999"/>
    <n v="0.28999999999999998"/>
    <s v="Outlet"/>
    <s v="2021"/>
    <x v="9"/>
    <x v="28"/>
  </r>
  <r>
    <x v="5"/>
    <n v="1185732"/>
    <x v="451"/>
    <x v="0"/>
    <x v="47"/>
    <s v="Boston"/>
    <x v="4"/>
    <n v="50"/>
    <n v="78"/>
    <n v="3900"/>
    <n v="1248"/>
    <n v="0.32"/>
    <s v="Outlet"/>
    <s v="2021"/>
    <x v="9"/>
    <x v="28"/>
  </r>
  <r>
    <x v="5"/>
    <n v="1185732"/>
    <x v="451"/>
    <x v="0"/>
    <x v="47"/>
    <s v="Boston"/>
    <x v="5"/>
    <n v="48"/>
    <n v="123"/>
    <n v="5904"/>
    <n v="2066.4"/>
    <n v="0.35"/>
    <s v="Outlet"/>
    <s v="2021"/>
    <x v="9"/>
    <x v="28"/>
  </r>
  <r>
    <x v="5"/>
    <n v="1185732"/>
    <x v="480"/>
    <x v="0"/>
    <x v="47"/>
    <s v="Boston"/>
    <x v="0"/>
    <n v="51"/>
    <n v="178"/>
    <n v="9078"/>
    <n v="3177.2999999999997"/>
    <n v="0.35"/>
    <s v="Outlet"/>
    <s v="2021"/>
    <x v="10"/>
    <x v="51"/>
  </r>
  <r>
    <x v="5"/>
    <n v="1185732"/>
    <x v="480"/>
    <x v="0"/>
    <x v="47"/>
    <s v="Boston"/>
    <x v="1"/>
    <n v="37"/>
    <n v="113"/>
    <n v="4181"/>
    <n v="1337.92"/>
    <n v="0.32"/>
    <s v="Outlet"/>
    <s v="2021"/>
    <x v="10"/>
    <x v="51"/>
  </r>
  <r>
    <x v="5"/>
    <n v="1185732"/>
    <x v="480"/>
    <x v="0"/>
    <x v="47"/>
    <s v="Boston"/>
    <x v="2"/>
    <n v="36"/>
    <n v="112"/>
    <n v="4032"/>
    <n v="1088.6400000000001"/>
    <n v="0.27"/>
    <s v="Outlet"/>
    <s v="2021"/>
    <x v="10"/>
    <x v="51"/>
  </r>
  <r>
    <x v="5"/>
    <n v="1185732"/>
    <x v="480"/>
    <x v="0"/>
    <x v="47"/>
    <s v="Boston"/>
    <x v="3"/>
    <n v="43"/>
    <n v="105"/>
    <n v="4515"/>
    <n v="1264.2"/>
    <n v="0.28000000000000003"/>
    <s v="Outlet"/>
    <s v="2021"/>
    <x v="10"/>
    <x v="51"/>
  </r>
  <r>
    <x v="5"/>
    <n v="1185732"/>
    <x v="480"/>
    <x v="0"/>
    <x v="47"/>
    <s v="Boston"/>
    <x v="4"/>
    <n v="52"/>
    <n v="90"/>
    <n v="4680"/>
    <n v="1357.1999999999998"/>
    <n v="0.28999999999999998"/>
    <s v="Outlet"/>
    <s v="2021"/>
    <x v="10"/>
    <x v="51"/>
  </r>
  <r>
    <x v="5"/>
    <n v="1185732"/>
    <x v="480"/>
    <x v="0"/>
    <x v="47"/>
    <s v="Boston"/>
    <x v="5"/>
    <n v="51"/>
    <n v="128"/>
    <n v="6528"/>
    <n v="2154.2399999999998"/>
    <n v="0.32999999999999996"/>
    <s v="Outlet"/>
    <s v="2021"/>
    <x v="10"/>
    <x v="51"/>
  </r>
  <r>
    <x v="5"/>
    <n v="1185732"/>
    <x v="178"/>
    <x v="0"/>
    <x v="47"/>
    <s v="Boston"/>
    <x v="0"/>
    <n v="35"/>
    <n v="179"/>
    <n v="6265"/>
    <n v="3257.8"/>
    <n v="0.52"/>
    <s v="Outlet"/>
    <s v="2021"/>
    <x v="0"/>
    <x v="31"/>
  </r>
  <r>
    <x v="5"/>
    <n v="1185732"/>
    <x v="178"/>
    <x v="0"/>
    <x v="47"/>
    <s v="Boston"/>
    <x v="1"/>
    <n v="36"/>
    <n v="107"/>
    <n v="3852"/>
    <n v="1887.48"/>
    <n v="0.49"/>
    <s v="Outlet"/>
    <s v="2021"/>
    <x v="0"/>
    <x v="31"/>
  </r>
  <r>
    <x v="5"/>
    <n v="1185732"/>
    <x v="178"/>
    <x v="0"/>
    <x v="47"/>
    <s v="Boston"/>
    <x v="2"/>
    <n v="27"/>
    <n v="101"/>
    <n v="2727"/>
    <n v="1090.8"/>
    <n v="0.39999999999999997"/>
    <s v="Outlet"/>
    <s v="2021"/>
    <x v="0"/>
    <x v="31"/>
  </r>
  <r>
    <x v="5"/>
    <n v="1185732"/>
    <x v="178"/>
    <x v="0"/>
    <x v="47"/>
    <s v="Boston"/>
    <x v="3"/>
    <n v="29"/>
    <n v="53"/>
    <n v="1537"/>
    <n v="599.42999999999995"/>
    <n v="0.38999999999999996"/>
    <s v="Outlet"/>
    <s v="2021"/>
    <x v="0"/>
    <x v="31"/>
  </r>
  <r>
    <x v="5"/>
    <n v="1185732"/>
    <x v="178"/>
    <x v="0"/>
    <x v="47"/>
    <s v="Boston"/>
    <x v="4"/>
    <n v="37"/>
    <n v="70"/>
    <n v="2590"/>
    <n v="1061.8999999999999"/>
    <n v="0.41"/>
    <s v="Outlet"/>
    <s v="2021"/>
    <x v="0"/>
    <x v="31"/>
  </r>
  <r>
    <x v="5"/>
    <n v="1185732"/>
    <x v="178"/>
    <x v="0"/>
    <x v="47"/>
    <s v="Boston"/>
    <x v="5"/>
    <n v="34"/>
    <n v="104"/>
    <n v="3536"/>
    <n v="1520.4799999999998"/>
    <n v="0.42999999999999994"/>
    <s v="Outlet"/>
    <s v="2021"/>
    <x v="0"/>
    <x v="31"/>
  </r>
  <r>
    <x v="5"/>
    <n v="1185732"/>
    <x v="207"/>
    <x v="0"/>
    <x v="47"/>
    <s v="Boston"/>
    <x v="0"/>
    <n v="33"/>
    <n v="184"/>
    <n v="6072"/>
    <n v="2853.84"/>
    <n v="0.47000000000000003"/>
    <s v="Outlet"/>
    <s v="2021"/>
    <x v="1"/>
    <x v="5"/>
  </r>
  <r>
    <x v="5"/>
    <n v="1185732"/>
    <x v="207"/>
    <x v="0"/>
    <x v="47"/>
    <s v="Boston"/>
    <x v="1"/>
    <n v="33"/>
    <n v="72"/>
    <n v="2376"/>
    <n v="1116.72"/>
    <n v="0.47000000000000003"/>
    <s v="Outlet"/>
    <s v="2021"/>
    <x v="1"/>
    <x v="5"/>
  </r>
  <r>
    <x v="5"/>
    <n v="1185732"/>
    <x v="207"/>
    <x v="0"/>
    <x v="47"/>
    <s v="Boston"/>
    <x v="2"/>
    <n v="25"/>
    <n v="85"/>
    <n v="2125"/>
    <n v="849.99999999999989"/>
    <n v="0.39999999999999997"/>
    <s v="Outlet"/>
    <s v="2021"/>
    <x v="1"/>
    <x v="5"/>
  </r>
  <r>
    <x v="5"/>
    <n v="1185732"/>
    <x v="207"/>
    <x v="0"/>
    <x v="48"/>
    <s v="Burlington"/>
    <x v="3"/>
    <n v="30"/>
    <n v="48"/>
    <n v="1440"/>
    <n v="547.20000000000005"/>
    <n v="0.38"/>
    <s v="Outlet"/>
    <s v="2021"/>
    <x v="1"/>
    <x v="5"/>
  </r>
  <r>
    <x v="5"/>
    <n v="1185732"/>
    <x v="207"/>
    <x v="0"/>
    <x v="48"/>
    <s v="Burlington"/>
    <x v="4"/>
    <n v="36"/>
    <n v="68"/>
    <n v="2448"/>
    <n v="954.71999999999991"/>
    <n v="0.38999999999999996"/>
    <s v="Outlet"/>
    <s v="2021"/>
    <x v="1"/>
    <x v="5"/>
  </r>
  <r>
    <x v="5"/>
    <n v="1185732"/>
    <x v="207"/>
    <x v="0"/>
    <x v="48"/>
    <s v="Burlington"/>
    <x v="5"/>
    <n v="35"/>
    <n v="107"/>
    <n v="3745"/>
    <n v="1760.1499999999999"/>
    <n v="0.47"/>
    <s v="Outlet"/>
    <s v="2021"/>
    <x v="1"/>
    <x v="5"/>
  </r>
  <r>
    <x v="5"/>
    <n v="1185732"/>
    <x v="215"/>
    <x v="0"/>
    <x v="48"/>
    <s v="Burlington"/>
    <x v="0"/>
    <n v="35"/>
    <n v="185"/>
    <n v="6475"/>
    <n v="3172.75"/>
    <n v="0.49"/>
    <s v="Outlet"/>
    <s v="2021"/>
    <x v="2"/>
    <x v="7"/>
  </r>
  <r>
    <x v="5"/>
    <n v="1185732"/>
    <x v="215"/>
    <x v="0"/>
    <x v="48"/>
    <s v="Burlington"/>
    <x v="1"/>
    <n v="36"/>
    <n v="80"/>
    <n v="2880"/>
    <n v="1440"/>
    <n v="0.5"/>
    <s v="Outlet"/>
    <s v="2021"/>
    <x v="2"/>
    <x v="7"/>
  </r>
  <r>
    <x v="5"/>
    <n v="1185732"/>
    <x v="215"/>
    <x v="0"/>
    <x v="48"/>
    <s v="Burlington"/>
    <x v="2"/>
    <n v="23"/>
    <n v="85"/>
    <n v="1955"/>
    <n v="742.9"/>
    <n v="0.38"/>
    <s v="Outlet"/>
    <s v="2021"/>
    <x v="2"/>
    <x v="7"/>
  </r>
  <r>
    <x v="5"/>
    <n v="1185732"/>
    <x v="215"/>
    <x v="0"/>
    <x v="48"/>
    <s v="Burlington"/>
    <x v="3"/>
    <n v="30"/>
    <n v="39"/>
    <n v="1170"/>
    <n v="467.99999999999994"/>
    <n v="0.39999999999999997"/>
    <s v="Outlet"/>
    <s v="2021"/>
    <x v="2"/>
    <x v="7"/>
  </r>
  <r>
    <x v="5"/>
    <n v="1185732"/>
    <x v="215"/>
    <x v="0"/>
    <x v="48"/>
    <s v="Burlington"/>
    <x v="4"/>
    <n v="36"/>
    <n v="56"/>
    <n v="2016"/>
    <n v="786.2399999999999"/>
    <n v="0.38999999999999996"/>
    <s v="Outlet"/>
    <s v="2021"/>
    <x v="2"/>
    <x v="7"/>
  </r>
  <r>
    <x v="5"/>
    <n v="1185732"/>
    <x v="215"/>
    <x v="0"/>
    <x v="48"/>
    <s v="Burlington"/>
    <x v="5"/>
    <n v="29"/>
    <n v="96"/>
    <n v="2784"/>
    <n v="1280.6399999999999"/>
    <n v="0.45999999999999996"/>
    <s v="Outlet"/>
    <s v="2021"/>
    <x v="2"/>
    <x v="7"/>
  </r>
  <r>
    <x v="5"/>
    <n v="1185732"/>
    <x v="234"/>
    <x v="0"/>
    <x v="48"/>
    <s v="Burlington"/>
    <x v="0"/>
    <n v="30"/>
    <n v="168"/>
    <n v="5040"/>
    <n v="2620.8000000000002"/>
    <n v="0.52"/>
    <s v="Outlet"/>
    <s v="2021"/>
    <x v="3"/>
    <x v="10"/>
  </r>
  <r>
    <x v="5"/>
    <n v="1185732"/>
    <x v="234"/>
    <x v="0"/>
    <x v="48"/>
    <s v="Burlington"/>
    <x v="1"/>
    <n v="35"/>
    <n v="68"/>
    <n v="2380"/>
    <n v="1118.6000000000001"/>
    <n v="0.47000000000000003"/>
    <s v="Outlet"/>
    <s v="2021"/>
    <x v="3"/>
    <x v="10"/>
  </r>
  <r>
    <x v="5"/>
    <n v="1185732"/>
    <x v="234"/>
    <x v="0"/>
    <x v="48"/>
    <s v="Burlington"/>
    <x v="2"/>
    <n v="25"/>
    <n v="74"/>
    <n v="1850"/>
    <n v="777"/>
    <n v="0.42"/>
    <s v="Outlet"/>
    <s v="2021"/>
    <x v="3"/>
    <x v="10"/>
  </r>
  <r>
    <x v="5"/>
    <n v="1185732"/>
    <x v="234"/>
    <x v="0"/>
    <x v="48"/>
    <s v="Burlington"/>
    <x v="3"/>
    <n v="30"/>
    <n v="50"/>
    <n v="1500"/>
    <n v="600"/>
    <n v="0.39999999999999997"/>
    <s v="Outlet"/>
    <s v="2021"/>
    <x v="3"/>
    <x v="10"/>
  </r>
  <r>
    <x v="5"/>
    <n v="1185732"/>
    <x v="234"/>
    <x v="0"/>
    <x v="48"/>
    <s v="Burlington"/>
    <x v="4"/>
    <n v="41"/>
    <n v="53"/>
    <n v="2173"/>
    <n v="912.66"/>
    <n v="0.42"/>
    <s v="Outlet"/>
    <s v="2021"/>
    <x v="3"/>
    <x v="10"/>
  </r>
  <r>
    <x v="5"/>
    <n v="1185732"/>
    <x v="234"/>
    <x v="0"/>
    <x v="48"/>
    <s v="Burlington"/>
    <x v="5"/>
    <n v="36"/>
    <n v="90"/>
    <n v="3240"/>
    <n v="1425.6"/>
    <n v="0.43999999999999995"/>
    <s v="Outlet"/>
    <s v="2021"/>
    <x v="3"/>
    <x v="10"/>
  </r>
  <r>
    <x v="5"/>
    <n v="1185732"/>
    <x v="263"/>
    <x v="0"/>
    <x v="48"/>
    <s v="Burlington"/>
    <x v="0"/>
    <n v="48"/>
    <n v="177"/>
    <n v="8496"/>
    <n v="4332.96"/>
    <n v="0.51"/>
    <s v="Outlet"/>
    <s v="2021"/>
    <x v="4"/>
    <x v="35"/>
  </r>
  <r>
    <x v="5"/>
    <n v="1185732"/>
    <x v="263"/>
    <x v="0"/>
    <x v="48"/>
    <s v="Burlington"/>
    <x v="1"/>
    <n v="41"/>
    <n v="94"/>
    <n v="3854"/>
    <n v="1965.54"/>
    <n v="0.51"/>
    <s v="Outlet"/>
    <s v="2021"/>
    <x v="4"/>
    <x v="35"/>
  </r>
  <r>
    <x v="5"/>
    <n v="1185732"/>
    <x v="263"/>
    <x v="0"/>
    <x v="48"/>
    <s v="Burlington"/>
    <x v="2"/>
    <n v="37"/>
    <n v="96"/>
    <n v="3552"/>
    <n v="1314.24"/>
    <n v="0.37"/>
    <s v="Outlet"/>
    <s v="2021"/>
    <x v="4"/>
    <x v="35"/>
  </r>
  <r>
    <x v="5"/>
    <n v="1185732"/>
    <x v="263"/>
    <x v="0"/>
    <x v="48"/>
    <s v="Burlington"/>
    <x v="3"/>
    <n v="40"/>
    <n v="83"/>
    <n v="3320"/>
    <n v="1328"/>
    <n v="0.39999999999999997"/>
    <s v="Outlet"/>
    <s v="2021"/>
    <x v="4"/>
    <x v="35"/>
  </r>
  <r>
    <x v="5"/>
    <n v="1185732"/>
    <x v="263"/>
    <x v="0"/>
    <x v="48"/>
    <s v="Burlington"/>
    <x v="4"/>
    <n v="46"/>
    <n v="91"/>
    <n v="4186"/>
    <n v="1716.26"/>
    <n v="0.41"/>
    <s v="Outlet"/>
    <s v="2021"/>
    <x v="4"/>
    <x v="35"/>
  </r>
  <r>
    <x v="5"/>
    <n v="1185732"/>
    <x v="263"/>
    <x v="0"/>
    <x v="48"/>
    <s v="Burlington"/>
    <x v="5"/>
    <n v="47"/>
    <n v="120"/>
    <n v="5640"/>
    <n v="2594.3999999999996"/>
    <n v="0.45999999999999996"/>
    <s v="Outlet"/>
    <s v="2021"/>
    <x v="4"/>
    <x v="35"/>
  </r>
  <r>
    <x v="5"/>
    <n v="1185732"/>
    <x v="296"/>
    <x v="0"/>
    <x v="48"/>
    <s v="Burlington"/>
    <x v="0"/>
    <n v="47"/>
    <n v="195"/>
    <n v="9165"/>
    <n v="4490.8500000000004"/>
    <n v="0.49"/>
    <s v="Outlet"/>
    <s v="2021"/>
    <x v="11"/>
    <x v="39"/>
  </r>
  <r>
    <x v="5"/>
    <n v="1185732"/>
    <x v="296"/>
    <x v="0"/>
    <x v="48"/>
    <s v="Burlington"/>
    <x v="1"/>
    <n v="44"/>
    <n v="120"/>
    <n v="5280"/>
    <n v="2640"/>
    <n v="0.5"/>
    <s v="Outlet"/>
    <s v="2021"/>
    <x v="11"/>
    <x v="39"/>
  </r>
  <r>
    <x v="5"/>
    <n v="1185732"/>
    <x v="296"/>
    <x v="0"/>
    <x v="48"/>
    <s v="Burlington"/>
    <x v="2"/>
    <n v="35"/>
    <n v="104"/>
    <n v="3640"/>
    <n v="1419.6"/>
    <n v="0.38999999999999996"/>
    <s v="Outlet"/>
    <s v="2021"/>
    <x v="11"/>
    <x v="39"/>
  </r>
  <r>
    <x v="5"/>
    <n v="1185732"/>
    <x v="296"/>
    <x v="0"/>
    <x v="48"/>
    <s v="Burlington"/>
    <x v="3"/>
    <n v="38"/>
    <n v="102"/>
    <n v="3876"/>
    <n v="1550.3999999999999"/>
    <n v="0.39999999999999997"/>
    <s v="Outlet"/>
    <s v="2021"/>
    <x v="11"/>
    <x v="39"/>
  </r>
  <r>
    <x v="5"/>
    <n v="1185732"/>
    <x v="296"/>
    <x v="0"/>
    <x v="48"/>
    <s v="Burlington"/>
    <x v="4"/>
    <n v="44"/>
    <n v="105"/>
    <n v="4620"/>
    <n v="1894.1999999999998"/>
    <n v="0.41"/>
    <s v="Outlet"/>
    <s v="2021"/>
    <x v="11"/>
    <x v="39"/>
  </r>
  <r>
    <x v="5"/>
    <n v="1185732"/>
    <x v="296"/>
    <x v="0"/>
    <x v="48"/>
    <s v="Burlington"/>
    <x v="5"/>
    <n v="49"/>
    <n v="158"/>
    <n v="7742"/>
    <n v="3483.8999999999996"/>
    <n v="0.44999999999999996"/>
    <s v="Outlet"/>
    <s v="2021"/>
    <x v="11"/>
    <x v="39"/>
  </r>
  <r>
    <x v="5"/>
    <n v="1185732"/>
    <x v="324"/>
    <x v="0"/>
    <x v="48"/>
    <s v="Burlington"/>
    <x v="0"/>
    <n v="45"/>
    <n v="209"/>
    <n v="9405"/>
    <n v="4890.6000000000004"/>
    <n v="0.52"/>
    <s v="Outlet"/>
    <s v="2021"/>
    <x v="5"/>
    <x v="43"/>
  </r>
  <r>
    <x v="5"/>
    <n v="1185732"/>
    <x v="324"/>
    <x v="0"/>
    <x v="48"/>
    <s v="Burlington"/>
    <x v="1"/>
    <n v="42"/>
    <n v="145"/>
    <n v="6090"/>
    <n v="3045"/>
    <n v="0.5"/>
    <s v="Outlet"/>
    <s v="2021"/>
    <x v="5"/>
    <x v="43"/>
  </r>
  <r>
    <x v="5"/>
    <n v="1185732"/>
    <x v="324"/>
    <x v="0"/>
    <x v="48"/>
    <s v="Burlington"/>
    <x v="2"/>
    <n v="33"/>
    <n v="109"/>
    <n v="3597"/>
    <n v="1330.8899999999999"/>
    <n v="0.37"/>
    <s v="Outlet"/>
    <s v="2021"/>
    <x v="5"/>
    <x v="43"/>
  </r>
  <r>
    <x v="5"/>
    <n v="1185732"/>
    <x v="324"/>
    <x v="0"/>
    <x v="48"/>
    <s v="Burlington"/>
    <x v="3"/>
    <n v="36"/>
    <n v="96"/>
    <n v="3456"/>
    <n v="1451.52"/>
    <n v="0.42"/>
    <s v="Outlet"/>
    <s v="2021"/>
    <x v="5"/>
    <x v="43"/>
  </r>
  <r>
    <x v="5"/>
    <n v="1185732"/>
    <x v="324"/>
    <x v="0"/>
    <x v="48"/>
    <s v="Burlington"/>
    <x v="4"/>
    <n v="39"/>
    <n v="114"/>
    <n v="4446"/>
    <n v="1689.48"/>
    <n v="0.38"/>
    <s v="Outlet"/>
    <s v="2021"/>
    <x v="5"/>
    <x v="43"/>
  </r>
  <r>
    <x v="5"/>
    <n v="1185732"/>
    <x v="324"/>
    <x v="0"/>
    <x v="48"/>
    <s v="Burlington"/>
    <x v="5"/>
    <n v="49"/>
    <n v="175"/>
    <n v="8575"/>
    <n v="4030.2499999999995"/>
    <n v="0.47"/>
    <s v="Outlet"/>
    <s v="2021"/>
    <x v="5"/>
    <x v="43"/>
  </r>
  <r>
    <x v="5"/>
    <n v="1185732"/>
    <x v="356"/>
    <x v="0"/>
    <x v="48"/>
    <s v="Burlington"/>
    <x v="0"/>
    <n v="42"/>
    <n v="215"/>
    <n v="9030"/>
    <n v="4605.3"/>
    <n v="0.51"/>
    <s v="Outlet"/>
    <s v="2021"/>
    <x v="6"/>
    <x v="18"/>
  </r>
  <r>
    <x v="5"/>
    <n v="1185732"/>
    <x v="356"/>
    <x v="0"/>
    <x v="48"/>
    <s v="Burlington"/>
    <x v="1"/>
    <n v="43"/>
    <n v="149"/>
    <n v="6407"/>
    <n v="3331.6400000000003"/>
    <n v="0.52"/>
    <s v="Outlet"/>
    <s v="2021"/>
    <x v="6"/>
    <x v="18"/>
  </r>
  <r>
    <x v="5"/>
    <n v="1185732"/>
    <x v="356"/>
    <x v="0"/>
    <x v="48"/>
    <s v="Burlington"/>
    <x v="2"/>
    <n v="34"/>
    <n v="116"/>
    <n v="3944"/>
    <n v="1538.1599999999999"/>
    <n v="0.38999999999999996"/>
    <s v="Outlet"/>
    <s v="2021"/>
    <x v="6"/>
    <x v="18"/>
  </r>
  <r>
    <x v="5"/>
    <n v="1185732"/>
    <x v="356"/>
    <x v="0"/>
    <x v="48"/>
    <s v="Burlington"/>
    <x v="3"/>
    <n v="40"/>
    <n v="85"/>
    <n v="3400"/>
    <n v="1428"/>
    <n v="0.42"/>
    <s v="Outlet"/>
    <s v="2021"/>
    <x v="6"/>
    <x v="18"/>
  </r>
  <r>
    <x v="5"/>
    <n v="1185732"/>
    <x v="356"/>
    <x v="0"/>
    <x v="48"/>
    <s v="Burlington"/>
    <x v="4"/>
    <n v="43"/>
    <n v="72"/>
    <n v="3096"/>
    <n v="1207.4399999999998"/>
    <n v="0.38999999999999996"/>
    <s v="Outlet"/>
    <s v="2021"/>
    <x v="6"/>
    <x v="18"/>
  </r>
  <r>
    <x v="5"/>
    <n v="1185732"/>
    <x v="356"/>
    <x v="0"/>
    <x v="48"/>
    <s v="Burlington"/>
    <x v="5"/>
    <n v="44"/>
    <n v="136"/>
    <n v="5984"/>
    <n v="2573.1199999999994"/>
    <n v="0.42999999999999994"/>
    <s v="Outlet"/>
    <s v="2021"/>
    <x v="6"/>
    <x v="18"/>
  </r>
  <r>
    <x v="5"/>
    <n v="1185732"/>
    <x v="386"/>
    <x v="0"/>
    <x v="48"/>
    <s v="Burlington"/>
    <x v="0"/>
    <n v="44"/>
    <n v="179"/>
    <n v="7876"/>
    <n v="3859.24"/>
    <n v="0.49"/>
    <s v="Outlet"/>
    <s v="2021"/>
    <x v="7"/>
    <x v="22"/>
  </r>
  <r>
    <x v="5"/>
    <n v="1185732"/>
    <x v="386"/>
    <x v="0"/>
    <x v="48"/>
    <s v="Burlington"/>
    <x v="1"/>
    <n v="42"/>
    <n v="111"/>
    <n v="4662"/>
    <n v="2377.62"/>
    <n v="0.51"/>
    <s v="Outlet"/>
    <s v="2021"/>
    <x v="7"/>
    <x v="22"/>
  </r>
  <r>
    <x v="5"/>
    <n v="1185732"/>
    <x v="386"/>
    <x v="0"/>
    <x v="48"/>
    <s v="Burlington"/>
    <x v="2"/>
    <n v="40"/>
    <n v="72"/>
    <n v="2880"/>
    <n v="1209.5999999999999"/>
    <n v="0.42"/>
    <s v="Outlet"/>
    <s v="2021"/>
    <x v="7"/>
    <x v="22"/>
  </r>
  <r>
    <x v="5"/>
    <n v="1185732"/>
    <x v="386"/>
    <x v="0"/>
    <x v="48"/>
    <s v="Burlington"/>
    <x v="3"/>
    <n v="35"/>
    <n v="66"/>
    <n v="2310"/>
    <n v="923.99999999999989"/>
    <n v="0.39999999999999997"/>
    <s v="Outlet"/>
    <s v="2021"/>
    <x v="7"/>
    <x v="22"/>
  </r>
  <r>
    <x v="5"/>
    <n v="1185732"/>
    <x v="386"/>
    <x v="0"/>
    <x v="48"/>
    <s v="Burlington"/>
    <x v="4"/>
    <n v="48"/>
    <n v="68"/>
    <n v="3264"/>
    <n v="1207.68"/>
    <n v="0.37"/>
    <s v="Outlet"/>
    <s v="2021"/>
    <x v="7"/>
    <x v="22"/>
  </r>
  <r>
    <x v="5"/>
    <n v="1185732"/>
    <x v="386"/>
    <x v="0"/>
    <x v="48"/>
    <s v="Burlington"/>
    <x v="5"/>
    <n v="45"/>
    <n v="93"/>
    <n v="4185"/>
    <n v="1925.1"/>
    <n v="0.45999999999999996"/>
    <s v="Outlet"/>
    <s v="2021"/>
    <x v="7"/>
    <x v="22"/>
  </r>
  <r>
    <x v="5"/>
    <n v="1185732"/>
    <x v="418"/>
    <x v="0"/>
    <x v="48"/>
    <s v="Burlington"/>
    <x v="0"/>
    <n v="44"/>
    <n v="157"/>
    <n v="6908"/>
    <n v="3246.76"/>
    <n v="0.47000000000000003"/>
    <s v="Outlet"/>
    <s v="2021"/>
    <x v="8"/>
    <x v="47"/>
  </r>
  <r>
    <x v="5"/>
    <n v="1185732"/>
    <x v="418"/>
    <x v="0"/>
    <x v="48"/>
    <s v="Burlington"/>
    <x v="1"/>
    <n v="44"/>
    <n v="99"/>
    <n v="4356"/>
    <n v="2134.44"/>
    <n v="0.49"/>
    <s v="Outlet"/>
    <s v="2021"/>
    <x v="8"/>
    <x v="47"/>
  </r>
  <r>
    <x v="5"/>
    <n v="1185732"/>
    <x v="418"/>
    <x v="0"/>
    <x v="48"/>
    <s v="Burlington"/>
    <x v="2"/>
    <n v="40"/>
    <n v="66"/>
    <n v="2640"/>
    <n v="976.8"/>
    <n v="0.37"/>
    <s v="Outlet"/>
    <s v="2021"/>
    <x v="8"/>
    <x v="47"/>
  </r>
  <r>
    <x v="5"/>
    <n v="1185732"/>
    <x v="418"/>
    <x v="0"/>
    <x v="48"/>
    <s v="Burlington"/>
    <x v="3"/>
    <n v="46"/>
    <n v="61"/>
    <n v="2806"/>
    <n v="1038.22"/>
    <n v="0.37"/>
    <s v="Outlet"/>
    <s v="2021"/>
    <x v="8"/>
    <x v="47"/>
  </r>
  <r>
    <x v="5"/>
    <n v="1185732"/>
    <x v="418"/>
    <x v="0"/>
    <x v="48"/>
    <s v="Burlington"/>
    <x v="4"/>
    <n v="55"/>
    <n v="58"/>
    <n v="3190"/>
    <n v="1180.3"/>
    <n v="0.37"/>
    <s v="Outlet"/>
    <s v="2021"/>
    <x v="8"/>
    <x v="47"/>
  </r>
  <r>
    <x v="3"/>
    <n v="1185732"/>
    <x v="418"/>
    <x v="0"/>
    <x v="48"/>
    <s v="Burlington"/>
    <x v="5"/>
    <n v="54"/>
    <n v="90"/>
    <n v="4860"/>
    <n v="2235.6"/>
    <n v="0.45999999999999996"/>
    <s v="Outlet"/>
    <s v="2021"/>
    <x v="8"/>
    <x v="47"/>
  </r>
  <r>
    <x v="3"/>
    <n v="1185732"/>
    <x v="448"/>
    <x v="0"/>
    <x v="48"/>
    <s v="Burlington"/>
    <x v="0"/>
    <n v="54"/>
    <n v="140"/>
    <n v="7560"/>
    <n v="3780"/>
    <n v="0.5"/>
    <s v="Outlet"/>
    <s v="2021"/>
    <x v="9"/>
    <x v="27"/>
  </r>
  <r>
    <x v="3"/>
    <n v="1185732"/>
    <x v="448"/>
    <x v="0"/>
    <x v="48"/>
    <s v="Burlington"/>
    <x v="1"/>
    <n v="47"/>
    <n v="98"/>
    <n v="4606"/>
    <n v="2256.94"/>
    <n v="0.49"/>
    <s v="Outlet"/>
    <s v="2021"/>
    <x v="9"/>
    <x v="27"/>
  </r>
  <r>
    <x v="3"/>
    <n v="1185732"/>
    <x v="448"/>
    <x v="0"/>
    <x v="48"/>
    <s v="Burlington"/>
    <x v="2"/>
    <n v="46"/>
    <n v="102"/>
    <n v="4692"/>
    <n v="1736.04"/>
    <n v="0.37"/>
    <s v="Outlet"/>
    <s v="2021"/>
    <x v="9"/>
    <x v="27"/>
  </r>
  <r>
    <x v="5"/>
    <n v="1185732"/>
    <x v="448"/>
    <x v="0"/>
    <x v="48"/>
    <s v="Burlington"/>
    <x v="3"/>
    <n v="42"/>
    <n v="96"/>
    <n v="4032"/>
    <n v="1572.4799999999998"/>
    <n v="0.38999999999999996"/>
    <s v="Outlet"/>
    <s v="2021"/>
    <x v="9"/>
    <x v="27"/>
  </r>
  <r>
    <x v="5"/>
    <n v="1185732"/>
    <x v="448"/>
    <x v="0"/>
    <x v="48"/>
    <s v="Burlington"/>
    <x v="4"/>
    <n v="50"/>
    <n v="91"/>
    <n v="4550"/>
    <n v="1774.4999999999998"/>
    <n v="0.38999999999999996"/>
    <s v="Outlet"/>
    <s v="2021"/>
    <x v="9"/>
    <x v="27"/>
  </r>
  <r>
    <x v="5"/>
    <n v="1185732"/>
    <x v="448"/>
    <x v="0"/>
    <x v="48"/>
    <s v="Burlington"/>
    <x v="5"/>
    <n v="57"/>
    <n v="128"/>
    <n v="7296"/>
    <n v="3429.12"/>
    <n v="0.47"/>
    <s v="Outlet"/>
    <s v="2021"/>
    <x v="9"/>
    <x v="27"/>
  </r>
  <r>
    <x v="5"/>
    <n v="1185732"/>
    <x v="477"/>
    <x v="0"/>
    <x v="48"/>
    <s v="Burlington"/>
    <x v="0"/>
    <n v="48"/>
    <n v="186"/>
    <n v="8928"/>
    <n v="4285.4399999999996"/>
    <n v="0.48"/>
    <s v="Outlet"/>
    <s v="2021"/>
    <x v="10"/>
    <x v="50"/>
  </r>
  <r>
    <x v="5"/>
    <n v="1185732"/>
    <x v="477"/>
    <x v="0"/>
    <x v="48"/>
    <s v="Burlington"/>
    <x v="1"/>
    <n v="41"/>
    <n v="132"/>
    <n v="5412"/>
    <n v="2760.12"/>
    <n v="0.51"/>
    <s v="Outlet"/>
    <s v="2021"/>
    <x v="10"/>
    <x v="50"/>
  </r>
  <r>
    <x v="5"/>
    <n v="1185732"/>
    <x v="477"/>
    <x v="0"/>
    <x v="48"/>
    <s v="Burlington"/>
    <x v="2"/>
    <n v="44"/>
    <n v="131"/>
    <n v="5764"/>
    <n v="2305.6"/>
    <n v="0.39999999999999997"/>
    <s v="Outlet"/>
    <s v="2021"/>
    <x v="10"/>
    <x v="50"/>
  </r>
  <r>
    <x v="5"/>
    <n v="1185732"/>
    <x v="477"/>
    <x v="0"/>
    <x v="48"/>
    <s v="Burlington"/>
    <x v="3"/>
    <n v="44"/>
    <n v="101"/>
    <n v="4444"/>
    <n v="1866.48"/>
    <n v="0.42"/>
    <s v="Outlet"/>
    <s v="2021"/>
    <x v="10"/>
    <x v="50"/>
  </r>
  <r>
    <x v="5"/>
    <n v="1185732"/>
    <x v="477"/>
    <x v="0"/>
    <x v="48"/>
    <s v="Burlington"/>
    <x v="4"/>
    <n v="48"/>
    <n v="104"/>
    <n v="4992"/>
    <n v="2096.64"/>
    <n v="0.42"/>
    <s v="Outlet"/>
    <s v="2021"/>
    <x v="10"/>
    <x v="50"/>
  </r>
  <r>
    <x v="5"/>
    <n v="1185732"/>
    <x v="477"/>
    <x v="0"/>
    <x v="48"/>
    <s v="Burlington"/>
    <x v="5"/>
    <n v="60"/>
    <n v="145"/>
    <n v="8700"/>
    <n v="4088.9999999999995"/>
    <n v="0.47"/>
    <s v="Outlet"/>
    <s v="2021"/>
    <x v="10"/>
    <x v="50"/>
  </r>
  <r>
    <x v="5"/>
    <n v="1185732"/>
    <x v="185"/>
    <x v="0"/>
    <x v="48"/>
    <s v="Burlington"/>
    <x v="0"/>
    <n v="34"/>
    <n v="173"/>
    <n v="5882"/>
    <n v="2529.2600000000002"/>
    <n v="0.43000000000000005"/>
    <s v="Outlet"/>
    <s v="2021"/>
    <x v="0"/>
    <x v="2"/>
  </r>
  <r>
    <x v="5"/>
    <n v="1185732"/>
    <x v="185"/>
    <x v="0"/>
    <x v="48"/>
    <s v="Burlington"/>
    <x v="1"/>
    <n v="39"/>
    <n v="111"/>
    <n v="4329"/>
    <n v="1861.4700000000003"/>
    <n v="0.43000000000000005"/>
    <s v="Outlet"/>
    <s v="2021"/>
    <x v="0"/>
    <x v="2"/>
  </r>
  <r>
    <x v="5"/>
    <n v="1185732"/>
    <x v="185"/>
    <x v="0"/>
    <x v="48"/>
    <s v="Burlington"/>
    <x v="2"/>
    <n v="28"/>
    <n v="101"/>
    <n v="2828"/>
    <n v="1018.0799999999999"/>
    <n v="0.36"/>
    <s v="Outlet"/>
    <s v="2021"/>
    <x v="0"/>
    <x v="2"/>
  </r>
  <r>
    <x v="5"/>
    <n v="1185732"/>
    <x v="185"/>
    <x v="0"/>
    <x v="48"/>
    <s v="Burlington"/>
    <x v="3"/>
    <n v="36"/>
    <n v="60"/>
    <n v="2160"/>
    <n v="691.2"/>
    <n v="0.32"/>
    <s v="Outlet"/>
    <s v="2021"/>
    <x v="0"/>
    <x v="2"/>
  </r>
  <r>
    <x v="5"/>
    <n v="1185732"/>
    <x v="185"/>
    <x v="0"/>
    <x v="48"/>
    <s v="Burlington"/>
    <x v="4"/>
    <n v="43"/>
    <n v="74"/>
    <n v="3182"/>
    <n v="1050.06"/>
    <n v="0.32999999999999996"/>
    <s v="Outlet"/>
    <s v="2021"/>
    <x v="0"/>
    <x v="2"/>
  </r>
  <r>
    <x v="5"/>
    <n v="1185732"/>
    <x v="185"/>
    <x v="0"/>
    <x v="48"/>
    <s v="Burlington"/>
    <x v="5"/>
    <n v="35"/>
    <n v="101"/>
    <n v="3535"/>
    <n v="1413.9999999999998"/>
    <n v="0.39999999999999997"/>
    <s v="Outlet"/>
    <s v="2021"/>
    <x v="0"/>
    <x v="2"/>
  </r>
  <r>
    <x v="5"/>
    <n v="1185732"/>
    <x v="693"/>
    <x v="0"/>
    <x v="48"/>
    <s v="Burlington"/>
    <x v="0"/>
    <n v="34"/>
    <n v="186"/>
    <n v="6324"/>
    <n v="2782.56"/>
    <n v="0.44"/>
    <s v="Outlet"/>
    <s v="2021"/>
    <x v="1"/>
    <x v="32"/>
  </r>
  <r>
    <x v="5"/>
    <n v="1185732"/>
    <x v="693"/>
    <x v="0"/>
    <x v="48"/>
    <s v="Burlington"/>
    <x v="1"/>
    <n v="37"/>
    <n v="85"/>
    <n v="3145"/>
    <n v="1352.3500000000001"/>
    <n v="0.43000000000000005"/>
    <s v="Outlet"/>
    <s v="2021"/>
    <x v="1"/>
    <x v="32"/>
  </r>
  <r>
    <x v="5"/>
    <n v="1185732"/>
    <x v="693"/>
    <x v="0"/>
    <x v="48"/>
    <s v="Burlington"/>
    <x v="2"/>
    <n v="31"/>
    <n v="96"/>
    <n v="2976"/>
    <n v="1011.8399999999999"/>
    <n v="0.33999999999999997"/>
    <s v="Outlet"/>
    <s v="2021"/>
    <x v="1"/>
    <x v="32"/>
  </r>
  <r>
    <x v="5"/>
    <n v="1185732"/>
    <x v="693"/>
    <x v="0"/>
    <x v="49"/>
    <s v="Manchester"/>
    <x v="3"/>
    <n v="31"/>
    <n v="68"/>
    <n v="2108"/>
    <n v="716.71999999999991"/>
    <n v="0.33999999999999997"/>
    <s v="Outlet"/>
    <s v="2021"/>
    <x v="1"/>
    <x v="32"/>
  </r>
  <r>
    <x v="5"/>
    <n v="1185732"/>
    <x v="693"/>
    <x v="0"/>
    <x v="49"/>
    <s v="Manchester"/>
    <x v="4"/>
    <n v="41"/>
    <n v="96"/>
    <n v="3936"/>
    <n v="1298.8799999999999"/>
    <n v="0.32999999999999996"/>
    <s v="Outlet"/>
    <s v="2021"/>
    <x v="1"/>
    <x v="32"/>
  </r>
  <r>
    <x v="5"/>
    <n v="1185732"/>
    <x v="693"/>
    <x v="0"/>
    <x v="49"/>
    <s v="Manchester"/>
    <x v="5"/>
    <n v="36"/>
    <n v="124"/>
    <n v="4464"/>
    <n v="1785.6"/>
    <n v="0.39999999999999997"/>
    <s v="Outlet"/>
    <s v="2021"/>
    <x v="1"/>
    <x v="32"/>
  </r>
  <r>
    <x v="5"/>
    <n v="1185732"/>
    <x v="222"/>
    <x v="0"/>
    <x v="49"/>
    <s v="Manchester"/>
    <x v="0"/>
    <n v="39"/>
    <n v="188"/>
    <n v="7332"/>
    <n v="3372.7200000000003"/>
    <n v="0.46"/>
    <s v="Outlet"/>
    <s v="2021"/>
    <x v="2"/>
    <x v="8"/>
  </r>
  <r>
    <x v="5"/>
    <n v="1185732"/>
    <x v="222"/>
    <x v="0"/>
    <x v="49"/>
    <s v="Manchester"/>
    <x v="1"/>
    <n v="36"/>
    <n v="88"/>
    <n v="3168"/>
    <n v="1457.28"/>
    <n v="0.46"/>
    <s v="Outlet"/>
    <s v="2021"/>
    <x v="2"/>
    <x v="8"/>
  </r>
  <r>
    <x v="5"/>
    <n v="1185732"/>
    <x v="222"/>
    <x v="0"/>
    <x v="49"/>
    <s v="Manchester"/>
    <x v="2"/>
    <n v="32"/>
    <n v="105"/>
    <n v="3360"/>
    <n v="1142.3999999999999"/>
    <n v="0.33999999999999997"/>
    <s v="Outlet"/>
    <s v="2021"/>
    <x v="2"/>
    <x v="8"/>
  </r>
  <r>
    <x v="5"/>
    <n v="1185732"/>
    <x v="222"/>
    <x v="0"/>
    <x v="49"/>
    <s v="Manchester"/>
    <x v="3"/>
    <n v="33"/>
    <n v="45"/>
    <n v="1485"/>
    <n v="549.45000000000005"/>
    <n v="0.37"/>
    <s v="Outlet"/>
    <s v="2021"/>
    <x v="2"/>
    <x v="8"/>
  </r>
  <r>
    <x v="5"/>
    <n v="1185732"/>
    <x v="222"/>
    <x v="0"/>
    <x v="49"/>
    <s v="Manchester"/>
    <x v="4"/>
    <n v="47"/>
    <n v="60"/>
    <n v="2820"/>
    <n v="930.59999999999991"/>
    <n v="0.32999999999999996"/>
    <s v="Outlet"/>
    <s v="2021"/>
    <x v="2"/>
    <x v="8"/>
  </r>
  <r>
    <x v="5"/>
    <n v="1185732"/>
    <x v="222"/>
    <x v="0"/>
    <x v="49"/>
    <s v="Manchester"/>
    <x v="5"/>
    <n v="36"/>
    <n v="99"/>
    <n v="3564"/>
    <n v="1354.32"/>
    <n v="0.38"/>
    <s v="Outlet"/>
    <s v="2021"/>
    <x v="2"/>
    <x v="8"/>
  </r>
  <r>
    <x v="5"/>
    <n v="1185732"/>
    <x v="241"/>
    <x v="0"/>
    <x v="49"/>
    <s v="Manchester"/>
    <x v="0"/>
    <n v="33"/>
    <n v="187"/>
    <n v="6171"/>
    <n v="2591.8200000000002"/>
    <n v="0.42000000000000004"/>
    <s v="Outlet"/>
    <s v="2021"/>
    <x v="3"/>
    <x v="11"/>
  </r>
  <r>
    <x v="5"/>
    <n v="1185732"/>
    <x v="241"/>
    <x v="0"/>
    <x v="49"/>
    <s v="Manchester"/>
    <x v="1"/>
    <n v="38"/>
    <n v="85"/>
    <n v="3230"/>
    <n v="1356.6000000000001"/>
    <n v="0.42000000000000004"/>
    <s v="Outlet"/>
    <s v="2021"/>
    <x v="3"/>
    <x v="11"/>
  </r>
  <r>
    <x v="5"/>
    <n v="1185732"/>
    <x v="241"/>
    <x v="0"/>
    <x v="49"/>
    <s v="Manchester"/>
    <x v="2"/>
    <n v="26"/>
    <n v="80"/>
    <n v="2080"/>
    <n v="707.19999999999993"/>
    <n v="0.33999999999999997"/>
    <s v="Outlet"/>
    <s v="2021"/>
    <x v="3"/>
    <x v="11"/>
  </r>
  <r>
    <x v="5"/>
    <n v="1185732"/>
    <x v="241"/>
    <x v="0"/>
    <x v="49"/>
    <s v="Manchester"/>
    <x v="3"/>
    <n v="35"/>
    <n v="53"/>
    <n v="1855"/>
    <n v="593.6"/>
    <n v="0.32"/>
    <s v="Outlet"/>
    <s v="2021"/>
    <x v="3"/>
    <x v="11"/>
  </r>
  <r>
    <x v="5"/>
    <n v="1185732"/>
    <x v="241"/>
    <x v="0"/>
    <x v="49"/>
    <s v="Manchester"/>
    <x v="4"/>
    <n v="40"/>
    <n v="61"/>
    <n v="2440"/>
    <n v="805.19999999999993"/>
    <n v="0.32999999999999996"/>
    <s v="Outlet"/>
    <s v="2021"/>
    <x v="3"/>
    <x v="11"/>
  </r>
  <r>
    <x v="5"/>
    <n v="1185732"/>
    <x v="241"/>
    <x v="0"/>
    <x v="49"/>
    <s v="Manchester"/>
    <x v="5"/>
    <n v="33"/>
    <n v="101"/>
    <n v="3333"/>
    <n v="1233.21"/>
    <n v="0.37"/>
    <s v="Outlet"/>
    <s v="2021"/>
    <x v="3"/>
    <x v="11"/>
  </r>
  <r>
    <x v="5"/>
    <n v="1185732"/>
    <x v="270"/>
    <x v="0"/>
    <x v="49"/>
    <s v="Manchester"/>
    <x v="0"/>
    <n v="47"/>
    <n v="196"/>
    <n v="9212"/>
    <n v="3961.1600000000003"/>
    <n v="0.43000000000000005"/>
    <s v="Outlet"/>
    <s v="2021"/>
    <x v="4"/>
    <x v="36"/>
  </r>
  <r>
    <x v="5"/>
    <n v="1185732"/>
    <x v="270"/>
    <x v="0"/>
    <x v="49"/>
    <s v="Manchester"/>
    <x v="1"/>
    <n v="40"/>
    <n v="93"/>
    <n v="3720"/>
    <n v="1599.6000000000001"/>
    <n v="0.43000000000000005"/>
    <s v="Outlet"/>
    <s v="2021"/>
    <x v="4"/>
    <x v="36"/>
  </r>
  <r>
    <x v="5"/>
    <n v="1185732"/>
    <x v="270"/>
    <x v="0"/>
    <x v="49"/>
    <s v="Manchester"/>
    <x v="2"/>
    <n v="42"/>
    <n v="101"/>
    <n v="4242"/>
    <n v="1442.28"/>
    <n v="0.33999999999999997"/>
    <s v="Outlet"/>
    <s v="2021"/>
    <x v="4"/>
    <x v="36"/>
  </r>
  <r>
    <x v="5"/>
    <n v="1185732"/>
    <x v="270"/>
    <x v="0"/>
    <x v="49"/>
    <s v="Manchester"/>
    <x v="3"/>
    <n v="41"/>
    <n v="91"/>
    <n v="3731"/>
    <n v="1268.54"/>
    <n v="0.33999999999999997"/>
    <s v="Outlet"/>
    <s v="2021"/>
    <x v="4"/>
    <x v="36"/>
  </r>
  <r>
    <x v="5"/>
    <n v="1185732"/>
    <x v="270"/>
    <x v="0"/>
    <x v="49"/>
    <s v="Manchester"/>
    <x v="4"/>
    <n v="52"/>
    <n v="90"/>
    <n v="4680"/>
    <n v="1497.6000000000001"/>
    <n v="0.32"/>
    <s v="Outlet"/>
    <s v="2021"/>
    <x v="4"/>
    <x v="36"/>
  </r>
  <r>
    <x v="5"/>
    <n v="1185732"/>
    <x v="270"/>
    <x v="0"/>
    <x v="49"/>
    <s v="Manchester"/>
    <x v="5"/>
    <n v="46"/>
    <n v="140"/>
    <n v="6440"/>
    <n v="2511.6"/>
    <n v="0.38999999999999996"/>
    <s v="Outlet"/>
    <s v="2021"/>
    <x v="4"/>
    <x v="36"/>
  </r>
  <r>
    <x v="5"/>
    <n v="1185732"/>
    <x v="303"/>
    <x v="0"/>
    <x v="49"/>
    <s v="Manchester"/>
    <x v="0"/>
    <n v="44"/>
    <n v="216"/>
    <n v="9504"/>
    <n v="4371.84"/>
    <n v="0.46"/>
    <s v="Outlet"/>
    <s v="2021"/>
    <x v="11"/>
    <x v="40"/>
  </r>
  <r>
    <x v="5"/>
    <n v="1185732"/>
    <x v="303"/>
    <x v="0"/>
    <x v="49"/>
    <s v="Manchester"/>
    <x v="1"/>
    <n v="40"/>
    <n v="140"/>
    <n v="5600"/>
    <n v="2632"/>
    <n v="0.47000000000000003"/>
    <s v="Outlet"/>
    <s v="2021"/>
    <x v="11"/>
    <x v="40"/>
  </r>
  <r>
    <x v="5"/>
    <n v="1185732"/>
    <x v="303"/>
    <x v="0"/>
    <x v="49"/>
    <s v="Manchester"/>
    <x v="2"/>
    <n v="43"/>
    <n v="109"/>
    <n v="4687"/>
    <n v="1687.32"/>
    <n v="0.36"/>
    <s v="Outlet"/>
    <s v="2021"/>
    <x v="11"/>
    <x v="40"/>
  </r>
  <r>
    <x v="5"/>
    <n v="1185732"/>
    <x v="303"/>
    <x v="0"/>
    <x v="49"/>
    <s v="Manchester"/>
    <x v="3"/>
    <n v="37"/>
    <n v="104"/>
    <n v="3848"/>
    <n v="1308.32"/>
    <n v="0.33999999999999997"/>
    <s v="Outlet"/>
    <s v="2021"/>
    <x v="11"/>
    <x v="40"/>
  </r>
  <r>
    <x v="5"/>
    <n v="1185732"/>
    <x v="303"/>
    <x v="0"/>
    <x v="49"/>
    <s v="Manchester"/>
    <x v="4"/>
    <n v="47"/>
    <n v="114"/>
    <n v="5358"/>
    <n v="1982.46"/>
    <n v="0.37"/>
    <s v="Outlet"/>
    <s v="2021"/>
    <x v="11"/>
    <x v="40"/>
  </r>
  <r>
    <x v="5"/>
    <n v="1185732"/>
    <x v="303"/>
    <x v="0"/>
    <x v="49"/>
    <s v="Manchester"/>
    <x v="5"/>
    <n v="50"/>
    <n v="162"/>
    <n v="8100"/>
    <n v="3402"/>
    <n v="0.42"/>
    <s v="Outlet"/>
    <s v="2021"/>
    <x v="11"/>
    <x v="40"/>
  </r>
  <r>
    <x v="5"/>
    <n v="1185732"/>
    <x v="331"/>
    <x v="0"/>
    <x v="49"/>
    <s v="Manchester"/>
    <x v="0"/>
    <n v="49"/>
    <n v="224"/>
    <n v="10976"/>
    <n v="4609.92"/>
    <n v="0.42000000000000004"/>
    <s v="Outlet"/>
    <s v="2021"/>
    <x v="5"/>
    <x v="14"/>
  </r>
  <r>
    <x v="5"/>
    <n v="1185732"/>
    <x v="331"/>
    <x v="0"/>
    <x v="49"/>
    <s v="Manchester"/>
    <x v="1"/>
    <n v="47"/>
    <n v="149"/>
    <n v="7003"/>
    <n v="3081.32"/>
    <n v="0.44"/>
    <s v="Outlet"/>
    <s v="2021"/>
    <x v="5"/>
    <x v="14"/>
  </r>
  <r>
    <x v="5"/>
    <n v="1185732"/>
    <x v="331"/>
    <x v="0"/>
    <x v="49"/>
    <s v="Manchester"/>
    <x v="2"/>
    <n v="37"/>
    <n v="128"/>
    <n v="4736"/>
    <n v="1704.96"/>
    <n v="0.36"/>
    <s v="Outlet"/>
    <s v="2021"/>
    <x v="5"/>
    <x v="14"/>
  </r>
  <r>
    <x v="5"/>
    <n v="1185732"/>
    <x v="331"/>
    <x v="0"/>
    <x v="49"/>
    <s v="Manchester"/>
    <x v="3"/>
    <n v="39"/>
    <n v="107"/>
    <n v="4173"/>
    <n v="1460.55"/>
    <n v="0.35"/>
    <s v="Outlet"/>
    <s v="2021"/>
    <x v="5"/>
    <x v="14"/>
  </r>
  <r>
    <x v="5"/>
    <n v="1185732"/>
    <x v="331"/>
    <x v="0"/>
    <x v="49"/>
    <s v="Manchester"/>
    <x v="4"/>
    <n v="47"/>
    <n v="119"/>
    <n v="5593"/>
    <n v="2069.41"/>
    <n v="0.37"/>
    <s v="Outlet"/>
    <s v="2021"/>
    <x v="5"/>
    <x v="14"/>
  </r>
  <r>
    <x v="5"/>
    <n v="1185732"/>
    <x v="331"/>
    <x v="0"/>
    <x v="49"/>
    <s v="Manchester"/>
    <x v="5"/>
    <n v="47"/>
    <n v="163"/>
    <n v="7661"/>
    <n v="3064.3999999999996"/>
    <n v="0.39999999999999997"/>
    <s v="Outlet"/>
    <s v="2021"/>
    <x v="5"/>
    <x v="14"/>
  </r>
  <r>
    <x v="5"/>
    <n v="1185732"/>
    <x v="363"/>
    <x v="0"/>
    <x v="49"/>
    <s v="Manchester"/>
    <x v="0"/>
    <n v="48"/>
    <n v="203"/>
    <n v="9744"/>
    <n v="4482.24"/>
    <n v="0.46"/>
    <s v="Outlet"/>
    <s v="2021"/>
    <x v="6"/>
    <x v="19"/>
  </r>
  <r>
    <x v="5"/>
    <n v="1185732"/>
    <x v="363"/>
    <x v="0"/>
    <x v="49"/>
    <s v="Manchester"/>
    <x v="1"/>
    <n v="39"/>
    <n v="135"/>
    <n v="5265"/>
    <n v="2474.5500000000002"/>
    <n v="0.47000000000000003"/>
    <s v="Outlet"/>
    <s v="2021"/>
    <x v="6"/>
    <x v="19"/>
  </r>
  <r>
    <x v="5"/>
    <n v="1185732"/>
    <x v="363"/>
    <x v="0"/>
    <x v="49"/>
    <s v="Manchester"/>
    <x v="2"/>
    <n v="39"/>
    <n v="113"/>
    <n v="4407"/>
    <n v="1542.4499999999998"/>
    <n v="0.35"/>
    <s v="Outlet"/>
    <s v="2021"/>
    <x v="6"/>
    <x v="19"/>
  </r>
  <r>
    <x v="5"/>
    <n v="1185732"/>
    <x v="363"/>
    <x v="0"/>
    <x v="49"/>
    <s v="Manchester"/>
    <x v="3"/>
    <n v="42"/>
    <n v="88"/>
    <n v="3696"/>
    <n v="1182.72"/>
    <n v="0.32"/>
    <s v="Outlet"/>
    <s v="2021"/>
    <x v="6"/>
    <x v="19"/>
  </r>
  <r>
    <x v="5"/>
    <n v="1185732"/>
    <x v="363"/>
    <x v="0"/>
    <x v="49"/>
    <s v="Manchester"/>
    <x v="4"/>
    <n v="45"/>
    <n v="80"/>
    <n v="3600"/>
    <n v="1187.9999999999998"/>
    <n v="0.32999999999999996"/>
    <s v="Outlet"/>
    <s v="2021"/>
    <x v="6"/>
    <x v="19"/>
  </r>
  <r>
    <x v="5"/>
    <n v="1185732"/>
    <x v="363"/>
    <x v="0"/>
    <x v="49"/>
    <s v="Manchester"/>
    <x v="5"/>
    <n v="46"/>
    <n v="145"/>
    <n v="6670"/>
    <n v="2467.9"/>
    <n v="0.37"/>
    <s v="Outlet"/>
    <s v="2021"/>
    <x v="6"/>
    <x v="19"/>
  </r>
  <r>
    <x v="5"/>
    <n v="1185732"/>
    <x v="393"/>
    <x v="0"/>
    <x v="49"/>
    <s v="Manchester"/>
    <x v="0"/>
    <n v="51"/>
    <n v="193"/>
    <n v="9843"/>
    <n v="4330.92"/>
    <n v="0.44"/>
    <s v="Outlet"/>
    <s v="2021"/>
    <x v="7"/>
    <x v="23"/>
  </r>
  <r>
    <x v="5"/>
    <n v="1185732"/>
    <x v="393"/>
    <x v="0"/>
    <x v="49"/>
    <s v="Manchester"/>
    <x v="1"/>
    <n v="43"/>
    <n v="116"/>
    <n v="4988"/>
    <n v="2094.96"/>
    <n v="0.42000000000000004"/>
    <s v="Outlet"/>
    <s v="2021"/>
    <x v="7"/>
    <x v="23"/>
  </r>
  <r>
    <x v="5"/>
    <n v="1185732"/>
    <x v="393"/>
    <x v="0"/>
    <x v="49"/>
    <s v="Manchester"/>
    <x v="2"/>
    <n v="43"/>
    <n v="78"/>
    <n v="3354"/>
    <n v="1106.82"/>
    <n v="0.32999999999999996"/>
    <s v="Outlet"/>
    <s v="2021"/>
    <x v="7"/>
    <x v="23"/>
  </r>
  <r>
    <x v="5"/>
    <n v="1185732"/>
    <x v="393"/>
    <x v="0"/>
    <x v="49"/>
    <s v="Manchester"/>
    <x v="3"/>
    <n v="41"/>
    <n v="74"/>
    <n v="3034"/>
    <n v="1122.58"/>
    <n v="0.37"/>
    <s v="Outlet"/>
    <s v="2021"/>
    <x v="7"/>
    <x v="23"/>
  </r>
  <r>
    <x v="5"/>
    <n v="1185732"/>
    <x v="393"/>
    <x v="0"/>
    <x v="49"/>
    <s v="Manchester"/>
    <x v="4"/>
    <n v="48"/>
    <n v="70"/>
    <n v="3360"/>
    <n v="1209.5999999999999"/>
    <n v="0.36"/>
    <s v="Outlet"/>
    <s v="2021"/>
    <x v="7"/>
    <x v="23"/>
  </r>
  <r>
    <x v="5"/>
    <n v="1185732"/>
    <x v="393"/>
    <x v="0"/>
    <x v="49"/>
    <s v="Manchester"/>
    <x v="5"/>
    <n v="53"/>
    <n v="104"/>
    <n v="5512"/>
    <n v="2039.44"/>
    <n v="0.37"/>
    <s v="Outlet"/>
    <s v="2021"/>
    <x v="7"/>
    <x v="23"/>
  </r>
  <r>
    <x v="0"/>
    <n v="1185732"/>
    <x v="425"/>
    <x v="0"/>
    <x v="49"/>
    <s v="Manchester"/>
    <x v="0"/>
    <n v="52"/>
    <n v="162"/>
    <n v="8424"/>
    <n v="3538.0800000000004"/>
    <n v="0.42000000000000004"/>
    <s v="Outlet"/>
    <s v="2021"/>
    <x v="8"/>
    <x v="24"/>
  </r>
  <r>
    <x v="0"/>
    <n v="1185732"/>
    <x v="425"/>
    <x v="0"/>
    <x v="49"/>
    <s v="Manchester"/>
    <x v="1"/>
    <n v="44"/>
    <n v="99"/>
    <n v="4356"/>
    <n v="1916.64"/>
    <n v="0.44"/>
    <s v="Outlet"/>
    <s v="2021"/>
    <x v="8"/>
    <x v="24"/>
  </r>
  <r>
    <x v="0"/>
    <n v="1185732"/>
    <x v="425"/>
    <x v="0"/>
    <x v="49"/>
    <s v="Manchester"/>
    <x v="2"/>
    <n v="52"/>
    <n v="60"/>
    <n v="3120"/>
    <n v="1029.5999999999999"/>
    <n v="0.32999999999999996"/>
    <s v="Outlet"/>
    <s v="2021"/>
    <x v="8"/>
    <x v="24"/>
  </r>
  <r>
    <x v="0"/>
    <n v="1185732"/>
    <x v="425"/>
    <x v="0"/>
    <x v="49"/>
    <s v="Manchester"/>
    <x v="3"/>
    <n v="44"/>
    <n v="61"/>
    <n v="2684"/>
    <n v="858.88"/>
    <n v="0.32"/>
    <s v="Outlet"/>
    <s v="2021"/>
    <x v="8"/>
    <x v="24"/>
  </r>
  <r>
    <x v="0"/>
    <n v="1185732"/>
    <x v="425"/>
    <x v="0"/>
    <x v="49"/>
    <s v="Manchester"/>
    <x v="4"/>
    <n v="50"/>
    <n v="58"/>
    <n v="2900"/>
    <n v="928"/>
    <n v="0.32"/>
    <s v="Outlet"/>
    <s v="2021"/>
    <x v="8"/>
    <x v="24"/>
  </r>
  <r>
    <x v="0"/>
    <n v="1185732"/>
    <x v="425"/>
    <x v="0"/>
    <x v="49"/>
    <s v="Manchester"/>
    <x v="5"/>
    <n v="64"/>
    <n v="90"/>
    <n v="5760"/>
    <n v="2246.3999999999996"/>
    <n v="0.38999999999999996"/>
    <s v="Outlet"/>
    <s v="2021"/>
    <x v="8"/>
    <x v="24"/>
  </r>
  <r>
    <x v="0"/>
    <n v="1185732"/>
    <x v="455"/>
    <x v="0"/>
    <x v="49"/>
    <s v="Manchester"/>
    <x v="0"/>
    <n v="59"/>
    <n v="149"/>
    <n v="8791"/>
    <n v="3780.1300000000006"/>
    <n v="0.43000000000000005"/>
    <s v="Outlet"/>
    <s v="2021"/>
    <x v="9"/>
    <x v="28"/>
  </r>
  <r>
    <x v="0"/>
    <n v="1185732"/>
    <x v="455"/>
    <x v="0"/>
    <x v="49"/>
    <s v="Manchester"/>
    <x v="1"/>
    <n v="42"/>
    <n v="114"/>
    <n v="4788"/>
    <n v="2058.84"/>
    <n v="0.43000000000000005"/>
    <s v="Outlet"/>
    <s v="2021"/>
    <x v="9"/>
    <x v="28"/>
  </r>
  <r>
    <x v="0"/>
    <n v="1185732"/>
    <x v="455"/>
    <x v="0"/>
    <x v="49"/>
    <s v="Manchester"/>
    <x v="2"/>
    <n v="51"/>
    <n v="114"/>
    <n v="5814"/>
    <n v="2034.8999999999999"/>
    <n v="0.35"/>
    <s v="Outlet"/>
    <s v="2021"/>
    <x v="9"/>
    <x v="28"/>
  </r>
  <r>
    <x v="0"/>
    <n v="1185732"/>
    <x v="455"/>
    <x v="0"/>
    <x v="49"/>
    <s v="Manchester"/>
    <x v="3"/>
    <n v="43"/>
    <n v="114"/>
    <n v="4902"/>
    <n v="1666.6799999999998"/>
    <n v="0.33999999999999997"/>
    <s v="Outlet"/>
    <s v="2021"/>
    <x v="9"/>
    <x v="28"/>
  </r>
  <r>
    <x v="0"/>
    <n v="1185732"/>
    <x v="455"/>
    <x v="0"/>
    <x v="49"/>
    <s v="Manchester"/>
    <x v="4"/>
    <n v="59"/>
    <n v="96"/>
    <n v="5664"/>
    <n v="1925.7599999999998"/>
    <n v="0.33999999999999997"/>
    <s v="Outlet"/>
    <s v="2021"/>
    <x v="9"/>
    <x v="28"/>
  </r>
  <r>
    <x v="0"/>
    <n v="1185732"/>
    <x v="455"/>
    <x v="0"/>
    <x v="49"/>
    <s v="Manchester"/>
    <x v="5"/>
    <n v="61"/>
    <n v="120"/>
    <n v="7320"/>
    <n v="3001.2"/>
    <n v="0.41"/>
    <s v="Outlet"/>
    <s v="2021"/>
    <x v="9"/>
    <x v="28"/>
  </r>
  <r>
    <x v="0"/>
    <n v="1185732"/>
    <x v="484"/>
    <x v="0"/>
    <x v="49"/>
    <s v="Manchester"/>
    <x v="0"/>
    <n v="49"/>
    <n v="200"/>
    <n v="9800"/>
    <n v="4606"/>
    <n v="0.47000000000000003"/>
    <s v="Outlet"/>
    <s v="2021"/>
    <x v="10"/>
    <x v="51"/>
  </r>
  <r>
    <x v="0"/>
    <n v="1185732"/>
    <x v="484"/>
    <x v="0"/>
    <x v="49"/>
    <s v="Manchester"/>
    <x v="1"/>
    <n v="49"/>
    <n v="128"/>
    <n v="6272"/>
    <n v="2634.2400000000002"/>
    <n v="0.42000000000000004"/>
    <s v="Outlet"/>
    <s v="2021"/>
    <x v="10"/>
    <x v="51"/>
  </r>
  <r>
    <x v="0"/>
    <n v="1185732"/>
    <x v="484"/>
    <x v="0"/>
    <x v="49"/>
    <s v="Manchester"/>
    <x v="2"/>
    <n v="47"/>
    <n v="128"/>
    <n v="6016"/>
    <n v="2165.7599999999998"/>
    <n v="0.36"/>
    <s v="Outlet"/>
    <s v="2021"/>
    <x v="10"/>
    <x v="51"/>
  </r>
  <r>
    <x v="0"/>
    <n v="1185732"/>
    <x v="484"/>
    <x v="0"/>
    <x v="49"/>
    <s v="Manchester"/>
    <x v="3"/>
    <n v="49"/>
    <n v="116"/>
    <n v="5684"/>
    <n v="1989.3999999999999"/>
    <n v="0.35"/>
    <s v="Outlet"/>
    <s v="2021"/>
    <x v="10"/>
    <x v="51"/>
  </r>
  <r>
    <x v="0"/>
    <n v="1185732"/>
    <x v="484"/>
    <x v="0"/>
    <x v="49"/>
    <s v="Manchester"/>
    <x v="4"/>
    <n v="50"/>
    <n v="123"/>
    <n v="6150"/>
    <n v="2275.5"/>
    <n v="0.37"/>
    <s v="Outlet"/>
    <s v="2021"/>
    <x v="10"/>
    <x v="51"/>
  </r>
  <r>
    <x v="0"/>
    <n v="1185732"/>
    <x v="484"/>
    <x v="0"/>
    <x v="49"/>
    <s v="Manchester"/>
    <x v="5"/>
    <n v="61"/>
    <n v="144"/>
    <n v="8784"/>
    <n v="3513.6"/>
    <n v="0.39999999999999997"/>
    <s v="Outlet"/>
    <s v="2021"/>
    <x v="10"/>
    <x v="51"/>
  </r>
  <r>
    <x v="0"/>
    <n v="1185732"/>
    <x v="188"/>
    <x v="0"/>
    <x v="49"/>
    <s v="Manchester"/>
    <x v="0"/>
    <n v="36"/>
    <n v="165"/>
    <n v="5940"/>
    <n v="2197.8000000000002"/>
    <n v="0.37000000000000005"/>
    <s v="Outlet"/>
    <s v="2021"/>
    <x v="0"/>
    <x v="3"/>
  </r>
  <r>
    <x v="0"/>
    <n v="1185732"/>
    <x v="188"/>
    <x v="0"/>
    <x v="49"/>
    <s v="Manchester"/>
    <x v="1"/>
    <n v="36"/>
    <n v="93"/>
    <n v="3348"/>
    <n v="1339.2"/>
    <n v="0.4"/>
    <s v="Outlet"/>
    <s v="2021"/>
    <x v="0"/>
    <x v="3"/>
  </r>
  <r>
    <x v="0"/>
    <n v="1185732"/>
    <x v="188"/>
    <x v="0"/>
    <x v="49"/>
    <s v="Manchester"/>
    <x v="2"/>
    <n v="35"/>
    <n v="99"/>
    <n v="3465"/>
    <n v="935.55000000000007"/>
    <n v="0.27"/>
    <s v="Outlet"/>
    <s v="2021"/>
    <x v="0"/>
    <x v="3"/>
  </r>
  <r>
    <x v="0"/>
    <n v="1185732"/>
    <x v="188"/>
    <x v="0"/>
    <x v="49"/>
    <s v="Manchester"/>
    <x v="3"/>
    <n v="33"/>
    <n v="51"/>
    <n v="1683"/>
    <n v="471.24000000000007"/>
    <n v="0.28000000000000003"/>
    <s v="Outlet"/>
    <s v="2021"/>
    <x v="0"/>
    <x v="3"/>
  </r>
  <r>
    <x v="0"/>
    <n v="1185732"/>
    <x v="188"/>
    <x v="0"/>
    <x v="49"/>
    <s v="Manchester"/>
    <x v="4"/>
    <n v="50"/>
    <n v="64"/>
    <n v="3200"/>
    <n v="896.00000000000011"/>
    <n v="0.28000000000000003"/>
    <s v="Outlet"/>
    <s v="2021"/>
    <x v="0"/>
    <x v="3"/>
  </r>
  <r>
    <x v="0"/>
    <n v="1185732"/>
    <x v="188"/>
    <x v="0"/>
    <x v="49"/>
    <s v="Manchester"/>
    <x v="5"/>
    <n v="41"/>
    <n v="105"/>
    <n v="4305"/>
    <n v="1377.6000000000001"/>
    <n v="0.32"/>
    <s v="Outlet"/>
    <s v="2021"/>
    <x v="0"/>
    <x v="3"/>
  </r>
  <r>
    <x v="0"/>
    <n v="1185732"/>
    <x v="696"/>
    <x v="0"/>
    <x v="49"/>
    <s v="Manchester"/>
    <x v="0"/>
    <n v="41"/>
    <n v="184"/>
    <n v="7544"/>
    <n v="2791.28"/>
    <n v="0.37000000000000005"/>
    <s v="Outlet"/>
    <s v="2021"/>
    <x v="1"/>
    <x v="52"/>
  </r>
  <r>
    <x v="0"/>
    <n v="1185732"/>
    <x v="696"/>
    <x v="0"/>
    <x v="49"/>
    <s v="Manchester"/>
    <x v="1"/>
    <n v="42"/>
    <n v="70"/>
    <n v="2940"/>
    <n v="1234.8000000000002"/>
    <n v="0.42000000000000004"/>
    <s v="Outlet"/>
    <s v="2021"/>
    <x v="1"/>
    <x v="52"/>
  </r>
  <r>
    <x v="0"/>
    <n v="1185732"/>
    <x v="696"/>
    <x v="0"/>
    <x v="49"/>
    <s v="Manchester"/>
    <x v="2"/>
    <n v="29"/>
    <n v="83"/>
    <n v="2407"/>
    <n v="649.89"/>
    <n v="0.27"/>
    <s v="Outlet"/>
    <s v="2021"/>
    <x v="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02B2F-F6FF-41DA-A296-FFFAEB31A86F}"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Y1:AB25" firstHeaderRow="1" firstDataRow="1" firstDataCol="3"/>
  <pivotFields count="18">
    <pivotField compact="0" outline="0" subtotalTop="0" showAll="0" defaultSubtotal="0"/>
    <pivotField compact="0" outline="0" subtotalTop="0" showAll="0" defaultSubtotal="0"/>
    <pivotField axis="axisRow"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compact="0" outline="0" subtotalTop="0" showAll="0" defaultSubtotal="0"/>
    <pivotField axis="axisRow" compact="0" outline="0" subtotalTop="0" showAll="0" defaultSubtotal="0">
      <items count="6">
        <item sd="0" x="0"/>
        <item x="1"/>
        <item x="2"/>
        <item x="3"/>
        <item x="4"/>
        <item sd="0" x="5"/>
      </items>
    </pivotField>
    <pivotField axis="axisRow" compact="0" outline="0" subtotalTop="0" showAll="0" defaultSubtotal="0">
      <items count="5">
        <item sd="0" x="0"/>
        <item x="1"/>
        <item x="2"/>
        <item sd="0" x="3"/>
        <item sd="0" x="4"/>
      </items>
    </pivotField>
  </pivotFields>
  <rowFields count="3">
    <field x="17"/>
    <field x="16"/>
    <field x="2"/>
  </rowFields>
  <rowItems count="24">
    <i>
      <x v="1"/>
      <x v="1"/>
      <x v="1"/>
    </i>
    <i r="2">
      <x v="2"/>
    </i>
    <i r="2">
      <x v="3"/>
    </i>
    <i r="1">
      <x v="2"/>
      <x v="4"/>
    </i>
    <i r="2">
      <x v="5"/>
    </i>
    <i r="2">
      <x v="6"/>
    </i>
    <i r="1">
      <x v="3"/>
      <x v="7"/>
    </i>
    <i r="2">
      <x v="8"/>
    </i>
    <i r="2">
      <x v="9"/>
    </i>
    <i r="1">
      <x v="4"/>
      <x v="10"/>
    </i>
    <i r="2">
      <x v="11"/>
    </i>
    <i r="2">
      <x v="12"/>
    </i>
    <i>
      <x v="2"/>
      <x v="1"/>
      <x v="1"/>
    </i>
    <i r="2">
      <x v="2"/>
    </i>
    <i r="2">
      <x v="3"/>
    </i>
    <i r="1">
      <x v="2"/>
      <x v="4"/>
    </i>
    <i r="2">
      <x v="5"/>
    </i>
    <i r="2">
      <x v="6"/>
    </i>
    <i r="1">
      <x v="3"/>
      <x v="7"/>
    </i>
    <i r="2">
      <x v="8"/>
    </i>
    <i r="2">
      <x v="9"/>
    </i>
    <i r="1">
      <x v="4"/>
      <x v="10"/>
    </i>
    <i r="2">
      <x v="11"/>
    </i>
    <i r="2">
      <x v="12"/>
    </i>
  </rowItems>
  <colItems count="1">
    <i/>
  </colItems>
  <dataFields count="1">
    <dataField name="Sum of Total Sales" fld="9" baseField="0" baseItem="0" numFmtId="44"/>
  </dataFields>
  <formats count="1">
    <format dxfId="16">
      <pivotArea outline="0" collapsedLevelsAreSubtotals="1" fieldPosition="0"/>
    </format>
  </format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2342C-C5C3-4BA0-874E-4DF45B863F31}" name="Retailer"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1:K4" firstHeaderRow="1" firstDataRow="1" firstDataCol="1"/>
  <pivotFields count="18">
    <pivotField axis="axisRow" compact="0" outline="0" subtotalTop="0" showAll="0" measureFilter="1" sortType="descending" defaultSubtotal="0">
      <items count="6">
        <item x="5"/>
        <item x="0"/>
        <item x="4"/>
        <item x="2"/>
        <item x="1"/>
        <item x="3"/>
      </items>
      <autoSortScope>
        <pivotArea dataOnly="0" outline="0" fieldPosition="0">
          <references count="1">
            <reference field="4294967294" count="1" selected="0">
              <x v="0"/>
            </reference>
          </references>
        </pivotArea>
      </autoSortScope>
    </pivotField>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0"/>
  </rowFields>
  <rowItems count="3">
    <i>
      <x v="5"/>
    </i>
    <i>
      <x v="1"/>
    </i>
    <i>
      <x v="3"/>
    </i>
  </rowItems>
  <colItems count="1">
    <i/>
  </colItems>
  <dataFields count="1">
    <dataField name="Sum of Total Sales" fld="9" baseField="0" baseItem="0" numFmtId="164"/>
  </dataFields>
  <formats count="2">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87F2F1-9FE8-4B7A-BF22-2394C5E722ED}"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A2" firstHeaderRow="1" firstDataRow="1" firstDataCol="0"/>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Items count="1">
    <i/>
  </rowItems>
  <colItems count="1">
    <i/>
  </colItems>
  <dataFields count="1">
    <dataField name="Sum of Total Sales" fld="9" baseField="0" baseItem="0" numFmtId="4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C3EE5-2335-4F09-B384-6E73C5D0A442}" name="Week"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G1:H54"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axis="axisRow" compact="0" outline="0" subtotalTop="0" showAll="0" defaultSubtotal="0">
      <items count="53">
        <item x="0"/>
        <item x="1"/>
        <item x="31"/>
        <item x="2"/>
        <item x="3"/>
        <item x="4"/>
        <item x="5"/>
        <item x="32"/>
        <item x="52"/>
        <item x="6"/>
        <item x="7"/>
        <item x="8"/>
        <item x="33"/>
        <item x="9"/>
        <item x="34"/>
        <item x="10"/>
        <item x="11"/>
        <item x="12"/>
        <item x="13"/>
        <item x="35"/>
        <item x="36"/>
        <item x="37"/>
        <item x="38"/>
        <item x="39"/>
        <item x="40"/>
        <item x="41"/>
        <item x="42"/>
        <item x="43"/>
        <item x="14"/>
        <item x="15"/>
        <item x="16"/>
        <item x="17"/>
        <item x="18"/>
        <item x="19"/>
        <item x="20"/>
        <item x="21"/>
        <item x="22"/>
        <item x="23"/>
        <item x="44"/>
        <item x="45"/>
        <item x="46"/>
        <item x="47"/>
        <item x="24"/>
        <item x="25"/>
        <item x="26"/>
        <item x="27"/>
        <item x="28"/>
        <item x="48"/>
        <item x="49"/>
        <item x="50"/>
        <item x="51"/>
        <item x="29"/>
        <item x="30"/>
      </items>
    </pivotField>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Total Sales" fld="9" baseField="0" baseItem="0" numFmtId="44"/>
  </dataFields>
  <formats count="1">
    <format dxfId="1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60D2A1-92B6-4007-83FB-4BE92F0EB155}" name="Month"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D1:E13"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axis="axisRow" compact="0" outline="0" subtotalTop="0" showAll="0" defaultSubtotal="0">
      <items count="12">
        <item x="0"/>
        <item x="1"/>
        <item x="2"/>
        <item x="3"/>
        <item x="4"/>
        <item x="11"/>
        <item x="5"/>
        <item x="6"/>
        <item x="7"/>
        <item x="8"/>
        <item x="9"/>
        <item x="10"/>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4"/>
  </rowFields>
  <rowItems count="12">
    <i>
      <x/>
    </i>
    <i>
      <x v="1"/>
    </i>
    <i>
      <x v="2"/>
    </i>
    <i>
      <x v="3"/>
    </i>
    <i>
      <x v="4"/>
    </i>
    <i>
      <x v="5"/>
    </i>
    <i>
      <x v="6"/>
    </i>
    <i>
      <x v="7"/>
    </i>
    <i>
      <x v="8"/>
    </i>
    <i>
      <x v="9"/>
    </i>
    <i>
      <x v="10"/>
    </i>
    <i>
      <x v="11"/>
    </i>
  </rowItems>
  <colItems count="1">
    <i/>
  </colItems>
  <dataFields count="1">
    <dataField name="Sum of Total Sales" fld="9" baseField="0" baseItem="0" numFmtId="4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A72FD5-4361-4536-94CD-49693128CF46}" name="State"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1:T51"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axis="axisRow" compact="0" outline="0" subtotalTop="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EECAB1-836C-4CCF-A3D0-70C6EDD42576}" name="Region"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P1:Q6"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5">
        <item x="3"/>
        <item x="0"/>
        <item x="1"/>
        <item x="4"/>
        <item x="2"/>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3"/>
  </rowFields>
  <rowItems count="5">
    <i>
      <x/>
    </i>
    <i>
      <x v="1"/>
    </i>
    <i>
      <x v="2"/>
    </i>
    <i>
      <x v="3"/>
    </i>
    <i>
      <x v="4"/>
    </i>
  </rowItems>
  <colItems count="1">
    <i/>
  </colItems>
  <dataFields count="1">
    <dataField name="Sum of Total Sales" fld="9" baseField="0" baseItem="0" numFmtId="44"/>
  </dataFields>
  <formats count="1">
    <format dxfId="20">
      <pivotArea outline="0" collapsedLevelsAreSubtotals="1" fieldPosition="0"/>
    </format>
  </format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 chart="6" format="10">
      <pivotArea type="data" outline="0" fieldPosition="0">
        <references count="2">
          <reference field="4294967294" count="1" selected="0">
            <x v="0"/>
          </reference>
          <reference field="3" count="1" selected="0">
            <x v="2"/>
          </reference>
        </references>
      </pivotArea>
    </chartFormat>
    <chartFormat chart="6" format="11">
      <pivotArea type="data" outline="0" fieldPosition="0">
        <references count="2">
          <reference field="4294967294" count="1" selected="0">
            <x v="0"/>
          </reference>
          <reference field="3" count="1" selected="0">
            <x v="3"/>
          </reference>
        </references>
      </pivotArea>
    </chartFormat>
    <chartFormat chart="6"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AC809F-9766-48B7-A34C-1153437CDD50}" name="Product"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M1:N7"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items count="5">
        <item x="3"/>
        <item x="0"/>
        <item x="1"/>
        <item x="4"/>
        <item x="2"/>
      </items>
    </pivotField>
    <pivotField compact="0" outline="0" subtotalTop="0" showAll="0" defaultSubtotal="0"/>
    <pivotField compact="0" outline="0" subtotalTop="0" showAll="0" defaultSubtotal="0"/>
    <pivotField axis="axisRow" compact="0" outline="0" subtotalTop="0" showAll="0" sortType="ascending" defaultSubtotal="0">
      <items count="6">
        <item x="4"/>
        <item x="1"/>
        <item x="0"/>
        <item x="5"/>
        <item x="3"/>
        <item x="2"/>
      </items>
      <autoSortScope>
        <pivotArea dataOnly="0" outline="0" fieldPosition="0">
          <references count="1">
            <reference field="4294967294" count="1" selected="0">
              <x v="0"/>
            </reference>
          </references>
        </pivotArea>
      </autoSortScope>
    </pivotField>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pivotField compact="0" outline="0" subtotalTop="0" showAll="0" defaultSubtotal="0">
      <items count="12">
        <item x="0"/>
        <item x="1"/>
        <item x="2"/>
        <item x="3"/>
        <item x="4"/>
        <item x="11"/>
        <item x="5"/>
        <item x="6"/>
        <item x="7"/>
        <item x="8"/>
        <item x="9"/>
        <item x="10"/>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numFmtId="165"/>
  </dataFields>
  <formats count="1">
    <format dxfId="44">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BE8CA73-1442-41BA-9FAC-3F3F599E7008}" sourceName="Month">
  <pivotTables>
    <pivotTable tabId="3" name="Week"/>
    <pivotTable tabId="3" name="PivotTable1"/>
    <pivotTable tabId="3" name="Retailer"/>
    <pivotTable tabId="3" name="Product"/>
    <pivotTable tabId="3" name="State"/>
    <pivotTable tabId="3" name="Region"/>
    <pivotTable tabId="3" name="Month"/>
    <pivotTable tabId="3" name="PivotTable2"/>
  </pivotTables>
  <data>
    <tabular pivotCacheId="409391930">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B774906D-48B1-4D73-ADD6-125F61AB53D5}" cache="Slicer_Month" caption="Month" columnCount="4"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C6C532-7997-4FE5-8242-138CB4190DC9}" name="Table1" displayName="Table1" ref="B5:Q9654" totalsRowCount="1" headerRowDxfId="41" dataDxfId="40">
  <autoFilter ref="B5:Q9653" xr:uid="{00000000-0001-0000-0000-000000000000}"/>
  <tableColumns count="16">
    <tableColumn id="1" xr3:uid="{9CFB3F93-D1E2-45CA-A23B-14ADFFED917C}" name="Retailer" dataDxfId="39" totalsRowDxfId="15"/>
    <tableColumn id="2" xr3:uid="{38C24C11-550C-4B5F-815C-781CC367B467}" name="Retailer ID" dataDxfId="38" totalsRowDxfId="14"/>
    <tableColumn id="3" xr3:uid="{9EF71A9F-973E-450A-A04E-B6EF120CD3FA}" name="Invoice Date" dataDxfId="37" totalsRowDxfId="13"/>
    <tableColumn id="4" xr3:uid="{718A5957-5F69-4C31-ACB7-6914F1D1A1BD}" name="Region" dataDxfId="36" totalsRowDxfId="12"/>
    <tableColumn id="5" xr3:uid="{A9FED3A8-44B4-4761-9DE5-2D4191E26A0B}" name="State" dataDxfId="35" totalsRowDxfId="11"/>
    <tableColumn id="6" xr3:uid="{951394E7-F184-41FA-8CD2-C68BA16F1287}" name="City" dataDxfId="34" totalsRowDxfId="10"/>
    <tableColumn id="7" xr3:uid="{3A071272-780E-4852-A02F-0291D39FCABA}" name="Product" dataDxfId="33" totalsRowDxfId="9"/>
    <tableColumn id="8" xr3:uid="{8AFD8091-8135-4B2F-824D-EAF2C2A7A982}" name="Price per Unit" dataDxfId="32" totalsRowDxfId="8"/>
    <tableColumn id="9" xr3:uid="{CF2FF79F-A0E7-4DDB-99BD-1491D7DE0E39}" name="Units Sold" dataDxfId="31" totalsRowDxfId="7"/>
    <tableColumn id="10" xr3:uid="{137C05D5-ABA5-4D73-B500-5239DF3EB859}" name="Total Sales" dataDxfId="30" totalsRowDxfId="6"/>
    <tableColumn id="11" xr3:uid="{E57F9B5E-570D-4161-9AA6-B8C3945818F8}" name="Operating Profit" dataDxfId="29" totalsRowDxfId="5"/>
    <tableColumn id="12" xr3:uid="{AF3453FC-F313-4B4E-96FF-8B0F9114A091}" name="Operating Margin" dataDxfId="28" totalsRowDxfId="4"/>
    <tableColumn id="13" xr3:uid="{E9CAA6D7-4838-40EA-AC1C-C50276861587}" name="Sales Method" dataDxfId="27" totalsRowDxfId="3"/>
    <tableColumn id="16" xr3:uid="{EBAC6F3B-3DCB-4B45-935D-5A42A0F5C4B0}" name="Year" dataDxfId="26" totalsRowDxfId="2">
      <calculatedColumnFormula>TEXT(Table1[[#This Row],[Invoice Date]],"yyyy")</calculatedColumnFormula>
    </tableColumn>
    <tableColumn id="14" xr3:uid="{394B72C9-169C-4563-AB30-96005FFF86EA}" name="Month" dataDxfId="25" totalsRowDxfId="1">
      <calculatedColumnFormula>TEXT(Table1[[#This Row],[Invoice Date]],"mmm")</calculatedColumnFormula>
    </tableColumn>
    <tableColumn id="15" xr3:uid="{9913E407-8B45-4C86-8F99-0FB26ED294EC}" name="Week" dataDxfId="24" totalsRowDxfId="0">
      <calculatedColumnFormula>WEEKNUM(Table1[[#This Row],[Invoice Date]])</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D2BA0C-CB24-42BF-B7D6-D281A033C5AB}" name="Table2" displayName="Table2" ref="A1:E25" totalsRowShown="0">
  <autoFilter ref="A1:E25" xr:uid="{22D2BA0C-CB24-42BF-B7D6-D281A033C5AB}"/>
  <tableColumns count="5">
    <tableColumn id="1" xr3:uid="{EA236A96-8FC6-438D-B209-D795025C8669}" name="Month"/>
    <tableColumn id="2" xr3:uid="{FE548F1F-41BF-4D9C-97F8-81DABE219F82}" name="Month Name"/>
    <tableColumn id="3" xr3:uid="{6E190B00-AB20-42A0-95E2-FAE505C3A58E}" name="Year"/>
    <tableColumn id="5" xr3:uid="{90860950-B5A0-4504-A6EF-6600BEFCDE59}" name="Invoice Date" dataDxfId="23">
      <calculatedColumnFormula>TEXT(Table2[[#This Row],[Month]], "mmmyyyy")</calculatedColumnFormula>
    </tableColumn>
    <tableColumn id="4" xr3:uid="{AD925E75-BD5A-4601-8F90-FD8F9670BDBA}" name="Sales" dataCellStyle="Currency">
      <calculatedColumnFormula>SUMIFS('Data Sales Adidas'!K:K,'Data Sales Adidas'!O:O,Month!C2,'Data Sales Adidas'!P:P,Month!B2)</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5857B-C18B-409D-917E-7FEFCB79979A}">
  <dimension ref="A1:AA40"/>
  <sheetViews>
    <sheetView tabSelected="1" workbookViewId="0">
      <selection activeCell="AC6" sqref="AC6"/>
    </sheetView>
  </sheetViews>
  <sheetFormatPr defaultRowHeight="14.5" x14ac:dyDescent="0.35"/>
  <cols>
    <col min="1" max="1" width="3.36328125" customWidth="1"/>
    <col min="25" max="25" width="6.6328125" customWidth="1"/>
    <col min="27" max="27" width="1.08984375" customWidth="1"/>
  </cols>
  <sheetData>
    <row r="1" spans="1:27" ht="6" customHeight="1" x14ac:dyDescent="0.35">
      <c r="A1" s="14"/>
      <c r="B1" s="14"/>
      <c r="C1" s="14"/>
      <c r="D1" s="14"/>
      <c r="E1" s="14"/>
      <c r="F1" s="14"/>
      <c r="G1" s="14"/>
      <c r="H1" s="14"/>
      <c r="I1" s="14"/>
      <c r="J1" s="14"/>
      <c r="K1" s="14"/>
      <c r="L1" s="14"/>
      <c r="M1" s="14"/>
      <c r="N1" s="14"/>
      <c r="O1" s="14"/>
      <c r="P1" s="14"/>
      <c r="Q1" s="14"/>
      <c r="R1" s="14"/>
      <c r="S1" s="14"/>
      <c r="T1" s="14"/>
      <c r="U1" s="14"/>
      <c r="V1" s="14"/>
      <c r="W1" s="14"/>
      <c r="X1" s="14"/>
      <c r="Y1" s="14"/>
      <c r="Z1" s="14"/>
      <c r="AA1" s="14"/>
    </row>
    <row r="2" spans="1:27" x14ac:dyDescent="0.35">
      <c r="A2" s="14"/>
      <c r="B2" s="14"/>
      <c r="C2" s="14"/>
      <c r="D2" s="14"/>
      <c r="E2" s="14"/>
      <c r="F2" s="14"/>
      <c r="G2" s="14"/>
      <c r="H2" s="14"/>
      <c r="I2" s="14"/>
      <c r="J2" s="14"/>
      <c r="K2" s="14"/>
      <c r="L2" s="14"/>
      <c r="M2" s="14"/>
      <c r="N2" s="14"/>
      <c r="O2" s="14"/>
      <c r="P2" s="14"/>
      <c r="Q2" s="14"/>
      <c r="R2" s="14"/>
      <c r="S2" s="14"/>
      <c r="T2" s="14"/>
      <c r="U2" s="14"/>
      <c r="V2" s="14"/>
      <c r="W2" s="14"/>
      <c r="X2" s="14"/>
      <c r="Y2" s="14"/>
      <c r="Z2" s="14"/>
      <c r="AA2" s="14"/>
    </row>
    <row r="3" spans="1:27" x14ac:dyDescent="0.35">
      <c r="A3" s="14"/>
      <c r="B3" s="14"/>
      <c r="C3" s="14"/>
      <c r="D3" s="14"/>
      <c r="E3" s="14"/>
      <c r="F3" s="14"/>
      <c r="G3" s="14"/>
      <c r="H3" s="14"/>
      <c r="I3" s="14"/>
      <c r="J3" s="14"/>
      <c r="K3" s="14"/>
      <c r="L3" s="14"/>
      <c r="M3" s="14"/>
      <c r="N3" s="14"/>
      <c r="O3" s="14"/>
      <c r="P3" s="14"/>
      <c r="Q3" s="14"/>
      <c r="R3" s="14"/>
      <c r="S3" s="14"/>
      <c r="T3" s="14"/>
      <c r="U3" s="14"/>
      <c r="V3" s="14"/>
      <c r="W3" s="14"/>
      <c r="X3" s="14"/>
      <c r="Y3" s="14"/>
      <c r="Z3" s="14"/>
      <c r="AA3" s="14"/>
    </row>
    <row r="4" spans="1:27" x14ac:dyDescent="0.35">
      <c r="A4" s="14"/>
      <c r="B4" s="14"/>
      <c r="C4" s="14"/>
      <c r="D4" s="14"/>
      <c r="E4" s="14"/>
      <c r="F4" s="14"/>
      <c r="G4" s="14"/>
      <c r="H4" s="14"/>
      <c r="I4" s="14"/>
      <c r="J4" s="14"/>
      <c r="K4" s="14"/>
      <c r="L4" s="14"/>
      <c r="M4" s="14"/>
      <c r="N4" s="14"/>
      <c r="O4" s="14"/>
      <c r="P4" s="14"/>
      <c r="Q4" s="14"/>
      <c r="R4" s="14"/>
      <c r="S4" s="14"/>
      <c r="T4" s="14"/>
      <c r="U4" s="14"/>
      <c r="V4" s="14"/>
      <c r="W4" s="14"/>
      <c r="X4" s="14"/>
      <c r="Y4" s="14"/>
      <c r="Z4" s="14"/>
      <c r="AA4" s="14"/>
    </row>
    <row r="5" spans="1:27" x14ac:dyDescent="0.3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x14ac:dyDescent="0.35">
      <c r="A6" s="14"/>
      <c r="B6" s="14"/>
      <c r="C6" s="14"/>
      <c r="D6" s="14"/>
      <c r="E6" s="14"/>
      <c r="F6" s="14"/>
      <c r="G6" s="14"/>
      <c r="H6" s="14"/>
      <c r="I6" s="14"/>
      <c r="J6" s="14"/>
      <c r="K6" s="14"/>
      <c r="L6" s="14"/>
      <c r="M6" s="14"/>
      <c r="N6" s="14"/>
      <c r="O6" s="14"/>
      <c r="P6" s="14"/>
      <c r="Q6" s="14"/>
      <c r="R6" s="14"/>
      <c r="S6" s="14"/>
      <c r="T6" s="14"/>
      <c r="U6" s="14"/>
      <c r="V6" s="14"/>
      <c r="W6" s="14"/>
      <c r="X6" s="14"/>
      <c r="Y6" s="14"/>
      <c r="Z6" s="14"/>
      <c r="AA6" s="14"/>
    </row>
    <row r="7" spans="1:27" x14ac:dyDescent="0.35">
      <c r="A7" s="14"/>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7" x14ac:dyDescent="0.35">
      <c r="A8" s="14"/>
      <c r="B8" s="14"/>
      <c r="C8" s="14"/>
      <c r="D8" s="14"/>
      <c r="E8" s="14"/>
      <c r="F8" s="14"/>
      <c r="G8" s="14"/>
      <c r="H8" s="14"/>
      <c r="I8" s="14"/>
      <c r="J8" s="14"/>
      <c r="K8" s="14"/>
      <c r="L8" s="14"/>
      <c r="M8" s="14"/>
      <c r="N8" s="14"/>
      <c r="O8" s="14"/>
      <c r="P8" s="14"/>
      <c r="Q8" s="14"/>
      <c r="R8" s="14"/>
      <c r="S8" s="14"/>
      <c r="T8" s="14"/>
      <c r="U8" s="14"/>
      <c r="V8" s="14"/>
      <c r="W8" s="14"/>
      <c r="X8" s="14"/>
      <c r="Y8" s="14"/>
      <c r="Z8" s="14"/>
      <c r="AA8" s="14"/>
    </row>
    <row r="9" spans="1:27" x14ac:dyDescent="0.35">
      <c r="A9" s="14"/>
      <c r="B9" s="14"/>
      <c r="C9" s="14"/>
      <c r="D9" s="14"/>
      <c r="E9" s="14"/>
      <c r="F9" s="14"/>
      <c r="G9" s="14"/>
      <c r="H9" s="14"/>
      <c r="I9" s="14"/>
      <c r="J9" s="14"/>
      <c r="K9" s="14"/>
      <c r="L9" s="14"/>
      <c r="M9" s="14"/>
      <c r="N9" s="14"/>
      <c r="O9" s="14"/>
      <c r="P9" s="14"/>
      <c r="Q9" s="14"/>
      <c r="R9" s="14"/>
      <c r="S9" s="14"/>
      <c r="T9" s="14"/>
      <c r="U9" s="14"/>
      <c r="V9" s="14"/>
      <c r="W9" s="14"/>
      <c r="X9" s="14"/>
      <c r="Y9" s="14"/>
      <c r="Z9" s="14"/>
      <c r="AA9" s="14"/>
    </row>
    <row r="10" spans="1:27"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row>
    <row r="11" spans="1:27" x14ac:dyDescent="0.3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row>
    <row r="12" spans="1:27" x14ac:dyDescent="0.3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row>
    <row r="13" spans="1:27" x14ac:dyDescent="0.3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row>
    <row r="14" spans="1:27" x14ac:dyDescent="0.3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row>
    <row r="15" spans="1:27" x14ac:dyDescent="0.3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row>
    <row r="16" spans="1:27" x14ac:dyDescent="0.3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row>
    <row r="17" spans="1:27" x14ac:dyDescent="0.3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1:27" x14ac:dyDescent="0.3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spans="1:27" x14ac:dyDescent="0.3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spans="1:27" x14ac:dyDescent="0.3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spans="1:27" x14ac:dyDescent="0.3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x14ac:dyDescent="0.3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spans="1:27" x14ac:dyDescent="0.3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x14ac:dyDescent="0.3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x14ac:dyDescent="0.3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spans="1:27" x14ac:dyDescent="0.3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spans="1:27" x14ac:dyDescent="0.3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x14ac:dyDescent="0.3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spans="1:27" x14ac:dyDescent="0.3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spans="1:27" x14ac:dyDescent="0.3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spans="1:27" x14ac:dyDescent="0.3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row>
    <row r="32" spans="1:27" x14ac:dyDescent="0.3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row>
    <row r="33" spans="1:27" x14ac:dyDescent="0.3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row>
    <row r="34" spans="1:27" x14ac:dyDescent="0.3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row>
    <row r="35" spans="1:27" x14ac:dyDescent="0.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spans="1:27" x14ac:dyDescent="0.3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x14ac:dyDescent="0.3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x14ac:dyDescent="0.3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x14ac:dyDescent="0.3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6" customHeight="1" x14ac:dyDescent="0.3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8B9E-4F19-4654-BC18-7BE74D42812C}">
  <dimension ref="A1:L40"/>
  <sheetViews>
    <sheetView workbookViewId="0">
      <selection activeCell="B1" sqref="B1"/>
    </sheetView>
  </sheetViews>
  <sheetFormatPr defaultRowHeight="14.5" x14ac:dyDescent="0.35"/>
  <cols>
    <col min="1" max="1" width="27.26953125" bestFit="1" customWidth="1"/>
    <col min="2" max="2" width="17.7265625" customWidth="1"/>
    <col min="3" max="3" width="15.6328125" customWidth="1"/>
    <col min="4" max="4" width="17.26953125" bestFit="1" customWidth="1"/>
  </cols>
  <sheetData>
    <row r="1" spans="1:4" s="15" customFormat="1" ht="17.5" customHeight="1" x14ac:dyDescent="0.4">
      <c r="A1" s="38" t="s">
        <v>177</v>
      </c>
    </row>
    <row r="2" spans="1:4" s="15" customFormat="1" ht="16" customHeight="1" x14ac:dyDescent="0.35"/>
    <row r="3" spans="1:4" s="15" customFormat="1" x14ac:dyDescent="0.35">
      <c r="A3" s="27" t="s">
        <v>168</v>
      </c>
    </row>
    <row r="4" spans="1:4" s="15" customFormat="1" x14ac:dyDescent="0.35">
      <c r="A4" s="15" t="s">
        <v>152</v>
      </c>
      <c r="B4" s="15" t="s">
        <v>169</v>
      </c>
      <c r="C4" s="15" t="s">
        <v>170</v>
      </c>
    </row>
    <row r="5" spans="1:4" x14ac:dyDescent="0.35">
      <c r="A5" s="32">
        <v>2020</v>
      </c>
      <c r="B5" s="16">
        <f>SUMIF('Data Sales Adidas'!O:O,2020,'Data Sales Adidas'!K:K)</f>
        <v>182080675</v>
      </c>
    </row>
    <row r="6" spans="1:4" s="15" customFormat="1" x14ac:dyDescent="0.35">
      <c r="A6" s="32">
        <v>2021</v>
      </c>
      <c r="B6" s="16">
        <f>SUMIF('Data Sales Adidas'!O:O,2021,'Data Sales Adidas'!K:K)</f>
        <v>717821450</v>
      </c>
      <c r="C6" s="31">
        <f>(B6-B5)/B5</f>
        <v>2.9423263891129579</v>
      </c>
    </row>
    <row r="7" spans="1:4" s="15" customFormat="1" x14ac:dyDescent="0.35"/>
    <row r="8" spans="1:4" x14ac:dyDescent="0.35">
      <c r="A8" s="27" t="s">
        <v>167</v>
      </c>
    </row>
    <row r="9" spans="1:4" x14ac:dyDescent="0.35">
      <c r="A9" s="30" t="s">
        <v>165</v>
      </c>
      <c r="B9" t="s">
        <v>166</v>
      </c>
      <c r="C9" t="s">
        <v>11</v>
      </c>
      <c r="D9" t="s">
        <v>163</v>
      </c>
    </row>
    <row r="10" spans="1:4" x14ac:dyDescent="0.35">
      <c r="A10" s="15" t="s">
        <v>17</v>
      </c>
      <c r="B10" s="16">
        <f>SUMIF('Data Sales Adidas'!H:H, "Men's Street Footwear", 'Data Sales Adidas'!K:K)</f>
        <v>208826244</v>
      </c>
      <c r="C10" s="16">
        <f>SUMIF('Data Sales Adidas'!H:H, "Men's Street Footwear", 'Data Sales Adidas'!L:L)</f>
        <v>82802260.619999707</v>
      </c>
      <c r="D10" s="31">
        <f>(C10/B10)</f>
        <v>0.39651271331585941</v>
      </c>
    </row>
    <row r="11" spans="1:4" x14ac:dyDescent="0.35">
      <c r="A11" s="15" t="s">
        <v>23</v>
      </c>
      <c r="B11" s="16">
        <f>SUMIF('Data Sales Adidas'!H:H, "Women's Apparel", 'Data Sales Adidas'!K:K)</f>
        <v>179038860</v>
      </c>
      <c r="C11" s="16">
        <f>SUMIF('Data Sales Adidas'!H:H, "Women's Apparel", 'Data Sales Adidas'!L:L)</f>
        <v>68650970.560000017</v>
      </c>
      <c r="D11" s="31">
        <f>(C11/B11)</f>
        <v>0.38344173192344955</v>
      </c>
    </row>
    <row r="12" spans="1:4" x14ac:dyDescent="0.35">
      <c r="A12" s="15" t="s">
        <v>21</v>
      </c>
      <c r="B12" s="16">
        <f>SUMIF('Data Sales Adidas'!H:H, "Women's Athletic Footwear", 'Data Sales Adidas'!K:K)</f>
        <v>106631896</v>
      </c>
      <c r="C12" s="16">
        <f>SUMIF('Data Sales Adidas'!H:H, "Women's Athletic Footwear", 'Data Sales Adidas'!L:L)</f>
        <v>38975784.93999999</v>
      </c>
      <c r="D12" s="31">
        <f>(C12/B12)</f>
        <v>0.36551713326001434</v>
      </c>
    </row>
    <row r="13" spans="1:4" x14ac:dyDescent="0.35">
      <c r="A13" s="15" t="s">
        <v>164</v>
      </c>
      <c r="B13" s="16">
        <f>SUMIF('Data Sales Adidas'!H:H, "Men's Apparel", 'Data Sales Adidas'!K:K)</f>
        <v>123728632</v>
      </c>
      <c r="C13" s="16">
        <f>SUMIF('Data Sales Adidas'!H:H, "Men's Apparel", 'Data Sales Adidas'!L:L)</f>
        <v>44763030.330000028</v>
      </c>
      <c r="D13" s="31">
        <f>(C13/B13)</f>
        <v>0.36178392669855131</v>
      </c>
    </row>
    <row r="14" spans="1:4" x14ac:dyDescent="0.35">
      <c r="A14" s="15" t="s">
        <v>20</v>
      </c>
      <c r="B14" s="16">
        <f>SUMIF('Data Sales Adidas'!H:H, "Women's Street Footwear", 'Data Sales Adidas'!K:K)</f>
        <v>128002813</v>
      </c>
      <c r="C14" s="16">
        <f>SUMIF('Data Sales Adidas'!H:H, "Women's Street Footwear", 'Data Sales Adidas'!L:L)</f>
        <v>45095826.810000047</v>
      </c>
      <c r="D14" s="31">
        <f>(C14/B14)</f>
        <v>0.35230340453533665</v>
      </c>
    </row>
    <row r="15" spans="1:4" x14ac:dyDescent="0.35">
      <c r="A15" s="15" t="s">
        <v>19</v>
      </c>
      <c r="B15" s="16">
        <f>SUMIF('Data Sales Adidas'!H:H, "Men's Athletic Footwear", 'Data Sales Adidas'!K:K)</f>
        <v>153673680</v>
      </c>
      <c r="C15" s="16">
        <f>SUMIF('Data Sales Adidas'!H:H, "Men's Athletic Footwear", 'Data Sales Adidas'!L:L)</f>
        <v>51846888.190000139</v>
      </c>
      <c r="D15" s="31">
        <f>(C15/B15)</f>
        <v>0.33738300657601317</v>
      </c>
    </row>
    <row r="16" spans="1:4" x14ac:dyDescent="0.35">
      <c r="A16" s="15"/>
      <c r="B16" s="25"/>
    </row>
    <row r="17" spans="1:12" x14ac:dyDescent="0.35">
      <c r="A17" s="27" t="s">
        <v>171</v>
      </c>
    </row>
    <row r="18" spans="1:12" s="15" customFormat="1" x14ac:dyDescent="0.35">
      <c r="A18" s="30" t="s">
        <v>1</v>
      </c>
      <c r="B18" s="16" t="s">
        <v>172</v>
      </c>
      <c r="C18" s="15" t="s">
        <v>10</v>
      </c>
      <c r="D18" s="15" t="s">
        <v>11</v>
      </c>
      <c r="L18" s="37"/>
    </row>
    <row r="19" spans="1:12" x14ac:dyDescent="0.35">
      <c r="A19" t="s">
        <v>26</v>
      </c>
      <c r="B19" s="16">
        <f>SUMIF('Data Sales Adidas'!B:B, "Sports Direct", 'Data Sales Adidas'!L:L)</f>
        <v>74332954.959999874</v>
      </c>
      <c r="C19" s="16">
        <f>SUMIF('Data Sales Adidas'!B:B, "Sports Direct", 'Data Sales Adidas'!K:K)</f>
        <v>182470997</v>
      </c>
      <c r="D19" s="31">
        <f>(B19/C19)</f>
        <v>0.40736860203597108</v>
      </c>
    </row>
    <row r="20" spans="1:12" x14ac:dyDescent="0.35">
      <c r="A20" t="s">
        <v>61</v>
      </c>
      <c r="B20" s="16">
        <f>SUMIF('Data Sales Adidas'!B:B, "Amazon", 'Data Sales Adidas'!L:L)</f>
        <v>28818503.309999976</v>
      </c>
      <c r="C20" s="16">
        <f>SUMIF('Data Sales Adidas'!B:B, "Amazon", 'Data Sales Adidas'!K:K)</f>
        <v>77698912</v>
      </c>
      <c r="D20" s="31">
        <f>(B20/C20)</f>
        <v>0.3708997020447336</v>
      </c>
    </row>
    <row r="21" spans="1:12" x14ac:dyDescent="0.35">
      <c r="A21" t="s">
        <v>14</v>
      </c>
      <c r="B21" s="16">
        <f>SUMIF('Data Sales Adidas'!B:B, "Foot Locker", 'Data Sales Adidas'!L:L)</f>
        <v>80722124.810000077</v>
      </c>
      <c r="C21" s="16">
        <f>SUMIF('Data Sales Adidas'!B:B, "Foot Locker", 'Data Sales Adidas'!K:K)</f>
        <v>220094720</v>
      </c>
      <c r="D21" s="31">
        <f>(B21/C21)</f>
        <v>0.36676084192296876</v>
      </c>
    </row>
    <row r="22" spans="1:12" x14ac:dyDescent="0.35">
      <c r="A22" t="s">
        <v>34</v>
      </c>
      <c r="B22" s="16">
        <f>SUMIF('Data Sales Adidas'!B:B, "Kohl's", 'Data Sales Adidas'!L:L)</f>
        <v>36811252.58000008</v>
      </c>
      <c r="C22" s="16">
        <f>SUMIF('Data Sales Adidas'!B:B, "Kohl's", 'Data Sales Adidas'!K:K)</f>
        <v>102114753</v>
      </c>
      <c r="D22" s="31">
        <f>(B22/C22)</f>
        <v>0.3604890723282666</v>
      </c>
    </row>
    <row r="23" spans="1:12" x14ac:dyDescent="0.35">
      <c r="A23" t="s">
        <v>30</v>
      </c>
      <c r="B23" s="16">
        <f>SUMIF('Data Sales Adidas'!B:B, "West Gear", 'Data Sales Adidas'!L:L)</f>
        <v>85667873.180000097</v>
      </c>
      <c r="C23" s="16">
        <f>SUMIF('Data Sales Adidas'!B:B, "West Gear", 'Data Sales Adidas'!K:K)</f>
        <v>242964333</v>
      </c>
      <c r="D23" s="31">
        <f>(B23/C23)</f>
        <v>0.35259444101204807</v>
      </c>
    </row>
    <row r="24" spans="1:12" x14ac:dyDescent="0.35">
      <c r="A24" t="s">
        <v>25</v>
      </c>
      <c r="B24" s="16">
        <f>SUMIF('Data Sales Adidas'!B:B, "Walmart", 'Data Sales Adidas'!L:L)</f>
        <v>25782052.609999981</v>
      </c>
      <c r="C24" s="16">
        <f>SUMIF('Data Sales Adidas'!B:B, "Walmart", 'Data Sales Adidas'!K:K)</f>
        <v>74558410</v>
      </c>
      <c r="D24" s="31">
        <f>(B24/C24)</f>
        <v>0.3457967063675309</v>
      </c>
    </row>
    <row r="25" spans="1:12" x14ac:dyDescent="0.35">
      <c r="C25" s="25"/>
    </row>
    <row r="26" spans="1:12" x14ac:dyDescent="0.35">
      <c r="A26" s="27" t="s">
        <v>173</v>
      </c>
    </row>
    <row r="27" spans="1:12" x14ac:dyDescent="0.35">
      <c r="A27" t="s">
        <v>174</v>
      </c>
      <c r="B27" t="s">
        <v>10</v>
      </c>
      <c r="C27" t="s">
        <v>176</v>
      </c>
    </row>
    <row r="28" spans="1:12" x14ac:dyDescent="0.35">
      <c r="A28" t="s">
        <v>18</v>
      </c>
      <c r="B28" s="16">
        <f>SUMIF('Data Sales Adidas'!N:N, "In-Store", 'Data Sales Adidas'!K:K)</f>
        <v>356643750</v>
      </c>
      <c r="C28" s="31">
        <f>SUMIF('Data Sales Adidas'!N:N, "In-store", 'Data Sales Adidas'!K:K)/SUM('Data Sales Adidas'!K:K)</f>
        <v>0.39631393247348984</v>
      </c>
    </row>
    <row r="29" spans="1:12" x14ac:dyDescent="0.35">
      <c r="A29" t="s">
        <v>24</v>
      </c>
      <c r="B29" s="16">
        <f>SUMIF('Data Sales Adidas'!N:N, "Outlet", 'Data Sales Adidas'!K:K)</f>
        <v>295585493</v>
      </c>
      <c r="C29" s="31">
        <f>SUMIF('Data Sales Adidas'!N:N, "Outlet", 'Data Sales Adidas'!K:K)/SUM('Data Sales Adidas'!K:K)</f>
        <v>0.32846404602056029</v>
      </c>
    </row>
    <row r="30" spans="1:12" x14ac:dyDescent="0.35">
      <c r="A30" t="s">
        <v>83</v>
      </c>
      <c r="B30" s="33">
        <f>SUMIF('Data Sales Adidas'!N:N, "Online", 'Data Sales Adidas'!K:K)</f>
        <v>247672882</v>
      </c>
      <c r="C30" s="34">
        <f>SUMIF('Data Sales Adidas'!N:N, "Online", 'Data Sales Adidas'!K:K)/SUM('Data Sales Adidas'!K:K)</f>
        <v>0.27522202150594988</v>
      </c>
    </row>
    <row r="31" spans="1:12" x14ac:dyDescent="0.35">
      <c r="A31" t="s">
        <v>10</v>
      </c>
      <c r="B31" s="16">
        <f>SUM(B28:B30)</f>
        <v>899902125</v>
      </c>
      <c r="C31" s="35">
        <f>SUM(C28:C30)</f>
        <v>1</v>
      </c>
    </row>
    <row r="33" spans="1:2" x14ac:dyDescent="0.35">
      <c r="A33" s="27" t="s">
        <v>175</v>
      </c>
    </row>
    <row r="34" spans="1:2" s="15" customFormat="1" x14ac:dyDescent="0.35">
      <c r="A34" s="15" t="s">
        <v>4</v>
      </c>
      <c r="B34" s="15" t="s">
        <v>175</v>
      </c>
    </row>
    <row r="35" spans="1:2" x14ac:dyDescent="0.35">
      <c r="A35" t="s">
        <v>31</v>
      </c>
      <c r="B35" s="36">
        <f>SUMIF(Table1[[#Headers],[#Data],[Region]], "West", 'Data Sales Adidas'!K:K)</f>
        <v>269971480</v>
      </c>
    </row>
    <row r="36" spans="1:2" x14ac:dyDescent="0.35">
      <c r="A36" t="s">
        <v>15</v>
      </c>
      <c r="B36" s="36">
        <f>SUMIF(Table1[[#Headers],[#Data],[Region]], "Northeast", 'Data Sales Adidas'!K:K)</f>
        <v>185432457</v>
      </c>
    </row>
    <row r="37" spans="1:2" x14ac:dyDescent="0.35">
      <c r="A37" t="s">
        <v>48</v>
      </c>
      <c r="B37" s="36">
        <f>SUMIF(Table1[[#Headers],[#Data],[Region]], "Southeast", 'Data Sales Adidas'!K:K)</f>
        <v>163527975</v>
      </c>
    </row>
    <row r="38" spans="1:2" x14ac:dyDescent="0.35">
      <c r="A38" t="s">
        <v>27</v>
      </c>
      <c r="B38" s="36">
        <f>SUMIF(Table1[[#Headers],[#Data],[Region]], "South", 'Data Sales Adidas'!K:K)</f>
        <v>145595070</v>
      </c>
    </row>
    <row r="39" spans="1:2" x14ac:dyDescent="0.35">
      <c r="A39" t="s">
        <v>36</v>
      </c>
      <c r="B39" s="36">
        <f>SUMIF(Table1[[#Headers],[#Data],[Region]], "Midwest", 'Data Sales Adidas'!K:K)</f>
        <v>135357947</v>
      </c>
    </row>
    <row r="40" spans="1:2" x14ac:dyDescent="0.35">
      <c r="B40" s="25"/>
    </row>
  </sheetData>
  <sortState xmlns:xlrd2="http://schemas.microsoft.com/office/spreadsheetml/2017/richdata2" ref="A9:D15">
    <sortCondition descending="1" ref="D10:D1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9656"/>
  <sheetViews>
    <sheetView workbookViewId="0">
      <selection activeCell="H15" sqref="H15"/>
    </sheetView>
  </sheetViews>
  <sheetFormatPr defaultColWidth="14.453125" defaultRowHeight="15" customHeight="1" x14ac:dyDescent="0.35"/>
  <cols>
    <col min="1" max="1" width="2.54296875" customWidth="1"/>
    <col min="2" max="2" width="12.08984375" bestFit="1" customWidth="1"/>
    <col min="3" max="3" width="14.26953125" bestFit="1" customWidth="1"/>
    <col min="4" max="4" width="15.90625" bestFit="1" customWidth="1"/>
    <col min="5" max="5" width="11.26953125" bestFit="1" customWidth="1"/>
    <col min="6" max="6" width="14.54296875" bestFit="1" customWidth="1"/>
    <col min="7" max="7" width="13.36328125" bestFit="1" customWidth="1"/>
    <col min="8" max="8" width="24.90625" bestFit="1" customWidth="1"/>
    <col min="9" max="9" width="17.1796875" bestFit="1" customWidth="1"/>
    <col min="10" max="10" width="14" bestFit="1" customWidth="1"/>
    <col min="11" max="11" width="14.453125" bestFit="1" customWidth="1"/>
    <col min="12" max="12" width="19.1796875" bestFit="1" customWidth="1"/>
    <col min="13" max="13" width="20.453125" bestFit="1" customWidth="1"/>
    <col min="14" max="14" width="17.1796875" bestFit="1" customWidth="1"/>
    <col min="15" max="15" width="9.26953125" style="11" bestFit="1" customWidth="1"/>
    <col min="16" max="16" width="11.1796875" bestFit="1" customWidth="1"/>
    <col min="17" max="17" width="10.453125" bestFit="1" customWidth="1"/>
  </cols>
  <sheetData>
    <row r="1" spans="2:17" ht="6.75" customHeight="1" x14ac:dyDescent="0.35"/>
    <row r="2" spans="2:17" ht="14.25" customHeight="1" x14ac:dyDescent="0.35">
      <c r="C2" s="22" t="s">
        <v>0</v>
      </c>
      <c r="D2" s="23"/>
      <c r="E2" s="23"/>
      <c r="F2" s="23"/>
      <c r="G2" s="23"/>
    </row>
    <row r="3" spans="2:17" ht="17.25" customHeight="1" x14ac:dyDescent="0.55000000000000004">
      <c r="B3" s="1"/>
      <c r="C3" s="24"/>
      <c r="D3" s="24"/>
      <c r="E3" s="24"/>
      <c r="F3" s="24"/>
      <c r="G3" s="24"/>
      <c r="H3" s="2"/>
      <c r="I3" s="2"/>
      <c r="J3" s="2"/>
      <c r="K3" s="2"/>
      <c r="L3" s="2"/>
      <c r="M3" s="2"/>
      <c r="N3" s="2"/>
      <c r="O3" s="17"/>
    </row>
    <row r="4" spans="2:17" ht="14.25" customHeight="1" x14ac:dyDescent="0.35"/>
    <row r="5" spans="2:17" ht="14.25" customHeight="1" x14ac:dyDescent="0.35">
      <c r="B5" s="3" t="s">
        <v>1</v>
      </c>
      <c r="C5" s="3" t="s">
        <v>2</v>
      </c>
      <c r="D5" s="3" t="s">
        <v>3</v>
      </c>
      <c r="E5" s="3" t="s">
        <v>4</v>
      </c>
      <c r="F5" s="3" t="s">
        <v>5</v>
      </c>
      <c r="G5" s="3" t="s">
        <v>6</v>
      </c>
      <c r="H5" s="3" t="s">
        <v>7</v>
      </c>
      <c r="I5" s="3" t="s">
        <v>8</v>
      </c>
      <c r="J5" s="3" t="s">
        <v>9</v>
      </c>
      <c r="K5" s="3" t="s">
        <v>10</v>
      </c>
      <c r="L5" s="3" t="s">
        <v>11</v>
      </c>
      <c r="M5" s="3" t="s">
        <v>12</v>
      </c>
      <c r="N5" s="3" t="s">
        <v>13</v>
      </c>
      <c r="O5" s="3" t="s">
        <v>152</v>
      </c>
      <c r="P5" s="3" t="s">
        <v>135</v>
      </c>
      <c r="Q5" s="3" t="s">
        <v>136</v>
      </c>
    </row>
    <row r="6" spans="2:17"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c r="O6" s="4" t="str">
        <f>TEXT(Table1[[#This Row],[Invoice Date]],"yyyy")</f>
        <v>2020</v>
      </c>
      <c r="P6" s="4" t="str">
        <f>TEXT(Table1[[#This Row],[Invoice Date]],"mmm")</f>
        <v>Jan</v>
      </c>
      <c r="Q6" s="4">
        <f>WEEKNUM(Table1[[#This Row],[Invoice Date]])</f>
        <v>1</v>
      </c>
    </row>
    <row r="7" spans="2:17"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c r="O7" s="4" t="str">
        <f>TEXT(Table1[[#This Row],[Invoice Date]],"yyyy")</f>
        <v>2020</v>
      </c>
      <c r="P7" s="4" t="str">
        <f>TEXT(Table1[[#This Row],[Invoice Date]],"mmm")</f>
        <v>Jan</v>
      </c>
      <c r="Q7" s="4">
        <f>WEEKNUM(Table1[[#This Row],[Invoice Date]])</f>
        <v>1</v>
      </c>
    </row>
    <row r="8" spans="2:17"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c r="O8" s="4" t="str">
        <f>TEXT(Table1[[#This Row],[Invoice Date]],"yyyy")</f>
        <v>2020</v>
      </c>
      <c r="P8" s="4" t="str">
        <f>TEXT(Table1[[#This Row],[Invoice Date]],"mmm")</f>
        <v>Jan</v>
      </c>
      <c r="Q8" s="4">
        <f>WEEKNUM(Table1[[#This Row],[Invoice Date]])</f>
        <v>1</v>
      </c>
    </row>
    <row r="9" spans="2:17"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c r="O9" s="4" t="str">
        <f>TEXT(Table1[[#This Row],[Invoice Date]],"yyyy")</f>
        <v>2020</v>
      </c>
      <c r="P9" s="4" t="str">
        <f>TEXT(Table1[[#This Row],[Invoice Date]],"mmm")</f>
        <v>Jan</v>
      </c>
      <c r="Q9" s="4">
        <f>WEEKNUM(Table1[[#This Row],[Invoice Date]])</f>
        <v>1</v>
      </c>
    </row>
    <row r="10" spans="2:17"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c r="O10" s="4" t="str">
        <f>TEXT(Table1[[#This Row],[Invoice Date]],"yyyy")</f>
        <v>2020</v>
      </c>
      <c r="P10" s="4" t="str">
        <f>TEXT(Table1[[#This Row],[Invoice Date]],"mmm")</f>
        <v>Jan</v>
      </c>
      <c r="Q10" s="4">
        <f>WEEKNUM(Table1[[#This Row],[Invoice Date]])</f>
        <v>2</v>
      </c>
    </row>
    <row r="11" spans="2:17"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c r="O11" s="4" t="str">
        <f>TEXT(Table1[[#This Row],[Invoice Date]],"yyyy")</f>
        <v>2020</v>
      </c>
      <c r="P11" s="4" t="str">
        <f>TEXT(Table1[[#This Row],[Invoice Date]],"mmm")</f>
        <v>Jan</v>
      </c>
      <c r="Q11" s="4">
        <f>WEEKNUM(Table1[[#This Row],[Invoice Date]])</f>
        <v>2</v>
      </c>
    </row>
    <row r="12" spans="2:17"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c r="O12" s="4" t="str">
        <f>TEXT(Table1[[#This Row],[Invoice Date]],"yyyy")</f>
        <v>2020</v>
      </c>
      <c r="P12" s="4" t="str">
        <f>TEXT(Table1[[#This Row],[Invoice Date]],"mmm")</f>
        <v>Jan</v>
      </c>
      <c r="Q12" s="4">
        <f>WEEKNUM(Table1[[#This Row],[Invoice Date]])</f>
        <v>2</v>
      </c>
    </row>
    <row r="13" spans="2:17"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c r="O13" s="4" t="str">
        <f>TEXT(Table1[[#This Row],[Invoice Date]],"yyyy")</f>
        <v>2020</v>
      </c>
      <c r="P13" s="4" t="str">
        <f>TEXT(Table1[[#This Row],[Invoice Date]],"mmm")</f>
        <v>Jan</v>
      </c>
      <c r="Q13" s="4">
        <f>WEEKNUM(Table1[[#This Row],[Invoice Date]])</f>
        <v>2</v>
      </c>
    </row>
    <row r="14" spans="2:17"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c r="O14" s="4" t="str">
        <f>TEXT(Table1[[#This Row],[Invoice Date]],"yyyy")</f>
        <v>2020</v>
      </c>
      <c r="P14" s="4" t="str">
        <f>TEXT(Table1[[#This Row],[Invoice Date]],"mmm")</f>
        <v>Jan</v>
      </c>
      <c r="Q14" s="4">
        <f>WEEKNUM(Table1[[#This Row],[Invoice Date]])</f>
        <v>4</v>
      </c>
    </row>
    <row r="15" spans="2:17"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c r="O15" s="4" t="str">
        <f>TEXT(Table1[[#This Row],[Invoice Date]],"yyyy")</f>
        <v>2020</v>
      </c>
      <c r="P15" s="4" t="str">
        <f>TEXT(Table1[[#This Row],[Invoice Date]],"mmm")</f>
        <v>Jan</v>
      </c>
      <c r="Q15" s="4">
        <f>WEEKNUM(Table1[[#This Row],[Invoice Date]])</f>
        <v>4</v>
      </c>
    </row>
    <row r="16" spans="2:17"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c r="O16" s="4" t="str">
        <f>TEXT(Table1[[#This Row],[Invoice Date]],"yyyy")</f>
        <v>2020</v>
      </c>
      <c r="P16" s="4" t="str">
        <f>TEXT(Table1[[#This Row],[Invoice Date]],"mmm")</f>
        <v>Jan</v>
      </c>
      <c r="Q16" s="4">
        <f>WEEKNUM(Table1[[#This Row],[Invoice Date]])</f>
        <v>4</v>
      </c>
    </row>
    <row r="17" spans="2:17"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c r="O17" s="4" t="str">
        <f>TEXT(Table1[[#This Row],[Invoice Date]],"yyyy")</f>
        <v>2020</v>
      </c>
      <c r="P17" s="4" t="str">
        <f>TEXT(Table1[[#This Row],[Invoice Date]],"mmm")</f>
        <v>Jan</v>
      </c>
      <c r="Q17" s="4">
        <f>WEEKNUM(Table1[[#This Row],[Invoice Date]])</f>
        <v>4</v>
      </c>
    </row>
    <row r="18" spans="2:17"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c r="O18" s="4" t="str">
        <f>TEXT(Table1[[#This Row],[Invoice Date]],"yyyy")</f>
        <v>2020</v>
      </c>
      <c r="P18" s="4" t="str">
        <f>TEXT(Table1[[#This Row],[Invoice Date]],"mmm")</f>
        <v>Jan</v>
      </c>
      <c r="Q18" s="4">
        <f>WEEKNUM(Table1[[#This Row],[Invoice Date]])</f>
        <v>4</v>
      </c>
    </row>
    <row r="19" spans="2:17"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c r="O19" s="4" t="str">
        <f>TEXT(Table1[[#This Row],[Invoice Date]],"yyyy")</f>
        <v>2020</v>
      </c>
      <c r="P19" s="4" t="str">
        <f>TEXT(Table1[[#This Row],[Invoice Date]],"mmm")</f>
        <v>Jan</v>
      </c>
      <c r="Q19" s="4">
        <f>WEEKNUM(Table1[[#This Row],[Invoice Date]])</f>
        <v>5</v>
      </c>
    </row>
    <row r="20" spans="2:17"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c r="O20" s="4" t="str">
        <f>TEXT(Table1[[#This Row],[Invoice Date]],"yyyy")</f>
        <v>2020</v>
      </c>
      <c r="P20" s="4" t="str">
        <f>TEXT(Table1[[#This Row],[Invoice Date]],"mmm")</f>
        <v>Jan</v>
      </c>
      <c r="Q20" s="4">
        <f>WEEKNUM(Table1[[#This Row],[Invoice Date]])</f>
        <v>5</v>
      </c>
    </row>
    <row r="21" spans="2:17"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c r="O21" s="4" t="str">
        <f>TEXT(Table1[[#This Row],[Invoice Date]],"yyyy")</f>
        <v>2020</v>
      </c>
      <c r="P21" s="4" t="str">
        <f>TEXT(Table1[[#This Row],[Invoice Date]],"mmm")</f>
        <v>Jan</v>
      </c>
      <c r="Q21" s="4">
        <f>WEEKNUM(Table1[[#This Row],[Invoice Date]])</f>
        <v>5</v>
      </c>
    </row>
    <row r="22" spans="2:17"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c r="O22" s="4" t="str">
        <f>TEXT(Table1[[#This Row],[Invoice Date]],"yyyy")</f>
        <v>2020</v>
      </c>
      <c r="P22" s="4" t="str">
        <f>TEXT(Table1[[#This Row],[Invoice Date]],"mmm")</f>
        <v>Jan</v>
      </c>
      <c r="Q22" s="4">
        <f>WEEKNUM(Table1[[#This Row],[Invoice Date]])</f>
        <v>5</v>
      </c>
    </row>
    <row r="23" spans="2:17"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c r="O23" s="4" t="str">
        <f>TEXT(Table1[[#This Row],[Invoice Date]],"yyyy")</f>
        <v>2020</v>
      </c>
      <c r="P23" s="4" t="str">
        <f>TEXT(Table1[[#This Row],[Invoice Date]],"mmm")</f>
        <v>Jan</v>
      </c>
      <c r="Q23" s="4">
        <f>WEEKNUM(Table1[[#This Row],[Invoice Date]])</f>
        <v>5</v>
      </c>
    </row>
    <row r="24" spans="2:17"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c r="O24" s="4" t="str">
        <f>TEXT(Table1[[#This Row],[Invoice Date]],"yyyy")</f>
        <v>2020</v>
      </c>
      <c r="P24" s="4" t="str">
        <f>TEXT(Table1[[#This Row],[Invoice Date]],"mmm")</f>
        <v>Jan</v>
      </c>
      <c r="Q24" s="4">
        <f>WEEKNUM(Table1[[#This Row],[Invoice Date]])</f>
        <v>5</v>
      </c>
    </row>
    <row r="25" spans="2:17"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c r="O25" s="4" t="str">
        <f>TEXT(Table1[[#This Row],[Invoice Date]],"yyyy")</f>
        <v>2020</v>
      </c>
      <c r="P25" s="4" t="str">
        <f>TEXT(Table1[[#This Row],[Invoice Date]],"mmm")</f>
        <v>Feb</v>
      </c>
      <c r="Q25" s="4">
        <f>WEEKNUM(Table1[[#This Row],[Invoice Date]])</f>
        <v>5</v>
      </c>
    </row>
    <row r="26" spans="2:17"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c r="O26" s="4" t="str">
        <f>TEXT(Table1[[#This Row],[Invoice Date]],"yyyy")</f>
        <v>2020</v>
      </c>
      <c r="P26" s="4" t="str">
        <f>TEXT(Table1[[#This Row],[Invoice Date]],"mmm")</f>
        <v>Feb</v>
      </c>
      <c r="Q26" s="4">
        <f>WEEKNUM(Table1[[#This Row],[Invoice Date]])</f>
        <v>6</v>
      </c>
    </row>
    <row r="27" spans="2:17"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c r="O27" s="4" t="str">
        <f>TEXT(Table1[[#This Row],[Invoice Date]],"yyyy")</f>
        <v>2020</v>
      </c>
      <c r="P27" s="4" t="str">
        <f>TEXT(Table1[[#This Row],[Invoice Date]],"mmm")</f>
        <v>Feb</v>
      </c>
      <c r="Q27" s="4">
        <f>WEEKNUM(Table1[[#This Row],[Invoice Date]])</f>
        <v>6</v>
      </c>
    </row>
    <row r="28" spans="2:17"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c r="O28" s="4" t="str">
        <f>TEXT(Table1[[#This Row],[Invoice Date]],"yyyy")</f>
        <v>2020</v>
      </c>
      <c r="P28" s="4" t="str">
        <f>TEXT(Table1[[#This Row],[Invoice Date]],"mmm")</f>
        <v>Feb</v>
      </c>
      <c r="Q28" s="4">
        <f>WEEKNUM(Table1[[#This Row],[Invoice Date]])</f>
        <v>6</v>
      </c>
    </row>
    <row r="29" spans="2:17"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c r="O29" s="4" t="str">
        <f>TEXT(Table1[[#This Row],[Invoice Date]],"yyyy")</f>
        <v>2020</v>
      </c>
      <c r="P29" s="4" t="str">
        <f>TEXT(Table1[[#This Row],[Invoice Date]],"mmm")</f>
        <v>Feb</v>
      </c>
      <c r="Q29" s="4">
        <f>WEEKNUM(Table1[[#This Row],[Invoice Date]])</f>
        <v>6</v>
      </c>
    </row>
    <row r="30" spans="2:17"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c r="O30" s="4" t="str">
        <f>TEXT(Table1[[#This Row],[Invoice Date]],"yyyy")</f>
        <v>2020</v>
      </c>
      <c r="P30" s="4" t="str">
        <f>TEXT(Table1[[#This Row],[Invoice Date]],"mmm")</f>
        <v>Feb</v>
      </c>
      <c r="Q30" s="4">
        <f>WEEKNUM(Table1[[#This Row],[Invoice Date]])</f>
        <v>6</v>
      </c>
    </row>
    <row r="31" spans="2:17"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c r="O31" s="4" t="str">
        <f>TEXT(Table1[[#This Row],[Invoice Date]],"yyyy")</f>
        <v>2020</v>
      </c>
      <c r="P31" s="4" t="str">
        <f>TEXT(Table1[[#This Row],[Invoice Date]],"mmm")</f>
        <v>Feb</v>
      </c>
      <c r="Q31" s="4">
        <f>WEEKNUM(Table1[[#This Row],[Invoice Date]])</f>
        <v>6</v>
      </c>
    </row>
    <row r="32" spans="2:17"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c r="O32" s="4" t="str">
        <f>TEXT(Table1[[#This Row],[Invoice Date]],"yyyy")</f>
        <v>2020</v>
      </c>
      <c r="P32" s="4" t="str">
        <f>TEXT(Table1[[#This Row],[Invoice Date]],"mmm")</f>
        <v>Feb</v>
      </c>
      <c r="Q32" s="4">
        <f>WEEKNUM(Table1[[#This Row],[Invoice Date]])</f>
        <v>6</v>
      </c>
    </row>
    <row r="33" spans="2:17"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c r="O33" s="4" t="str">
        <f>TEXT(Table1[[#This Row],[Invoice Date]],"yyyy")</f>
        <v>2020</v>
      </c>
      <c r="P33" s="4" t="str">
        <f>TEXT(Table1[[#This Row],[Invoice Date]],"mmm")</f>
        <v>Feb</v>
      </c>
      <c r="Q33" s="4">
        <f>WEEKNUM(Table1[[#This Row],[Invoice Date]])</f>
        <v>7</v>
      </c>
    </row>
    <row r="34" spans="2:17"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c r="O34" s="4" t="str">
        <f>TEXT(Table1[[#This Row],[Invoice Date]],"yyyy")</f>
        <v>2020</v>
      </c>
      <c r="P34" s="4" t="str">
        <f>TEXT(Table1[[#This Row],[Invoice Date]],"mmm")</f>
        <v>Feb</v>
      </c>
      <c r="Q34" s="4">
        <f>WEEKNUM(Table1[[#This Row],[Invoice Date]])</f>
        <v>7</v>
      </c>
    </row>
    <row r="35" spans="2:17"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c r="O35" s="4" t="str">
        <f>TEXT(Table1[[#This Row],[Invoice Date]],"yyyy")</f>
        <v>2020</v>
      </c>
      <c r="P35" s="4" t="str">
        <f>TEXT(Table1[[#This Row],[Invoice Date]],"mmm")</f>
        <v>Mar</v>
      </c>
      <c r="Q35" s="4">
        <f>WEEKNUM(Table1[[#This Row],[Invoice Date]])</f>
        <v>10</v>
      </c>
    </row>
    <row r="36" spans="2:17"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c r="O36" s="4" t="str">
        <f>TEXT(Table1[[#This Row],[Invoice Date]],"yyyy")</f>
        <v>2020</v>
      </c>
      <c r="P36" s="4" t="str">
        <f>TEXT(Table1[[#This Row],[Invoice Date]],"mmm")</f>
        <v>Mar</v>
      </c>
      <c r="Q36" s="4">
        <f>WEEKNUM(Table1[[#This Row],[Invoice Date]])</f>
        <v>10</v>
      </c>
    </row>
    <row r="37" spans="2:17"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c r="O37" s="4" t="str">
        <f>TEXT(Table1[[#This Row],[Invoice Date]],"yyyy")</f>
        <v>2020</v>
      </c>
      <c r="P37" s="4" t="str">
        <f>TEXT(Table1[[#This Row],[Invoice Date]],"mmm")</f>
        <v>Mar</v>
      </c>
      <c r="Q37" s="4">
        <f>WEEKNUM(Table1[[#This Row],[Invoice Date]])</f>
        <v>10</v>
      </c>
    </row>
    <row r="38" spans="2:17"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c r="O38" s="4" t="str">
        <f>TEXT(Table1[[#This Row],[Invoice Date]],"yyyy")</f>
        <v>2020</v>
      </c>
      <c r="P38" s="4" t="str">
        <f>TEXT(Table1[[#This Row],[Invoice Date]],"mmm")</f>
        <v>Mar</v>
      </c>
      <c r="Q38" s="4">
        <f>WEEKNUM(Table1[[#This Row],[Invoice Date]])</f>
        <v>10</v>
      </c>
    </row>
    <row r="39" spans="2:17"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c r="O39" s="4" t="str">
        <f>TEXT(Table1[[#This Row],[Invoice Date]],"yyyy")</f>
        <v>2020</v>
      </c>
      <c r="P39" s="4" t="str">
        <f>TEXT(Table1[[#This Row],[Invoice Date]],"mmm")</f>
        <v>Mar</v>
      </c>
      <c r="Q39" s="4">
        <f>WEEKNUM(Table1[[#This Row],[Invoice Date]])</f>
        <v>10</v>
      </c>
    </row>
    <row r="40" spans="2:17"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c r="O40" s="4" t="str">
        <f>TEXT(Table1[[#This Row],[Invoice Date]],"yyyy")</f>
        <v>2020</v>
      </c>
      <c r="P40" s="4" t="str">
        <f>TEXT(Table1[[#This Row],[Invoice Date]],"mmm")</f>
        <v>Mar</v>
      </c>
      <c r="Q40" s="4">
        <f>WEEKNUM(Table1[[#This Row],[Invoice Date]])</f>
        <v>11</v>
      </c>
    </row>
    <row r="41" spans="2:17"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c r="O41" s="4" t="str">
        <f>TEXT(Table1[[#This Row],[Invoice Date]],"yyyy")</f>
        <v>2020</v>
      </c>
      <c r="P41" s="4" t="str">
        <f>TEXT(Table1[[#This Row],[Invoice Date]],"mmm")</f>
        <v>Mar</v>
      </c>
      <c r="Q41" s="4">
        <f>WEEKNUM(Table1[[#This Row],[Invoice Date]])</f>
        <v>11</v>
      </c>
    </row>
    <row r="42" spans="2:17"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c r="O42" s="4" t="str">
        <f>TEXT(Table1[[#This Row],[Invoice Date]],"yyyy")</f>
        <v>2020</v>
      </c>
      <c r="P42" s="4" t="str">
        <f>TEXT(Table1[[#This Row],[Invoice Date]],"mmm")</f>
        <v>Mar</v>
      </c>
      <c r="Q42" s="4">
        <f>WEEKNUM(Table1[[#This Row],[Invoice Date]])</f>
        <v>11</v>
      </c>
    </row>
    <row r="43" spans="2:17"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c r="O43" s="4" t="str">
        <f>TEXT(Table1[[#This Row],[Invoice Date]],"yyyy")</f>
        <v>2020</v>
      </c>
      <c r="P43" s="4" t="str">
        <f>TEXT(Table1[[#This Row],[Invoice Date]],"mmm")</f>
        <v>Mar</v>
      </c>
      <c r="Q43" s="4">
        <f>WEEKNUM(Table1[[#This Row],[Invoice Date]])</f>
        <v>11</v>
      </c>
    </row>
    <row r="44" spans="2:17"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c r="O44" s="4" t="str">
        <f>TEXT(Table1[[#This Row],[Invoice Date]],"yyyy")</f>
        <v>2020</v>
      </c>
      <c r="P44" s="4" t="str">
        <f>TEXT(Table1[[#This Row],[Invoice Date]],"mmm")</f>
        <v>Mar</v>
      </c>
      <c r="Q44" s="4">
        <f>WEEKNUM(Table1[[#This Row],[Invoice Date]])</f>
        <v>11</v>
      </c>
    </row>
    <row r="45" spans="2:17"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c r="O45" s="4" t="str">
        <f>TEXT(Table1[[#This Row],[Invoice Date]],"yyyy")</f>
        <v>2020</v>
      </c>
      <c r="P45" s="4" t="str">
        <f>TEXT(Table1[[#This Row],[Invoice Date]],"mmm")</f>
        <v>Mar</v>
      </c>
      <c r="Q45" s="4">
        <f>WEEKNUM(Table1[[#This Row],[Invoice Date]])</f>
        <v>11</v>
      </c>
    </row>
    <row r="46" spans="2:17"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c r="O46" s="4" t="str">
        <f>TEXT(Table1[[#This Row],[Invoice Date]],"yyyy")</f>
        <v>2020</v>
      </c>
      <c r="P46" s="4" t="str">
        <f>TEXT(Table1[[#This Row],[Invoice Date]],"mmm")</f>
        <v>Mar</v>
      </c>
      <c r="Q46" s="4">
        <f>WEEKNUM(Table1[[#This Row],[Invoice Date]])</f>
        <v>11</v>
      </c>
    </row>
    <row r="47" spans="2:17"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c r="O47" s="4" t="str">
        <f>TEXT(Table1[[#This Row],[Invoice Date]],"yyyy")</f>
        <v>2020</v>
      </c>
      <c r="P47" s="4" t="str">
        <f>TEXT(Table1[[#This Row],[Invoice Date]],"mmm")</f>
        <v>Mar</v>
      </c>
      <c r="Q47" s="4">
        <f>WEEKNUM(Table1[[#This Row],[Invoice Date]])</f>
        <v>12</v>
      </c>
    </row>
    <row r="48" spans="2:17"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c r="O48" s="4" t="str">
        <f>TEXT(Table1[[#This Row],[Invoice Date]],"yyyy")</f>
        <v>2020</v>
      </c>
      <c r="P48" s="4" t="str">
        <f>TEXT(Table1[[#This Row],[Invoice Date]],"mmm")</f>
        <v>Mar</v>
      </c>
      <c r="Q48" s="4">
        <f>WEEKNUM(Table1[[#This Row],[Invoice Date]])</f>
        <v>12</v>
      </c>
    </row>
    <row r="49" spans="2:17"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c r="O49" s="4" t="str">
        <f>TEXT(Table1[[#This Row],[Invoice Date]],"yyyy")</f>
        <v>2020</v>
      </c>
      <c r="P49" s="4" t="str">
        <f>TEXT(Table1[[#This Row],[Invoice Date]],"mmm")</f>
        <v>Mar</v>
      </c>
      <c r="Q49" s="4">
        <f>WEEKNUM(Table1[[#This Row],[Invoice Date]])</f>
        <v>12</v>
      </c>
    </row>
    <row r="50" spans="2:17"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c r="O50" s="4" t="str">
        <f>TEXT(Table1[[#This Row],[Invoice Date]],"yyyy")</f>
        <v>2020</v>
      </c>
      <c r="P50" s="4" t="str">
        <f>TEXT(Table1[[#This Row],[Invoice Date]],"mmm")</f>
        <v>Mar</v>
      </c>
      <c r="Q50" s="4">
        <f>WEEKNUM(Table1[[#This Row],[Invoice Date]])</f>
        <v>12</v>
      </c>
    </row>
    <row r="51" spans="2:17"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c r="O51" s="4" t="str">
        <f>TEXT(Table1[[#This Row],[Invoice Date]],"yyyy")</f>
        <v>2020</v>
      </c>
      <c r="P51" s="4" t="str">
        <f>TEXT(Table1[[#This Row],[Invoice Date]],"mmm")</f>
        <v>Mar</v>
      </c>
      <c r="Q51" s="4">
        <f>WEEKNUM(Table1[[#This Row],[Invoice Date]])</f>
        <v>14</v>
      </c>
    </row>
    <row r="52" spans="2:17"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c r="O52" s="4" t="str">
        <f>TEXT(Table1[[#This Row],[Invoice Date]],"yyyy")</f>
        <v>2020</v>
      </c>
      <c r="P52" s="4" t="str">
        <f>TEXT(Table1[[#This Row],[Invoice Date]],"mmm")</f>
        <v>Apr</v>
      </c>
      <c r="Q52" s="4">
        <f>WEEKNUM(Table1[[#This Row],[Invoice Date]])</f>
        <v>16</v>
      </c>
    </row>
    <row r="53" spans="2:17"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c r="O53" s="4" t="str">
        <f>TEXT(Table1[[#This Row],[Invoice Date]],"yyyy")</f>
        <v>2020</v>
      </c>
      <c r="P53" s="4" t="str">
        <f>TEXT(Table1[[#This Row],[Invoice Date]],"mmm")</f>
        <v>Apr</v>
      </c>
      <c r="Q53" s="4">
        <f>WEEKNUM(Table1[[#This Row],[Invoice Date]])</f>
        <v>16</v>
      </c>
    </row>
    <row r="54" spans="2:17"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c r="O54" s="4" t="str">
        <f>TEXT(Table1[[#This Row],[Invoice Date]],"yyyy")</f>
        <v>2020</v>
      </c>
      <c r="P54" s="4" t="str">
        <f>TEXT(Table1[[#This Row],[Invoice Date]],"mmm")</f>
        <v>Apr</v>
      </c>
      <c r="Q54" s="4">
        <f>WEEKNUM(Table1[[#This Row],[Invoice Date]])</f>
        <v>17</v>
      </c>
    </row>
    <row r="55" spans="2:17"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c r="O55" s="4" t="str">
        <f>TEXT(Table1[[#This Row],[Invoice Date]],"yyyy")</f>
        <v>2020</v>
      </c>
      <c r="P55" s="4" t="str">
        <f>TEXT(Table1[[#This Row],[Invoice Date]],"mmm")</f>
        <v>Apr</v>
      </c>
      <c r="Q55" s="4">
        <f>WEEKNUM(Table1[[#This Row],[Invoice Date]])</f>
        <v>17</v>
      </c>
    </row>
    <row r="56" spans="2:17"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c r="O56" s="4" t="str">
        <f>TEXT(Table1[[#This Row],[Invoice Date]],"yyyy")</f>
        <v>2020</v>
      </c>
      <c r="P56" s="4" t="str">
        <f>TEXT(Table1[[#This Row],[Invoice Date]],"mmm")</f>
        <v>Apr</v>
      </c>
      <c r="Q56" s="4">
        <f>WEEKNUM(Table1[[#This Row],[Invoice Date]])</f>
        <v>17</v>
      </c>
    </row>
    <row r="57" spans="2:17"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c r="O57" s="4" t="str">
        <f>TEXT(Table1[[#This Row],[Invoice Date]],"yyyy")</f>
        <v>2020</v>
      </c>
      <c r="P57" s="4" t="str">
        <f>TEXT(Table1[[#This Row],[Invoice Date]],"mmm")</f>
        <v>Apr</v>
      </c>
      <c r="Q57" s="4">
        <f>WEEKNUM(Table1[[#This Row],[Invoice Date]])</f>
        <v>17</v>
      </c>
    </row>
    <row r="58" spans="2:17"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c r="O58" s="4" t="str">
        <f>TEXT(Table1[[#This Row],[Invoice Date]],"yyyy")</f>
        <v>2020</v>
      </c>
      <c r="P58" s="4" t="str">
        <f>TEXT(Table1[[#This Row],[Invoice Date]],"mmm")</f>
        <v>Apr</v>
      </c>
      <c r="Q58" s="4">
        <f>WEEKNUM(Table1[[#This Row],[Invoice Date]])</f>
        <v>17</v>
      </c>
    </row>
    <row r="59" spans="2:17"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c r="O59" s="4" t="str">
        <f>TEXT(Table1[[#This Row],[Invoice Date]],"yyyy")</f>
        <v>2020</v>
      </c>
      <c r="P59" s="4" t="str">
        <f>TEXT(Table1[[#This Row],[Invoice Date]],"mmm")</f>
        <v>Apr</v>
      </c>
      <c r="Q59" s="4">
        <f>WEEKNUM(Table1[[#This Row],[Invoice Date]])</f>
        <v>17</v>
      </c>
    </row>
    <row r="60" spans="2:17"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c r="O60" s="4" t="str">
        <f>TEXT(Table1[[#This Row],[Invoice Date]],"yyyy")</f>
        <v>2020</v>
      </c>
      <c r="P60" s="4" t="str">
        <f>TEXT(Table1[[#This Row],[Invoice Date]],"mmm")</f>
        <v>Apr</v>
      </c>
      <c r="Q60" s="4">
        <f>WEEKNUM(Table1[[#This Row],[Invoice Date]])</f>
        <v>17</v>
      </c>
    </row>
    <row r="61" spans="2:17"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c r="O61" s="4" t="str">
        <f>TEXT(Table1[[#This Row],[Invoice Date]],"yyyy")</f>
        <v>2020</v>
      </c>
      <c r="P61" s="4" t="str">
        <f>TEXT(Table1[[#This Row],[Invoice Date]],"mmm")</f>
        <v>Apr</v>
      </c>
      <c r="Q61" s="4">
        <f>WEEKNUM(Table1[[#This Row],[Invoice Date]])</f>
        <v>18</v>
      </c>
    </row>
    <row r="62" spans="2:17"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c r="O62" s="4" t="str">
        <f>TEXT(Table1[[#This Row],[Invoice Date]],"yyyy")</f>
        <v>2020</v>
      </c>
      <c r="P62" s="4" t="str">
        <f>TEXT(Table1[[#This Row],[Invoice Date]],"mmm")</f>
        <v>Apr</v>
      </c>
      <c r="Q62" s="4">
        <f>WEEKNUM(Table1[[#This Row],[Invoice Date]])</f>
        <v>18</v>
      </c>
    </row>
    <row r="63" spans="2:17"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c r="O63" s="4" t="str">
        <f>TEXT(Table1[[#This Row],[Invoice Date]],"yyyy")</f>
        <v>2020</v>
      </c>
      <c r="P63" s="4" t="str">
        <f>TEXT(Table1[[#This Row],[Invoice Date]],"mmm")</f>
        <v>Apr</v>
      </c>
      <c r="Q63" s="4">
        <f>WEEKNUM(Table1[[#This Row],[Invoice Date]])</f>
        <v>18</v>
      </c>
    </row>
    <row r="64" spans="2:17"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c r="O64" s="4" t="str">
        <f>TEXT(Table1[[#This Row],[Invoice Date]],"yyyy")</f>
        <v>2020</v>
      </c>
      <c r="P64" s="4" t="str">
        <f>TEXT(Table1[[#This Row],[Invoice Date]],"mmm")</f>
        <v>Apr</v>
      </c>
      <c r="Q64" s="4">
        <f>WEEKNUM(Table1[[#This Row],[Invoice Date]])</f>
        <v>18</v>
      </c>
    </row>
    <row r="65" spans="2:17"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c r="O65" s="4" t="str">
        <f>TEXT(Table1[[#This Row],[Invoice Date]],"yyyy")</f>
        <v>2020</v>
      </c>
      <c r="P65" s="4" t="str">
        <f>TEXT(Table1[[#This Row],[Invoice Date]],"mmm")</f>
        <v>Apr</v>
      </c>
      <c r="Q65" s="4">
        <f>WEEKNUM(Table1[[#This Row],[Invoice Date]])</f>
        <v>18</v>
      </c>
    </row>
    <row r="66" spans="2:17"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c r="O66" s="4" t="str">
        <f>TEXT(Table1[[#This Row],[Invoice Date]],"yyyy")</f>
        <v>2020</v>
      </c>
      <c r="P66" s="4" t="str">
        <f>TEXT(Table1[[#This Row],[Invoice Date]],"mmm")</f>
        <v>May</v>
      </c>
      <c r="Q66" s="4">
        <f>WEEKNUM(Table1[[#This Row],[Invoice Date]])</f>
        <v>18</v>
      </c>
    </row>
    <row r="67" spans="2:17"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c r="O67" s="4" t="str">
        <f>TEXT(Table1[[#This Row],[Invoice Date]],"yyyy")</f>
        <v>2020</v>
      </c>
      <c r="P67" s="4" t="str">
        <f>TEXT(Table1[[#This Row],[Invoice Date]],"mmm")</f>
        <v>May</v>
      </c>
      <c r="Q67" s="4">
        <f>WEEKNUM(Table1[[#This Row],[Invoice Date]])</f>
        <v>18</v>
      </c>
    </row>
    <row r="68" spans="2:17"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c r="O68" s="4" t="str">
        <f>TEXT(Table1[[#This Row],[Invoice Date]],"yyyy")</f>
        <v>2020</v>
      </c>
      <c r="P68" s="4" t="str">
        <f>TEXT(Table1[[#This Row],[Invoice Date]],"mmm")</f>
        <v>May</v>
      </c>
      <c r="Q68" s="4">
        <f>WEEKNUM(Table1[[#This Row],[Invoice Date]])</f>
        <v>19</v>
      </c>
    </row>
    <row r="69" spans="2:17"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c r="O69" s="4" t="str">
        <f>TEXT(Table1[[#This Row],[Invoice Date]],"yyyy")</f>
        <v>2020</v>
      </c>
      <c r="P69" s="4" t="str">
        <f>TEXT(Table1[[#This Row],[Invoice Date]],"mmm")</f>
        <v>May</v>
      </c>
      <c r="Q69" s="4">
        <f>WEEKNUM(Table1[[#This Row],[Invoice Date]])</f>
        <v>19</v>
      </c>
    </row>
    <row r="70" spans="2:17"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c r="O70" s="4" t="str">
        <f>TEXT(Table1[[#This Row],[Invoice Date]],"yyyy")</f>
        <v>2020</v>
      </c>
      <c r="P70" s="4" t="str">
        <f>TEXT(Table1[[#This Row],[Invoice Date]],"mmm")</f>
        <v>May</v>
      </c>
      <c r="Q70" s="4">
        <f>WEEKNUM(Table1[[#This Row],[Invoice Date]])</f>
        <v>19</v>
      </c>
    </row>
    <row r="71" spans="2:17"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c r="O71" s="4" t="str">
        <f>TEXT(Table1[[#This Row],[Invoice Date]],"yyyy")</f>
        <v>2020</v>
      </c>
      <c r="P71" s="4" t="str">
        <f>TEXT(Table1[[#This Row],[Invoice Date]],"mmm")</f>
        <v>May</v>
      </c>
      <c r="Q71" s="4">
        <f>WEEKNUM(Table1[[#This Row],[Invoice Date]])</f>
        <v>19</v>
      </c>
    </row>
    <row r="72" spans="2:17"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c r="O72" s="4" t="str">
        <f>TEXT(Table1[[#This Row],[Invoice Date]],"yyyy")</f>
        <v>2020</v>
      </c>
      <c r="P72" s="4" t="str">
        <f>TEXT(Table1[[#This Row],[Invoice Date]],"mmm")</f>
        <v>May</v>
      </c>
      <c r="Q72" s="4">
        <f>WEEKNUM(Table1[[#This Row],[Invoice Date]])</f>
        <v>19</v>
      </c>
    </row>
    <row r="73" spans="2:17"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c r="O73" s="4" t="str">
        <f>TEXT(Table1[[#This Row],[Invoice Date]],"yyyy")</f>
        <v>2020</v>
      </c>
      <c r="P73" s="4" t="str">
        <f>TEXT(Table1[[#This Row],[Invoice Date]],"mmm")</f>
        <v>Jul</v>
      </c>
      <c r="Q73" s="4">
        <f>WEEKNUM(Table1[[#This Row],[Invoice Date]])</f>
        <v>29</v>
      </c>
    </row>
    <row r="74" spans="2:17"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c r="O74" s="4" t="str">
        <f>TEXT(Table1[[#This Row],[Invoice Date]],"yyyy")</f>
        <v>2020</v>
      </c>
      <c r="P74" s="4" t="str">
        <f>TEXT(Table1[[#This Row],[Invoice Date]],"mmm")</f>
        <v>Jul</v>
      </c>
      <c r="Q74" s="4">
        <f>WEEKNUM(Table1[[#This Row],[Invoice Date]])</f>
        <v>30</v>
      </c>
    </row>
    <row r="75" spans="2:17"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c r="O75" s="4" t="str">
        <f>TEXT(Table1[[#This Row],[Invoice Date]],"yyyy")</f>
        <v>2020</v>
      </c>
      <c r="P75" s="4" t="str">
        <f>TEXT(Table1[[#This Row],[Invoice Date]],"mmm")</f>
        <v>Jul</v>
      </c>
      <c r="Q75" s="4">
        <f>WEEKNUM(Table1[[#This Row],[Invoice Date]])</f>
        <v>30</v>
      </c>
    </row>
    <row r="76" spans="2:17"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c r="O76" s="4" t="str">
        <f>TEXT(Table1[[#This Row],[Invoice Date]],"yyyy")</f>
        <v>2020</v>
      </c>
      <c r="P76" s="4" t="str">
        <f>TEXT(Table1[[#This Row],[Invoice Date]],"mmm")</f>
        <v>Jul</v>
      </c>
      <c r="Q76" s="4">
        <f>WEEKNUM(Table1[[#This Row],[Invoice Date]])</f>
        <v>30</v>
      </c>
    </row>
    <row r="77" spans="2:17"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c r="O77" s="4" t="str">
        <f>TEXT(Table1[[#This Row],[Invoice Date]],"yyyy")</f>
        <v>2020</v>
      </c>
      <c r="P77" s="4" t="str">
        <f>TEXT(Table1[[#This Row],[Invoice Date]],"mmm")</f>
        <v>Jul</v>
      </c>
      <c r="Q77" s="4">
        <f>WEEKNUM(Table1[[#This Row],[Invoice Date]])</f>
        <v>30</v>
      </c>
    </row>
    <row r="78" spans="2:17"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c r="O78" s="4" t="str">
        <f>TEXT(Table1[[#This Row],[Invoice Date]],"yyyy")</f>
        <v>2020</v>
      </c>
      <c r="P78" s="4" t="str">
        <f>TEXT(Table1[[#This Row],[Invoice Date]],"mmm")</f>
        <v>Jul</v>
      </c>
      <c r="Q78" s="4">
        <f>WEEKNUM(Table1[[#This Row],[Invoice Date]])</f>
        <v>30</v>
      </c>
    </row>
    <row r="79" spans="2:17"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c r="O79" s="4" t="str">
        <f>TEXT(Table1[[#This Row],[Invoice Date]],"yyyy")</f>
        <v>2020</v>
      </c>
      <c r="P79" s="4" t="str">
        <f>TEXT(Table1[[#This Row],[Invoice Date]],"mmm")</f>
        <v>Jul</v>
      </c>
      <c r="Q79" s="4">
        <f>WEEKNUM(Table1[[#This Row],[Invoice Date]])</f>
        <v>30</v>
      </c>
    </row>
    <row r="80" spans="2:17"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c r="O80" s="4" t="str">
        <f>TEXT(Table1[[#This Row],[Invoice Date]],"yyyy")</f>
        <v>2020</v>
      </c>
      <c r="P80" s="4" t="str">
        <f>TEXT(Table1[[#This Row],[Invoice Date]],"mmm")</f>
        <v>Jul</v>
      </c>
      <c r="Q80" s="4">
        <f>WEEKNUM(Table1[[#This Row],[Invoice Date]])</f>
        <v>30</v>
      </c>
    </row>
    <row r="81" spans="2:17"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c r="O81" s="4" t="str">
        <f>TEXT(Table1[[#This Row],[Invoice Date]],"yyyy")</f>
        <v>2020</v>
      </c>
      <c r="P81" s="4" t="str">
        <f>TEXT(Table1[[#This Row],[Invoice Date]],"mmm")</f>
        <v>Jul</v>
      </c>
      <c r="Q81" s="4">
        <f>WEEKNUM(Table1[[#This Row],[Invoice Date]])</f>
        <v>31</v>
      </c>
    </row>
    <row r="82" spans="2:17"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c r="O82" s="4" t="str">
        <f>TEXT(Table1[[#This Row],[Invoice Date]],"yyyy")</f>
        <v>2020</v>
      </c>
      <c r="P82" s="4" t="str">
        <f>TEXT(Table1[[#This Row],[Invoice Date]],"mmm")</f>
        <v>Jul</v>
      </c>
      <c r="Q82" s="4">
        <f>WEEKNUM(Table1[[#This Row],[Invoice Date]])</f>
        <v>31</v>
      </c>
    </row>
    <row r="83" spans="2:17"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c r="O83" s="4" t="str">
        <f>TEXT(Table1[[#This Row],[Invoice Date]],"yyyy")</f>
        <v>2020</v>
      </c>
      <c r="P83" s="4" t="str">
        <f>TEXT(Table1[[#This Row],[Invoice Date]],"mmm")</f>
        <v>Jul</v>
      </c>
      <c r="Q83" s="4">
        <f>WEEKNUM(Table1[[#This Row],[Invoice Date]])</f>
        <v>31</v>
      </c>
    </row>
    <row r="84" spans="2:17"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c r="O84" s="4" t="str">
        <f>TEXT(Table1[[#This Row],[Invoice Date]],"yyyy")</f>
        <v>2020</v>
      </c>
      <c r="P84" s="4" t="str">
        <f>TEXT(Table1[[#This Row],[Invoice Date]],"mmm")</f>
        <v>Jul</v>
      </c>
      <c r="Q84" s="4">
        <f>WEEKNUM(Table1[[#This Row],[Invoice Date]])</f>
        <v>31</v>
      </c>
    </row>
    <row r="85" spans="2:17"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c r="O85" s="4" t="str">
        <f>TEXT(Table1[[#This Row],[Invoice Date]],"yyyy")</f>
        <v>2020</v>
      </c>
      <c r="P85" s="4" t="str">
        <f>TEXT(Table1[[#This Row],[Invoice Date]],"mmm")</f>
        <v>Jul</v>
      </c>
      <c r="Q85" s="4">
        <f>WEEKNUM(Table1[[#This Row],[Invoice Date]])</f>
        <v>31</v>
      </c>
    </row>
    <row r="86" spans="2:17"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c r="O86" s="4" t="str">
        <f>TEXT(Table1[[#This Row],[Invoice Date]],"yyyy")</f>
        <v>2020</v>
      </c>
      <c r="P86" s="4" t="str">
        <f>TEXT(Table1[[#This Row],[Invoice Date]],"mmm")</f>
        <v>Jul</v>
      </c>
      <c r="Q86" s="4">
        <f>WEEKNUM(Table1[[#This Row],[Invoice Date]])</f>
        <v>31</v>
      </c>
    </row>
    <row r="87" spans="2:17"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c r="O87" s="4" t="str">
        <f>TEXT(Table1[[#This Row],[Invoice Date]],"yyyy")</f>
        <v>2020</v>
      </c>
      <c r="P87" s="4" t="str">
        <f>TEXT(Table1[[#This Row],[Invoice Date]],"mmm")</f>
        <v>Aug</v>
      </c>
      <c r="Q87" s="4">
        <f>WEEKNUM(Table1[[#This Row],[Invoice Date]])</f>
        <v>31</v>
      </c>
    </row>
    <row r="88" spans="2:17"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c r="O88" s="4" t="str">
        <f>TEXT(Table1[[#This Row],[Invoice Date]],"yyyy")</f>
        <v>2020</v>
      </c>
      <c r="P88" s="4" t="str">
        <f>TEXT(Table1[[#This Row],[Invoice Date]],"mmm")</f>
        <v>Aug</v>
      </c>
      <c r="Q88" s="4">
        <f>WEEKNUM(Table1[[#This Row],[Invoice Date]])</f>
        <v>32</v>
      </c>
    </row>
    <row r="89" spans="2:17"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c r="O89" s="4" t="str">
        <f>TEXT(Table1[[#This Row],[Invoice Date]],"yyyy")</f>
        <v>2020</v>
      </c>
      <c r="P89" s="4" t="str">
        <f>TEXT(Table1[[#This Row],[Invoice Date]],"mmm")</f>
        <v>Aug</v>
      </c>
      <c r="Q89" s="4">
        <f>WEEKNUM(Table1[[#This Row],[Invoice Date]])</f>
        <v>32</v>
      </c>
    </row>
    <row r="90" spans="2:17"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c r="O90" s="4" t="str">
        <f>TEXT(Table1[[#This Row],[Invoice Date]],"yyyy")</f>
        <v>2020</v>
      </c>
      <c r="P90" s="4" t="str">
        <f>TEXT(Table1[[#This Row],[Invoice Date]],"mmm")</f>
        <v>Aug</v>
      </c>
      <c r="Q90" s="4">
        <f>WEEKNUM(Table1[[#This Row],[Invoice Date]])</f>
        <v>32</v>
      </c>
    </row>
    <row r="91" spans="2:17"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c r="O91" s="4" t="str">
        <f>TEXT(Table1[[#This Row],[Invoice Date]],"yyyy")</f>
        <v>2020</v>
      </c>
      <c r="P91" s="4" t="str">
        <f>TEXT(Table1[[#This Row],[Invoice Date]],"mmm")</f>
        <v>Aug</v>
      </c>
      <c r="Q91" s="4">
        <f>WEEKNUM(Table1[[#This Row],[Invoice Date]])</f>
        <v>32</v>
      </c>
    </row>
    <row r="92" spans="2:17"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c r="O92" s="4" t="str">
        <f>TEXT(Table1[[#This Row],[Invoice Date]],"yyyy")</f>
        <v>2020</v>
      </c>
      <c r="P92" s="4" t="str">
        <f>TEXT(Table1[[#This Row],[Invoice Date]],"mmm")</f>
        <v>Aug</v>
      </c>
      <c r="Q92" s="4">
        <f>WEEKNUM(Table1[[#This Row],[Invoice Date]])</f>
        <v>32</v>
      </c>
    </row>
    <row r="93" spans="2:17"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c r="O93" s="4" t="str">
        <f>TEXT(Table1[[#This Row],[Invoice Date]],"yyyy")</f>
        <v>2020</v>
      </c>
      <c r="P93" s="4" t="str">
        <f>TEXT(Table1[[#This Row],[Invoice Date]],"mmm")</f>
        <v>Aug</v>
      </c>
      <c r="Q93" s="4">
        <f>WEEKNUM(Table1[[#This Row],[Invoice Date]])</f>
        <v>32</v>
      </c>
    </row>
    <row r="94" spans="2:17"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c r="O94" s="4" t="str">
        <f>TEXT(Table1[[#This Row],[Invoice Date]],"yyyy")</f>
        <v>2020</v>
      </c>
      <c r="P94" s="4" t="str">
        <f>TEXT(Table1[[#This Row],[Invoice Date]],"mmm")</f>
        <v>Aug</v>
      </c>
      <c r="Q94" s="4">
        <f>WEEKNUM(Table1[[#This Row],[Invoice Date]])</f>
        <v>32</v>
      </c>
    </row>
    <row r="95" spans="2:17"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c r="O95" s="4" t="str">
        <f>TEXT(Table1[[#This Row],[Invoice Date]],"yyyy")</f>
        <v>2020</v>
      </c>
      <c r="P95" s="4" t="str">
        <f>TEXT(Table1[[#This Row],[Invoice Date]],"mmm")</f>
        <v>Aug</v>
      </c>
      <c r="Q95" s="4">
        <f>WEEKNUM(Table1[[#This Row],[Invoice Date]])</f>
        <v>33</v>
      </c>
    </row>
    <row r="96" spans="2:17"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c r="O96" s="4" t="str">
        <f>TEXT(Table1[[#This Row],[Invoice Date]],"yyyy")</f>
        <v>2020</v>
      </c>
      <c r="P96" s="4" t="str">
        <f>TEXT(Table1[[#This Row],[Invoice Date]],"mmm")</f>
        <v>Aug</v>
      </c>
      <c r="Q96" s="4">
        <f>WEEKNUM(Table1[[#This Row],[Invoice Date]])</f>
        <v>33</v>
      </c>
    </row>
    <row r="97" spans="2:17"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c r="O97" s="4" t="str">
        <f>TEXT(Table1[[#This Row],[Invoice Date]],"yyyy")</f>
        <v>2020</v>
      </c>
      <c r="P97" s="4" t="str">
        <f>TEXT(Table1[[#This Row],[Invoice Date]],"mmm")</f>
        <v>Aug</v>
      </c>
      <c r="Q97" s="4">
        <f>WEEKNUM(Table1[[#This Row],[Invoice Date]])</f>
        <v>33</v>
      </c>
    </row>
    <row r="98" spans="2:17"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c r="O98" s="4" t="str">
        <f>TEXT(Table1[[#This Row],[Invoice Date]],"yyyy")</f>
        <v>2020</v>
      </c>
      <c r="P98" s="4" t="str">
        <f>TEXT(Table1[[#This Row],[Invoice Date]],"mmm")</f>
        <v>Aug</v>
      </c>
      <c r="Q98" s="4">
        <f>WEEKNUM(Table1[[#This Row],[Invoice Date]])</f>
        <v>33</v>
      </c>
    </row>
    <row r="99" spans="2:17"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c r="O99" s="4" t="str">
        <f>TEXT(Table1[[#This Row],[Invoice Date]],"yyyy")</f>
        <v>2020</v>
      </c>
      <c r="P99" s="4" t="str">
        <f>TEXT(Table1[[#This Row],[Invoice Date]],"mmm")</f>
        <v>Aug</v>
      </c>
      <c r="Q99" s="4">
        <f>WEEKNUM(Table1[[#This Row],[Invoice Date]])</f>
        <v>33</v>
      </c>
    </row>
    <row r="100" spans="2:17"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c r="O100" s="4" t="str">
        <f>TEXT(Table1[[#This Row],[Invoice Date]],"yyyy")</f>
        <v>2020</v>
      </c>
      <c r="P100" s="4" t="str">
        <f>TEXT(Table1[[#This Row],[Invoice Date]],"mmm")</f>
        <v>Aug</v>
      </c>
      <c r="Q100" s="4">
        <f>WEEKNUM(Table1[[#This Row],[Invoice Date]])</f>
        <v>33</v>
      </c>
    </row>
    <row r="101" spans="2:17"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c r="O101" s="4" t="str">
        <f>TEXT(Table1[[#This Row],[Invoice Date]],"yyyy")</f>
        <v>2020</v>
      </c>
      <c r="P101" s="4" t="str">
        <f>TEXT(Table1[[#This Row],[Invoice Date]],"mmm")</f>
        <v>Aug</v>
      </c>
      <c r="Q101" s="4">
        <f>WEEKNUM(Table1[[#This Row],[Invoice Date]])</f>
        <v>33</v>
      </c>
    </row>
    <row r="102" spans="2:17"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c r="O102" s="4" t="str">
        <f>TEXT(Table1[[#This Row],[Invoice Date]],"yyyy")</f>
        <v>2020</v>
      </c>
      <c r="P102" s="4" t="str">
        <f>TEXT(Table1[[#This Row],[Invoice Date]],"mmm")</f>
        <v>Aug</v>
      </c>
      <c r="Q102" s="4">
        <f>WEEKNUM(Table1[[#This Row],[Invoice Date]])</f>
        <v>34</v>
      </c>
    </row>
    <row r="103" spans="2:17"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c r="O103" s="4" t="str">
        <f>TEXT(Table1[[#This Row],[Invoice Date]],"yyyy")</f>
        <v>2020</v>
      </c>
      <c r="P103" s="4" t="str">
        <f>TEXT(Table1[[#This Row],[Invoice Date]],"mmm")</f>
        <v>Aug</v>
      </c>
      <c r="Q103" s="4">
        <f>WEEKNUM(Table1[[#This Row],[Invoice Date]])</f>
        <v>34</v>
      </c>
    </row>
    <row r="104" spans="2:17"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c r="O104" s="4" t="str">
        <f>TEXT(Table1[[#This Row],[Invoice Date]],"yyyy")</f>
        <v>2020</v>
      </c>
      <c r="P104" s="4" t="str">
        <f>TEXT(Table1[[#This Row],[Invoice Date]],"mmm")</f>
        <v>Aug</v>
      </c>
      <c r="Q104" s="4">
        <f>WEEKNUM(Table1[[#This Row],[Invoice Date]])</f>
        <v>34</v>
      </c>
    </row>
    <row r="105" spans="2:17"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c r="O105" s="4" t="str">
        <f>TEXT(Table1[[#This Row],[Invoice Date]],"yyyy")</f>
        <v>2020</v>
      </c>
      <c r="P105" s="4" t="str">
        <f>TEXT(Table1[[#This Row],[Invoice Date]],"mmm")</f>
        <v>Aug</v>
      </c>
      <c r="Q105" s="4">
        <f>WEEKNUM(Table1[[#This Row],[Invoice Date]])</f>
        <v>34</v>
      </c>
    </row>
    <row r="106" spans="2:17"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c r="O106" s="4" t="str">
        <f>TEXT(Table1[[#This Row],[Invoice Date]],"yyyy")</f>
        <v>2020</v>
      </c>
      <c r="P106" s="4" t="str">
        <f>TEXT(Table1[[#This Row],[Invoice Date]],"mmm")</f>
        <v>Aug</v>
      </c>
      <c r="Q106" s="4">
        <f>WEEKNUM(Table1[[#This Row],[Invoice Date]])</f>
        <v>34</v>
      </c>
    </row>
    <row r="107" spans="2:17"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c r="O107" s="4" t="str">
        <f>TEXT(Table1[[#This Row],[Invoice Date]],"yyyy")</f>
        <v>2020</v>
      </c>
      <c r="P107" s="4" t="str">
        <f>TEXT(Table1[[#This Row],[Invoice Date]],"mmm")</f>
        <v>Aug</v>
      </c>
      <c r="Q107" s="4">
        <f>WEEKNUM(Table1[[#This Row],[Invoice Date]])</f>
        <v>34</v>
      </c>
    </row>
    <row r="108" spans="2:17"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c r="O108" s="4" t="str">
        <f>TEXT(Table1[[#This Row],[Invoice Date]],"yyyy")</f>
        <v>2020</v>
      </c>
      <c r="P108" s="4" t="str">
        <f>TEXT(Table1[[#This Row],[Invoice Date]],"mmm")</f>
        <v>Aug</v>
      </c>
      <c r="Q108" s="4">
        <f>WEEKNUM(Table1[[#This Row],[Invoice Date]])</f>
        <v>34</v>
      </c>
    </row>
    <row r="109" spans="2:17"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c r="O109" s="4" t="str">
        <f>TEXT(Table1[[#This Row],[Invoice Date]],"yyyy")</f>
        <v>2020</v>
      </c>
      <c r="P109" s="4" t="str">
        <f>TEXT(Table1[[#This Row],[Invoice Date]],"mmm")</f>
        <v>Aug</v>
      </c>
      <c r="Q109" s="4">
        <f>WEEKNUM(Table1[[#This Row],[Invoice Date]])</f>
        <v>35</v>
      </c>
    </row>
    <row r="110" spans="2:17"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c r="O110" s="4" t="str">
        <f>TEXT(Table1[[#This Row],[Invoice Date]],"yyyy")</f>
        <v>2020</v>
      </c>
      <c r="P110" s="4" t="str">
        <f>TEXT(Table1[[#This Row],[Invoice Date]],"mmm")</f>
        <v>Aug</v>
      </c>
      <c r="Q110" s="4">
        <f>WEEKNUM(Table1[[#This Row],[Invoice Date]])</f>
        <v>35</v>
      </c>
    </row>
    <row r="111" spans="2:17"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c r="O111" s="4" t="str">
        <f>TEXT(Table1[[#This Row],[Invoice Date]],"yyyy")</f>
        <v>2020</v>
      </c>
      <c r="P111" s="4" t="str">
        <f>TEXT(Table1[[#This Row],[Invoice Date]],"mmm")</f>
        <v>Aug</v>
      </c>
      <c r="Q111" s="4">
        <f>WEEKNUM(Table1[[#This Row],[Invoice Date]])</f>
        <v>35</v>
      </c>
    </row>
    <row r="112" spans="2:17"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c r="O112" s="4" t="str">
        <f>TEXT(Table1[[#This Row],[Invoice Date]],"yyyy")</f>
        <v>2020</v>
      </c>
      <c r="P112" s="4" t="str">
        <f>TEXT(Table1[[#This Row],[Invoice Date]],"mmm")</f>
        <v>Aug</v>
      </c>
      <c r="Q112" s="4">
        <f>WEEKNUM(Table1[[#This Row],[Invoice Date]])</f>
        <v>35</v>
      </c>
    </row>
    <row r="113" spans="2:17"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c r="O113" s="4" t="str">
        <f>TEXT(Table1[[#This Row],[Invoice Date]],"yyyy")</f>
        <v>2020</v>
      </c>
      <c r="P113" s="4" t="str">
        <f>TEXT(Table1[[#This Row],[Invoice Date]],"mmm")</f>
        <v>Aug</v>
      </c>
      <c r="Q113" s="4">
        <f>WEEKNUM(Table1[[#This Row],[Invoice Date]])</f>
        <v>35</v>
      </c>
    </row>
    <row r="114" spans="2:17"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c r="O114" s="4" t="str">
        <f>TEXT(Table1[[#This Row],[Invoice Date]],"yyyy")</f>
        <v>2020</v>
      </c>
      <c r="P114" s="4" t="str">
        <f>TEXT(Table1[[#This Row],[Invoice Date]],"mmm")</f>
        <v>Aug</v>
      </c>
      <c r="Q114" s="4">
        <f>WEEKNUM(Table1[[#This Row],[Invoice Date]])</f>
        <v>35</v>
      </c>
    </row>
    <row r="115" spans="2:17"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c r="O115" s="4" t="str">
        <f>TEXT(Table1[[#This Row],[Invoice Date]],"yyyy")</f>
        <v>2020</v>
      </c>
      <c r="P115" s="4" t="str">
        <f>TEXT(Table1[[#This Row],[Invoice Date]],"mmm")</f>
        <v>Aug</v>
      </c>
      <c r="Q115" s="4">
        <f>WEEKNUM(Table1[[#This Row],[Invoice Date]])</f>
        <v>35</v>
      </c>
    </row>
    <row r="116" spans="2:17"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c r="O116" s="4" t="str">
        <f>TEXT(Table1[[#This Row],[Invoice Date]],"yyyy")</f>
        <v>2020</v>
      </c>
      <c r="P116" s="4" t="str">
        <f>TEXT(Table1[[#This Row],[Invoice Date]],"mmm")</f>
        <v>Aug</v>
      </c>
      <c r="Q116" s="4">
        <f>WEEKNUM(Table1[[#This Row],[Invoice Date]])</f>
        <v>36</v>
      </c>
    </row>
    <row r="117" spans="2:17"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c r="O117" s="4" t="str">
        <f>TEXT(Table1[[#This Row],[Invoice Date]],"yyyy")</f>
        <v>2020</v>
      </c>
      <c r="P117" s="4" t="str">
        <f>TEXT(Table1[[#This Row],[Invoice Date]],"mmm")</f>
        <v>Aug</v>
      </c>
      <c r="Q117" s="4">
        <f>WEEKNUM(Table1[[#This Row],[Invoice Date]])</f>
        <v>36</v>
      </c>
    </row>
    <row r="118" spans="2:17"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c r="O118" s="4" t="str">
        <f>TEXT(Table1[[#This Row],[Invoice Date]],"yyyy")</f>
        <v>2020</v>
      </c>
      <c r="P118" s="4" t="str">
        <f>TEXT(Table1[[#This Row],[Invoice Date]],"mmm")</f>
        <v>Sep</v>
      </c>
      <c r="Q118" s="4">
        <f>WEEKNUM(Table1[[#This Row],[Invoice Date]])</f>
        <v>36</v>
      </c>
    </row>
    <row r="119" spans="2:17"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c r="O119" s="4" t="str">
        <f>TEXT(Table1[[#This Row],[Invoice Date]],"yyyy")</f>
        <v>2020</v>
      </c>
      <c r="P119" s="4" t="str">
        <f>TEXT(Table1[[#This Row],[Invoice Date]],"mmm")</f>
        <v>Sep</v>
      </c>
      <c r="Q119" s="4">
        <f>WEEKNUM(Table1[[#This Row],[Invoice Date]])</f>
        <v>36</v>
      </c>
    </row>
    <row r="120" spans="2:17"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c r="O120" s="4" t="str">
        <f>TEXT(Table1[[#This Row],[Invoice Date]],"yyyy")</f>
        <v>2020</v>
      </c>
      <c r="P120" s="4" t="str">
        <f>TEXT(Table1[[#This Row],[Invoice Date]],"mmm")</f>
        <v>Sep</v>
      </c>
      <c r="Q120" s="4">
        <f>WEEKNUM(Table1[[#This Row],[Invoice Date]])</f>
        <v>36</v>
      </c>
    </row>
    <row r="121" spans="2:17"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c r="O121" s="4" t="str">
        <f>TEXT(Table1[[#This Row],[Invoice Date]],"yyyy")</f>
        <v>2020</v>
      </c>
      <c r="P121" s="4" t="str">
        <f>TEXT(Table1[[#This Row],[Invoice Date]],"mmm")</f>
        <v>Sep</v>
      </c>
      <c r="Q121" s="4">
        <f>WEEKNUM(Table1[[#This Row],[Invoice Date]])</f>
        <v>36</v>
      </c>
    </row>
    <row r="122" spans="2:17"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c r="O122" s="4" t="str">
        <f>TEXT(Table1[[#This Row],[Invoice Date]],"yyyy")</f>
        <v>2020</v>
      </c>
      <c r="P122" s="4" t="str">
        <f>TEXT(Table1[[#This Row],[Invoice Date]],"mmm")</f>
        <v>Sep</v>
      </c>
      <c r="Q122" s="4">
        <f>WEEKNUM(Table1[[#This Row],[Invoice Date]])</f>
        <v>36</v>
      </c>
    </row>
    <row r="123" spans="2:17"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c r="O123" s="4" t="str">
        <f>TEXT(Table1[[#This Row],[Invoice Date]],"yyyy")</f>
        <v>2020</v>
      </c>
      <c r="P123" s="4" t="str">
        <f>TEXT(Table1[[#This Row],[Invoice Date]],"mmm")</f>
        <v>Sep</v>
      </c>
      <c r="Q123" s="4">
        <f>WEEKNUM(Table1[[#This Row],[Invoice Date]])</f>
        <v>37</v>
      </c>
    </row>
    <row r="124" spans="2:17"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c r="O124" s="4" t="str">
        <f>TEXT(Table1[[#This Row],[Invoice Date]],"yyyy")</f>
        <v>2020</v>
      </c>
      <c r="P124" s="4" t="str">
        <f>TEXT(Table1[[#This Row],[Invoice Date]],"mmm")</f>
        <v>Sep</v>
      </c>
      <c r="Q124" s="4">
        <f>WEEKNUM(Table1[[#This Row],[Invoice Date]])</f>
        <v>37</v>
      </c>
    </row>
    <row r="125" spans="2:17"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c r="O125" s="4" t="str">
        <f>TEXT(Table1[[#This Row],[Invoice Date]],"yyyy")</f>
        <v>2020</v>
      </c>
      <c r="P125" s="4" t="str">
        <f>TEXT(Table1[[#This Row],[Invoice Date]],"mmm")</f>
        <v>Sep</v>
      </c>
      <c r="Q125" s="4">
        <f>WEEKNUM(Table1[[#This Row],[Invoice Date]])</f>
        <v>37</v>
      </c>
    </row>
    <row r="126" spans="2:17"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c r="O126" s="4" t="str">
        <f>TEXT(Table1[[#This Row],[Invoice Date]],"yyyy")</f>
        <v>2020</v>
      </c>
      <c r="P126" s="4" t="str">
        <f>TEXT(Table1[[#This Row],[Invoice Date]],"mmm")</f>
        <v>Sep</v>
      </c>
      <c r="Q126" s="4">
        <f>WEEKNUM(Table1[[#This Row],[Invoice Date]])</f>
        <v>37</v>
      </c>
    </row>
    <row r="127" spans="2:17"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c r="O127" s="4" t="str">
        <f>TEXT(Table1[[#This Row],[Invoice Date]],"yyyy")</f>
        <v>2020</v>
      </c>
      <c r="P127" s="4" t="str">
        <f>TEXT(Table1[[#This Row],[Invoice Date]],"mmm")</f>
        <v>Sep</v>
      </c>
      <c r="Q127" s="4">
        <f>WEEKNUM(Table1[[#This Row],[Invoice Date]])</f>
        <v>37</v>
      </c>
    </row>
    <row r="128" spans="2:17"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c r="O128" s="4" t="str">
        <f>TEXT(Table1[[#This Row],[Invoice Date]],"yyyy")</f>
        <v>2020</v>
      </c>
      <c r="P128" s="4" t="str">
        <f>TEXT(Table1[[#This Row],[Invoice Date]],"mmm")</f>
        <v>Sep</v>
      </c>
      <c r="Q128" s="4">
        <f>WEEKNUM(Table1[[#This Row],[Invoice Date]])</f>
        <v>37</v>
      </c>
    </row>
    <row r="129" spans="2:17"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c r="O129" s="4" t="str">
        <f>TEXT(Table1[[#This Row],[Invoice Date]],"yyyy")</f>
        <v>2020</v>
      </c>
      <c r="P129" s="4" t="str">
        <f>TEXT(Table1[[#This Row],[Invoice Date]],"mmm")</f>
        <v>Sep</v>
      </c>
      <c r="Q129" s="4">
        <f>WEEKNUM(Table1[[#This Row],[Invoice Date]])</f>
        <v>37</v>
      </c>
    </row>
    <row r="130" spans="2:17"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c r="O130" s="4" t="str">
        <f>TEXT(Table1[[#This Row],[Invoice Date]],"yyyy")</f>
        <v>2020</v>
      </c>
      <c r="P130" s="4" t="str">
        <f>TEXT(Table1[[#This Row],[Invoice Date]],"mmm")</f>
        <v>Sep</v>
      </c>
      <c r="Q130" s="4">
        <f>WEEKNUM(Table1[[#This Row],[Invoice Date]])</f>
        <v>38</v>
      </c>
    </row>
    <row r="131" spans="2:17"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c r="O131" s="4" t="str">
        <f>TEXT(Table1[[#This Row],[Invoice Date]],"yyyy")</f>
        <v>2020</v>
      </c>
      <c r="P131" s="4" t="str">
        <f>TEXT(Table1[[#This Row],[Invoice Date]],"mmm")</f>
        <v>Sep</v>
      </c>
      <c r="Q131" s="4">
        <f>WEEKNUM(Table1[[#This Row],[Invoice Date]])</f>
        <v>38</v>
      </c>
    </row>
    <row r="132" spans="2:17"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c r="O132" s="4" t="str">
        <f>TEXT(Table1[[#This Row],[Invoice Date]],"yyyy")</f>
        <v>2020</v>
      </c>
      <c r="P132" s="4" t="str">
        <f>TEXT(Table1[[#This Row],[Invoice Date]],"mmm")</f>
        <v>Sep</v>
      </c>
      <c r="Q132" s="4">
        <f>WEEKNUM(Table1[[#This Row],[Invoice Date]])</f>
        <v>38</v>
      </c>
    </row>
    <row r="133" spans="2:17"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c r="O133" s="4" t="str">
        <f>TEXT(Table1[[#This Row],[Invoice Date]],"yyyy")</f>
        <v>2020</v>
      </c>
      <c r="P133" s="4" t="str">
        <f>TEXT(Table1[[#This Row],[Invoice Date]],"mmm")</f>
        <v>Sep</v>
      </c>
      <c r="Q133" s="4">
        <f>WEEKNUM(Table1[[#This Row],[Invoice Date]])</f>
        <v>38</v>
      </c>
    </row>
    <row r="134" spans="2:17"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c r="O134" s="4" t="str">
        <f>TEXT(Table1[[#This Row],[Invoice Date]],"yyyy")</f>
        <v>2020</v>
      </c>
      <c r="P134" s="4" t="str">
        <f>TEXT(Table1[[#This Row],[Invoice Date]],"mmm")</f>
        <v>Oct</v>
      </c>
      <c r="Q134" s="4">
        <f>WEEKNUM(Table1[[#This Row],[Invoice Date]])</f>
        <v>43</v>
      </c>
    </row>
    <row r="135" spans="2:17"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c r="O135" s="4" t="str">
        <f>TEXT(Table1[[#This Row],[Invoice Date]],"yyyy")</f>
        <v>2020</v>
      </c>
      <c r="P135" s="4" t="str">
        <f>TEXT(Table1[[#This Row],[Invoice Date]],"mmm")</f>
        <v>Oct</v>
      </c>
      <c r="Q135" s="4">
        <f>WEEKNUM(Table1[[#This Row],[Invoice Date]])</f>
        <v>43</v>
      </c>
    </row>
    <row r="136" spans="2:17"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c r="O136" s="4" t="str">
        <f>TEXT(Table1[[#This Row],[Invoice Date]],"yyyy")</f>
        <v>2020</v>
      </c>
      <c r="P136" s="4" t="str">
        <f>TEXT(Table1[[#This Row],[Invoice Date]],"mmm")</f>
        <v>Oct</v>
      </c>
      <c r="Q136" s="4">
        <f>WEEKNUM(Table1[[#This Row],[Invoice Date]])</f>
        <v>43</v>
      </c>
    </row>
    <row r="137" spans="2:17"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c r="O137" s="4" t="str">
        <f>TEXT(Table1[[#This Row],[Invoice Date]],"yyyy")</f>
        <v>2020</v>
      </c>
      <c r="P137" s="4" t="str">
        <f>TEXT(Table1[[#This Row],[Invoice Date]],"mmm")</f>
        <v>Oct</v>
      </c>
      <c r="Q137" s="4">
        <f>WEEKNUM(Table1[[#This Row],[Invoice Date]])</f>
        <v>43</v>
      </c>
    </row>
    <row r="138" spans="2:17"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c r="O138" s="4" t="str">
        <f>TEXT(Table1[[#This Row],[Invoice Date]],"yyyy")</f>
        <v>2020</v>
      </c>
      <c r="P138" s="4" t="str">
        <f>TEXT(Table1[[#This Row],[Invoice Date]],"mmm")</f>
        <v>Oct</v>
      </c>
      <c r="Q138" s="4">
        <f>WEEKNUM(Table1[[#This Row],[Invoice Date]])</f>
        <v>43</v>
      </c>
    </row>
    <row r="139" spans="2:17"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c r="O139" s="4" t="str">
        <f>TEXT(Table1[[#This Row],[Invoice Date]],"yyyy")</f>
        <v>2020</v>
      </c>
      <c r="P139" s="4" t="str">
        <f>TEXT(Table1[[#This Row],[Invoice Date]],"mmm")</f>
        <v>Oct</v>
      </c>
      <c r="Q139" s="4">
        <f>WEEKNUM(Table1[[#This Row],[Invoice Date]])</f>
        <v>44</v>
      </c>
    </row>
    <row r="140" spans="2:17"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c r="O140" s="4" t="str">
        <f>TEXT(Table1[[#This Row],[Invoice Date]],"yyyy")</f>
        <v>2020</v>
      </c>
      <c r="P140" s="4" t="str">
        <f>TEXT(Table1[[#This Row],[Invoice Date]],"mmm")</f>
        <v>Oct</v>
      </c>
      <c r="Q140" s="4">
        <f>WEEKNUM(Table1[[#This Row],[Invoice Date]])</f>
        <v>44</v>
      </c>
    </row>
    <row r="141" spans="2:17"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c r="O141" s="4" t="str">
        <f>TEXT(Table1[[#This Row],[Invoice Date]],"yyyy")</f>
        <v>2020</v>
      </c>
      <c r="P141" s="4" t="str">
        <f>TEXT(Table1[[#This Row],[Invoice Date]],"mmm")</f>
        <v>Oct</v>
      </c>
      <c r="Q141" s="4">
        <f>WEEKNUM(Table1[[#This Row],[Invoice Date]])</f>
        <v>44</v>
      </c>
    </row>
    <row r="142" spans="2:17"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c r="O142" s="4" t="str">
        <f>TEXT(Table1[[#This Row],[Invoice Date]],"yyyy")</f>
        <v>2020</v>
      </c>
      <c r="P142" s="4" t="str">
        <f>TEXT(Table1[[#This Row],[Invoice Date]],"mmm")</f>
        <v>Oct</v>
      </c>
      <c r="Q142" s="4">
        <f>WEEKNUM(Table1[[#This Row],[Invoice Date]])</f>
        <v>44</v>
      </c>
    </row>
    <row r="143" spans="2:17"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c r="O143" s="4" t="str">
        <f>TEXT(Table1[[#This Row],[Invoice Date]],"yyyy")</f>
        <v>2020</v>
      </c>
      <c r="P143" s="4" t="str">
        <f>TEXT(Table1[[#This Row],[Invoice Date]],"mmm")</f>
        <v>Oct</v>
      </c>
      <c r="Q143" s="4">
        <f>WEEKNUM(Table1[[#This Row],[Invoice Date]])</f>
        <v>44</v>
      </c>
    </row>
    <row r="144" spans="2:17"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c r="O144" s="4" t="str">
        <f>TEXT(Table1[[#This Row],[Invoice Date]],"yyyy")</f>
        <v>2020</v>
      </c>
      <c r="P144" s="4" t="str">
        <f>TEXT(Table1[[#This Row],[Invoice Date]],"mmm")</f>
        <v>Oct</v>
      </c>
      <c r="Q144" s="4">
        <f>WEEKNUM(Table1[[#This Row],[Invoice Date]])</f>
        <v>44</v>
      </c>
    </row>
    <row r="145" spans="2:17"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c r="O145" s="4" t="str">
        <f>TEXT(Table1[[#This Row],[Invoice Date]],"yyyy")</f>
        <v>2020</v>
      </c>
      <c r="P145" s="4" t="str">
        <f>TEXT(Table1[[#This Row],[Invoice Date]],"mmm")</f>
        <v>Oct</v>
      </c>
      <c r="Q145" s="4">
        <f>WEEKNUM(Table1[[#This Row],[Invoice Date]])</f>
        <v>44</v>
      </c>
    </row>
    <row r="146" spans="2:17"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c r="O146" s="4" t="str">
        <f>TEXT(Table1[[#This Row],[Invoice Date]],"yyyy")</f>
        <v>2020</v>
      </c>
      <c r="P146" s="4" t="str">
        <f>TEXT(Table1[[#This Row],[Invoice Date]],"mmm")</f>
        <v>Nov</v>
      </c>
      <c r="Q146" s="4">
        <f>WEEKNUM(Table1[[#This Row],[Invoice Date]])</f>
        <v>45</v>
      </c>
    </row>
    <row r="147" spans="2:17"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c r="O147" s="4" t="str">
        <f>TEXT(Table1[[#This Row],[Invoice Date]],"yyyy")</f>
        <v>2020</v>
      </c>
      <c r="P147" s="4" t="str">
        <f>TEXT(Table1[[#This Row],[Invoice Date]],"mmm")</f>
        <v>Nov</v>
      </c>
      <c r="Q147" s="4">
        <f>WEEKNUM(Table1[[#This Row],[Invoice Date]])</f>
        <v>45</v>
      </c>
    </row>
    <row r="148" spans="2:17"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c r="O148" s="4" t="str">
        <f>TEXT(Table1[[#This Row],[Invoice Date]],"yyyy")</f>
        <v>2020</v>
      </c>
      <c r="P148" s="4" t="str">
        <f>TEXT(Table1[[#This Row],[Invoice Date]],"mmm")</f>
        <v>Nov</v>
      </c>
      <c r="Q148" s="4">
        <f>WEEKNUM(Table1[[#This Row],[Invoice Date]])</f>
        <v>45</v>
      </c>
    </row>
    <row r="149" spans="2:17"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c r="O149" s="4" t="str">
        <f>TEXT(Table1[[#This Row],[Invoice Date]],"yyyy")</f>
        <v>2020</v>
      </c>
      <c r="P149" s="4" t="str">
        <f>TEXT(Table1[[#This Row],[Invoice Date]],"mmm")</f>
        <v>Nov</v>
      </c>
      <c r="Q149" s="4">
        <f>WEEKNUM(Table1[[#This Row],[Invoice Date]])</f>
        <v>45</v>
      </c>
    </row>
    <row r="150" spans="2:17"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c r="O150" s="4" t="str">
        <f>TEXT(Table1[[#This Row],[Invoice Date]],"yyyy")</f>
        <v>2020</v>
      </c>
      <c r="P150" s="4" t="str">
        <f>TEXT(Table1[[#This Row],[Invoice Date]],"mmm")</f>
        <v>Nov</v>
      </c>
      <c r="Q150" s="4">
        <f>WEEKNUM(Table1[[#This Row],[Invoice Date]])</f>
        <v>45</v>
      </c>
    </row>
    <row r="151" spans="2:17"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c r="O151" s="4" t="str">
        <f>TEXT(Table1[[#This Row],[Invoice Date]],"yyyy")</f>
        <v>2020</v>
      </c>
      <c r="P151" s="4" t="str">
        <f>TEXT(Table1[[#This Row],[Invoice Date]],"mmm")</f>
        <v>Nov</v>
      </c>
      <c r="Q151" s="4">
        <f>WEEKNUM(Table1[[#This Row],[Invoice Date]])</f>
        <v>45</v>
      </c>
    </row>
    <row r="152" spans="2:17"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c r="O152" s="4" t="str">
        <f>TEXT(Table1[[#This Row],[Invoice Date]],"yyyy")</f>
        <v>2020</v>
      </c>
      <c r="P152" s="4" t="str">
        <f>TEXT(Table1[[#This Row],[Invoice Date]],"mmm")</f>
        <v>Nov</v>
      </c>
      <c r="Q152" s="4">
        <f>WEEKNUM(Table1[[#This Row],[Invoice Date]])</f>
        <v>45</v>
      </c>
    </row>
    <row r="153" spans="2:17"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c r="O153" s="4" t="str">
        <f>TEXT(Table1[[#This Row],[Invoice Date]],"yyyy")</f>
        <v>2020</v>
      </c>
      <c r="P153" s="4" t="str">
        <f>TEXT(Table1[[#This Row],[Invoice Date]],"mmm")</f>
        <v>Nov</v>
      </c>
      <c r="Q153" s="4">
        <f>WEEKNUM(Table1[[#This Row],[Invoice Date]])</f>
        <v>46</v>
      </c>
    </row>
    <row r="154" spans="2:17"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c r="O154" s="4" t="str">
        <f>TEXT(Table1[[#This Row],[Invoice Date]],"yyyy")</f>
        <v>2020</v>
      </c>
      <c r="P154" s="4" t="str">
        <f>TEXT(Table1[[#This Row],[Invoice Date]],"mmm")</f>
        <v>Nov</v>
      </c>
      <c r="Q154" s="4">
        <f>WEEKNUM(Table1[[#This Row],[Invoice Date]])</f>
        <v>46</v>
      </c>
    </row>
    <row r="155" spans="2:17"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c r="O155" s="4" t="str">
        <f>TEXT(Table1[[#This Row],[Invoice Date]],"yyyy")</f>
        <v>2020</v>
      </c>
      <c r="P155" s="4" t="str">
        <f>TEXT(Table1[[#This Row],[Invoice Date]],"mmm")</f>
        <v>Nov</v>
      </c>
      <c r="Q155" s="4">
        <f>WEEKNUM(Table1[[#This Row],[Invoice Date]])</f>
        <v>46</v>
      </c>
    </row>
    <row r="156" spans="2:17"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c r="O156" s="4" t="str">
        <f>TEXT(Table1[[#This Row],[Invoice Date]],"yyyy")</f>
        <v>2020</v>
      </c>
      <c r="P156" s="4" t="str">
        <f>TEXT(Table1[[#This Row],[Invoice Date]],"mmm")</f>
        <v>Nov</v>
      </c>
      <c r="Q156" s="4">
        <f>WEEKNUM(Table1[[#This Row],[Invoice Date]])</f>
        <v>46</v>
      </c>
    </row>
    <row r="157" spans="2:17"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c r="O157" s="4" t="str">
        <f>TEXT(Table1[[#This Row],[Invoice Date]],"yyyy")</f>
        <v>2020</v>
      </c>
      <c r="P157" s="4" t="str">
        <f>TEXT(Table1[[#This Row],[Invoice Date]],"mmm")</f>
        <v>Nov</v>
      </c>
      <c r="Q157" s="4">
        <f>WEEKNUM(Table1[[#This Row],[Invoice Date]])</f>
        <v>46</v>
      </c>
    </row>
    <row r="158" spans="2:17"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c r="O158" s="4" t="str">
        <f>TEXT(Table1[[#This Row],[Invoice Date]],"yyyy")</f>
        <v>2020</v>
      </c>
      <c r="P158" s="4" t="str">
        <f>TEXT(Table1[[#This Row],[Invoice Date]],"mmm")</f>
        <v>Nov</v>
      </c>
      <c r="Q158" s="4">
        <f>WEEKNUM(Table1[[#This Row],[Invoice Date]])</f>
        <v>46</v>
      </c>
    </row>
    <row r="159" spans="2:17"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c r="O159" s="4" t="str">
        <f>TEXT(Table1[[#This Row],[Invoice Date]],"yyyy")</f>
        <v>2020</v>
      </c>
      <c r="P159" s="4" t="str">
        <f>TEXT(Table1[[#This Row],[Invoice Date]],"mmm")</f>
        <v>Nov</v>
      </c>
      <c r="Q159" s="4">
        <f>WEEKNUM(Table1[[#This Row],[Invoice Date]])</f>
        <v>46</v>
      </c>
    </row>
    <row r="160" spans="2:17"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c r="O160" s="4" t="str">
        <f>TEXT(Table1[[#This Row],[Invoice Date]],"yyyy")</f>
        <v>2020</v>
      </c>
      <c r="P160" s="4" t="str">
        <f>TEXT(Table1[[#This Row],[Invoice Date]],"mmm")</f>
        <v>Nov</v>
      </c>
      <c r="Q160" s="4">
        <f>WEEKNUM(Table1[[#This Row],[Invoice Date]])</f>
        <v>47</v>
      </c>
    </row>
    <row r="161" spans="2:17"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c r="O161" s="4" t="str">
        <f>TEXT(Table1[[#This Row],[Invoice Date]],"yyyy")</f>
        <v>2020</v>
      </c>
      <c r="P161" s="4" t="str">
        <f>TEXT(Table1[[#This Row],[Invoice Date]],"mmm")</f>
        <v>Dec</v>
      </c>
      <c r="Q161" s="4">
        <f>WEEKNUM(Table1[[#This Row],[Invoice Date]])</f>
        <v>52</v>
      </c>
    </row>
    <row r="162" spans="2:17"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c r="O162" s="4" t="str">
        <f>TEXT(Table1[[#This Row],[Invoice Date]],"yyyy")</f>
        <v>2020</v>
      </c>
      <c r="P162" s="4" t="str">
        <f>TEXT(Table1[[#This Row],[Invoice Date]],"mmm")</f>
        <v>Dec</v>
      </c>
      <c r="Q162" s="4">
        <f>WEEKNUM(Table1[[#This Row],[Invoice Date]])</f>
        <v>52</v>
      </c>
    </row>
    <row r="163" spans="2:17"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c r="O163" s="4" t="str">
        <f>TEXT(Table1[[#This Row],[Invoice Date]],"yyyy")</f>
        <v>2020</v>
      </c>
      <c r="P163" s="4" t="str">
        <f>TEXT(Table1[[#This Row],[Invoice Date]],"mmm")</f>
        <v>Dec</v>
      </c>
      <c r="Q163" s="4">
        <f>WEEKNUM(Table1[[#This Row],[Invoice Date]])</f>
        <v>52</v>
      </c>
    </row>
    <row r="164" spans="2:17"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c r="O164" s="4" t="str">
        <f>TEXT(Table1[[#This Row],[Invoice Date]],"yyyy")</f>
        <v>2020</v>
      </c>
      <c r="P164" s="4" t="str">
        <f>TEXT(Table1[[#This Row],[Invoice Date]],"mmm")</f>
        <v>Dec</v>
      </c>
      <c r="Q164" s="4">
        <f>WEEKNUM(Table1[[#This Row],[Invoice Date]])</f>
        <v>52</v>
      </c>
    </row>
    <row r="165" spans="2:17"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c r="O165" s="4" t="str">
        <f>TEXT(Table1[[#This Row],[Invoice Date]],"yyyy")</f>
        <v>2020</v>
      </c>
      <c r="P165" s="4" t="str">
        <f>TEXT(Table1[[#This Row],[Invoice Date]],"mmm")</f>
        <v>Dec</v>
      </c>
      <c r="Q165" s="4">
        <f>WEEKNUM(Table1[[#This Row],[Invoice Date]])</f>
        <v>52</v>
      </c>
    </row>
    <row r="166" spans="2:17"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c r="O166" s="4" t="str">
        <f>TEXT(Table1[[#This Row],[Invoice Date]],"yyyy")</f>
        <v>2020</v>
      </c>
      <c r="P166" s="4" t="str">
        <f>TEXT(Table1[[#This Row],[Invoice Date]],"mmm")</f>
        <v>Dec</v>
      </c>
      <c r="Q166" s="4">
        <f>WEEKNUM(Table1[[#This Row],[Invoice Date]])</f>
        <v>53</v>
      </c>
    </row>
    <row r="167" spans="2:17"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c r="O167" s="4" t="str">
        <f>TEXT(Table1[[#This Row],[Invoice Date]],"yyyy")</f>
        <v>2020</v>
      </c>
      <c r="P167" s="4" t="str">
        <f>TEXT(Table1[[#This Row],[Invoice Date]],"mmm")</f>
        <v>Dec</v>
      </c>
      <c r="Q167" s="4">
        <f>WEEKNUM(Table1[[#This Row],[Invoice Date]])</f>
        <v>53</v>
      </c>
    </row>
    <row r="168" spans="2:17"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c r="O168" s="4" t="str">
        <f>TEXT(Table1[[#This Row],[Invoice Date]],"yyyy")</f>
        <v>2020</v>
      </c>
      <c r="P168" s="4" t="str">
        <f>TEXT(Table1[[#This Row],[Invoice Date]],"mmm")</f>
        <v>Dec</v>
      </c>
      <c r="Q168" s="4">
        <f>WEEKNUM(Table1[[#This Row],[Invoice Date]])</f>
        <v>53</v>
      </c>
    </row>
    <row r="169" spans="2:17"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c r="O169" s="4" t="str">
        <f>TEXT(Table1[[#This Row],[Invoice Date]],"yyyy")</f>
        <v>2020</v>
      </c>
      <c r="P169" s="4" t="str">
        <f>TEXT(Table1[[#This Row],[Invoice Date]],"mmm")</f>
        <v>Dec</v>
      </c>
      <c r="Q169" s="4">
        <f>WEEKNUM(Table1[[#This Row],[Invoice Date]])</f>
        <v>53</v>
      </c>
    </row>
    <row r="170" spans="2:17"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c r="O170" s="4" t="str">
        <f>TEXT(Table1[[#This Row],[Invoice Date]],"yyyy")</f>
        <v>2020</v>
      </c>
      <c r="P170" s="4" t="str">
        <f>TEXT(Table1[[#This Row],[Invoice Date]],"mmm")</f>
        <v>Dec</v>
      </c>
      <c r="Q170" s="4">
        <f>WEEKNUM(Table1[[#This Row],[Invoice Date]])</f>
        <v>53</v>
      </c>
    </row>
    <row r="171" spans="2:17"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c r="O171" s="4" t="str">
        <f>TEXT(Table1[[#This Row],[Invoice Date]],"yyyy")</f>
        <v>2021</v>
      </c>
      <c r="P171" s="4" t="str">
        <f>TEXT(Table1[[#This Row],[Invoice Date]],"mmm")</f>
        <v>Jan</v>
      </c>
      <c r="Q171" s="4">
        <f>WEEKNUM(Table1[[#This Row],[Invoice Date]])</f>
        <v>1</v>
      </c>
    </row>
    <row r="172" spans="2:17"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c r="O172" s="4" t="str">
        <f>TEXT(Table1[[#This Row],[Invoice Date]],"yyyy")</f>
        <v>2021</v>
      </c>
      <c r="P172" s="4" t="str">
        <f>TEXT(Table1[[#This Row],[Invoice Date]],"mmm")</f>
        <v>Jan</v>
      </c>
      <c r="Q172" s="4">
        <f>WEEKNUM(Table1[[#This Row],[Invoice Date]])</f>
        <v>1</v>
      </c>
    </row>
    <row r="173" spans="2:17"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c r="O173" s="4" t="str">
        <f>TEXT(Table1[[#This Row],[Invoice Date]],"yyyy")</f>
        <v>2021</v>
      </c>
      <c r="P173" s="4" t="str">
        <f>TEXT(Table1[[#This Row],[Invoice Date]],"mmm")</f>
        <v>Jan</v>
      </c>
      <c r="Q173" s="4">
        <f>WEEKNUM(Table1[[#This Row],[Invoice Date]])</f>
        <v>2</v>
      </c>
    </row>
    <row r="174" spans="2:17"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c r="O174" s="4" t="str">
        <f>TEXT(Table1[[#This Row],[Invoice Date]],"yyyy")</f>
        <v>2021</v>
      </c>
      <c r="P174" s="4" t="str">
        <f>TEXT(Table1[[#This Row],[Invoice Date]],"mmm")</f>
        <v>Jan</v>
      </c>
      <c r="Q174" s="4">
        <f>WEEKNUM(Table1[[#This Row],[Invoice Date]])</f>
        <v>2</v>
      </c>
    </row>
    <row r="175" spans="2:17"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c r="O175" s="4" t="str">
        <f>TEXT(Table1[[#This Row],[Invoice Date]],"yyyy")</f>
        <v>2021</v>
      </c>
      <c r="P175" s="4" t="str">
        <f>TEXT(Table1[[#This Row],[Invoice Date]],"mmm")</f>
        <v>Jan</v>
      </c>
      <c r="Q175" s="4">
        <f>WEEKNUM(Table1[[#This Row],[Invoice Date]])</f>
        <v>2</v>
      </c>
    </row>
    <row r="176" spans="2:17"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c r="O176" s="4" t="str">
        <f>TEXT(Table1[[#This Row],[Invoice Date]],"yyyy")</f>
        <v>2021</v>
      </c>
      <c r="P176" s="4" t="str">
        <f>TEXT(Table1[[#This Row],[Invoice Date]],"mmm")</f>
        <v>Jan</v>
      </c>
      <c r="Q176" s="4">
        <f>WEEKNUM(Table1[[#This Row],[Invoice Date]])</f>
        <v>2</v>
      </c>
    </row>
    <row r="177" spans="2:17"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c r="O177" s="4" t="str">
        <f>TEXT(Table1[[#This Row],[Invoice Date]],"yyyy")</f>
        <v>2021</v>
      </c>
      <c r="P177" s="4" t="str">
        <f>TEXT(Table1[[#This Row],[Invoice Date]],"mmm")</f>
        <v>Jan</v>
      </c>
      <c r="Q177" s="4">
        <f>WEEKNUM(Table1[[#This Row],[Invoice Date]])</f>
        <v>2</v>
      </c>
    </row>
    <row r="178" spans="2:17"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c r="O178" s="4" t="str">
        <f>TEXT(Table1[[#This Row],[Invoice Date]],"yyyy")</f>
        <v>2021</v>
      </c>
      <c r="P178" s="4" t="str">
        <f>TEXT(Table1[[#This Row],[Invoice Date]],"mmm")</f>
        <v>Jan</v>
      </c>
      <c r="Q178" s="4">
        <f>WEEKNUM(Table1[[#This Row],[Invoice Date]])</f>
        <v>2</v>
      </c>
    </row>
    <row r="179" spans="2:17"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c r="O179" s="4" t="str">
        <f>TEXT(Table1[[#This Row],[Invoice Date]],"yyyy")</f>
        <v>2021</v>
      </c>
      <c r="P179" s="4" t="str">
        <f>TEXT(Table1[[#This Row],[Invoice Date]],"mmm")</f>
        <v>Jan</v>
      </c>
      <c r="Q179" s="4">
        <f>WEEKNUM(Table1[[#This Row],[Invoice Date]])</f>
        <v>2</v>
      </c>
    </row>
    <row r="180" spans="2:17"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c r="O180" s="4" t="str">
        <f>TEXT(Table1[[#This Row],[Invoice Date]],"yyyy")</f>
        <v>2021</v>
      </c>
      <c r="P180" s="4" t="str">
        <f>TEXT(Table1[[#This Row],[Invoice Date]],"mmm")</f>
        <v>Jan</v>
      </c>
      <c r="Q180" s="4">
        <f>WEEKNUM(Table1[[#This Row],[Invoice Date]])</f>
        <v>3</v>
      </c>
    </row>
    <row r="181" spans="2:17"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c r="O181" s="4" t="str">
        <f>TEXT(Table1[[#This Row],[Invoice Date]],"yyyy")</f>
        <v>2021</v>
      </c>
      <c r="P181" s="4" t="str">
        <f>TEXT(Table1[[#This Row],[Invoice Date]],"mmm")</f>
        <v>Jan</v>
      </c>
      <c r="Q181" s="4">
        <f>WEEKNUM(Table1[[#This Row],[Invoice Date]])</f>
        <v>3</v>
      </c>
    </row>
    <row r="182" spans="2:17"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c r="O182" s="4" t="str">
        <f>TEXT(Table1[[#This Row],[Invoice Date]],"yyyy")</f>
        <v>2021</v>
      </c>
      <c r="P182" s="4" t="str">
        <f>TEXT(Table1[[#This Row],[Invoice Date]],"mmm")</f>
        <v>Jan</v>
      </c>
      <c r="Q182" s="4">
        <f>WEEKNUM(Table1[[#This Row],[Invoice Date]])</f>
        <v>3</v>
      </c>
    </row>
    <row r="183" spans="2:17"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c r="O183" s="4" t="str">
        <f>TEXT(Table1[[#This Row],[Invoice Date]],"yyyy")</f>
        <v>2021</v>
      </c>
      <c r="P183" s="4" t="str">
        <f>TEXT(Table1[[#This Row],[Invoice Date]],"mmm")</f>
        <v>Jan</v>
      </c>
      <c r="Q183" s="4">
        <f>WEEKNUM(Table1[[#This Row],[Invoice Date]])</f>
        <v>3</v>
      </c>
    </row>
    <row r="184" spans="2:17"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c r="O184" s="4" t="str">
        <f>TEXT(Table1[[#This Row],[Invoice Date]],"yyyy")</f>
        <v>2021</v>
      </c>
      <c r="P184" s="4" t="str">
        <f>TEXT(Table1[[#This Row],[Invoice Date]],"mmm")</f>
        <v>Jan</v>
      </c>
      <c r="Q184" s="4">
        <f>WEEKNUM(Table1[[#This Row],[Invoice Date]])</f>
        <v>3</v>
      </c>
    </row>
    <row r="185" spans="2:17"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c r="O185" s="4" t="str">
        <f>TEXT(Table1[[#This Row],[Invoice Date]],"yyyy")</f>
        <v>2021</v>
      </c>
      <c r="P185" s="4" t="str">
        <f>TEXT(Table1[[#This Row],[Invoice Date]],"mmm")</f>
        <v>Jan</v>
      </c>
      <c r="Q185" s="4">
        <f>WEEKNUM(Table1[[#This Row],[Invoice Date]])</f>
        <v>3</v>
      </c>
    </row>
    <row r="186" spans="2:17"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c r="O186" s="4" t="str">
        <f>TEXT(Table1[[#This Row],[Invoice Date]],"yyyy")</f>
        <v>2021</v>
      </c>
      <c r="P186" s="4" t="str">
        <f>TEXT(Table1[[#This Row],[Invoice Date]],"mmm")</f>
        <v>Jan</v>
      </c>
      <c r="Q186" s="4">
        <f>WEEKNUM(Table1[[#This Row],[Invoice Date]])</f>
        <v>3</v>
      </c>
    </row>
    <row r="187" spans="2:17"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c r="O187" s="4" t="str">
        <f>TEXT(Table1[[#This Row],[Invoice Date]],"yyyy")</f>
        <v>2021</v>
      </c>
      <c r="P187" s="4" t="str">
        <f>TEXT(Table1[[#This Row],[Invoice Date]],"mmm")</f>
        <v>Jan</v>
      </c>
      <c r="Q187" s="4">
        <f>WEEKNUM(Table1[[#This Row],[Invoice Date]])</f>
        <v>4</v>
      </c>
    </row>
    <row r="188" spans="2:17"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c r="O188" s="4" t="str">
        <f>TEXT(Table1[[#This Row],[Invoice Date]],"yyyy")</f>
        <v>2021</v>
      </c>
      <c r="P188" s="4" t="str">
        <f>TEXT(Table1[[#This Row],[Invoice Date]],"mmm")</f>
        <v>Jan</v>
      </c>
      <c r="Q188" s="4">
        <f>WEEKNUM(Table1[[#This Row],[Invoice Date]])</f>
        <v>4</v>
      </c>
    </row>
    <row r="189" spans="2:17"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c r="O189" s="4" t="str">
        <f>TEXT(Table1[[#This Row],[Invoice Date]],"yyyy")</f>
        <v>2021</v>
      </c>
      <c r="P189" s="4" t="str">
        <f>TEXT(Table1[[#This Row],[Invoice Date]],"mmm")</f>
        <v>Jan</v>
      </c>
      <c r="Q189" s="4">
        <f>WEEKNUM(Table1[[#This Row],[Invoice Date]])</f>
        <v>4</v>
      </c>
    </row>
    <row r="190" spans="2:17"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c r="O190" s="4" t="str">
        <f>TEXT(Table1[[#This Row],[Invoice Date]],"yyyy")</f>
        <v>2021</v>
      </c>
      <c r="P190" s="4" t="str">
        <f>TEXT(Table1[[#This Row],[Invoice Date]],"mmm")</f>
        <v>Jan</v>
      </c>
      <c r="Q190" s="4">
        <f>WEEKNUM(Table1[[#This Row],[Invoice Date]])</f>
        <v>4</v>
      </c>
    </row>
    <row r="191" spans="2:17"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c r="O191" s="4" t="str">
        <f>TEXT(Table1[[#This Row],[Invoice Date]],"yyyy")</f>
        <v>2021</v>
      </c>
      <c r="P191" s="4" t="str">
        <f>TEXT(Table1[[#This Row],[Invoice Date]],"mmm")</f>
        <v>Jan</v>
      </c>
      <c r="Q191" s="4">
        <f>WEEKNUM(Table1[[#This Row],[Invoice Date]])</f>
        <v>4</v>
      </c>
    </row>
    <row r="192" spans="2:17"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c r="O192" s="4" t="str">
        <f>TEXT(Table1[[#This Row],[Invoice Date]],"yyyy")</f>
        <v>2021</v>
      </c>
      <c r="P192" s="4" t="str">
        <f>TEXT(Table1[[#This Row],[Invoice Date]],"mmm")</f>
        <v>Jan</v>
      </c>
      <c r="Q192" s="4">
        <f>WEEKNUM(Table1[[#This Row],[Invoice Date]])</f>
        <v>4</v>
      </c>
    </row>
    <row r="193" spans="2:17"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c r="O193" s="4" t="str">
        <f>TEXT(Table1[[#This Row],[Invoice Date]],"yyyy")</f>
        <v>2021</v>
      </c>
      <c r="P193" s="4" t="str">
        <f>TEXT(Table1[[#This Row],[Invoice Date]],"mmm")</f>
        <v>Jan</v>
      </c>
      <c r="Q193" s="4">
        <f>WEEKNUM(Table1[[#This Row],[Invoice Date]])</f>
        <v>4</v>
      </c>
    </row>
    <row r="194" spans="2:17"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c r="O194" s="4" t="str">
        <f>TEXT(Table1[[#This Row],[Invoice Date]],"yyyy")</f>
        <v>2021</v>
      </c>
      <c r="P194" s="4" t="str">
        <f>TEXT(Table1[[#This Row],[Invoice Date]],"mmm")</f>
        <v>Jan</v>
      </c>
      <c r="Q194" s="4">
        <f>WEEKNUM(Table1[[#This Row],[Invoice Date]])</f>
        <v>5</v>
      </c>
    </row>
    <row r="195" spans="2:17"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c r="O195" s="4" t="str">
        <f>TEXT(Table1[[#This Row],[Invoice Date]],"yyyy")</f>
        <v>2021</v>
      </c>
      <c r="P195" s="4" t="str">
        <f>TEXT(Table1[[#This Row],[Invoice Date]],"mmm")</f>
        <v>Jan</v>
      </c>
      <c r="Q195" s="4">
        <f>WEEKNUM(Table1[[#This Row],[Invoice Date]])</f>
        <v>5</v>
      </c>
    </row>
    <row r="196" spans="2:17"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c r="O196" s="4" t="str">
        <f>TEXT(Table1[[#This Row],[Invoice Date]],"yyyy")</f>
        <v>2021</v>
      </c>
      <c r="P196" s="4" t="str">
        <f>TEXT(Table1[[#This Row],[Invoice Date]],"mmm")</f>
        <v>Jan</v>
      </c>
      <c r="Q196" s="4">
        <f>WEEKNUM(Table1[[#This Row],[Invoice Date]])</f>
        <v>5</v>
      </c>
    </row>
    <row r="197" spans="2:17"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c r="O197" s="4" t="str">
        <f>TEXT(Table1[[#This Row],[Invoice Date]],"yyyy")</f>
        <v>2021</v>
      </c>
      <c r="P197" s="4" t="str">
        <f>TEXT(Table1[[#This Row],[Invoice Date]],"mmm")</f>
        <v>Jan</v>
      </c>
      <c r="Q197" s="4">
        <f>WEEKNUM(Table1[[#This Row],[Invoice Date]])</f>
        <v>5</v>
      </c>
    </row>
    <row r="198" spans="2:17"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c r="O198" s="4" t="str">
        <f>TEXT(Table1[[#This Row],[Invoice Date]],"yyyy")</f>
        <v>2021</v>
      </c>
      <c r="P198" s="4" t="str">
        <f>TEXT(Table1[[#This Row],[Invoice Date]],"mmm")</f>
        <v>Jan</v>
      </c>
      <c r="Q198" s="4">
        <f>WEEKNUM(Table1[[#This Row],[Invoice Date]])</f>
        <v>5</v>
      </c>
    </row>
    <row r="199" spans="2:17"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c r="O199" s="4" t="str">
        <f>TEXT(Table1[[#This Row],[Invoice Date]],"yyyy")</f>
        <v>2021</v>
      </c>
      <c r="P199" s="4" t="str">
        <f>TEXT(Table1[[#This Row],[Invoice Date]],"mmm")</f>
        <v>Jan</v>
      </c>
      <c r="Q199" s="4">
        <f>WEEKNUM(Table1[[#This Row],[Invoice Date]])</f>
        <v>5</v>
      </c>
    </row>
    <row r="200" spans="2:17"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c r="O200" s="4" t="str">
        <f>TEXT(Table1[[#This Row],[Invoice Date]],"yyyy")</f>
        <v>2021</v>
      </c>
      <c r="P200" s="4" t="str">
        <f>TEXT(Table1[[#This Row],[Invoice Date]],"mmm")</f>
        <v>Jan</v>
      </c>
      <c r="Q200" s="4">
        <f>WEEKNUM(Table1[[#This Row],[Invoice Date]])</f>
        <v>5</v>
      </c>
    </row>
    <row r="201" spans="2:17"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c r="O201" s="4" t="str">
        <f>TEXT(Table1[[#This Row],[Invoice Date]],"yyyy")</f>
        <v>2021</v>
      </c>
      <c r="P201" s="4" t="str">
        <f>TEXT(Table1[[#This Row],[Invoice Date]],"mmm")</f>
        <v>Jan</v>
      </c>
      <c r="Q201" s="4">
        <f>WEEKNUM(Table1[[#This Row],[Invoice Date]])</f>
        <v>6</v>
      </c>
    </row>
    <row r="202" spans="2:17"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c r="O202" s="4" t="str">
        <f>TEXT(Table1[[#This Row],[Invoice Date]],"yyyy")</f>
        <v>2021</v>
      </c>
      <c r="P202" s="4" t="str">
        <f>TEXT(Table1[[#This Row],[Invoice Date]],"mmm")</f>
        <v>Feb</v>
      </c>
      <c r="Q202" s="4">
        <f>WEEKNUM(Table1[[#This Row],[Invoice Date]])</f>
        <v>6</v>
      </c>
    </row>
    <row r="203" spans="2:17"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c r="O203" s="4" t="str">
        <f>TEXT(Table1[[#This Row],[Invoice Date]],"yyyy")</f>
        <v>2021</v>
      </c>
      <c r="P203" s="4" t="str">
        <f>TEXT(Table1[[#This Row],[Invoice Date]],"mmm")</f>
        <v>Feb</v>
      </c>
      <c r="Q203" s="4">
        <f>WEEKNUM(Table1[[#This Row],[Invoice Date]])</f>
        <v>6</v>
      </c>
    </row>
    <row r="204" spans="2:17"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c r="O204" s="4" t="str">
        <f>TEXT(Table1[[#This Row],[Invoice Date]],"yyyy")</f>
        <v>2021</v>
      </c>
      <c r="P204" s="4" t="str">
        <f>TEXT(Table1[[#This Row],[Invoice Date]],"mmm")</f>
        <v>Feb</v>
      </c>
      <c r="Q204" s="4">
        <f>WEEKNUM(Table1[[#This Row],[Invoice Date]])</f>
        <v>6</v>
      </c>
    </row>
    <row r="205" spans="2:17"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c r="O205" s="4" t="str">
        <f>TEXT(Table1[[#This Row],[Invoice Date]],"yyyy")</f>
        <v>2021</v>
      </c>
      <c r="P205" s="4" t="str">
        <f>TEXT(Table1[[#This Row],[Invoice Date]],"mmm")</f>
        <v>Feb</v>
      </c>
      <c r="Q205" s="4">
        <f>WEEKNUM(Table1[[#This Row],[Invoice Date]])</f>
        <v>6</v>
      </c>
    </row>
    <row r="206" spans="2:17"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c r="O206" s="4" t="str">
        <f>TEXT(Table1[[#This Row],[Invoice Date]],"yyyy")</f>
        <v>2021</v>
      </c>
      <c r="P206" s="4" t="str">
        <f>TEXT(Table1[[#This Row],[Invoice Date]],"mmm")</f>
        <v>Feb</v>
      </c>
      <c r="Q206" s="4">
        <f>WEEKNUM(Table1[[#This Row],[Invoice Date]])</f>
        <v>6</v>
      </c>
    </row>
    <row r="207" spans="2:17"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c r="O207" s="4" t="str">
        <f>TEXT(Table1[[#This Row],[Invoice Date]],"yyyy")</f>
        <v>2021</v>
      </c>
      <c r="P207" s="4" t="str">
        <f>TEXT(Table1[[#This Row],[Invoice Date]],"mmm")</f>
        <v>Feb</v>
      </c>
      <c r="Q207" s="4">
        <f>WEEKNUM(Table1[[#This Row],[Invoice Date]])</f>
        <v>6</v>
      </c>
    </row>
    <row r="208" spans="2:17"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c r="O208" s="4" t="str">
        <f>TEXT(Table1[[#This Row],[Invoice Date]],"yyyy")</f>
        <v>2021</v>
      </c>
      <c r="P208" s="4" t="str">
        <f>TEXT(Table1[[#This Row],[Invoice Date]],"mmm")</f>
        <v>Feb</v>
      </c>
      <c r="Q208" s="4">
        <f>WEEKNUM(Table1[[#This Row],[Invoice Date]])</f>
        <v>7</v>
      </c>
    </row>
    <row r="209" spans="2:17"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c r="O209" s="4" t="str">
        <f>TEXT(Table1[[#This Row],[Invoice Date]],"yyyy")</f>
        <v>2021</v>
      </c>
      <c r="P209" s="4" t="str">
        <f>TEXT(Table1[[#This Row],[Invoice Date]],"mmm")</f>
        <v>Feb</v>
      </c>
      <c r="Q209" s="4">
        <f>WEEKNUM(Table1[[#This Row],[Invoice Date]])</f>
        <v>7</v>
      </c>
    </row>
    <row r="210" spans="2:17"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c r="O210" s="4" t="str">
        <f>TEXT(Table1[[#This Row],[Invoice Date]],"yyyy")</f>
        <v>2021</v>
      </c>
      <c r="P210" s="4" t="str">
        <f>TEXT(Table1[[#This Row],[Invoice Date]],"mmm")</f>
        <v>Feb</v>
      </c>
      <c r="Q210" s="4">
        <f>WEEKNUM(Table1[[#This Row],[Invoice Date]])</f>
        <v>7</v>
      </c>
    </row>
    <row r="211" spans="2:17"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c r="O211" s="4" t="str">
        <f>TEXT(Table1[[#This Row],[Invoice Date]],"yyyy")</f>
        <v>2021</v>
      </c>
      <c r="P211" s="4" t="str">
        <f>TEXT(Table1[[#This Row],[Invoice Date]],"mmm")</f>
        <v>Feb</v>
      </c>
      <c r="Q211" s="4">
        <f>WEEKNUM(Table1[[#This Row],[Invoice Date]])</f>
        <v>7</v>
      </c>
    </row>
    <row r="212" spans="2:17"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c r="O212" s="4" t="str">
        <f>TEXT(Table1[[#This Row],[Invoice Date]],"yyyy")</f>
        <v>2021</v>
      </c>
      <c r="P212" s="4" t="str">
        <f>TEXT(Table1[[#This Row],[Invoice Date]],"mmm")</f>
        <v>Feb</v>
      </c>
      <c r="Q212" s="4">
        <f>WEEKNUM(Table1[[#This Row],[Invoice Date]])</f>
        <v>7</v>
      </c>
    </row>
    <row r="213" spans="2:17"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c r="O213" s="4" t="str">
        <f>TEXT(Table1[[#This Row],[Invoice Date]],"yyyy")</f>
        <v>2021</v>
      </c>
      <c r="P213" s="4" t="str">
        <f>TEXT(Table1[[#This Row],[Invoice Date]],"mmm")</f>
        <v>Feb</v>
      </c>
      <c r="Q213" s="4">
        <f>WEEKNUM(Table1[[#This Row],[Invoice Date]])</f>
        <v>7</v>
      </c>
    </row>
    <row r="214" spans="2:17"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c r="O214" s="4" t="str">
        <f>TEXT(Table1[[#This Row],[Invoice Date]],"yyyy")</f>
        <v>2021</v>
      </c>
      <c r="P214" s="4" t="str">
        <f>TEXT(Table1[[#This Row],[Invoice Date]],"mmm")</f>
        <v>Feb</v>
      </c>
      <c r="Q214" s="4">
        <f>WEEKNUM(Table1[[#This Row],[Invoice Date]])</f>
        <v>7</v>
      </c>
    </row>
    <row r="215" spans="2:17"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c r="O215" s="4" t="str">
        <f>TEXT(Table1[[#This Row],[Invoice Date]],"yyyy")</f>
        <v>2021</v>
      </c>
      <c r="P215" s="4" t="str">
        <f>TEXT(Table1[[#This Row],[Invoice Date]],"mmm")</f>
        <v>Feb</v>
      </c>
      <c r="Q215" s="4">
        <f>WEEKNUM(Table1[[#This Row],[Invoice Date]])</f>
        <v>8</v>
      </c>
    </row>
    <row r="216" spans="2:17"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c r="O216" s="4" t="str">
        <f>TEXT(Table1[[#This Row],[Invoice Date]],"yyyy")</f>
        <v>2021</v>
      </c>
      <c r="P216" s="4" t="str">
        <f>TEXT(Table1[[#This Row],[Invoice Date]],"mmm")</f>
        <v>Feb</v>
      </c>
      <c r="Q216" s="4">
        <f>WEEKNUM(Table1[[#This Row],[Invoice Date]])</f>
        <v>8</v>
      </c>
    </row>
    <row r="217" spans="2:17"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c r="O217" s="4" t="str">
        <f>TEXT(Table1[[#This Row],[Invoice Date]],"yyyy")</f>
        <v>2021</v>
      </c>
      <c r="P217" s="4" t="str">
        <f>TEXT(Table1[[#This Row],[Invoice Date]],"mmm")</f>
        <v>Feb</v>
      </c>
      <c r="Q217" s="4">
        <f>WEEKNUM(Table1[[#This Row],[Invoice Date]])</f>
        <v>8</v>
      </c>
    </row>
    <row r="218" spans="2:17"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c r="O218" s="4" t="str">
        <f>TEXT(Table1[[#This Row],[Invoice Date]],"yyyy")</f>
        <v>2021</v>
      </c>
      <c r="P218" s="4" t="str">
        <f>TEXT(Table1[[#This Row],[Invoice Date]],"mmm")</f>
        <v>Feb</v>
      </c>
      <c r="Q218" s="4">
        <f>WEEKNUM(Table1[[#This Row],[Invoice Date]])</f>
        <v>8</v>
      </c>
    </row>
    <row r="219" spans="2:17"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c r="O219" s="4" t="str">
        <f>TEXT(Table1[[#This Row],[Invoice Date]],"yyyy")</f>
        <v>2021</v>
      </c>
      <c r="P219" s="4" t="str">
        <f>TEXT(Table1[[#This Row],[Invoice Date]],"mmm")</f>
        <v>Feb</v>
      </c>
      <c r="Q219" s="4">
        <f>WEEKNUM(Table1[[#This Row],[Invoice Date]])</f>
        <v>8</v>
      </c>
    </row>
    <row r="220" spans="2:17"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c r="O220" s="4" t="str">
        <f>TEXT(Table1[[#This Row],[Invoice Date]],"yyyy")</f>
        <v>2021</v>
      </c>
      <c r="P220" s="4" t="str">
        <f>TEXT(Table1[[#This Row],[Invoice Date]],"mmm")</f>
        <v>Mar</v>
      </c>
      <c r="Q220" s="4">
        <f>WEEKNUM(Table1[[#This Row],[Invoice Date]])</f>
        <v>11</v>
      </c>
    </row>
    <row r="221" spans="2:17"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c r="O221" s="4" t="str">
        <f>TEXT(Table1[[#This Row],[Invoice Date]],"yyyy")</f>
        <v>2021</v>
      </c>
      <c r="P221" s="4" t="str">
        <f>TEXT(Table1[[#This Row],[Invoice Date]],"mmm")</f>
        <v>Mar</v>
      </c>
      <c r="Q221" s="4">
        <f>WEEKNUM(Table1[[#This Row],[Invoice Date]])</f>
        <v>11</v>
      </c>
    </row>
    <row r="222" spans="2:17"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c r="O222" s="4" t="str">
        <f>TEXT(Table1[[#This Row],[Invoice Date]],"yyyy")</f>
        <v>2021</v>
      </c>
      <c r="P222" s="4" t="str">
        <f>TEXT(Table1[[#This Row],[Invoice Date]],"mmm")</f>
        <v>Mar</v>
      </c>
      <c r="Q222" s="4">
        <f>WEEKNUM(Table1[[#This Row],[Invoice Date]])</f>
        <v>11</v>
      </c>
    </row>
    <row r="223" spans="2:17"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c r="O223" s="4" t="str">
        <f>TEXT(Table1[[#This Row],[Invoice Date]],"yyyy")</f>
        <v>2021</v>
      </c>
      <c r="P223" s="4" t="str">
        <f>TEXT(Table1[[#This Row],[Invoice Date]],"mmm")</f>
        <v>Mar</v>
      </c>
      <c r="Q223" s="4">
        <f>WEEKNUM(Table1[[#This Row],[Invoice Date]])</f>
        <v>11</v>
      </c>
    </row>
    <row r="224" spans="2:17"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c r="O224" s="4" t="str">
        <f>TEXT(Table1[[#This Row],[Invoice Date]],"yyyy")</f>
        <v>2021</v>
      </c>
      <c r="P224" s="4" t="str">
        <f>TEXT(Table1[[#This Row],[Invoice Date]],"mmm")</f>
        <v>Mar</v>
      </c>
      <c r="Q224" s="4">
        <f>WEEKNUM(Table1[[#This Row],[Invoice Date]])</f>
        <v>11</v>
      </c>
    </row>
    <row r="225" spans="2:17"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c r="O225" s="4" t="str">
        <f>TEXT(Table1[[#This Row],[Invoice Date]],"yyyy")</f>
        <v>2021</v>
      </c>
      <c r="P225" s="4" t="str">
        <f>TEXT(Table1[[#This Row],[Invoice Date]],"mmm")</f>
        <v>Mar</v>
      </c>
      <c r="Q225" s="4">
        <f>WEEKNUM(Table1[[#This Row],[Invoice Date]])</f>
        <v>12</v>
      </c>
    </row>
    <row r="226" spans="2:17"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c r="O226" s="4" t="str">
        <f>TEXT(Table1[[#This Row],[Invoice Date]],"yyyy")</f>
        <v>2021</v>
      </c>
      <c r="P226" s="4" t="str">
        <f>TEXT(Table1[[#This Row],[Invoice Date]],"mmm")</f>
        <v>Mar</v>
      </c>
      <c r="Q226" s="4">
        <f>WEEKNUM(Table1[[#This Row],[Invoice Date]])</f>
        <v>12</v>
      </c>
    </row>
    <row r="227" spans="2:17"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c r="O227" s="4" t="str">
        <f>TEXT(Table1[[#This Row],[Invoice Date]],"yyyy")</f>
        <v>2021</v>
      </c>
      <c r="P227" s="4" t="str">
        <f>TEXT(Table1[[#This Row],[Invoice Date]],"mmm")</f>
        <v>Mar</v>
      </c>
      <c r="Q227" s="4">
        <f>WEEKNUM(Table1[[#This Row],[Invoice Date]])</f>
        <v>12</v>
      </c>
    </row>
    <row r="228" spans="2:17"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c r="O228" s="4" t="str">
        <f>TEXT(Table1[[#This Row],[Invoice Date]],"yyyy")</f>
        <v>2021</v>
      </c>
      <c r="P228" s="4" t="str">
        <f>TEXT(Table1[[#This Row],[Invoice Date]],"mmm")</f>
        <v>Mar</v>
      </c>
      <c r="Q228" s="4">
        <f>WEEKNUM(Table1[[#This Row],[Invoice Date]])</f>
        <v>12</v>
      </c>
    </row>
    <row r="229" spans="2:17"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c r="O229" s="4" t="str">
        <f>TEXT(Table1[[#This Row],[Invoice Date]],"yyyy")</f>
        <v>2021</v>
      </c>
      <c r="P229" s="4" t="str">
        <f>TEXT(Table1[[#This Row],[Invoice Date]],"mmm")</f>
        <v>Mar</v>
      </c>
      <c r="Q229" s="4">
        <f>WEEKNUM(Table1[[#This Row],[Invoice Date]])</f>
        <v>12</v>
      </c>
    </row>
    <row r="230" spans="2:17"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c r="O230" s="4" t="str">
        <f>TEXT(Table1[[#This Row],[Invoice Date]],"yyyy")</f>
        <v>2021</v>
      </c>
      <c r="P230" s="4" t="str">
        <f>TEXT(Table1[[#This Row],[Invoice Date]],"mmm")</f>
        <v>Mar</v>
      </c>
      <c r="Q230" s="4">
        <f>WEEKNUM(Table1[[#This Row],[Invoice Date]])</f>
        <v>12</v>
      </c>
    </row>
    <row r="231" spans="2:17"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c r="O231" s="4" t="str">
        <f>TEXT(Table1[[#This Row],[Invoice Date]],"yyyy")</f>
        <v>2021</v>
      </c>
      <c r="P231" s="4" t="str">
        <f>TEXT(Table1[[#This Row],[Invoice Date]],"mmm")</f>
        <v>Mar</v>
      </c>
      <c r="Q231" s="4">
        <f>WEEKNUM(Table1[[#This Row],[Invoice Date]])</f>
        <v>12</v>
      </c>
    </row>
    <row r="232" spans="2:17"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c r="O232" s="4" t="str">
        <f>TEXT(Table1[[#This Row],[Invoice Date]],"yyyy")</f>
        <v>2021</v>
      </c>
      <c r="P232" s="4" t="str">
        <f>TEXT(Table1[[#This Row],[Invoice Date]],"mmm")</f>
        <v>Mar</v>
      </c>
      <c r="Q232" s="4">
        <f>WEEKNUM(Table1[[#This Row],[Invoice Date]])</f>
        <v>13</v>
      </c>
    </row>
    <row r="233" spans="2:17"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c r="O233" s="4" t="str">
        <f>TEXT(Table1[[#This Row],[Invoice Date]],"yyyy")</f>
        <v>2021</v>
      </c>
      <c r="P233" s="4" t="str">
        <f>TEXT(Table1[[#This Row],[Invoice Date]],"mmm")</f>
        <v>Mar</v>
      </c>
      <c r="Q233" s="4">
        <f>WEEKNUM(Table1[[#This Row],[Invoice Date]])</f>
        <v>13</v>
      </c>
    </row>
    <row r="234" spans="2:17"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c r="O234" s="4" t="str">
        <f>TEXT(Table1[[#This Row],[Invoice Date]],"yyyy")</f>
        <v>2021</v>
      </c>
      <c r="P234" s="4" t="str">
        <f>TEXT(Table1[[#This Row],[Invoice Date]],"mmm")</f>
        <v>Mar</v>
      </c>
      <c r="Q234" s="4">
        <f>WEEKNUM(Table1[[#This Row],[Invoice Date]])</f>
        <v>13</v>
      </c>
    </row>
    <row r="235" spans="2:17"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c r="O235" s="4" t="str">
        <f>TEXT(Table1[[#This Row],[Invoice Date]],"yyyy")</f>
        <v>2021</v>
      </c>
      <c r="P235" s="4" t="str">
        <f>TEXT(Table1[[#This Row],[Invoice Date]],"mmm")</f>
        <v>Apr</v>
      </c>
      <c r="Q235" s="4">
        <f>WEEKNUM(Table1[[#This Row],[Invoice Date]])</f>
        <v>15</v>
      </c>
    </row>
    <row r="236" spans="2:17"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c r="O236" s="4" t="str">
        <f>TEXT(Table1[[#This Row],[Invoice Date]],"yyyy")</f>
        <v>2021</v>
      </c>
      <c r="P236" s="4" t="str">
        <f>TEXT(Table1[[#This Row],[Invoice Date]],"mmm")</f>
        <v>Apr</v>
      </c>
      <c r="Q236" s="4">
        <f>WEEKNUM(Table1[[#This Row],[Invoice Date]])</f>
        <v>15</v>
      </c>
    </row>
    <row r="237" spans="2:17"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c r="O237" s="4" t="str">
        <f>TEXT(Table1[[#This Row],[Invoice Date]],"yyyy")</f>
        <v>2021</v>
      </c>
      <c r="P237" s="4" t="str">
        <f>TEXT(Table1[[#This Row],[Invoice Date]],"mmm")</f>
        <v>Apr</v>
      </c>
      <c r="Q237" s="4">
        <f>WEEKNUM(Table1[[#This Row],[Invoice Date]])</f>
        <v>15</v>
      </c>
    </row>
    <row r="238" spans="2:17"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c r="O238" s="4" t="str">
        <f>TEXT(Table1[[#This Row],[Invoice Date]],"yyyy")</f>
        <v>2021</v>
      </c>
      <c r="P238" s="4" t="str">
        <f>TEXT(Table1[[#This Row],[Invoice Date]],"mmm")</f>
        <v>Apr</v>
      </c>
      <c r="Q238" s="4">
        <f>WEEKNUM(Table1[[#This Row],[Invoice Date]])</f>
        <v>15</v>
      </c>
    </row>
    <row r="239" spans="2:17"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c r="O239" s="4" t="str">
        <f>TEXT(Table1[[#This Row],[Invoice Date]],"yyyy")</f>
        <v>2021</v>
      </c>
      <c r="P239" s="4" t="str">
        <f>TEXT(Table1[[#This Row],[Invoice Date]],"mmm")</f>
        <v>Apr</v>
      </c>
      <c r="Q239" s="4">
        <f>WEEKNUM(Table1[[#This Row],[Invoice Date]])</f>
        <v>15</v>
      </c>
    </row>
    <row r="240" spans="2:17"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c r="O240" s="4" t="str">
        <f>TEXT(Table1[[#This Row],[Invoice Date]],"yyyy")</f>
        <v>2021</v>
      </c>
      <c r="P240" s="4" t="str">
        <f>TEXT(Table1[[#This Row],[Invoice Date]],"mmm")</f>
        <v>Apr</v>
      </c>
      <c r="Q240" s="4">
        <f>WEEKNUM(Table1[[#This Row],[Invoice Date]])</f>
        <v>16</v>
      </c>
    </row>
    <row r="241" spans="2:17"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c r="O241" s="4" t="str">
        <f>TEXT(Table1[[#This Row],[Invoice Date]],"yyyy")</f>
        <v>2021</v>
      </c>
      <c r="P241" s="4" t="str">
        <f>TEXT(Table1[[#This Row],[Invoice Date]],"mmm")</f>
        <v>Apr</v>
      </c>
      <c r="Q241" s="4">
        <f>WEEKNUM(Table1[[#This Row],[Invoice Date]])</f>
        <v>16</v>
      </c>
    </row>
    <row r="242" spans="2:17"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c r="O242" s="4" t="str">
        <f>TEXT(Table1[[#This Row],[Invoice Date]],"yyyy")</f>
        <v>2021</v>
      </c>
      <c r="P242" s="4" t="str">
        <f>TEXT(Table1[[#This Row],[Invoice Date]],"mmm")</f>
        <v>Apr</v>
      </c>
      <c r="Q242" s="4">
        <f>WEEKNUM(Table1[[#This Row],[Invoice Date]])</f>
        <v>16</v>
      </c>
    </row>
    <row r="243" spans="2:17"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c r="O243" s="4" t="str">
        <f>TEXT(Table1[[#This Row],[Invoice Date]],"yyyy")</f>
        <v>2021</v>
      </c>
      <c r="P243" s="4" t="str">
        <f>TEXT(Table1[[#This Row],[Invoice Date]],"mmm")</f>
        <v>Apr</v>
      </c>
      <c r="Q243" s="4">
        <f>WEEKNUM(Table1[[#This Row],[Invoice Date]])</f>
        <v>16</v>
      </c>
    </row>
    <row r="244" spans="2:17"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c r="O244" s="4" t="str">
        <f>TEXT(Table1[[#This Row],[Invoice Date]],"yyyy")</f>
        <v>2021</v>
      </c>
      <c r="P244" s="4" t="str">
        <f>TEXT(Table1[[#This Row],[Invoice Date]],"mmm")</f>
        <v>Apr</v>
      </c>
      <c r="Q244" s="4">
        <f>WEEKNUM(Table1[[#This Row],[Invoice Date]])</f>
        <v>16</v>
      </c>
    </row>
    <row r="245" spans="2:17"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c r="O245" s="4" t="str">
        <f>TEXT(Table1[[#This Row],[Invoice Date]],"yyyy")</f>
        <v>2021</v>
      </c>
      <c r="P245" s="4" t="str">
        <f>TEXT(Table1[[#This Row],[Invoice Date]],"mmm")</f>
        <v>Apr</v>
      </c>
      <c r="Q245" s="4">
        <f>WEEKNUM(Table1[[#This Row],[Invoice Date]])</f>
        <v>16</v>
      </c>
    </row>
    <row r="246" spans="2:17"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c r="O246" s="4" t="str">
        <f>TEXT(Table1[[#This Row],[Invoice Date]],"yyyy")</f>
        <v>2021</v>
      </c>
      <c r="P246" s="4" t="str">
        <f>TEXT(Table1[[#This Row],[Invoice Date]],"mmm")</f>
        <v>Apr</v>
      </c>
      <c r="Q246" s="4">
        <f>WEEKNUM(Table1[[#This Row],[Invoice Date]])</f>
        <v>16</v>
      </c>
    </row>
    <row r="247" spans="2:17"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c r="O247" s="4" t="str">
        <f>TEXT(Table1[[#This Row],[Invoice Date]],"yyyy")</f>
        <v>2021</v>
      </c>
      <c r="P247" s="4" t="str">
        <f>TEXT(Table1[[#This Row],[Invoice Date]],"mmm")</f>
        <v>Apr</v>
      </c>
      <c r="Q247" s="4">
        <f>WEEKNUM(Table1[[#This Row],[Invoice Date]])</f>
        <v>17</v>
      </c>
    </row>
    <row r="248" spans="2:17"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c r="O248" s="4" t="str">
        <f>TEXT(Table1[[#This Row],[Invoice Date]],"yyyy")</f>
        <v>2021</v>
      </c>
      <c r="P248" s="4" t="str">
        <f>TEXT(Table1[[#This Row],[Invoice Date]],"mmm")</f>
        <v>Apr</v>
      </c>
      <c r="Q248" s="4">
        <f>WEEKNUM(Table1[[#This Row],[Invoice Date]])</f>
        <v>17</v>
      </c>
    </row>
    <row r="249" spans="2:17"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c r="O249" s="4" t="str">
        <f>TEXT(Table1[[#This Row],[Invoice Date]],"yyyy")</f>
        <v>2021</v>
      </c>
      <c r="P249" s="4" t="str">
        <f>TEXT(Table1[[#This Row],[Invoice Date]],"mmm")</f>
        <v>Apr</v>
      </c>
      <c r="Q249" s="4">
        <f>WEEKNUM(Table1[[#This Row],[Invoice Date]])</f>
        <v>17</v>
      </c>
    </row>
    <row r="250" spans="2:17"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c r="O250" s="4" t="str">
        <f>TEXT(Table1[[#This Row],[Invoice Date]],"yyyy")</f>
        <v>2021</v>
      </c>
      <c r="P250" s="4" t="str">
        <f>TEXT(Table1[[#This Row],[Invoice Date]],"mmm")</f>
        <v>Apr</v>
      </c>
      <c r="Q250" s="4">
        <f>WEEKNUM(Table1[[#This Row],[Invoice Date]])</f>
        <v>17</v>
      </c>
    </row>
    <row r="251" spans="2:17"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c r="O251" s="4" t="str">
        <f>TEXT(Table1[[#This Row],[Invoice Date]],"yyyy")</f>
        <v>2021</v>
      </c>
      <c r="P251" s="4" t="str">
        <f>TEXT(Table1[[#This Row],[Invoice Date]],"mmm")</f>
        <v>Apr</v>
      </c>
      <c r="Q251" s="4">
        <f>WEEKNUM(Table1[[#This Row],[Invoice Date]])</f>
        <v>17</v>
      </c>
    </row>
    <row r="252" spans="2:17"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c r="O252" s="4" t="str">
        <f>TEXT(Table1[[#This Row],[Invoice Date]],"yyyy")</f>
        <v>2021</v>
      </c>
      <c r="P252" s="4" t="str">
        <f>TEXT(Table1[[#This Row],[Invoice Date]],"mmm")</f>
        <v>Apr</v>
      </c>
      <c r="Q252" s="4">
        <f>WEEKNUM(Table1[[#This Row],[Invoice Date]])</f>
        <v>17</v>
      </c>
    </row>
    <row r="253" spans="2:17"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c r="O253" s="4" t="str">
        <f>TEXT(Table1[[#This Row],[Invoice Date]],"yyyy")</f>
        <v>2021</v>
      </c>
      <c r="P253" s="4" t="str">
        <f>TEXT(Table1[[#This Row],[Invoice Date]],"mmm")</f>
        <v>Apr</v>
      </c>
      <c r="Q253" s="4">
        <f>WEEKNUM(Table1[[#This Row],[Invoice Date]])</f>
        <v>17</v>
      </c>
    </row>
    <row r="254" spans="2:17"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c r="O254" s="4" t="str">
        <f>TEXT(Table1[[#This Row],[Invoice Date]],"yyyy")</f>
        <v>2021</v>
      </c>
      <c r="P254" s="4" t="str">
        <f>TEXT(Table1[[#This Row],[Invoice Date]],"mmm")</f>
        <v>Apr</v>
      </c>
      <c r="Q254" s="4">
        <f>WEEKNUM(Table1[[#This Row],[Invoice Date]])</f>
        <v>18</v>
      </c>
    </row>
    <row r="255" spans="2:17"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c r="O255" s="4" t="str">
        <f>TEXT(Table1[[#This Row],[Invoice Date]],"yyyy")</f>
        <v>2021</v>
      </c>
      <c r="P255" s="4" t="str">
        <f>TEXT(Table1[[#This Row],[Invoice Date]],"mmm")</f>
        <v>Apr</v>
      </c>
      <c r="Q255" s="4">
        <f>WEEKNUM(Table1[[#This Row],[Invoice Date]])</f>
        <v>18</v>
      </c>
    </row>
    <row r="256" spans="2:17"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c r="O256" s="4" t="str">
        <f>TEXT(Table1[[#This Row],[Invoice Date]],"yyyy")</f>
        <v>2021</v>
      </c>
      <c r="P256" s="4" t="str">
        <f>TEXT(Table1[[#This Row],[Invoice Date]],"mmm")</f>
        <v>Apr</v>
      </c>
      <c r="Q256" s="4">
        <f>WEEKNUM(Table1[[#This Row],[Invoice Date]])</f>
        <v>18</v>
      </c>
    </row>
    <row r="257" spans="2:17"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c r="O257" s="4" t="str">
        <f>TEXT(Table1[[#This Row],[Invoice Date]],"yyyy")</f>
        <v>2021</v>
      </c>
      <c r="P257" s="4" t="str">
        <f>TEXT(Table1[[#This Row],[Invoice Date]],"mmm")</f>
        <v>Apr</v>
      </c>
      <c r="Q257" s="4">
        <f>WEEKNUM(Table1[[#This Row],[Invoice Date]])</f>
        <v>18</v>
      </c>
    </row>
    <row r="258" spans="2:17"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c r="O258" s="4" t="str">
        <f>TEXT(Table1[[#This Row],[Invoice Date]],"yyyy")</f>
        <v>2021</v>
      </c>
      <c r="P258" s="4" t="str">
        <f>TEXT(Table1[[#This Row],[Invoice Date]],"mmm")</f>
        <v>Apr</v>
      </c>
      <c r="Q258" s="4">
        <f>WEEKNUM(Table1[[#This Row],[Invoice Date]])</f>
        <v>18</v>
      </c>
    </row>
    <row r="259" spans="2:17"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c r="O259" s="4" t="str">
        <f>TEXT(Table1[[#This Row],[Invoice Date]],"yyyy")</f>
        <v>2021</v>
      </c>
      <c r="P259" s="4" t="str">
        <f>TEXT(Table1[[#This Row],[Invoice Date]],"mmm")</f>
        <v>Apr</v>
      </c>
      <c r="Q259" s="4">
        <f>WEEKNUM(Table1[[#This Row],[Invoice Date]])</f>
        <v>18</v>
      </c>
    </row>
    <row r="260" spans="2:17"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c r="O260" s="4" t="str">
        <f>TEXT(Table1[[#This Row],[Invoice Date]],"yyyy")</f>
        <v>2021</v>
      </c>
      <c r="P260" s="4" t="str">
        <f>TEXT(Table1[[#This Row],[Invoice Date]],"mmm")</f>
        <v>May</v>
      </c>
      <c r="Q260" s="4">
        <f>WEEKNUM(Table1[[#This Row],[Invoice Date]])</f>
        <v>18</v>
      </c>
    </row>
    <row r="261" spans="2:17"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c r="O261" s="4" t="str">
        <f>TEXT(Table1[[#This Row],[Invoice Date]],"yyyy")</f>
        <v>2021</v>
      </c>
      <c r="P261" s="4" t="str">
        <f>TEXT(Table1[[#This Row],[Invoice Date]],"mmm")</f>
        <v>May</v>
      </c>
      <c r="Q261" s="4">
        <f>WEEKNUM(Table1[[#This Row],[Invoice Date]])</f>
        <v>19</v>
      </c>
    </row>
    <row r="262" spans="2:17"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c r="O262" s="4" t="str">
        <f>TEXT(Table1[[#This Row],[Invoice Date]],"yyyy")</f>
        <v>2021</v>
      </c>
      <c r="P262" s="4" t="str">
        <f>TEXT(Table1[[#This Row],[Invoice Date]],"mmm")</f>
        <v>May</v>
      </c>
      <c r="Q262" s="4">
        <f>WEEKNUM(Table1[[#This Row],[Invoice Date]])</f>
        <v>19</v>
      </c>
    </row>
    <row r="263" spans="2:17"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c r="O263" s="4" t="str">
        <f>TEXT(Table1[[#This Row],[Invoice Date]],"yyyy")</f>
        <v>2021</v>
      </c>
      <c r="P263" s="4" t="str">
        <f>TEXT(Table1[[#This Row],[Invoice Date]],"mmm")</f>
        <v>May</v>
      </c>
      <c r="Q263" s="4">
        <f>WEEKNUM(Table1[[#This Row],[Invoice Date]])</f>
        <v>19</v>
      </c>
    </row>
    <row r="264" spans="2:17"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c r="O264" s="4" t="str">
        <f>TEXT(Table1[[#This Row],[Invoice Date]],"yyyy")</f>
        <v>2021</v>
      </c>
      <c r="P264" s="4" t="str">
        <f>TEXT(Table1[[#This Row],[Invoice Date]],"mmm")</f>
        <v>May</v>
      </c>
      <c r="Q264" s="4">
        <f>WEEKNUM(Table1[[#This Row],[Invoice Date]])</f>
        <v>19</v>
      </c>
    </row>
    <row r="265" spans="2:17"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c r="O265" s="4" t="str">
        <f>TEXT(Table1[[#This Row],[Invoice Date]],"yyyy")</f>
        <v>2021</v>
      </c>
      <c r="P265" s="4" t="str">
        <f>TEXT(Table1[[#This Row],[Invoice Date]],"mmm")</f>
        <v>May</v>
      </c>
      <c r="Q265" s="4">
        <f>WEEKNUM(Table1[[#This Row],[Invoice Date]])</f>
        <v>19</v>
      </c>
    </row>
    <row r="266" spans="2:17"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c r="O266" s="4" t="str">
        <f>TEXT(Table1[[#This Row],[Invoice Date]],"yyyy")</f>
        <v>2021</v>
      </c>
      <c r="P266" s="4" t="str">
        <f>TEXT(Table1[[#This Row],[Invoice Date]],"mmm")</f>
        <v>May</v>
      </c>
      <c r="Q266" s="4">
        <f>WEEKNUM(Table1[[#This Row],[Invoice Date]])</f>
        <v>19</v>
      </c>
    </row>
    <row r="267" spans="2:17"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c r="O267" s="4" t="str">
        <f>TEXT(Table1[[#This Row],[Invoice Date]],"yyyy")</f>
        <v>2021</v>
      </c>
      <c r="P267" s="4" t="str">
        <f>TEXT(Table1[[#This Row],[Invoice Date]],"mmm")</f>
        <v>May</v>
      </c>
      <c r="Q267" s="4">
        <f>WEEKNUM(Table1[[#This Row],[Invoice Date]])</f>
        <v>19</v>
      </c>
    </row>
    <row r="268" spans="2:17"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c r="O268" s="4" t="str">
        <f>TEXT(Table1[[#This Row],[Invoice Date]],"yyyy")</f>
        <v>2021</v>
      </c>
      <c r="P268" s="4" t="str">
        <f>TEXT(Table1[[#This Row],[Invoice Date]],"mmm")</f>
        <v>May</v>
      </c>
      <c r="Q268" s="4">
        <f>WEEKNUM(Table1[[#This Row],[Invoice Date]])</f>
        <v>20</v>
      </c>
    </row>
    <row r="269" spans="2:17"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c r="O269" s="4" t="str">
        <f>TEXT(Table1[[#This Row],[Invoice Date]],"yyyy")</f>
        <v>2021</v>
      </c>
      <c r="P269" s="4" t="str">
        <f>TEXT(Table1[[#This Row],[Invoice Date]],"mmm")</f>
        <v>May</v>
      </c>
      <c r="Q269" s="4">
        <f>WEEKNUM(Table1[[#This Row],[Invoice Date]])</f>
        <v>20</v>
      </c>
    </row>
    <row r="270" spans="2:17"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c r="O270" s="4" t="str">
        <f>TEXT(Table1[[#This Row],[Invoice Date]],"yyyy")</f>
        <v>2021</v>
      </c>
      <c r="P270" s="4" t="str">
        <f>TEXT(Table1[[#This Row],[Invoice Date]],"mmm")</f>
        <v>May</v>
      </c>
      <c r="Q270" s="4">
        <f>WEEKNUM(Table1[[#This Row],[Invoice Date]])</f>
        <v>20</v>
      </c>
    </row>
    <row r="271" spans="2:17"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c r="O271" s="4" t="str">
        <f>TEXT(Table1[[#This Row],[Invoice Date]],"yyyy")</f>
        <v>2021</v>
      </c>
      <c r="P271" s="4" t="str">
        <f>TEXT(Table1[[#This Row],[Invoice Date]],"mmm")</f>
        <v>May</v>
      </c>
      <c r="Q271" s="4">
        <f>WEEKNUM(Table1[[#This Row],[Invoice Date]])</f>
        <v>20</v>
      </c>
    </row>
    <row r="272" spans="2:17"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c r="O272" s="4" t="str">
        <f>TEXT(Table1[[#This Row],[Invoice Date]],"yyyy")</f>
        <v>2021</v>
      </c>
      <c r="P272" s="4" t="str">
        <f>TEXT(Table1[[#This Row],[Invoice Date]],"mmm")</f>
        <v>May</v>
      </c>
      <c r="Q272" s="4">
        <f>WEEKNUM(Table1[[#This Row],[Invoice Date]])</f>
        <v>20</v>
      </c>
    </row>
    <row r="273" spans="2:17"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c r="O273" s="4" t="str">
        <f>TEXT(Table1[[#This Row],[Invoice Date]],"yyyy")</f>
        <v>2021</v>
      </c>
      <c r="P273" s="4" t="str">
        <f>TEXT(Table1[[#This Row],[Invoice Date]],"mmm")</f>
        <v>May</v>
      </c>
      <c r="Q273" s="4">
        <f>WEEKNUM(Table1[[#This Row],[Invoice Date]])</f>
        <v>20</v>
      </c>
    </row>
    <row r="274" spans="2:17"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c r="O274" s="4" t="str">
        <f>TEXT(Table1[[#This Row],[Invoice Date]],"yyyy")</f>
        <v>2021</v>
      </c>
      <c r="P274" s="4" t="str">
        <f>TEXT(Table1[[#This Row],[Invoice Date]],"mmm")</f>
        <v>May</v>
      </c>
      <c r="Q274" s="4">
        <f>WEEKNUM(Table1[[#This Row],[Invoice Date]])</f>
        <v>20</v>
      </c>
    </row>
    <row r="275" spans="2:17"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c r="O275" s="4" t="str">
        <f>TEXT(Table1[[#This Row],[Invoice Date]],"yyyy")</f>
        <v>2021</v>
      </c>
      <c r="P275" s="4" t="str">
        <f>TEXT(Table1[[#This Row],[Invoice Date]],"mmm")</f>
        <v>May</v>
      </c>
      <c r="Q275" s="4">
        <f>WEEKNUM(Table1[[#This Row],[Invoice Date]])</f>
        <v>21</v>
      </c>
    </row>
    <row r="276" spans="2:17"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c r="O276" s="4" t="str">
        <f>TEXT(Table1[[#This Row],[Invoice Date]],"yyyy")</f>
        <v>2021</v>
      </c>
      <c r="P276" s="4" t="str">
        <f>TEXT(Table1[[#This Row],[Invoice Date]],"mmm")</f>
        <v>May</v>
      </c>
      <c r="Q276" s="4">
        <f>WEEKNUM(Table1[[#This Row],[Invoice Date]])</f>
        <v>21</v>
      </c>
    </row>
    <row r="277" spans="2:17"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c r="O277" s="4" t="str">
        <f>TEXT(Table1[[#This Row],[Invoice Date]],"yyyy")</f>
        <v>2021</v>
      </c>
      <c r="P277" s="4" t="str">
        <f>TEXT(Table1[[#This Row],[Invoice Date]],"mmm")</f>
        <v>May</v>
      </c>
      <c r="Q277" s="4">
        <f>WEEKNUM(Table1[[#This Row],[Invoice Date]])</f>
        <v>21</v>
      </c>
    </row>
    <row r="278" spans="2:17"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c r="O278" s="4" t="str">
        <f>TEXT(Table1[[#This Row],[Invoice Date]],"yyyy")</f>
        <v>2021</v>
      </c>
      <c r="P278" s="4" t="str">
        <f>TEXT(Table1[[#This Row],[Invoice Date]],"mmm")</f>
        <v>May</v>
      </c>
      <c r="Q278" s="4">
        <f>WEEKNUM(Table1[[#This Row],[Invoice Date]])</f>
        <v>21</v>
      </c>
    </row>
    <row r="279" spans="2:17"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c r="O279" s="4" t="str">
        <f>TEXT(Table1[[#This Row],[Invoice Date]],"yyyy")</f>
        <v>2021</v>
      </c>
      <c r="P279" s="4" t="str">
        <f>TEXT(Table1[[#This Row],[Invoice Date]],"mmm")</f>
        <v>May</v>
      </c>
      <c r="Q279" s="4">
        <f>WEEKNUM(Table1[[#This Row],[Invoice Date]])</f>
        <v>21</v>
      </c>
    </row>
    <row r="280" spans="2:17"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c r="O280" s="4" t="str">
        <f>TEXT(Table1[[#This Row],[Invoice Date]],"yyyy")</f>
        <v>2021</v>
      </c>
      <c r="P280" s="4" t="str">
        <f>TEXT(Table1[[#This Row],[Invoice Date]],"mmm")</f>
        <v>May</v>
      </c>
      <c r="Q280" s="4">
        <f>WEEKNUM(Table1[[#This Row],[Invoice Date]])</f>
        <v>21</v>
      </c>
    </row>
    <row r="281" spans="2:17"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c r="O281" s="4" t="str">
        <f>TEXT(Table1[[#This Row],[Invoice Date]],"yyyy")</f>
        <v>2021</v>
      </c>
      <c r="P281" s="4" t="str">
        <f>TEXT(Table1[[#This Row],[Invoice Date]],"mmm")</f>
        <v>May</v>
      </c>
      <c r="Q281" s="4">
        <f>WEEKNUM(Table1[[#This Row],[Invoice Date]])</f>
        <v>21</v>
      </c>
    </row>
    <row r="282" spans="2:17"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c r="O282" s="4" t="str">
        <f>TEXT(Table1[[#This Row],[Invoice Date]],"yyyy")</f>
        <v>2021</v>
      </c>
      <c r="P282" s="4" t="str">
        <f>TEXT(Table1[[#This Row],[Invoice Date]],"mmm")</f>
        <v>May</v>
      </c>
      <c r="Q282" s="4">
        <f>WEEKNUM(Table1[[#This Row],[Invoice Date]])</f>
        <v>22</v>
      </c>
    </row>
    <row r="283" spans="2:17"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c r="O283" s="4" t="str">
        <f>TEXT(Table1[[#This Row],[Invoice Date]],"yyyy")</f>
        <v>2021</v>
      </c>
      <c r="P283" s="4" t="str">
        <f>TEXT(Table1[[#This Row],[Invoice Date]],"mmm")</f>
        <v>May</v>
      </c>
      <c r="Q283" s="4">
        <f>WEEKNUM(Table1[[#This Row],[Invoice Date]])</f>
        <v>22</v>
      </c>
    </row>
    <row r="284" spans="2:17"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c r="O284" s="4" t="str">
        <f>TEXT(Table1[[#This Row],[Invoice Date]],"yyyy")</f>
        <v>2021</v>
      </c>
      <c r="P284" s="4" t="str">
        <f>TEXT(Table1[[#This Row],[Invoice Date]],"mmm")</f>
        <v>May</v>
      </c>
      <c r="Q284" s="4">
        <f>WEEKNUM(Table1[[#This Row],[Invoice Date]])</f>
        <v>22</v>
      </c>
    </row>
    <row r="285" spans="2:17"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c r="O285" s="4" t="str">
        <f>TEXT(Table1[[#This Row],[Invoice Date]],"yyyy")</f>
        <v>2021</v>
      </c>
      <c r="P285" s="4" t="str">
        <f>TEXT(Table1[[#This Row],[Invoice Date]],"mmm")</f>
        <v>May</v>
      </c>
      <c r="Q285" s="4">
        <f>WEEKNUM(Table1[[#This Row],[Invoice Date]])</f>
        <v>22</v>
      </c>
    </row>
    <row r="286" spans="2:17"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c r="O286" s="4" t="str">
        <f>TEXT(Table1[[#This Row],[Invoice Date]],"yyyy")</f>
        <v>2021</v>
      </c>
      <c r="P286" s="4" t="str">
        <f>TEXT(Table1[[#This Row],[Invoice Date]],"mmm")</f>
        <v>May</v>
      </c>
      <c r="Q286" s="4">
        <f>WEEKNUM(Table1[[#This Row],[Invoice Date]])</f>
        <v>22</v>
      </c>
    </row>
    <row r="287" spans="2:17"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c r="O287" s="4" t="str">
        <f>TEXT(Table1[[#This Row],[Invoice Date]],"yyyy")</f>
        <v>2021</v>
      </c>
      <c r="P287" s="4" t="str">
        <f>TEXT(Table1[[#This Row],[Invoice Date]],"mmm")</f>
        <v>May</v>
      </c>
      <c r="Q287" s="4">
        <f>WEEKNUM(Table1[[#This Row],[Invoice Date]])</f>
        <v>22</v>
      </c>
    </row>
    <row r="288" spans="2:17"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c r="O288" s="4" t="str">
        <f>TEXT(Table1[[#This Row],[Invoice Date]],"yyyy")</f>
        <v>2021</v>
      </c>
      <c r="P288" s="4" t="str">
        <f>TEXT(Table1[[#This Row],[Invoice Date]],"mmm")</f>
        <v>May</v>
      </c>
      <c r="Q288" s="4">
        <f>WEEKNUM(Table1[[#This Row],[Invoice Date]])</f>
        <v>22</v>
      </c>
    </row>
    <row r="289" spans="2:17"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c r="O289" s="4" t="str">
        <f>TEXT(Table1[[#This Row],[Invoice Date]],"yyyy")</f>
        <v>2021</v>
      </c>
      <c r="P289" s="4" t="str">
        <f>TEXT(Table1[[#This Row],[Invoice Date]],"mmm")</f>
        <v>May</v>
      </c>
      <c r="Q289" s="4">
        <f>WEEKNUM(Table1[[#This Row],[Invoice Date]])</f>
        <v>23</v>
      </c>
    </row>
    <row r="290" spans="2:17"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c r="O290" s="4" t="str">
        <f>TEXT(Table1[[#This Row],[Invoice Date]],"yyyy")</f>
        <v>2021</v>
      </c>
      <c r="P290" s="4" t="str">
        <f>TEXT(Table1[[#This Row],[Invoice Date]],"mmm")</f>
        <v>May</v>
      </c>
      <c r="Q290" s="4">
        <f>WEEKNUM(Table1[[#This Row],[Invoice Date]])</f>
        <v>23</v>
      </c>
    </row>
    <row r="291" spans="2:17"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c r="O291" s="4" t="str">
        <f>TEXT(Table1[[#This Row],[Invoice Date]],"yyyy")</f>
        <v>2021</v>
      </c>
      <c r="P291" s="4" t="str">
        <f>TEXT(Table1[[#This Row],[Invoice Date]],"mmm")</f>
        <v>Jun</v>
      </c>
      <c r="Q291" s="4">
        <f>WEEKNUM(Table1[[#This Row],[Invoice Date]])</f>
        <v>23</v>
      </c>
    </row>
    <row r="292" spans="2:17"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c r="O292" s="4" t="str">
        <f>TEXT(Table1[[#This Row],[Invoice Date]],"yyyy")</f>
        <v>2021</v>
      </c>
      <c r="P292" s="4" t="str">
        <f>TEXT(Table1[[#This Row],[Invoice Date]],"mmm")</f>
        <v>Jun</v>
      </c>
      <c r="Q292" s="4">
        <f>WEEKNUM(Table1[[#This Row],[Invoice Date]])</f>
        <v>23</v>
      </c>
    </row>
    <row r="293" spans="2:17"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c r="O293" s="4" t="str">
        <f>TEXT(Table1[[#This Row],[Invoice Date]],"yyyy")</f>
        <v>2021</v>
      </c>
      <c r="P293" s="4" t="str">
        <f>TEXT(Table1[[#This Row],[Invoice Date]],"mmm")</f>
        <v>Jun</v>
      </c>
      <c r="Q293" s="4">
        <f>WEEKNUM(Table1[[#This Row],[Invoice Date]])</f>
        <v>23</v>
      </c>
    </row>
    <row r="294" spans="2:17"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c r="O294" s="4" t="str">
        <f>TEXT(Table1[[#This Row],[Invoice Date]],"yyyy")</f>
        <v>2021</v>
      </c>
      <c r="P294" s="4" t="str">
        <f>TEXT(Table1[[#This Row],[Invoice Date]],"mmm")</f>
        <v>Jun</v>
      </c>
      <c r="Q294" s="4">
        <f>WEEKNUM(Table1[[#This Row],[Invoice Date]])</f>
        <v>23</v>
      </c>
    </row>
    <row r="295" spans="2:17"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c r="O295" s="4" t="str">
        <f>TEXT(Table1[[#This Row],[Invoice Date]],"yyyy")</f>
        <v>2021</v>
      </c>
      <c r="P295" s="4" t="str">
        <f>TEXT(Table1[[#This Row],[Invoice Date]],"mmm")</f>
        <v>Jun</v>
      </c>
      <c r="Q295" s="4">
        <f>WEEKNUM(Table1[[#This Row],[Invoice Date]])</f>
        <v>23</v>
      </c>
    </row>
    <row r="296" spans="2:17"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c r="O296" s="4" t="str">
        <f>TEXT(Table1[[#This Row],[Invoice Date]],"yyyy")</f>
        <v>2021</v>
      </c>
      <c r="P296" s="4" t="str">
        <f>TEXT(Table1[[#This Row],[Invoice Date]],"mmm")</f>
        <v>Jun</v>
      </c>
      <c r="Q296" s="4">
        <f>WEEKNUM(Table1[[#This Row],[Invoice Date]])</f>
        <v>24</v>
      </c>
    </row>
    <row r="297" spans="2:17"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c r="O297" s="4" t="str">
        <f>TEXT(Table1[[#This Row],[Invoice Date]],"yyyy")</f>
        <v>2021</v>
      </c>
      <c r="P297" s="4" t="str">
        <f>TEXT(Table1[[#This Row],[Invoice Date]],"mmm")</f>
        <v>Jun</v>
      </c>
      <c r="Q297" s="4">
        <f>WEEKNUM(Table1[[#This Row],[Invoice Date]])</f>
        <v>24</v>
      </c>
    </row>
    <row r="298" spans="2:17"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c r="O298" s="4" t="str">
        <f>TEXT(Table1[[#This Row],[Invoice Date]],"yyyy")</f>
        <v>2021</v>
      </c>
      <c r="P298" s="4" t="str">
        <f>TEXT(Table1[[#This Row],[Invoice Date]],"mmm")</f>
        <v>Jun</v>
      </c>
      <c r="Q298" s="4">
        <f>WEEKNUM(Table1[[#This Row],[Invoice Date]])</f>
        <v>24</v>
      </c>
    </row>
    <row r="299" spans="2:17"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c r="O299" s="4" t="str">
        <f>TEXT(Table1[[#This Row],[Invoice Date]],"yyyy")</f>
        <v>2021</v>
      </c>
      <c r="P299" s="4" t="str">
        <f>TEXT(Table1[[#This Row],[Invoice Date]],"mmm")</f>
        <v>Jun</v>
      </c>
      <c r="Q299" s="4">
        <f>WEEKNUM(Table1[[#This Row],[Invoice Date]])</f>
        <v>24</v>
      </c>
    </row>
    <row r="300" spans="2:17"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c r="O300" s="4" t="str">
        <f>TEXT(Table1[[#This Row],[Invoice Date]],"yyyy")</f>
        <v>2021</v>
      </c>
      <c r="P300" s="4" t="str">
        <f>TEXT(Table1[[#This Row],[Invoice Date]],"mmm")</f>
        <v>Jun</v>
      </c>
      <c r="Q300" s="4">
        <f>WEEKNUM(Table1[[#This Row],[Invoice Date]])</f>
        <v>24</v>
      </c>
    </row>
    <row r="301" spans="2:17"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c r="O301" s="4" t="str">
        <f>TEXT(Table1[[#This Row],[Invoice Date]],"yyyy")</f>
        <v>2021</v>
      </c>
      <c r="P301" s="4" t="str">
        <f>TEXT(Table1[[#This Row],[Invoice Date]],"mmm")</f>
        <v>Jun</v>
      </c>
      <c r="Q301" s="4">
        <f>WEEKNUM(Table1[[#This Row],[Invoice Date]])</f>
        <v>24</v>
      </c>
    </row>
    <row r="302" spans="2:17"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c r="O302" s="4" t="str">
        <f>TEXT(Table1[[#This Row],[Invoice Date]],"yyyy")</f>
        <v>2021</v>
      </c>
      <c r="P302" s="4" t="str">
        <f>TEXT(Table1[[#This Row],[Invoice Date]],"mmm")</f>
        <v>Jun</v>
      </c>
      <c r="Q302" s="4">
        <f>WEEKNUM(Table1[[#This Row],[Invoice Date]])</f>
        <v>24</v>
      </c>
    </row>
    <row r="303" spans="2:17"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c r="O303" s="4" t="str">
        <f>TEXT(Table1[[#This Row],[Invoice Date]],"yyyy")</f>
        <v>2021</v>
      </c>
      <c r="P303" s="4" t="str">
        <f>TEXT(Table1[[#This Row],[Invoice Date]],"mmm")</f>
        <v>Jun</v>
      </c>
      <c r="Q303" s="4">
        <f>WEEKNUM(Table1[[#This Row],[Invoice Date]])</f>
        <v>25</v>
      </c>
    </row>
    <row r="304" spans="2:17"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c r="O304" s="4" t="str">
        <f>TEXT(Table1[[#This Row],[Invoice Date]],"yyyy")</f>
        <v>2021</v>
      </c>
      <c r="P304" s="4" t="str">
        <f>TEXT(Table1[[#This Row],[Invoice Date]],"mmm")</f>
        <v>Jun</v>
      </c>
      <c r="Q304" s="4">
        <f>WEEKNUM(Table1[[#This Row],[Invoice Date]])</f>
        <v>25</v>
      </c>
    </row>
    <row r="305" spans="2:17"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c r="O305" s="4" t="str">
        <f>TEXT(Table1[[#This Row],[Invoice Date]],"yyyy")</f>
        <v>2021</v>
      </c>
      <c r="P305" s="4" t="str">
        <f>TEXT(Table1[[#This Row],[Invoice Date]],"mmm")</f>
        <v>Jun</v>
      </c>
      <c r="Q305" s="4">
        <f>WEEKNUM(Table1[[#This Row],[Invoice Date]])</f>
        <v>25</v>
      </c>
    </row>
    <row r="306" spans="2:17"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c r="O306" s="4" t="str">
        <f>TEXT(Table1[[#This Row],[Invoice Date]],"yyyy")</f>
        <v>2021</v>
      </c>
      <c r="P306" s="4" t="str">
        <f>TEXT(Table1[[#This Row],[Invoice Date]],"mmm")</f>
        <v>Jun</v>
      </c>
      <c r="Q306" s="4">
        <f>WEEKNUM(Table1[[#This Row],[Invoice Date]])</f>
        <v>25</v>
      </c>
    </row>
    <row r="307" spans="2:17"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c r="O307" s="4" t="str">
        <f>TEXT(Table1[[#This Row],[Invoice Date]],"yyyy")</f>
        <v>2021</v>
      </c>
      <c r="P307" s="4" t="str">
        <f>TEXT(Table1[[#This Row],[Invoice Date]],"mmm")</f>
        <v>Jun</v>
      </c>
      <c r="Q307" s="4">
        <f>WEEKNUM(Table1[[#This Row],[Invoice Date]])</f>
        <v>25</v>
      </c>
    </row>
    <row r="308" spans="2:17"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c r="O308" s="4" t="str">
        <f>TEXT(Table1[[#This Row],[Invoice Date]],"yyyy")</f>
        <v>2021</v>
      </c>
      <c r="P308" s="4" t="str">
        <f>TEXT(Table1[[#This Row],[Invoice Date]],"mmm")</f>
        <v>Jun</v>
      </c>
      <c r="Q308" s="4">
        <f>WEEKNUM(Table1[[#This Row],[Invoice Date]])</f>
        <v>25</v>
      </c>
    </row>
    <row r="309" spans="2:17"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c r="O309" s="4" t="str">
        <f>TEXT(Table1[[#This Row],[Invoice Date]],"yyyy")</f>
        <v>2021</v>
      </c>
      <c r="P309" s="4" t="str">
        <f>TEXT(Table1[[#This Row],[Invoice Date]],"mmm")</f>
        <v>Jun</v>
      </c>
      <c r="Q309" s="4">
        <f>WEEKNUM(Table1[[#This Row],[Invoice Date]])</f>
        <v>25</v>
      </c>
    </row>
    <row r="310" spans="2:17"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c r="O310" s="4" t="str">
        <f>TEXT(Table1[[#This Row],[Invoice Date]],"yyyy")</f>
        <v>2021</v>
      </c>
      <c r="P310" s="4" t="str">
        <f>TEXT(Table1[[#This Row],[Invoice Date]],"mmm")</f>
        <v>Jun</v>
      </c>
      <c r="Q310" s="4">
        <f>WEEKNUM(Table1[[#This Row],[Invoice Date]])</f>
        <v>26</v>
      </c>
    </row>
    <row r="311" spans="2:17"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c r="O311" s="4" t="str">
        <f>TEXT(Table1[[#This Row],[Invoice Date]],"yyyy")</f>
        <v>2021</v>
      </c>
      <c r="P311" s="4" t="str">
        <f>TEXT(Table1[[#This Row],[Invoice Date]],"mmm")</f>
        <v>Jun</v>
      </c>
      <c r="Q311" s="4">
        <f>WEEKNUM(Table1[[#This Row],[Invoice Date]])</f>
        <v>26</v>
      </c>
    </row>
    <row r="312" spans="2:17"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c r="O312" s="4" t="str">
        <f>TEXT(Table1[[#This Row],[Invoice Date]],"yyyy")</f>
        <v>2021</v>
      </c>
      <c r="P312" s="4" t="str">
        <f>TEXT(Table1[[#This Row],[Invoice Date]],"mmm")</f>
        <v>Jun</v>
      </c>
      <c r="Q312" s="4">
        <f>WEEKNUM(Table1[[#This Row],[Invoice Date]])</f>
        <v>26</v>
      </c>
    </row>
    <row r="313" spans="2:17"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c r="O313" s="4" t="str">
        <f>TEXT(Table1[[#This Row],[Invoice Date]],"yyyy")</f>
        <v>2021</v>
      </c>
      <c r="P313" s="4" t="str">
        <f>TEXT(Table1[[#This Row],[Invoice Date]],"mmm")</f>
        <v>Jun</v>
      </c>
      <c r="Q313" s="4">
        <f>WEEKNUM(Table1[[#This Row],[Invoice Date]])</f>
        <v>26</v>
      </c>
    </row>
    <row r="314" spans="2:17"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c r="O314" s="4" t="str">
        <f>TEXT(Table1[[#This Row],[Invoice Date]],"yyyy")</f>
        <v>2021</v>
      </c>
      <c r="P314" s="4" t="str">
        <f>TEXT(Table1[[#This Row],[Invoice Date]],"mmm")</f>
        <v>Jun</v>
      </c>
      <c r="Q314" s="4">
        <f>WEEKNUM(Table1[[#This Row],[Invoice Date]])</f>
        <v>26</v>
      </c>
    </row>
    <row r="315" spans="2:17"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c r="O315" s="4" t="str">
        <f>TEXT(Table1[[#This Row],[Invoice Date]],"yyyy")</f>
        <v>2021</v>
      </c>
      <c r="P315" s="4" t="str">
        <f>TEXT(Table1[[#This Row],[Invoice Date]],"mmm")</f>
        <v>Jun</v>
      </c>
      <c r="Q315" s="4">
        <f>WEEKNUM(Table1[[#This Row],[Invoice Date]])</f>
        <v>26</v>
      </c>
    </row>
    <row r="316" spans="2:17"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c r="O316" s="4" t="str">
        <f>TEXT(Table1[[#This Row],[Invoice Date]],"yyyy")</f>
        <v>2021</v>
      </c>
      <c r="P316" s="4" t="str">
        <f>TEXT(Table1[[#This Row],[Invoice Date]],"mmm")</f>
        <v>Jun</v>
      </c>
      <c r="Q316" s="4">
        <f>WEEKNUM(Table1[[#This Row],[Invoice Date]])</f>
        <v>26</v>
      </c>
    </row>
    <row r="317" spans="2:17"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c r="O317" s="4" t="str">
        <f>TEXT(Table1[[#This Row],[Invoice Date]],"yyyy")</f>
        <v>2021</v>
      </c>
      <c r="P317" s="4" t="str">
        <f>TEXT(Table1[[#This Row],[Invoice Date]],"mmm")</f>
        <v>Jun</v>
      </c>
      <c r="Q317" s="4">
        <f>WEEKNUM(Table1[[#This Row],[Invoice Date]])</f>
        <v>27</v>
      </c>
    </row>
    <row r="318" spans="2:17"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c r="O318" s="4" t="str">
        <f>TEXT(Table1[[#This Row],[Invoice Date]],"yyyy")</f>
        <v>2021</v>
      </c>
      <c r="P318" s="4" t="str">
        <f>TEXT(Table1[[#This Row],[Invoice Date]],"mmm")</f>
        <v>Jun</v>
      </c>
      <c r="Q318" s="4">
        <f>WEEKNUM(Table1[[#This Row],[Invoice Date]])</f>
        <v>27</v>
      </c>
    </row>
    <row r="319" spans="2:17"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c r="O319" s="4" t="str">
        <f>TEXT(Table1[[#This Row],[Invoice Date]],"yyyy")</f>
        <v>2021</v>
      </c>
      <c r="P319" s="4" t="str">
        <f>TEXT(Table1[[#This Row],[Invoice Date]],"mmm")</f>
        <v>Jun</v>
      </c>
      <c r="Q319" s="4">
        <f>WEEKNUM(Table1[[#This Row],[Invoice Date]])</f>
        <v>27</v>
      </c>
    </row>
    <row r="320" spans="2:17"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c r="O320" s="4" t="str">
        <f>TEXT(Table1[[#This Row],[Invoice Date]],"yyyy")</f>
        <v>2021</v>
      </c>
      <c r="P320" s="4" t="str">
        <f>TEXT(Table1[[#This Row],[Invoice Date]],"mmm")</f>
        <v>Jun</v>
      </c>
      <c r="Q320" s="4">
        <f>WEEKNUM(Table1[[#This Row],[Invoice Date]])</f>
        <v>27</v>
      </c>
    </row>
    <row r="321" spans="2:17"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c r="O321" s="4" t="str">
        <f>TEXT(Table1[[#This Row],[Invoice Date]],"yyyy")</f>
        <v>2021</v>
      </c>
      <c r="P321" s="4" t="str">
        <f>TEXT(Table1[[#This Row],[Invoice Date]],"mmm")</f>
        <v>Jul</v>
      </c>
      <c r="Q321" s="4">
        <f>WEEKNUM(Table1[[#This Row],[Invoice Date]])</f>
        <v>27</v>
      </c>
    </row>
    <row r="322" spans="2:17"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c r="O322" s="4" t="str">
        <f>TEXT(Table1[[#This Row],[Invoice Date]],"yyyy")</f>
        <v>2021</v>
      </c>
      <c r="P322" s="4" t="str">
        <f>TEXT(Table1[[#This Row],[Invoice Date]],"mmm")</f>
        <v>Jul</v>
      </c>
      <c r="Q322" s="4">
        <f>WEEKNUM(Table1[[#This Row],[Invoice Date]])</f>
        <v>27</v>
      </c>
    </row>
    <row r="323" spans="2:17"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c r="O323" s="4" t="str">
        <f>TEXT(Table1[[#This Row],[Invoice Date]],"yyyy")</f>
        <v>2021</v>
      </c>
      <c r="P323" s="4" t="str">
        <f>TEXT(Table1[[#This Row],[Invoice Date]],"mmm")</f>
        <v>Jul</v>
      </c>
      <c r="Q323" s="4">
        <f>WEEKNUM(Table1[[#This Row],[Invoice Date]])</f>
        <v>27</v>
      </c>
    </row>
    <row r="324" spans="2:17"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c r="O324" s="4" t="str">
        <f>TEXT(Table1[[#This Row],[Invoice Date]],"yyyy")</f>
        <v>2021</v>
      </c>
      <c r="P324" s="4" t="str">
        <f>TEXT(Table1[[#This Row],[Invoice Date]],"mmm")</f>
        <v>Jul</v>
      </c>
      <c r="Q324" s="4">
        <f>WEEKNUM(Table1[[#This Row],[Invoice Date]])</f>
        <v>28</v>
      </c>
    </row>
    <row r="325" spans="2:17"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c r="O325" s="4" t="str">
        <f>TEXT(Table1[[#This Row],[Invoice Date]],"yyyy")</f>
        <v>2021</v>
      </c>
      <c r="P325" s="4" t="str">
        <f>TEXT(Table1[[#This Row],[Invoice Date]],"mmm")</f>
        <v>Jul</v>
      </c>
      <c r="Q325" s="4">
        <f>WEEKNUM(Table1[[#This Row],[Invoice Date]])</f>
        <v>28</v>
      </c>
    </row>
    <row r="326" spans="2:17"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c r="O326" s="4" t="str">
        <f>TEXT(Table1[[#This Row],[Invoice Date]],"yyyy")</f>
        <v>2021</v>
      </c>
      <c r="P326" s="4" t="str">
        <f>TEXT(Table1[[#This Row],[Invoice Date]],"mmm")</f>
        <v>Jul</v>
      </c>
      <c r="Q326" s="4">
        <f>WEEKNUM(Table1[[#This Row],[Invoice Date]])</f>
        <v>28</v>
      </c>
    </row>
    <row r="327" spans="2:17"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c r="O327" s="4" t="str">
        <f>TEXT(Table1[[#This Row],[Invoice Date]],"yyyy")</f>
        <v>2021</v>
      </c>
      <c r="P327" s="4" t="str">
        <f>TEXT(Table1[[#This Row],[Invoice Date]],"mmm")</f>
        <v>Jul</v>
      </c>
      <c r="Q327" s="4">
        <f>WEEKNUM(Table1[[#This Row],[Invoice Date]])</f>
        <v>28</v>
      </c>
    </row>
    <row r="328" spans="2:17"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c r="O328" s="4" t="str">
        <f>TEXT(Table1[[#This Row],[Invoice Date]],"yyyy")</f>
        <v>2021</v>
      </c>
      <c r="P328" s="4" t="str">
        <f>TEXT(Table1[[#This Row],[Invoice Date]],"mmm")</f>
        <v>Jul</v>
      </c>
      <c r="Q328" s="4">
        <f>WEEKNUM(Table1[[#This Row],[Invoice Date]])</f>
        <v>28</v>
      </c>
    </row>
    <row r="329" spans="2:17"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c r="O329" s="4" t="str">
        <f>TEXT(Table1[[#This Row],[Invoice Date]],"yyyy")</f>
        <v>2021</v>
      </c>
      <c r="P329" s="4" t="str">
        <f>TEXT(Table1[[#This Row],[Invoice Date]],"mmm")</f>
        <v>Jul</v>
      </c>
      <c r="Q329" s="4">
        <f>WEEKNUM(Table1[[#This Row],[Invoice Date]])</f>
        <v>28</v>
      </c>
    </row>
    <row r="330" spans="2:17"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c r="O330" s="4" t="str">
        <f>TEXT(Table1[[#This Row],[Invoice Date]],"yyyy")</f>
        <v>2021</v>
      </c>
      <c r="P330" s="4" t="str">
        <f>TEXT(Table1[[#This Row],[Invoice Date]],"mmm")</f>
        <v>Jul</v>
      </c>
      <c r="Q330" s="4">
        <f>WEEKNUM(Table1[[#This Row],[Invoice Date]])</f>
        <v>28</v>
      </c>
    </row>
    <row r="331" spans="2:17"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c r="O331" s="4" t="str">
        <f>TEXT(Table1[[#This Row],[Invoice Date]],"yyyy")</f>
        <v>2021</v>
      </c>
      <c r="P331" s="4" t="str">
        <f>TEXT(Table1[[#This Row],[Invoice Date]],"mmm")</f>
        <v>Jul</v>
      </c>
      <c r="Q331" s="4">
        <f>WEEKNUM(Table1[[#This Row],[Invoice Date]])</f>
        <v>29</v>
      </c>
    </row>
    <row r="332" spans="2:17"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c r="O332" s="4" t="str">
        <f>TEXT(Table1[[#This Row],[Invoice Date]],"yyyy")</f>
        <v>2021</v>
      </c>
      <c r="P332" s="4" t="str">
        <f>TEXT(Table1[[#This Row],[Invoice Date]],"mmm")</f>
        <v>Jul</v>
      </c>
      <c r="Q332" s="4">
        <f>WEEKNUM(Table1[[#This Row],[Invoice Date]])</f>
        <v>29</v>
      </c>
    </row>
    <row r="333" spans="2:17"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c r="O333" s="4" t="str">
        <f>TEXT(Table1[[#This Row],[Invoice Date]],"yyyy")</f>
        <v>2021</v>
      </c>
      <c r="P333" s="4" t="str">
        <f>TEXT(Table1[[#This Row],[Invoice Date]],"mmm")</f>
        <v>Jul</v>
      </c>
      <c r="Q333" s="4">
        <f>WEEKNUM(Table1[[#This Row],[Invoice Date]])</f>
        <v>29</v>
      </c>
    </row>
    <row r="334" spans="2:17"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c r="O334" s="4" t="str">
        <f>TEXT(Table1[[#This Row],[Invoice Date]],"yyyy")</f>
        <v>2021</v>
      </c>
      <c r="P334" s="4" t="str">
        <f>TEXT(Table1[[#This Row],[Invoice Date]],"mmm")</f>
        <v>Jul</v>
      </c>
      <c r="Q334" s="4">
        <f>WEEKNUM(Table1[[#This Row],[Invoice Date]])</f>
        <v>29</v>
      </c>
    </row>
    <row r="335" spans="2:17"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c r="O335" s="4" t="str">
        <f>TEXT(Table1[[#This Row],[Invoice Date]],"yyyy")</f>
        <v>2021</v>
      </c>
      <c r="P335" s="4" t="str">
        <f>TEXT(Table1[[#This Row],[Invoice Date]],"mmm")</f>
        <v>Jul</v>
      </c>
      <c r="Q335" s="4">
        <f>WEEKNUM(Table1[[#This Row],[Invoice Date]])</f>
        <v>29</v>
      </c>
    </row>
    <row r="336" spans="2:17"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c r="O336" s="4" t="str">
        <f>TEXT(Table1[[#This Row],[Invoice Date]],"yyyy")</f>
        <v>2021</v>
      </c>
      <c r="P336" s="4" t="str">
        <f>TEXT(Table1[[#This Row],[Invoice Date]],"mmm")</f>
        <v>Jul</v>
      </c>
      <c r="Q336" s="4">
        <f>WEEKNUM(Table1[[#This Row],[Invoice Date]])</f>
        <v>29</v>
      </c>
    </row>
    <row r="337" spans="2:17"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c r="O337" s="4" t="str">
        <f>TEXT(Table1[[#This Row],[Invoice Date]],"yyyy")</f>
        <v>2021</v>
      </c>
      <c r="P337" s="4" t="str">
        <f>TEXT(Table1[[#This Row],[Invoice Date]],"mmm")</f>
        <v>Jul</v>
      </c>
      <c r="Q337" s="4">
        <f>WEEKNUM(Table1[[#This Row],[Invoice Date]])</f>
        <v>29</v>
      </c>
    </row>
    <row r="338" spans="2:17"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c r="O338" s="4" t="str">
        <f>TEXT(Table1[[#This Row],[Invoice Date]],"yyyy")</f>
        <v>2021</v>
      </c>
      <c r="P338" s="4" t="str">
        <f>TEXT(Table1[[#This Row],[Invoice Date]],"mmm")</f>
        <v>Jul</v>
      </c>
      <c r="Q338" s="4">
        <f>WEEKNUM(Table1[[#This Row],[Invoice Date]])</f>
        <v>30</v>
      </c>
    </row>
    <row r="339" spans="2:17"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c r="O339" s="4" t="str">
        <f>TEXT(Table1[[#This Row],[Invoice Date]],"yyyy")</f>
        <v>2021</v>
      </c>
      <c r="P339" s="4" t="str">
        <f>TEXT(Table1[[#This Row],[Invoice Date]],"mmm")</f>
        <v>Jul</v>
      </c>
      <c r="Q339" s="4">
        <f>WEEKNUM(Table1[[#This Row],[Invoice Date]])</f>
        <v>30</v>
      </c>
    </row>
    <row r="340" spans="2:17"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c r="O340" s="4" t="str">
        <f>TEXT(Table1[[#This Row],[Invoice Date]],"yyyy")</f>
        <v>2021</v>
      </c>
      <c r="P340" s="4" t="str">
        <f>TEXT(Table1[[#This Row],[Invoice Date]],"mmm")</f>
        <v>Jul</v>
      </c>
      <c r="Q340" s="4">
        <f>WEEKNUM(Table1[[#This Row],[Invoice Date]])</f>
        <v>30</v>
      </c>
    </row>
    <row r="341" spans="2:17"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c r="O341" s="4" t="str">
        <f>TEXT(Table1[[#This Row],[Invoice Date]],"yyyy")</f>
        <v>2021</v>
      </c>
      <c r="P341" s="4" t="str">
        <f>TEXT(Table1[[#This Row],[Invoice Date]],"mmm")</f>
        <v>Jul</v>
      </c>
      <c r="Q341" s="4">
        <f>WEEKNUM(Table1[[#This Row],[Invoice Date]])</f>
        <v>30</v>
      </c>
    </row>
    <row r="342" spans="2:17"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c r="O342" s="4" t="str">
        <f>TEXT(Table1[[#This Row],[Invoice Date]],"yyyy")</f>
        <v>2021</v>
      </c>
      <c r="P342" s="4" t="str">
        <f>TEXT(Table1[[#This Row],[Invoice Date]],"mmm")</f>
        <v>Jul</v>
      </c>
      <c r="Q342" s="4">
        <f>WEEKNUM(Table1[[#This Row],[Invoice Date]])</f>
        <v>30</v>
      </c>
    </row>
    <row r="343" spans="2:17"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c r="O343" s="4" t="str">
        <f>TEXT(Table1[[#This Row],[Invoice Date]],"yyyy")</f>
        <v>2021</v>
      </c>
      <c r="P343" s="4" t="str">
        <f>TEXT(Table1[[#This Row],[Invoice Date]],"mmm")</f>
        <v>Jul</v>
      </c>
      <c r="Q343" s="4">
        <f>WEEKNUM(Table1[[#This Row],[Invoice Date]])</f>
        <v>30</v>
      </c>
    </row>
    <row r="344" spans="2:17"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c r="O344" s="4" t="str">
        <f>TEXT(Table1[[#This Row],[Invoice Date]],"yyyy")</f>
        <v>2021</v>
      </c>
      <c r="P344" s="4" t="str">
        <f>TEXT(Table1[[#This Row],[Invoice Date]],"mmm")</f>
        <v>Jul</v>
      </c>
      <c r="Q344" s="4">
        <f>WEEKNUM(Table1[[#This Row],[Invoice Date]])</f>
        <v>30</v>
      </c>
    </row>
    <row r="345" spans="2:17"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c r="O345" s="4" t="str">
        <f>TEXT(Table1[[#This Row],[Invoice Date]],"yyyy")</f>
        <v>2021</v>
      </c>
      <c r="P345" s="4" t="str">
        <f>TEXT(Table1[[#This Row],[Invoice Date]],"mmm")</f>
        <v>Jul</v>
      </c>
      <c r="Q345" s="4">
        <f>WEEKNUM(Table1[[#This Row],[Invoice Date]])</f>
        <v>31</v>
      </c>
    </row>
    <row r="346" spans="2:17"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c r="O346" s="4" t="str">
        <f>TEXT(Table1[[#This Row],[Invoice Date]],"yyyy")</f>
        <v>2021</v>
      </c>
      <c r="P346" s="4" t="str">
        <f>TEXT(Table1[[#This Row],[Invoice Date]],"mmm")</f>
        <v>Jul</v>
      </c>
      <c r="Q346" s="4">
        <f>WEEKNUM(Table1[[#This Row],[Invoice Date]])</f>
        <v>31</v>
      </c>
    </row>
    <row r="347" spans="2:17"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c r="O347" s="4" t="str">
        <f>TEXT(Table1[[#This Row],[Invoice Date]],"yyyy")</f>
        <v>2021</v>
      </c>
      <c r="P347" s="4" t="str">
        <f>TEXT(Table1[[#This Row],[Invoice Date]],"mmm")</f>
        <v>Jul</v>
      </c>
      <c r="Q347" s="4">
        <f>WEEKNUM(Table1[[#This Row],[Invoice Date]])</f>
        <v>31</v>
      </c>
    </row>
    <row r="348" spans="2:17"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c r="O348" s="4" t="str">
        <f>TEXT(Table1[[#This Row],[Invoice Date]],"yyyy")</f>
        <v>2021</v>
      </c>
      <c r="P348" s="4" t="str">
        <f>TEXT(Table1[[#This Row],[Invoice Date]],"mmm")</f>
        <v>Jul</v>
      </c>
      <c r="Q348" s="4">
        <f>WEEKNUM(Table1[[#This Row],[Invoice Date]])</f>
        <v>31</v>
      </c>
    </row>
    <row r="349" spans="2:17"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c r="O349" s="4" t="str">
        <f>TEXT(Table1[[#This Row],[Invoice Date]],"yyyy")</f>
        <v>2021</v>
      </c>
      <c r="P349" s="4" t="str">
        <f>TEXT(Table1[[#This Row],[Invoice Date]],"mmm")</f>
        <v>Jul</v>
      </c>
      <c r="Q349" s="4">
        <f>WEEKNUM(Table1[[#This Row],[Invoice Date]])</f>
        <v>31</v>
      </c>
    </row>
    <row r="350" spans="2:17"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c r="O350" s="4" t="str">
        <f>TEXT(Table1[[#This Row],[Invoice Date]],"yyyy")</f>
        <v>2021</v>
      </c>
      <c r="P350" s="4" t="str">
        <f>TEXT(Table1[[#This Row],[Invoice Date]],"mmm")</f>
        <v>Jul</v>
      </c>
      <c r="Q350" s="4">
        <f>WEEKNUM(Table1[[#This Row],[Invoice Date]])</f>
        <v>31</v>
      </c>
    </row>
    <row r="351" spans="2:17"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c r="O351" s="4" t="str">
        <f>TEXT(Table1[[#This Row],[Invoice Date]],"yyyy")</f>
        <v>2021</v>
      </c>
      <c r="P351" s="4" t="str">
        <f>TEXT(Table1[[#This Row],[Invoice Date]],"mmm")</f>
        <v>Jul</v>
      </c>
      <c r="Q351" s="4">
        <f>WEEKNUM(Table1[[#This Row],[Invoice Date]])</f>
        <v>31</v>
      </c>
    </row>
    <row r="352" spans="2:17"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c r="O352" s="4" t="str">
        <f>TEXT(Table1[[#This Row],[Invoice Date]],"yyyy")</f>
        <v>2021</v>
      </c>
      <c r="P352" s="4" t="str">
        <f>TEXT(Table1[[#This Row],[Invoice Date]],"mmm")</f>
        <v>Aug</v>
      </c>
      <c r="Q352" s="4">
        <f>WEEKNUM(Table1[[#This Row],[Invoice Date]])</f>
        <v>32</v>
      </c>
    </row>
    <row r="353" spans="2:17"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c r="O353" s="4" t="str">
        <f>TEXT(Table1[[#This Row],[Invoice Date]],"yyyy")</f>
        <v>2021</v>
      </c>
      <c r="P353" s="4" t="str">
        <f>TEXT(Table1[[#This Row],[Invoice Date]],"mmm")</f>
        <v>Aug</v>
      </c>
      <c r="Q353" s="4">
        <f>WEEKNUM(Table1[[#This Row],[Invoice Date]])</f>
        <v>32</v>
      </c>
    </row>
    <row r="354" spans="2:17"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c r="O354" s="4" t="str">
        <f>TEXT(Table1[[#This Row],[Invoice Date]],"yyyy")</f>
        <v>2021</v>
      </c>
      <c r="P354" s="4" t="str">
        <f>TEXT(Table1[[#This Row],[Invoice Date]],"mmm")</f>
        <v>Aug</v>
      </c>
      <c r="Q354" s="4">
        <f>WEEKNUM(Table1[[#This Row],[Invoice Date]])</f>
        <v>32</v>
      </c>
    </row>
    <row r="355" spans="2:17"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c r="O355" s="4" t="str">
        <f>TEXT(Table1[[#This Row],[Invoice Date]],"yyyy")</f>
        <v>2021</v>
      </c>
      <c r="P355" s="4" t="str">
        <f>TEXT(Table1[[#This Row],[Invoice Date]],"mmm")</f>
        <v>Aug</v>
      </c>
      <c r="Q355" s="4">
        <f>WEEKNUM(Table1[[#This Row],[Invoice Date]])</f>
        <v>32</v>
      </c>
    </row>
    <row r="356" spans="2:17"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c r="O356" s="4" t="str">
        <f>TEXT(Table1[[#This Row],[Invoice Date]],"yyyy")</f>
        <v>2021</v>
      </c>
      <c r="P356" s="4" t="str">
        <f>TEXT(Table1[[#This Row],[Invoice Date]],"mmm")</f>
        <v>Aug</v>
      </c>
      <c r="Q356" s="4">
        <f>WEEKNUM(Table1[[#This Row],[Invoice Date]])</f>
        <v>32</v>
      </c>
    </row>
    <row r="357" spans="2:17"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c r="O357" s="4" t="str">
        <f>TEXT(Table1[[#This Row],[Invoice Date]],"yyyy")</f>
        <v>2021</v>
      </c>
      <c r="P357" s="4" t="str">
        <f>TEXT(Table1[[#This Row],[Invoice Date]],"mmm")</f>
        <v>Aug</v>
      </c>
      <c r="Q357" s="4">
        <f>WEEKNUM(Table1[[#This Row],[Invoice Date]])</f>
        <v>32</v>
      </c>
    </row>
    <row r="358" spans="2:17"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c r="O358" s="4" t="str">
        <f>TEXT(Table1[[#This Row],[Invoice Date]],"yyyy")</f>
        <v>2021</v>
      </c>
      <c r="P358" s="4" t="str">
        <f>TEXT(Table1[[#This Row],[Invoice Date]],"mmm")</f>
        <v>Aug</v>
      </c>
      <c r="Q358" s="4">
        <f>WEEKNUM(Table1[[#This Row],[Invoice Date]])</f>
        <v>32</v>
      </c>
    </row>
    <row r="359" spans="2:17"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c r="O359" s="4" t="str">
        <f>TEXT(Table1[[#This Row],[Invoice Date]],"yyyy")</f>
        <v>2021</v>
      </c>
      <c r="P359" s="4" t="str">
        <f>TEXT(Table1[[#This Row],[Invoice Date]],"mmm")</f>
        <v>Aug</v>
      </c>
      <c r="Q359" s="4">
        <f>WEEKNUM(Table1[[#This Row],[Invoice Date]])</f>
        <v>33</v>
      </c>
    </row>
    <row r="360" spans="2:17"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c r="O360" s="4" t="str">
        <f>TEXT(Table1[[#This Row],[Invoice Date]],"yyyy")</f>
        <v>2021</v>
      </c>
      <c r="P360" s="4" t="str">
        <f>TEXT(Table1[[#This Row],[Invoice Date]],"mmm")</f>
        <v>Aug</v>
      </c>
      <c r="Q360" s="4">
        <f>WEEKNUM(Table1[[#This Row],[Invoice Date]])</f>
        <v>33</v>
      </c>
    </row>
    <row r="361" spans="2:17"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c r="O361" s="4" t="str">
        <f>TEXT(Table1[[#This Row],[Invoice Date]],"yyyy")</f>
        <v>2021</v>
      </c>
      <c r="P361" s="4" t="str">
        <f>TEXT(Table1[[#This Row],[Invoice Date]],"mmm")</f>
        <v>Aug</v>
      </c>
      <c r="Q361" s="4">
        <f>WEEKNUM(Table1[[#This Row],[Invoice Date]])</f>
        <v>33</v>
      </c>
    </row>
    <row r="362" spans="2:17"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c r="O362" s="4" t="str">
        <f>TEXT(Table1[[#This Row],[Invoice Date]],"yyyy")</f>
        <v>2021</v>
      </c>
      <c r="P362" s="4" t="str">
        <f>TEXT(Table1[[#This Row],[Invoice Date]],"mmm")</f>
        <v>Aug</v>
      </c>
      <c r="Q362" s="4">
        <f>WEEKNUM(Table1[[#This Row],[Invoice Date]])</f>
        <v>33</v>
      </c>
    </row>
    <row r="363" spans="2:17"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c r="O363" s="4" t="str">
        <f>TEXT(Table1[[#This Row],[Invoice Date]],"yyyy")</f>
        <v>2021</v>
      </c>
      <c r="P363" s="4" t="str">
        <f>TEXT(Table1[[#This Row],[Invoice Date]],"mmm")</f>
        <v>Aug</v>
      </c>
      <c r="Q363" s="4">
        <f>WEEKNUM(Table1[[#This Row],[Invoice Date]])</f>
        <v>33</v>
      </c>
    </row>
    <row r="364" spans="2:17"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c r="O364" s="4" t="str">
        <f>TEXT(Table1[[#This Row],[Invoice Date]],"yyyy")</f>
        <v>2021</v>
      </c>
      <c r="P364" s="4" t="str">
        <f>TEXT(Table1[[#This Row],[Invoice Date]],"mmm")</f>
        <v>Aug</v>
      </c>
      <c r="Q364" s="4">
        <f>WEEKNUM(Table1[[#This Row],[Invoice Date]])</f>
        <v>33</v>
      </c>
    </row>
    <row r="365" spans="2:17"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c r="O365" s="4" t="str">
        <f>TEXT(Table1[[#This Row],[Invoice Date]],"yyyy")</f>
        <v>2021</v>
      </c>
      <c r="P365" s="4" t="str">
        <f>TEXT(Table1[[#This Row],[Invoice Date]],"mmm")</f>
        <v>Aug</v>
      </c>
      <c r="Q365" s="4">
        <f>WEEKNUM(Table1[[#This Row],[Invoice Date]])</f>
        <v>33</v>
      </c>
    </row>
    <row r="366" spans="2:17"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c r="O366" s="4" t="str">
        <f>TEXT(Table1[[#This Row],[Invoice Date]],"yyyy")</f>
        <v>2021</v>
      </c>
      <c r="P366" s="4" t="str">
        <f>TEXT(Table1[[#This Row],[Invoice Date]],"mmm")</f>
        <v>Aug</v>
      </c>
      <c r="Q366" s="4">
        <f>WEEKNUM(Table1[[#This Row],[Invoice Date]])</f>
        <v>34</v>
      </c>
    </row>
    <row r="367" spans="2:17"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c r="O367" s="4" t="str">
        <f>TEXT(Table1[[#This Row],[Invoice Date]],"yyyy")</f>
        <v>2021</v>
      </c>
      <c r="P367" s="4" t="str">
        <f>TEXT(Table1[[#This Row],[Invoice Date]],"mmm")</f>
        <v>Aug</v>
      </c>
      <c r="Q367" s="4">
        <f>WEEKNUM(Table1[[#This Row],[Invoice Date]])</f>
        <v>34</v>
      </c>
    </row>
    <row r="368" spans="2:17"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c r="O368" s="4" t="str">
        <f>TEXT(Table1[[#This Row],[Invoice Date]],"yyyy")</f>
        <v>2021</v>
      </c>
      <c r="P368" s="4" t="str">
        <f>TEXT(Table1[[#This Row],[Invoice Date]],"mmm")</f>
        <v>Aug</v>
      </c>
      <c r="Q368" s="4">
        <f>WEEKNUM(Table1[[#This Row],[Invoice Date]])</f>
        <v>34</v>
      </c>
    </row>
    <row r="369" spans="2:17"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c r="O369" s="4" t="str">
        <f>TEXT(Table1[[#This Row],[Invoice Date]],"yyyy")</f>
        <v>2021</v>
      </c>
      <c r="P369" s="4" t="str">
        <f>TEXT(Table1[[#This Row],[Invoice Date]],"mmm")</f>
        <v>Aug</v>
      </c>
      <c r="Q369" s="4">
        <f>WEEKNUM(Table1[[#This Row],[Invoice Date]])</f>
        <v>34</v>
      </c>
    </row>
    <row r="370" spans="2:17"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c r="O370" s="4" t="str">
        <f>TEXT(Table1[[#This Row],[Invoice Date]],"yyyy")</f>
        <v>2021</v>
      </c>
      <c r="P370" s="4" t="str">
        <f>TEXT(Table1[[#This Row],[Invoice Date]],"mmm")</f>
        <v>Aug</v>
      </c>
      <c r="Q370" s="4">
        <f>WEEKNUM(Table1[[#This Row],[Invoice Date]])</f>
        <v>34</v>
      </c>
    </row>
    <row r="371" spans="2:17"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c r="O371" s="4" t="str">
        <f>TEXT(Table1[[#This Row],[Invoice Date]],"yyyy")</f>
        <v>2021</v>
      </c>
      <c r="P371" s="4" t="str">
        <f>TEXT(Table1[[#This Row],[Invoice Date]],"mmm")</f>
        <v>Aug</v>
      </c>
      <c r="Q371" s="4">
        <f>WEEKNUM(Table1[[#This Row],[Invoice Date]])</f>
        <v>34</v>
      </c>
    </row>
    <row r="372" spans="2:17"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c r="O372" s="4" t="str">
        <f>TEXT(Table1[[#This Row],[Invoice Date]],"yyyy")</f>
        <v>2021</v>
      </c>
      <c r="P372" s="4" t="str">
        <f>TEXT(Table1[[#This Row],[Invoice Date]],"mmm")</f>
        <v>Aug</v>
      </c>
      <c r="Q372" s="4">
        <f>WEEKNUM(Table1[[#This Row],[Invoice Date]])</f>
        <v>34</v>
      </c>
    </row>
    <row r="373" spans="2:17"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c r="O373" s="4" t="str">
        <f>TEXT(Table1[[#This Row],[Invoice Date]],"yyyy")</f>
        <v>2021</v>
      </c>
      <c r="P373" s="4" t="str">
        <f>TEXT(Table1[[#This Row],[Invoice Date]],"mmm")</f>
        <v>Aug</v>
      </c>
      <c r="Q373" s="4">
        <f>WEEKNUM(Table1[[#This Row],[Invoice Date]])</f>
        <v>35</v>
      </c>
    </row>
    <row r="374" spans="2:17"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c r="O374" s="4" t="str">
        <f>TEXT(Table1[[#This Row],[Invoice Date]],"yyyy")</f>
        <v>2021</v>
      </c>
      <c r="P374" s="4" t="str">
        <f>TEXT(Table1[[#This Row],[Invoice Date]],"mmm")</f>
        <v>Aug</v>
      </c>
      <c r="Q374" s="4">
        <f>WEEKNUM(Table1[[#This Row],[Invoice Date]])</f>
        <v>35</v>
      </c>
    </row>
    <row r="375" spans="2:17"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c r="O375" s="4" t="str">
        <f>TEXT(Table1[[#This Row],[Invoice Date]],"yyyy")</f>
        <v>2021</v>
      </c>
      <c r="P375" s="4" t="str">
        <f>TEXT(Table1[[#This Row],[Invoice Date]],"mmm")</f>
        <v>Aug</v>
      </c>
      <c r="Q375" s="4">
        <f>WEEKNUM(Table1[[#This Row],[Invoice Date]])</f>
        <v>35</v>
      </c>
    </row>
    <row r="376" spans="2:17"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c r="O376" s="4" t="str">
        <f>TEXT(Table1[[#This Row],[Invoice Date]],"yyyy")</f>
        <v>2021</v>
      </c>
      <c r="P376" s="4" t="str">
        <f>TEXT(Table1[[#This Row],[Invoice Date]],"mmm")</f>
        <v>Aug</v>
      </c>
      <c r="Q376" s="4">
        <f>WEEKNUM(Table1[[#This Row],[Invoice Date]])</f>
        <v>35</v>
      </c>
    </row>
    <row r="377" spans="2:17"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c r="O377" s="4" t="str">
        <f>TEXT(Table1[[#This Row],[Invoice Date]],"yyyy")</f>
        <v>2021</v>
      </c>
      <c r="P377" s="4" t="str">
        <f>TEXT(Table1[[#This Row],[Invoice Date]],"mmm")</f>
        <v>Aug</v>
      </c>
      <c r="Q377" s="4">
        <f>WEEKNUM(Table1[[#This Row],[Invoice Date]])</f>
        <v>35</v>
      </c>
    </row>
    <row r="378" spans="2:17"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c r="O378" s="4" t="str">
        <f>TEXT(Table1[[#This Row],[Invoice Date]],"yyyy")</f>
        <v>2021</v>
      </c>
      <c r="P378" s="4" t="str">
        <f>TEXT(Table1[[#This Row],[Invoice Date]],"mmm")</f>
        <v>Aug</v>
      </c>
      <c r="Q378" s="4">
        <f>WEEKNUM(Table1[[#This Row],[Invoice Date]])</f>
        <v>35</v>
      </c>
    </row>
    <row r="379" spans="2:17"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c r="O379" s="4" t="str">
        <f>TEXT(Table1[[#This Row],[Invoice Date]],"yyyy")</f>
        <v>2021</v>
      </c>
      <c r="P379" s="4" t="str">
        <f>TEXT(Table1[[#This Row],[Invoice Date]],"mmm")</f>
        <v>Aug</v>
      </c>
      <c r="Q379" s="4">
        <f>WEEKNUM(Table1[[#This Row],[Invoice Date]])</f>
        <v>35</v>
      </c>
    </row>
    <row r="380" spans="2:17"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c r="O380" s="4" t="str">
        <f>TEXT(Table1[[#This Row],[Invoice Date]],"yyyy")</f>
        <v>2021</v>
      </c>
      <c r="P380" s="4" t="str">
        <f>TEXT(Table1[[#This Row],[Invoice Date]],"mmm")</f>
        <v>Aug</v>
      </c>
      <c r="Q380" s="4">
        <f>WEEKNUM(Table1[[#This Row],[Invoice Date]])</f>
        <v>36</v>
      </c>
    </row>
    <row r="381" spans="2:17"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c r="O381" s="4" t="str">
        <f>TEXT(Table1[[#This Row],[Invoice Date]],"yyyy")</f>
        <v>2021</v>
      </c>
      <c r="P381" s="4" t="str">
        <f>TEXT(Table1[[#This Row],[Invoice Date]],"mmm")</f>
        <v>Aug</v>
      </c>
      <c r="Q381" s="4">
        <f>WEEKNUM(Table1[[#This Row],[Invoice Date]])</f>
        <v>36</v>
      </c>
    </row>
    <row r="382" spans="2:17"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c r="O382" s="4" t="str">
        <f>TEXT(Table1[[#This Row],[Invoice Date]],"yyyy")</f>
        <v>2021</v>
      </c>
      <c r="P382" s="4" t="str">
        <f>TEXT(Table1[[#This Row],[Invoice Date]],"mmm")</f>
        <v>Aug</v>
      </c>
      <c r="Q382" s="4">
        <f>WEEKNUM(Table1[[#This Row],[Invoice Date]])</f>
        <v>36</v>
      </c>
    </row>
    <row r="383" spans="2:17"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c r="O383" s="4" t="str">
        <f>TEXT(Table1[[#This Row],[Invoice Date]],"yyyy")</f>
        <v>2021</v>
      </c>
      <c r="P383" s="4" t="str">
        <f>TEXT(Table1[[#This Row],[Invoice Date]],"mmm")</f>
        <v>Sep</v>
      </c>
      <c r="Q383" s="4">
        <f>WEEKNUM(Table1[[#This Row],[Invoice Date]])</f>
        <v>36</v>
      </c>
    </row>
    <row r="384" spans="2:17"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c r="O384" s="4" t="str">
        <f>TEXT(Table1[[#This Row],[Invoice Date]],"yyyy")</f>
        <v>2021</v>
      </c>
      <c r="P384" s="4" t="str">
        <f>TEXT(Table1[[#This Row],[Invoice Date]],"mmm")</f>
        <v>Sep</v>
      </c>
      <c r="Q384" s="4">
        <f>WEEKNUM(Table1[[#This Row],[Invoice Date]])</f>
        <v>36</v>
      </c>
    </row>
    <row r="385" spans="2:17"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c r="O385" s="4" t="str">
        <f>TEXT(Table1[[#This Row],[Invoice Date]],"yyyy")</f>
        <v>2021</v>
      </c>
      <c r="P385" s="4" t="str">
        <f>TEXT(Table1[[#This Row],[Invoice Date]],"mmm")</f>
        <v>Sep</v>
      </c>
      <c r="Q385" s="4">
        <f>WEEKNUM(Table1[[#This Row],[Invoice Date]])</f>
        <v>36</v>
      </c>
    </row>
    <row r="386" spans="2:17"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c r="O386" s="4" t="str">
        <f>TEXT(Table1[[#This Row],[Invoice Date]],"yyyy")</f>
        <v>2021</v>
      </c>
      <c r="P386" s="4" t="str">
        <f>TEXT(Table1[[#This Row],[Invoice Date]],"mmm")</f>
        <v>Sep</v>
      </c>
      <c r="Q386" s="4">
        <f>WEEKNUM(Table1[[#This Row],[Invoice Date]])</f>
        <v>36</v>
      </c>
    </row>
    <row r="387" spans="2:17"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c r="O387" s="4" t="str">
        <f>TEXT(Table1[[#This Row],[Invoice Date]],"yyyy")</f>
        <v>2021</v>
      </c>
      <c r="P387" s="4" t="str">
        <f>TEXT(Table1[[#This Row],[Invoice Date]],"mmm")</f>
        <v>Sep</v>
      </c>
      <c r="Q387" s="4">
        <f>WEEKNUM(Table1[[#This Row],[Invoice Date]])</f>
        <v>37</v>
      </c>
    </row>
    <row r="388" spans="2:17"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c r="O388" s="4" t="str">
        <f>TEXT(Table1[[#This Row],[Invoice Date]],"yyyy")</f>
        <v>2021</v>
      </c>
      <c r="P388" s="4" t="str">
        <f>TEXT(Table1[[#This Row],[Invoice Date]],"mmm")</f>
        <v>Sep</v>
      </c>
      <c r="Q388" s="4">
        <f>WEEKNUM(Table1[[#This Row],[Invoice Date]])</f>
        <v>37</v>
      </c>
    </row>
    <row r="389" spans="2:17"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c r="O389" s="4" t="str">
        <f>TEXT(Table1[[#This Row],[Invoice Date]],"yyyy")</f>
        <v>2021</v>
      </c>
      <c r="P389" s="4" t="str">
        <f>TEXT(Table1[[#This Row],[Invoice Date]],"mmm")</f>
        <v>Sep</v>
      </c>
      <c r="Q389" s="4">
        <f>WEEKNUM(Table1[[#This Row],[Invoice Date]])</f>
        <v>37</v>
      </c>
    </row>
    <row r="390" spans="2:17"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c r="O390" s="4" t="str">
        <f>TEXT(Table1[[#This Row],[Invoice Date]],"yyyy")</f>
        <v>2021</v>
      </c>
      <c r="P390" s="4" t="str">
        <f>TEXT(Table1[[#This Row],[Invoice Date]],"mmm")</f>
        <v>Sep</v>
      </c>
      <c r="Q390" s="4">
        <f>WEEKNUM(Table1[[#This Row],[Invoice Date]])</f>
        <v>37</v>
      </c>
    </row>
    <row r="391" spans="2:17"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c r="O391" s="4" t="str">
        <f>TEXT(Table1[[#This Row],[Invoice Date]],"yyyy")</f>
        <v>2021</v>
      </c>
      <c r="P391" s="4" t="str">
        <f>TEXT(Table1[[#This Row],[Invoice Date]],"mmm")</f>
        <v>Sep</v>
      </c>
      <c r="Q391" s="4">
        <f>WEEKNUM(Table1[[#This Row],[Invoice Date]])</f>
        <v>37</v>
      </c>
    </row>
    <row r="392" spans="2:17"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c r="O392" s="4" t="str">
        <f>TEXT(Table1[[#This Row],[Invoice Date]],"yyyy")</f>
        <v>2021</v>
      </c>
      <c r="P392" s="4" t="str">
        <f>TEXT(Table1[[#This Row],[Invoice Date]],"mmm")</f>
        <v>Sep</v>
      </c>
      <c r="Q392" s="4">
        <f>WEEKNUM(Table1[[#This Row],[Invoice Date]])</f>
        <v>37</v>
      </c>
    </row>
    <row r="393" spans="2:17"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c r="O393" s="4" t="str">
        <f>TEXT(Table1[[#This Row],[Invoice Date]],"yyyy")</f>
        <v>2021</v>
      </c>
      <c r="P393" s="4" t="str">
        <f>TEXT(Table1[[#This Row],[Invoice Date]],"mmm")</f>
        <v>Sep</v>
      </c>
      <c r="Q393" s="4">
        <f>WEEKNUM(Table1[[#This Row],[Invoice Date]])</f>
        <v>37</v>
      </c>
    </row>
    <row r="394" spans="2:17"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c r="O394" s="4" t="str">
        <f>TEXT(Table1[[#This Row],[Invoice Date]],"yyyy")</f>
        <v>2021</v>
      </c>
      <c r="P394" s="4" t="str">
        <f>TEXT(Table1[[#This Row],[Invoice Date]],"mmm")</f>
        <v>Sep</v>
      </c>
      <c r="Q394" s="4">
        <f>WEEKNUM(Table1[[#This Row],[Invoice Date]])</f>
        <v>38</v>
      </c>
    </row>
    <row r="395" spans="2:17"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c r="O395" s="4" t="str">
        <f>TEXT(Table1[[#This Row],[Invoice Date]],"yyyy")</f>
        <v>2021</v>
      </c>
      <c r="P395" s="4" t="str">
        <f>TEXT(Table1[[#This Row],[Invoice Date]],"mmm")</f>
        <v>Sep</v>
      </c>
      <c r="Q395" s="4">
        <f>WEEKNUM(Table1[[#This Row],[Invoice Date]])</f>
        <v>38</v>
      </c>
    </row>
    <row r="396" spans="2:17"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c r="O396" s="4" t="str">
        <f>TEXT(Table1[[#This Row],[Invoice Date]],"yyyy")</f>
        <v>2021</v>
      </c>
      <c r="P396" s="4" t="str">
        <f>TEXT(Table1[[#This Row],[Invoice Date]],"mmm")</f>
        <v>Sep</v>
      </c>
      <c r="Q396" s="4">
        <f>WEEKNUM(Table1[[#This Row],[Invoice Date]])</f>
        <v>38</v>
      </c>
    </row>
    <row r="397" spans="2:17"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c r="O397" s="4" t="str">
        <f>TEXT(Table1[[#This Row],[Invoice Date]],"yyyy")</f>
        <v>2021</v>
      </c>
      <c r="P397" s="4" t="str">
        <f>TEXT(Table1[[#This Row],[Invoice Date]],"mmm")</f>
        <v>Sep</v>
      </c>
      <c r="Q397" s="4">
        <f>WEEKNUM(Table1[[#This Row],[Invoice Date]])</f>
        <v>38</v>
      </c>
    </row>
    <row r="398" spans="2:17"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c r="O398" s="4" t="str">
        <f>TEXT(Table1[[#This Row],[Invoice Date]],"yyyy")</f>
        <v>2021</v>
      </c>
      <c r="P398" s="4" t="str">
        <f>TEXT(Table1[[#This Row],[Invoice Date]],"mmm")</f>
        <v>Sep</v>
      </c>
      <c r="Q398" s="4">
        <f>WEEKNUM(Table1[[#This Row],[Invoice Date]])</f>
        <v>38</v>
      </c>
    </row>
    <row r="399" spans="2:17"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c r="O399" s="4" t="str">
        <f>TEXT(Table1[[#This Row],[Invoice Date]],"yyyy")</f>
        <v>2021</v>
      </c>
      <c r="P399" s="4" t="str">
        <f>TEXT(Table1[[#This Row],[Invoice Date]],"mmm")</f>
        <v>Sep</v>
      </c>
      <c r="Q399" s="4">
        <f>WEEKNUM(Table1[[#This Row],[Invoice Date]])</f>
        <v>38</v>
      </c>
    </row>
    <row r="400" spans="2:17"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c r="O400" s="4" t="str">
        <f>TEXT(Table1[[#This Row],[Invoice Date]],"yyyy")</f>
        <v>2021</v>
      </c>
      <c r="P400" s="4" t="str">
        <f>TEXT(Table1[[#This Row],[Invoice Date]],"mmm")</f>
        <v>Sep</v>
      </c>
      <c r="Q400" s="4">
        <f>WEEKNUM(Table1[[#This Row],[Invoice Date]])</f>
        <v>38</v>
      </c>
    </row>
    <row r="401" spans="2:17"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c r="O401" s="4" t="str">
        <f>TEXT(Table1[[#This Row],[Invoice Date]],"yyyy")</f>
        <v>2021</v>
      </c>
      <c r="P401" s="4" t="str">
        <f>TEXT(Table1[[#This Row],[Invoice Date]],"mmm")</f>
        <v>Sep</v>
      </c>
      <c r="Q401" s="4">
        <f>WEEKNUM(Table1[[#This Row],[Invoice Date]])</f>
        <v>39</v>
      </c>
    </row>
    <row r="402" spans="2:17"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c r="O402" s="4" t="str">
        <f>TEXT(Table1[[#This Row],[Invoice Date]],"yyyy")</f>
        <v>2021</v>
      </c>
      <c r="P402" s="4" t="str">
        <f>TEXT(Table1[[#This Row],[Invoice Date]],"mmm")</f>
        <v>Sep</v>
      </c>
      <c r="Q402" s="4">
        <f>WEEKNUM(Table1[[#This Row],[Invoice Date]])</f>
        <v>39</v>
      </c>
    </row>
    <row r="403" spans="2:17"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c r="O403" s="4" t="str">
        <f>TEXT(Table1[[#This Row],[Invoice Date]],"yyyy")</f>
        <v>2021</v>
      </c>
      <c r="P403" s="4" t="str">
        <f>TEXT(Table1[[#This Row],[Invoice Date]],"mmm")</f>
        <v>Sep</v>
      </c>
      <c r="Q403" s="4">
        <f>WEEKNUM(Table1[[#This Row],[Invoice Date]])</f>
        <v>39</v>
      </c>
    </row>
    <row r="404" spans="2:17"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c r="O404" s="4" t="str">
        <f>TEXT(Table1[[#This Row],[Invoice Date]],"yyyy")</f>
        <v>2021</v>
      </c>
      <c r="P404" s="4" t="str">
        <f>TEXT(Table1[[#This Row],[Invoice Date]],"mmm")</f>
        <v>Sep</v>
      </c>
      <c r="Q404" s="4">
        <f>WEEKNUM(Table1[[#This Row],[Invoice Date]])</f>
        <v>39</v>
      </c>
    </row>
    <row r="405" spans="2:17"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c r="O405" s="4" t="str">
        <f>TEXT(Table1[[#This Row],[Invoice Date]],"yyyy")</f>
        <v>2021</v>
      </c>
      <c r="P405" s="4" t="str">
        <f>TEXT(Table1[[#This Row],[Invoice Date]],"mmm")</f>
        <v>Sep</v>
      </c>
      <c r="Q405" s="4">
        <f>WEEKNUM(Table1[[#This Row],[Invoice Date]])</f>
        <v>39</v>
      </c>
    </row>
    <row r="406" spans="2:17"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c r="O406" s="4" t="str">
        <f>TEXT(Table1[[#This Row],[Invoice Date]],"yyyy")</f>
        <v>2021</v>
      </c>
      <c r="P406" s="4" t="str">
        <f>TEXT(Table1[[#This Row],[Invoice Date]],"mmm")</f>
        <v>Sep</v>
      </c>
      <c r="Q406" s="4">
        <f>WEEKNUM(Table1[[#This Row],[Invoice Date]])</f>
        <v>39</v>
      </c>
    </row>
    <row r="407" spans="2:17"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c r="O407" s="4" t="str">
        <f>TEXT(Table1[[#This Row],[Invoice Date]],"yyyy")</f>
        <v>2021</v>
      </c>
      <c r="P407" s="4" t="str">
        <f>TEXT(Table1[[#This Row],[Invoice Date]],"mmm")</f>
        <v>Sep</v>
      </c>
      <c r="Q407" s="4">
        <f>WEEKNUM(Table1[[#This Row],[Invoice Date]])</f>
        <v>39</v>
      </c>
    </row>
    <row r="408" spans="2:17"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c r="O408" s="4" t="str">
        <f>TEXT(Table1[[#This Row],[Invoice Date]],"yyyy")</f>
        <v>2021</v>
      </c>
      <c r="P408" s="4" t="str">
        <f>TEXT(Table1[[#This Row],[Invoice Date]],"mmm")</f>
        <v>Sep</v>
      </c>
      <c r="Q408" s="4">
        <f>WEEKNUM(Table1[[#This Row],[Invoice Date]])</f>
        <v>40</v>
      </c>
    </row>
    <row r="409" spans="2:17"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c r="O409" s="4" t="str">
        <f>TEXT(Table1[[#This Row],[Invoice Date]],"yyyy")</f>
        <v>2021</v>
      </c>
      <c r="P409" s="4" t="str">
        <f>TEXT(Table1[[#This Row],[Invoice Date]],"mmm")</f>
        <v>Sep</v>
      </c>
      <c r="Q409" s="4">
        <f>WEEKNUM(Table1[[#This Row],[Invoice Date]])</f>
        <v>40</v>
      </c>
    </row>
    <row r="410" spans="2:17"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c r="O410" s="4" t="str">
        <f>TEXT(Table1[[#This Row],[Invoice Date]],"yyyy")</f>
        <v>2021</v>
      </c>
      <c r="P410" s="4" t="str">
        <f>TEXT(Table1[[#This Row],[Invoice Date]],"mmm")</f>
        <v>Sep</v>
      </c>
      <c r="Q410" s="4">
        <f>WEEKNUM(Table1[[#This Row],[Invoice Date]])</f>
        <v>40</v>
      </c>
    </row>
    <row r="411" spans="2:17"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c r="O411" s="4" t="str">
        <f>TEXT(Table1[[#This Row],[Invoice Date]],"yyyy")</f>
        <v>2021</v>
      </c>
      <c r="P411" s="4" t="str">
        <f>TEXT(Table1[[#This Row],[Invoice Date]],"mmm")</f>
        <v>Sep</v>
      </c>
      <c r="Q411" s="4">
        <f>WEEKNUM(Table1[[#This Row],[Invoice Date]])</f>
        <v>40</v>
      </c>
    </row>
    <row r="412" spans="2:17"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c r="O412" s="4" t="str">
        <f>TEXT(Table1[[#This Row],[Invoice Date]],"yyyy")</f>
        <v>2021</v>
      </c>
      <c r="P412" s="4" t="str">
        <f>TEXT(Table1[[#This Row],[Invoice Date]],"mmm")</f>
        <v>Sep</v>
      </c>
      <c r="Q412" s="4">
        <f>WEEKNUM(Table1[[#This Row],[Invoice Date]])</f>
        <v>40</v>
      </c>
    </row>
    <row r="413" spans="2:17"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c r="O413" s="4" t="str">
        <f>TEXT(Table1[[#This Row],[Invoice Date]],"yyyy")</f>
        <v>2021</v>
      </c>
      <c r="P413" s="4" t="str">
        <f>TEXT(Table1[[#This Row],[Invoice Date]],"mmm")</f>
        <v>Oct</v>
      </c>
      <c r="Q413" s="4">
        <f>WEEKNUM(Table1[[#This Row],[Invoice Date]])</f>
        <v>40</v>
      </c>
    </row>
    <row r="414" spans="2:17"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c r="O414" s="4" t="str">
        <f>TEXT(Table1[[#This Row],[Invoice Date]],"yyyy")</f>
        <v>2021</v>
      </c>
      <c r="P414" s="4" t="str">
        <f>TEXT(Table1[[#This Row],[Invoice Date]],"mmm")</f>
        <v>Oct</v>
      </c>
      <c r="Q414" s="4">
        <f>WEEKNUM(Table1[[#This Row],[Invoice Date]])</f>
        <v>40</v>
      </c>
    </row>
    <row r="415" spans="2:17"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c r="O415" s="4" t="str">
        <f>TEXT(Table1[[#This Row],[Invoice Date]],"yyyy")</f>
        <v>2021</v>
      </c>
      <c r="P415" s="4" t="str">
        <f>TEXT(Table1[[#This Row],[Invoice Date]],"mmm")</f>
        <v>Oct</v>
      </c>
      <c r="Q415" s="4">
        <f>WEEKNUM(Table1[[#This Row],[Invoice Date]])</f>
        <v>41</v>
      </c>
    </row>
    <row r="416" spans="2:17"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c r="O416" s="4" t="str">
        <f>TEXT(Table1[[#This Row],[Invoice Date]],"yyyy")</f>
        <v>2021</v>
      </c>
      <c r="P416" s="4" t="str">
        <f>TEXT(Table1[[#This Row],[Invoice Date]],"mmm")</f>
        <v>Oct</v>
      </c>
      <c r="Q416" s="4">
        <f>WEEKNUM(Table1[[#This Row],[Invoice Date]])</f>
        <v>41</v>
      </c>
    </row>
    <row r="417" spans="2:17"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c r="O417" s="4" t="str">
        <f>TEXT(Table1[[#This Row],[Invoice Date]],"yyyy")</f>
        <v>2021</v>
      </c>
      <c r="P417" s="4" t="str">
        <f>TEXT(Table1[[#This Row],[Invoice Date]],"mmm")</f>
        <v>Oct</v>
      </c>
      <c r="Q417" s="4">
        <f>WEEKNUM(Table1[[#This Row],[Invoice Date]])</f>
        <v>41</v>
      </c>
    </row>
    <row r="418" spans="2:17"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c r="O418" s="4" t="str">
        <f>TEXT(Table1[[#This Row],[Invoice Date]],"yyyy")</f>
        <v>2021</v>
      </c>
      <c r="P418" s="4" t="str">
        <f>TEXT(Table1[[#This Row],[Invoice Date]],"mmm")</f>
        <v>Oct</v>
      </c>
      <c r="Q418" s="4">
        <f>WEEKNUM(Table1[[#This Row],[Invoice Date]])</f>
        <v>41</v>
      </c>
    </row>
    <row r="419" spans="2:17"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c r="O419" s="4" t="str">
        <f>TEXT(Table1[[#This Row],[Invoice Date]],"yyyy")</f>
        <v>2021</v>
      </c>
      <c r="P419" s="4" t="str">
        <f>TEXT(Table1[[#This Row],[Invoice Date]],"mmm")</f>
        <v>Oct</v>
      </c>
      <c r="Q419" s="4">
        <f>WEEKNUM(Table1[[#This Row],[Invoice Date]])</f>
        <v>41</v>
      </c>
    </row>
    <row r="420" spans="2:17"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c r="O420" s="4" t="str">
        <f>TEXT(Table1[[#This Row],[Invoice Date]],"yyyy")</f>
        <v>2021</v>
      </c>
      <c r="P420" s="4" t="str">
        <f>TEXT(Table1[[#This Row],[Invoice Date]],"mmm")</f>
        <v>Oct</v>
      </c>
      <c r="Q420" s="4">
        <f>WEEKNUM(Table1[[#This Row],[Invoice Date]])</f>
        <v>41</v>
      </c>
    </row>
    <row r="421" spans="2:17"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c r="O421" s="4" t="str">
        <f>TEXT(Table1[[#This Row],[Invoice Date]],"yyyy")</f>
        <v>2021</v>
      </c>
      <c r="P421" s="4" t="str">
        <f>TEXT(Table1[[#This Row],[Invoice Date]],"mmm")</f>
        <v>Oct</v>
      </c>
      <c r="Q421" s="4">
        <f>WEEKNUM(Table1[[#This Row],[Invoice Date]])</f>
        <v>41</v>
      </c>
    </row>
    <row r="422" spans="2:17"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c r="O422" s="4" t="str">
        <f>TEXT(Table1[[#This Row],[Invoice Date]],"yyyy")</f>
        <v>2021</v>
      </c>
      <c r="P422" s="4" t="str">
        <f>TEXT(Table1[[#This Row],[Invoice Date]],"mmm")</f>
        <v>Oct</v>
      </c>
      <c r="Q422" s="4">
        <f>WEEKNUM(Table1[[#This Row],[Invoice Date]])</f>
        <v>42</v>
      </c>
    </row>
    <row r="423" spans="2:17"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c r="O423" s="4" t="str">
        <f>TEXT(Table1[[#This Row],[Invoice Date]],"yyyy")</f>
        <v>2021</v>
      </c>
      <c r="P423" s="4" t="str">
        <f>TEXT(Table1[[#This Row],[Invoice Date]],"mmm")</f>
        <v>Oct</v>
      </c>
      <c r="Q423" s="4">
        <f>WEEKNUM(Table1[[#This Row],[Invoice Date]])</f>
        <v>42</v>
      </c>
    </row>
    <row r="424" spans="2:17"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c r="O424" s="4" t="str">
        <f>TEXT(Table1[[#This Row],[Invoice Date]],"yyyy")</f>
        <v>2021</v>
      </c>
      <c r="P424" s="4" t="str">
        <f>TEXT(Table1[[#This Row],[Invoice Date]],"mmm")</f>
        <v>Oct</v>
      </c>
      <c r="Q424" s="4">
        <f>WEEKNUM(Table1[[#This Row],[Invoice Date]])</f>
        <v>42</v>
      </c>
    </row>
    <row r="425" spans="2:17"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c r="O425" s="4" t="str">
        <f>TEXT(Table1[[#This Row],[Invoice Date]],"yyyy")</f>
        <v>2021</v>
      </c>
      <c r="P425" s="4" t="str">
        <f>TEXT(Table1[[#This Row],[Invoice Date]],"mmm")</f>
        <v>Oct</v>
      </c>
      <c r="Q425" s="4">
        <f>WEEKNUM(Table1[[#This Row],[Invoice Date]])</f>
        <v>42</v>
      </c>
    </row>
    <row r="426" spans="2:17"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c r="O426" s="4" t="str">
        <f>TEXT(Table1[[#This Row],[Invoice Date]],"yyyy")</f>
        <v>2021</v>
      </c>
      <c r="P426" s="4" t="str">
        <f>TEXT(Table1[[#This Row],[Invoice Date]],"mmm")</f>
        <v>Oct</v>
      </c>
      <c r="Q426" s="4">
        <f>WEEKNUM(Table1[[#This Row],[Invoice Date]])</f>
        <v>42</v>
      </c>
    </row>
    <row r="427" spans="2:17"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c r="O427" s="4" t="str">
        <f>TEXT(Table1[[#This Row],[Invoice Date]],"yyyy")</f>
        <v>2021</v>
      </c>
      <c r="P427" s="4" t="str">
        <f>TEXT(Table1[[#This Row],[Invoice Date]],"mmm")</f>
        <v>Oct</v>
      </c>
      <c r="Q427" s="4">
        <f>WEEKNUM(Table1[[#This Row],[Invoice Date]])</f>
        <v>42</v>
      </c>
    </row>
    <row r="428" spans="2:17"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c r="O428" s="4" t="str">
        <f>TEXT(Table1[[#This Row],[Invoice Date]],"yyyy")</f>
        <v>2021</v>
      </c>
      <c r="P428" s="4" t="str">
        <f>TEXT(Table1[[#This Row],[Invoice Date]],"mmm")</f>
        <v>Oct</v>
      </c>
      <c r="Q428" s="4">
        <f>WEEKNUM(Table1[[#This Row],[Invoice Date]])</f>
        <v>42</v>
      </c>
    </row>
    <row r="429" spans="2:17"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c r="O429" s="4" t="str">
        <f>TEXT(Table1[[#This Row],[Invoice Date]],"yyyy")</f>
        <v>2021</v>
      </c>
      <c r="P429" s="4" t="str">
        <f>TEXT(Table1[[#This Row],[Invoice Date]],"mmm")</f>
        <v>Oct</v>
      </c>
      <c r="Q429" s="4">
        <f>WEEKNUM(Table1[[#This Row],[Invoice Date]])</f>
        <v>43</v>
      </c>
    </row>
    <row r="430" spans="2:17"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c r="O430" s="4" t="str">
        <f>TEXT(Table1[[#This Row],[Invoice Date]],"yyyy")</f>
        <v>2021</v>
      </c>
      <c r="P430" s="4" t="str">
        <f>TEXT(Table1[[#This Row],[Invoice Date]],"mmm")</f>
        <v>Oct</v>
      </c>
      <c r="Q430" s="4">
        <f>WEEKNUM(Table1[[#This Row],[Invoice Date]])</f>
        <v>43</v>
      </c>
    </row>
    <row r="431" spans="2:17"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c r="O431" s="4" t="str">
        <f>TEXT(Table1[[#This Row],[Invoice Date]],"yyyy")</f>
        <v>2021</v>
      </c>
      <c r="P431" s="4" t="str">
        <f>TEXT(Table1[[#This Row],[Invoice Date]],"mmm")</f>
        <v>Oct</v>
      </c>
      <c r="Q431" s="4">
        <f>WEEKNUM(Table1[[#This Row],[Invoice Date]])</f>
        <v>43</v>
      </c>
    </row>
    <row r="432" spans="2:17"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c r="O432" s="4" t="str">
        <f>TEXT(Table1[[#This Row],[Invoice Date]],"yyyy")</f>
        <v>2021</v>
      </c>
      <c r="P432" s="4" t="str">
        <f>TEXT(Table1[[#This Row],[Invoice Date]],"mmm")</f>
        <v>Oct</v>
      </c>
      <c r="Q432" s="4">
        <f>WEEKNUM(Table1[[#This Row],[Invoice Date]])</f>
        <v>43</v>
      </c>
    </row>
    <row r="433" spans="2:17"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c r="O433" s="4" t="str">
        <f>TEXT(Table1[[#This Row],[Invoice Date]],"yyyy")</f>
        <v>2021</v>
      </c>
      <c r="P433" s="4" t="str">
        <f>TEXT(Table1[[#This Row],[Invoice Date]],"mmm")</f>
        <v>Oct</v>
      </c>
      <c r="Q433" s="4">
        <f>WEEKNUM(Table1[[#This Row],[Invoice Date]])</f>
        <v>43</v>
      </c>
    </row>
    <row r="434" spans="2:17"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c r="O434" s="4" t="str">
        <f>TEXT(Table1[[#This Row],[Invoice Date]],"yyyy")</f>
        <v>2021</v>
      </c>
      <c r="P434" s="4" t="str">
        <f>TEXT(Table1[[#This Row],[Invoice Date]],"mmm")</f>
        <v>Oct</v>
      </c>
      <c r="Q434" s="4">
        <f>WEEKNUM(Table1[[#This Row],[Invoice Date]])</f>
        <v>43</v>
      </c>
    </row>
    <row r="435" spans="2:17"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c r="O435" s="4" t="str">
        <f>TEXT(Table1[[#This Row],[Invoice Date]],"yyyy")</f>
        <v>2021</v>
      </c>
      <c r="P435" s="4" t="str">
        <f>TEXT(Table1[[#This Row],[Invoice Date]],"mmm")</f>
        <v>Oct</v>
      </c>
      <c r="Q435" s="4">
        <f>WEEKNUM(Table1[[#This Row],[Invoice Date]])</f>
        <v>43</v>
      </c>
    </row>
    <row r="436" spans="2:17"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c r="O436" s="4" t="str">
        <f>TEXT(Table1[[#This Row],[Invoice Date]],"yyyy")</f>
        <v>2021</v>
      </c>
      <c r="P436" s="4" t="str">
        <f>TEXT(Table1[[#This Row],[Invoice Date]],"mmm")</f>
        <v>Oct</v>
      </c>
      <c r="Q436" s="4">
        <f>WEEKNUM(Table1[[#This Row],[Invoice Date]])</f>
        <v>44</v>
      </c>
    </row>
    <row r="437" spans="2:17"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c r="O437" s="4" t="str">
        <f>TEXT(Table1[[#This Row],[Invoice Date]],"yyyy")</f>
        <v>2021</v>
      </c>
      <c r="P437" s="4" t="str">
        <f>TEXT(Table1[[#This Row],[Invoice Date]],"mmm")</f>
        <v>Oct</v>
      </c>
      <c r="Q437" s="4">
        <f>WEEKNUM(Table1[[#This Row],[Invoice Date]])</f>
        <v>44</v>
      </c>
    </row>
    <row r="438" spans="2:17"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c r="O438" s="4" t="str">
        <f>TEXT(Table1[[#This Row],[Invoice Date]],"yyyy")</f>
        <v>2021</v>
      </c>
      <c r="P438" s="4" t="str">
        <f>TEXT(Table1[[#This Row],[Invoice Date]],"mmm")</f>
        <v>Oct</v>
      </c>
      <c r="Q438" s="4">
        <f>WEEKNUM(Table1[[#This Row],[Invoice Date]])</f>
        <v>44</v>
      </c>
    </row>
    <row r="439" spans="2:17"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c r="O439" s="4" t="str">
        <f>TEXT(Table1[[#This Row],[Invoice Date]],"yyyy")</f>
        <v>2021</v>
      </c>
      <c r="P439" s="4" t="str">
        <f>TEXT(Table1[[#This Row],[Invoice Date]],"mmm")</f>
        <v>Oct</v>
      </c>
      <c r="Q439" s="4">
        <f>WEEKNUM(Table1[[#This Row],[Invoice Date]])</f>
        <v>44</v>
      </c>
    </row>
    <row r="440" spans="2:17"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c r="O440" s="4" t="str">
        <f>TEXT(Table1[[#This Row],[Invoice Date]],"yyyy")</f>
        <v>2021</v>
      </c>
      <c r="P440" s="4" t="str">
        <f>TEXT(Table1[[#This Row],[Invoice Date]],"mmm")</f>
        <v>Oct</v>
      </c>
      <c r="Q440" s="4">
        <f>WEEKNUM(Table1[[#This Row],[Invoice Date]])</f>
        <v>44</v>
      </c>
    </row>
    <row r="441" spans="2:17"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c r="O441" s="4" t="str">
        <f>TEXT(Table1[[#This Row],[Invoice Date]],"yyyy")</f>
        <v>2021</v>
      </c>
      <c r="P441" s="4" t="str">
        <f>TEXT(Table1[[#This Row],[Invoice Date]],"mmm")</f>
        <v>Oct</v>
      </c>
      <c r="Q441" s="4">
        <f>WEEKNUM(Table1[[#This Row],[Invoice Date]])</f>
        <v>44</v>
      </c>
    </row>
    <row r="442" spans="2:17"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c r="O442" s="4" t="str">
        <f>TEXT(Table1[[#This Row],[Invoice Date]],"yyyy")</f>
        <v>2021</v>
      </c>
      <c r="P442" s="4" t="str">
        <f>TEXT(Table1[[#This Row],[Invoice Date]],"mmm")</f>
        <v>Oct</v>
      </c>
      <c r="Q442" s="4">
        <f>WEEKNUM(Table1[[#This Row],[Invoice Date]])</f>
        <v>44</v>
      </c>
    </row>
    <row r="443" spans="2:17"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c r="O443" s="4" t="str">
        <f>TEXT(Table1[[#This Row],[Invoice Date]],"yyyy")</f>
        <v>2021</v>
      </c>
      <c r="P443" s="4" t="str">
        <f>TEXT(Table1[[#This Row],[Invoice Date]],"mmm")</f>
        <v>Oct</v>
      </c>
      <c r="Q443" s="4">
        <f>WEEKNUM(Table1[[#This Row],[Invoice Date]])</f>
        <v>45</v>
      </c>
    </row>
    <row r="444" spans="2:17"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c r="O444" s="4" t="str">
        <f>TEXT(Table1[[#This Row],[Invoice Date]],"yyyy")</f>
        <v>2021</v>
      </c>
      <c r="P444" s="4" t="str">
        <f>TEXT(Table1[[#This Row],[Invoice Date]],"mmm")</f>
        <v>Nov</v>
      </c>
      <c r="Q444" s="4">
        <f>WEEKNUM(Table1[[#This Row],[Invoice Date]])</f>
        <v>45</v>
      </c>
    </row>
    <row r="445" spans="2:17"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c r="O445" s="4" t="str">
        <f>TEXT(Table1[[#This Row],[Invoice Date]],"yyyy")</f>
        <v>2021</v>
      </c>
      <c r="P445" s="4" t="str">
        <f>TEXT(Table1[[#This Row],[Invoice Date]],"mmm")</f>
        <v>Nov</v>
      </c>
      <c r="Q445" s="4">
        <f>WEEKNUM(Table1[[#This Row],[Invoice Date]])</f>
        <v>45</v>
      </c>
    </row>
    <row r="446" spans="2:17"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c r="O446" s="4" t="str">
        <f>TEXT(Table1[[#This Row],[Invoice Date]],"yyyy")</f>
        <v>2021</v>
      </c>
      <c r="P446" s="4" t="str">
        <f>TEXT(Table1[[#This Row],[Invoice Date]],"mmm")</f>
        <v>Nov</v>
      </c>
      <c r="Q446" s="4">
        <f>WEEKNUM(Table1[[#This Row],[Invoice Date]])</f>
        <v>45</v>
      </c>
    </row>
    <row r="447" spans="2:17"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c r="O447" s="4" t="str">
        <f>TEXT(Table1[[#This Row],[Invoice Date]],"yyyy")</f>
        <v>2021</v>
      </c>
      <c r="P447" s="4" t="str">
        <f>TEXT(Table1[[#This Row],[Invoice Date]],"mmm")</f>
        <v>Nov</v>
      </c>
      <c r="Q447" s="4">
        <f>WEEKNUM(Table1[[#This Row],[Invoice Date]])</f>
        <v>45</v>
      </c>
    </row>
    <row r="448" spans="2:17"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c r="O448" s="4" t="str">
        <f>TEXT(Table1[[#This Row],[Invoice Date]],"yyyy")</f>
        <v>2021</v>
      </c>
      <c r="P448" s="4" t="str">
        <f>TEXT(Table1[[#This Row],[Invoice Date]],"mmm")</f>
        <v>Nov</v>
      </c>
      <c r="Q448" s="4">
        <f>WEEKNUM(Table1[[#This Row],[Invoice Date]])</f>
        <v>45</v>
      </c>
    </row>
    <row r="449" spans="2:17"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c r="O449" s="4" t="str">
        <f>TEXT(Table1[[#This Row],[Invoice Date]],"yyyy")</f>
        <v>2021</v>
      </c>
      <c r="P449" s="4" t="str">
        <f>TEXT(Table1[[#This Row],[Invoice Date]],"mmm")</f>
        <v>Nov</v>
      </c>
      <c r="Q449" s="4">
        <f>WEEKNUM(Table1[[#This Row],[Invoice Date]])</f>
        <v>45</v>
      </c>
    </row>
    <row r="450" spans="2:17"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c r="O450" s="4" t="str">
        <f>TEXT(Table1[[#This Row],[Invoice Date]],"yyyy")</f>
        <v>2021</v>
      </c>
      <c r="P450" s="4" t="str">
        <f>TEXT(Table1[[#This Row],[Invoice Date]],"mmm")</f>
        <v>Nov</v>
      </c>
      <c r="Q450" s="4">
        <f>WEEKNUM(Table1[[#This Row],[Invoice Date]])</f>
        <v>46</v>
      </c>
    </row>
    <row r="451" spans="2:17"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c r="O451" s="4" t="str">
        <f>TEXT(Table1[[#This Row],[Invoice Date]],"yyyy")</f>
        <v>2021</v>
      </c>
      <c r="P451" s="4" t="str">
        <f>TEXT(Table1[[#This Row],[Invoice Date]],"mmm")</f>
        <v>Nov</v>
      </c>
      <c r="Q451" s="4">
        <f>WEEKNUM(Table1[[#This Row],[Invoice Date]])</f>
        <v>46</v>
      </c>
    </row>
    <row r="452" spans="2:17"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c r="O452" s="4" t="str">
        <f>TEXT(Table1[[#This Row],[Invoice Date]],"yyyy")</f>
        <v>2021</v>
      </c>
      <c r="P452" s="4" t="str">
        <f>TEXT(Table1[[#This Row],[Invoice Date]],"mmm")</f>
        <v>Nov</v>
      </c>
      <c r="Q452" s="4">
        <f>WEEKNUM(Table1[[#This Row],[Invoice Date]])</f>
        <v>46</v>
      </c>
    </row>
    <row r="453" spans="2:17"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c r="O453" s="4" t="str">
        <f>TEXT(Table1[[#This Row],[Invoice Date]],"yyyy")</f>
        <v>2021</v>
      </c>
      <c r="P453" s="4" t="str">
        <f>TEXT(Table1[[#This Row],[Invoice Date]],"mmm")</f>
        <v>Nov</v>
      </c>
      <c r="Q453" s="4">
        <f>WEEKNUM(Table1[[#This Row],[Invoice Date]])</f>
        <v>46</v>
      </c>
    </row>
    <row r="454" spans="2:17"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c r="O454" s="4" t="str">
        <f>TEXT(Table1[[#This Row],[Invoice Date]],"yyyy")</f>
        <v>2021</v>
      </c>
      <c r="P454" s="4" t="str">
        <f>TEXT(Table1[[#This Row],[Invoice Date]],"mmm")</f>
        <v>Nov</v>
      </c>
      <c r="Q454" s="4">
        <f>WEEKNUM(Table1[[#This Row],[Invoice Date]])</f>
        <v>46</v>
      </c>
    </row>
    <row r="455" spans="2:17"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c r="O455" s="4" t="str">
        <f>TEXT(Table1[[#This Row],[Invoice Date]],"yyyy")</f>
        <v>2021</v>
      </c>
      <c r="P455" s="4" t="str">
        <f>TEXT(Table1[[#This Row],[Invoice Date]],"mmm")</f>
        <v>Nov</v>
      </c>
      <c r="Q455" s="4">
        <f>WEEKNUM(Table1[[#This Row],[Invoice Date]])</f>
        <v>46</v>
      </c>
    </row>
    <row r="456" spans="2:17"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c r="O456" s="4" t="str">
        <f>TEXT(Table1[[#This Row],[Invoice Date]],"yyyy")</f>
        <v>2021</v>
      </c>
      <c r="P456" s="4" t="str">
        <f>TEXT(Table1[[#This Row],[Invoice Date]],"mmm")</f>
        <v>Nov</v>
      </c>
      <c r="Q456" s="4">
        <f>WEEKNUM(Table1[[#This Row],[Invoice Date]])</f>
        <v>46</v>
      </c>
    </row>
    <row r="457" spans="2:17"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c r="O457" s="4" t="str">
        <f>TEXT(Table1[[#This Row],[Invoice Date]],"yyyy")</f>
        <v>2021</v>
      </c>
      <c r="P457" s="4" t="str">
        <f>TEXT(Table1[[#This Row],[Invoice Date]],"mmm")</f>
        <v>Nov</v>
      </c>
      <c r="Q457" s="4">
        <f>WEEKNUM(Table1[[#This Row],[Invoice Date]])</f>
        <v>47</v>
      </c>
    </row>
    <row r="458" spans="2:17"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c r="O458" s="4" t="str">
        <f>TEXT(Table1[[#This Row],[Invoice Date]],"yyyy")</f>
        <v>2021</v>
      </c>
      <c r="P458" s="4" t="str">
        <f>TEXT(Table1[[#This Row],[Invoice Date]],"mmm")</f>
        <v>Nov</v>
      </c>
      <c r="Q458" s="4">
        <f>WEEKNUM(Table1[[#This Row],[Invoice Date]])</f>
        <v>47</v>
      </c>
    </row>
    <row r="459" spans="2:17"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c r="O459" s="4" t="str">
        <f>TEXT(Table1[[#This Row],[Invoice Date]],"yyyy")</f>
        <v>2021</v>
      </c>
      <c r="P459" s="4" t="str">
        <f>TEXT(Table1[[#This Row],[Invoice Date]],"mmm")</f>
        <v>Nov</v>
      </c>
      <c r="Q459" s="4">
        <f>WEEKNUM(Table1[[#This Row],[Invoice Date]])</f>
        <v>47</v>
      </c>
    </row>
    <row r="460" spans="2:17"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c r="O460" s="4" t="str">
        <f>TEXT(Table1[[#This Row],[Invoice Date]],"yyyy")</f>
        <v>2021</v>
      </c>
      <c r="P460" s="4" t="str">
        <f>TEXT(Table1[[#This Row],[Invoice Date]],"mmm")</f>
        <v>Nov</v>
      </c>
      <c r="Q460" s="4">
        <f>WEEKNUM(Table1[[#This Row],[Invoice Date]])</f>
        <v>47</v>
      </c>
    </row>
    <row r="461" spans="2:17"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c r="O461" s="4" t="str">
        <f>TEXT(Table1[[#This Row],[Invoice Date]],"yyyy")</f>
        <v>2021</v>
      </c>
      <c r="P461" s="4" t="str">
        <f>TEXT(Table1[[#This Row],[Invoice Date]],"mmm")</f>
        <v>Nov</v>
      </c>
      <c r="Q461" s="4">
        <f>WEEKNUM(Table1[[#This Row],[Invoice Date]])</f>
        <v>47</v>
      </c>
    </row>
    <row r="462" spans="2:17"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c r="O462" s="4" t="str">
        <f>TEXT(Table1[[#This Row],[Invoice Date]],"yyyy")</f>
        <v>2021</v>
      </c>
      <c r="P462" s="4" t="str">
        <f>TEXT(Table1[[#This Row],[Invoice Date]],"mmm")</f>
        <v>Nov</v>
      </c>
      <c r="Q462" s="4">
        <f>WEEKNUM(Table1[[#This Row],[Invoice Date]])</f>
        <v>47</v>
      </c>
    </row>
    <row r="463" spans="2:17"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c r="O463" s="4" t="str">
        <f>TEXT(Table1[[#This Row],[Invoice Date]],"yyyy")</f>
        <v>2021</v>
      </c>
      <c r="P463" s="4" t="str">
        <f>TEXT(Table1[[#This Row],[Invoice Date]],"mmm")</f>
        <v>Nov</v>
      </c>
      <c r="Q463" s="4">
        <f>WEEKNUM(Table1[[#This Row],[Invoice Date]])</f>
        <v>47</v>
      </c>
    </row>
    <row r="464" spans="2:17"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c r="O464" s="4" t="str">
        <f>TEXT(Table1[[#This Row],[Invoice Date]],"yyyy")</f>
        <v>2021</v>
      </c>
      <c r="P464" s="4" t="str">
        <f>TEXT(Table1[[#This Row],[Invoice Date]],"mmm")</f>
        <v>Nov</v>
      </c>
      <c r="Q464" s="4">
        <f>WEEKNUM(Table1[[#This Row],[Invoice Date]])</f>
        <v>48</v>
      </c>
    </row>
    <row r="465" spans="2:17"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c r="O465" s="4" t="str">
        <f>TEXT(Table1[[#This Row],[Invoice Date]],"yyyy")</f>
        <v>2021</v>
      </c>
      <c r="P465" s="4" t="str">
        <f>TEXT(Table1[[#This Row],[Invoice Date]],"mmm")</f>
        <v>Nov</v>
      </c>
      <c r="Q465" s="4">
        <f>WEEKNUM(Table1[[#This Row],[Invoice Date]])</f>
        <v>48</v>
      </c>
    </row>
    <row r="466" spans="2:17"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c r="O466" s="4" t="str">
        <f>TEXT(Table1[[#This Row],[Invoice Date]],"yyyy")</f>
        <v>2021</v>
      </c>
      <c r="P466" s="4" t="str">
        <f>TEXT(Table1[[#This Row],[Invoice Date]],"mmm")</f>
        <v>Nov</v>
      </c>
      <c r="Q466" s="4">
        <f>WEEKNUM(Table1[[#This Row],[Invoice Date]])</f>
        <v>48</v>
      </c>
    </row>
    <row r="467" spans="2:17"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c r="O467" s="4" t="str">
        <f>TEXT(Table1[[#This Row],[Invoice Date]],"yyyy")</f>
        <v>2021</v>
      </c>
      <c r="P467" s="4" t="str">
        <f>TEXT(Table1[[#This Row],[Invoice Date]],"mmm")</f>
        <v>Nov</v>
      </c>
      <c r="Q467" s="4">
        <f>WEEKNUM(Table1[[#This Row],[Invoice Date]])</f>
        <v>48</v>
      </c>
    </row>
    <row r="468" spans="2:17"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c r="O468" s="4" t="str">
        <f>TEXT(Table1[[#This Row],[Invoice Date]],"yyyy")</f>
        <v>2021</v>
      </c>
      <c r="P468" s="4" t="str">
        <f>TEXT(Table1[[#This Row],[Invoice Date]],"mmm")</f>
        <v>Nov</v>
      </c>
      <c r="Q468" s="4">
        <f>WEEKNUM(Table1[[#This Row],[Invoice Date]])</f>
        <v>48</v>
      </c>
    </row>
    <row r="469" spans="2:17"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c r="O469" s="4" t="str">
        <f>TEXT(Table1[[#This Row],[Invoice Date]],"yyyy")</f>
        <v>2021</v>
      </c>
      <c r="P469" s="4" t="str">
        <f>TEXT(Table1[[#This Row],[Invoice Date]],"mmm")</f>
        <v>Nov</v>
      </c>
      <c r="Q469" s="4">
        <f>WEEKNUM(Table1[[#This Row],[Invoice Date]])</f>
        <v>48</v>
      </c>
    </row>
    <row r="470" spans="2:17"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c r="O470" s="4" t="str">
        <f>TEXT(Table1[[#This Row],[Invoice Date]],"yyyy")</f>
        <v>2021</v>
      </c>
      <c r="P470" s="4" t="str">
        <f>TEXT(Table1[[#This Row],[Invoice Date]],"mmm")</f>
        <v>Nov</v>
      </c>
      <c r="Q470" s="4">
        <f>WEEKNUM(Table1[[#This Row],[Invoice Date]])</f>
        <v>48</v>
      </c>
    </row>
    <row r="471" spans="2:17"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c r="O471" s="4" t="str">
        <f>TEXT(Table1[[#This Row],[Invoice Date]],"yyyy")</f>
        <v>2021</v>
      </c>
      <c r="P471" s="4" t="str">
        <f>TEXT(Table1[[#This Row],[Invoice Date]],"mmm")</f>
        <v>Nov</v>
      </c>
      <c r="Q471" s="4">
        <f>WEEKNUM(Table1[[#This Row],[Invoice Date]])</f>
        <v>49</v>
      </c>
    </row>
    <row r="472" spans="2:17"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c r="O472" s="4" t="str">
        <f>TEXT(Table1[[#This Row],[Invoice Date]],"yyyy")</f>
        <v>2021</v>
      </c>
      <c r="P472" s="4" t="str">
        <f>TEXT(Table1[[#This Row],[Invoice Date]],"mmm")</f>
        <v>Nov</v>
      </c>
      <c r="Q472" s="4">
        <f>WEEKNUM(Table1[[#This Row],[Invoice Date]])</f>
        <v>49</v>
      </c>
    </row>
    <row r="473" spans="2:17"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c r="O473" s="4" t="str">
        <f>TEXT(Table1[[#This Row],[Invoice Date]],"yyyy")</f>
        <v>2021</v>
      </c>
      <c r="P473" s="4" t="str">
        <f>TEXT(Table1[[#This Row],[Invoice Date]],"mmm")</f>
        <v>Nov</v>
      </c>
      <c r="Q473" s="4">
        <f>WEEKNUM(Table1[[#This Row],[Invoice Date]])</f>
        <v>49</v>
      </c>
    </row>
    <row r="474" spans="2:17"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c r="O474" s="4" t="str">
        <f>TEXT(Table1[[#This Row],[Invoice Date]],"yyyy")</f>
        <v>2021</v>
      </c>
      <c r="P474" s="4" t="str">
        <f>TEXT(Table1[[#This Row],[Invoice Date]],"mmm")</f>
        <v>Dec</v>
      </c>
      <c r="Q474" s="4">
        <f>WEEKNUM(Table1[[#This Row],[Invoice Date]])</f>
        <v>49</v>
      </c>
    </row>
    <row r="475" spans="2:17"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c r="O475" s="4" t="str">
        <f>TEXT(Table1[[#This Row],[Invoice Date]],"yyyy")</f>
        <v>2021</v>
      </c>
      <c r="P475" s="4" t="str">
        <f>TEXT(Table1[[#This Row],[Invoice Date]],"mmm")</f>
        <v>Dec</v>
      </c>
      <c r="Q475" s="4">
        <f>WEEKNUM(Table1[[#This Row],[Invoice Date]])</f>
        <v>49</v>
      </c>
    </row>
    <row r="476" spans="2:17"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c r="O476" s="4" t="str">
        <f>TEXT(Table1[[#This Row],[Invoice Date]],"yyyy")</f>
        <v>2021</v>
      </c>
      <c r="P476" s="4" t="str">
        <f>TEXT(Table1[[#This Row],[Invoice Date]],"mmm")</f>
        <v>Dec</v>
      </c>
      <c r="Q476" s="4">
        <f>WEEKNUM(Table1[[#This Row],[Invoice Date]])</f>
        <v>49</v>
      </c>
    </row>
    <row r="477" spans="2:17"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c r="O477" s="4" t="str">
        <f>TEXT(Table1[[#This Row],[Invoice Date]],"yyyy")</f>
        <v>2021</v>
      </c>
      <c r="P477" s="4" t="str">
        <f>TEXT(Table1[[#This Row],[Invoice Date]],"mmm")</f>
        <v>Dec</v>
      </c>
      <c r="Q477" s="4">
        <f>WEEKNUM(Table1[[#This Row],[Invoice Date]])</f>
        <v>49</v>
      </c>
    </row>
    <row r="478" spans="2:17"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c r="O478" s="4" t="str">
        <f>TEXT(Table1[[#This Row],[Invoice Date]],"yyyy")</f>
        <v>2021</v>
      </c>
      <c r="P478" s="4" t="str">
        <f>TEXT(Table1[[#This Row],[Invoice Date]],"mmm")</f>
        <v>Dec</v>
      </c>
      <c r="Q478" s="4">
        <f>WEEKNUM(Table1[[#This Row],[Invoice Date]])</f>
        <v>50</v>
      </c>
    </row>
    <row r="479" spans="2:17"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c r="O479" s="4" t="str">
        <f>TEXT(Table1[[#This Row],[Invoice Date]],"yyyy")</f>
        <v>2021</v>
      </c>
      <c r="P479" s="4" t="str">
        <f>TEXT(Table1[[#This Row],[Invoice Date]],"mmm")</f>
        <v>Dec</v>
      </c>
      <c r="Q479" s="4">
        <f>WEEKNUM(Table1[[#This Row],[Invoice Date]])</f>
        <v>50</v>
      </c>
    </row>
    <row r="480" spans="2:17"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c r="O480" s="4" t="str">
        <f>TEXT(Table1[[#This Row],[Invoice Date]],"yyyy")</f>
        <v>2021</v>
      </c>
      <c r="P480" s="4" t="str">
        <f>TEXT(Table1[[#This Row],[Invoice Date]],"mmm")</f>
        <v>Dec</v>
      </c>
      <c r="Q480" s="4">
        <f>WEEKNUM(Table1[[#This Row],[Invoice Date]])</f>
        <v>50</v>
      </c>
    </row>
    <row r="481" spans="2:17"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c r="O481" s="4" t="str">
        <f>TEXT(Table1[[#This Row],[Invoice Date]],"yyyy")</f>
        <v>2021</v>
      </c>
      <c r="P481" s="4" t="str">
        <f>TEXT(Table1[[#This Row],[Invoice Date]],"mmm")</f>
        <v>Dec</v>
      </c>
      <c r="Q481" s="4">
        <f>WEEKNUM(Table1[[#This Row],[Invoice Date]])</f>
        <v>50</v>
      </c>
    </row>
    <row r="482" spans="2:17"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c r="O482" s="4" t="str">
        <f>TEXT(Table1[[#This Row],[Invoice Date]],"yyyy")</f>
        <v>2021</v>
      </c>
      <c r="P482" s="4" t="str">
        <f>TEXT(Table1[[#This Row],[Invoice Date]],"mmm")</f>
        <v>Dec</v>
      </c>
      <c r="Q482" s="4">
        <f>WEEKNUM(Table1[[#This Row],[Invoice Date]])</f>
        <v>50</v>
      </c>
    </row>
    <row r="483" spans="2:17"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c r="O483" s="4" t="str">
        <f>TEXT(Table1[[#This Row],[Invoice Date]],"yyyy")</f>
        <v>2021</v>
      </c>
      <c r="P483" s="4" t="str">
        <f>TEXT(Table1[[#This Row],[Invoice Date]],"mmm")</f>
        <v>Dec</v>
      </c>
      <c r="Q483" s="4">
        <f>WEEKNUM(Table1[[#This Row],[Invoice Date]])</f>
        <v>50</v>
      </c>
    </row>
    <row r="484" spans="2:17"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c r="O484" s="4" t="str">
        <f>TEXT(Table1[[#This Row],[Invoice Date]],"yyyy")</f>
        <v>2021</v>
      </c>
      <c r="P484" s="4" t="str">
        <f>TEXT(Table1[[#This Row],[Invoice Date]],"mmm")</f>
        <v>Dec</v>
      </c>
      <c r="Q484" s="4">
        <f>WEEKNUM(Table1[[#This Row],[Invoice Date]])</f>
        <v>50</v>
      </c>
    </row>
    <row r="485" spans="2:17"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c r="O485" s="4" t="str">
        <f>TEXT(Table1[[#This Row],[Invoice Date]],"yyyy")</f>
        <v>2021</v>
      </c>
      <c r="P485" s="4" t="str">
        <f>TEXT(Table1[[#This Row],[Invoice Date]],"mmm")</f>
        <v>Dec</v>
      </c>
      <c r="Q485" s="4">
        <f>WEEKNUM(Table1[[#This Row],[Invoice Date]])</f>
        <v>51</v>
      </c>
    </row>
    <row r="486" spans="2:17"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c r="O486" s="4" t="str">
        <f>TEXT(Table1[[#This Row],[Invoice Date]],"yyyy")</f>
        <v>2021</v>
      </c>
      <c r="P486" s="4" t="str">
        <f>TEXT(Table1[[#This Row],[Invoice Date]],"mmm")</f>
        <v>Dec</v>
      </c>
      <c r="Q486" s="4">
        <f>WEEKNUM(Table1[[#This Row],[Invoice Date]])</f>
        <v>51</v>
      </c>
    </row>
    <row r="487" spans="2:17"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c r="O487" s="4" t="str">
        <f>TEXT(Table1[[#This Row],[Invoice Date]],"yyyy")</f>
        <v>2021</v>
      </c>
      <c r="P487" s="4" t="str">
        <f>TEXT(Table1[[#This Row],[Invoice Date]],"mmm")</f>
        <v>Dec</v>
      </c>
      <c r="Q487" s="4">
        <f>WEEKNUM(Table1[[#This Row],[Invoice Date]])</f>
        <v>51</v>
      </c>
    </row>
    <row r="488" spans="2:17"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c r="O488" s="4" t="str">
        <f>TEXT(Table1[[#This Row],[Invoice Date]],"yyyy")</f>
        <v>2021</v>
      </c>
      <c r="P488" s="4" t="str">
        <f>TEXT(Table1[[#This Row],[Invoice Date]],"mmm")</f>
        <v>Dec</v>
      </c>
      <c r="Q488" s="4">
        <f>WEEKNUM(Table1[[#This Row],[Invoice Date]])</f>
        <v>51</v>
      </c>
    </row>
    <row r="489" spans="2:17"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c r="O489" s="4" t="str">
        <f>TEXT(Table1[[#This Row],[Invoice Date]],"yyyy")</f>
        <v>2021</v>
      </c>
      <c r="P489" s="4" t="str">
        <f>TEXT(Table1[[#This Row],[Invoice Date]],"mmm")</f>
        <v>Dec</v>
      </c>
      <c r="Q489" s="4">
        <f>WEEKNUM(Table1[[#This Row],[Invoice Date]])</f>
        <v>51</v>
      </c>
    </row>
    <row r="490" spans="2:17"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c r="O490" s="4" t="str">
        <f>TEXT(Table1[[#This Row],[Invoice Date]],"yyyy")</f>
        <v>2021</v>
      </c>
      <c r="P490" s="4" t="str">
        <f>TEXT(Table1[[#This Row],[Invoice Date]],"mmm")</f>
        <v>Dec</v>
      </c>
      <c r="Q490" s="4">
        <f>WEEKNUM(Table1[[#This Row],[Invoice Date]])</f>
        <v>51</v>
      </c>
    </row>
    <row r="491" spans="2:17"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c r="O491" s="4" t="str">
        <f>TEXT(Table1[[#This Row],[Invoice Date]],"yyyy")</f>
        <v>2021</v>
      </c>
      <c r="P491" s="4" t="str">
        <f>TEXT(Table1[[#This Row],[Invoice Date]],"mmm")</f>
        <v>Dec</v>
      </c>
      <c r="Q491" s="4">
        <f>WEEKNUM(Table1[[#This Row],[Invoice Date]])</f>
        <v>51</v>
      </c>
    </row>
    <row r="492" spans="2:17"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c r="O492" s="4" t="str">
        <f>TEXT(Table1[[#This Row],[Invoice Date]],"yyyy")</f>
        <v>2021</v>
      </c>
      <c r="P492" s="4" t="str">
        <f>TEXT(Table1[[#This Row],[Invoice Date]],"mmm")</f>
        <v>Dec</v>
      </c>
      <c r="Q492" s="4">
        <f>WEEKNUM(Table1[[#This Row],[Invoice Date]])</f>
        <v>52</v>
      </c>
    </row>
    <row r="493" spans="2:17"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c r="O493" s="4" t="str">
        <f>TEXT(Table1[[#This Row],[Invoice Date]],"yyyy")</f>
        <v>2021</v>
      </c>
      <c r="P493" s="4" t="str">
        <f>TEXT(Table1[[#This Row],[Invoice Date]],"mmm")</f>
        <v>Dec</v>
      </c>
      <c r="Q493" s="4">
        <f>WEEKNUM(Table1[[#This Row],[Invoice Date]])</f>
        <v>52</v>
      </c>
    </row>
    <row r="494" spans="2:17"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c r="O494" s="4" t="str">
        <f>TEXT(Table1[[#This Row],[Invoice Date]],"yyyy")</f>
        <v>2021</v>
      </c>
      <c r="P494" s="4" t="str">
        <f>TEXT(Table1[[#This Row],[Invoice Date]],"mmm")</f>
        <v>Dec</v>
      </c>
      <c r="Q494" s="4">
        <f>WEEKNUM(Table1[[#This Row],[Invoice Date]])</f>
        <v>52</v>
      </c>
    </row>
    <row r="495" spans="2:17"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c r="O495" s="4" t="str">
        <f>TEXT(Table1[[#This Row],[Invoice Date]],"yyyy")</f>
        <v>2021</v>
      </c>
      <c r="P495" s="4" t="str">
        <f>TEXT(Table1[[#This Row],[Invoice Date]],"mmm")</f>
        <v>Dec</v>
      </c>
      <c r="Q495" s="4">
        <f>WEEKNUM(Table1[[#This Row],[Invoice Date]])</f>
        <v>52</v>
      </c>
    </row>
    <row r="496" spans="2:17"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c r="O496" s="4" t="str">
        <f>TEXT(Table1[[#This Row],[Invoice Date]],"yyyy")</f>
        <v>2021</v>
      </c>
      <c r="P496" s="4" t="str">
        <f>TEXT(Table1[[#This Row],[Invoice Date]],"mmm")</f>
        <v>Dec</v>
      </c>
      <c r="Q496" s="4">
        <f>WEEKNUM(Table1[[#This Row],[Invoice Date]])</f>
        <v>52</v>
      </c>
    </row>
    <row r="497" spans="2:17"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c r="O497" s="4" t="str">
        <f>TEXT(Table1[[#This Row],[Invoice Date]],"yyyy")</f>
        <v>2021</v>
      </c>
      <c r="P497" s="4" t="str">
        <f>TEXT(Table1[[#This Row],[Invoice Date]],"mmm")</f>
        <v>Dec</v>
      </c>
      <c r="Q497" s="4">
        <f>WEEKNUM(Table1[[#This Row],[Invoice Date]])</f>
        <v>52</v>
      </c>
    </row>
    <row r="498" spans="2:17"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c r="O498" s="4" t="str">
        <f>TEXT(Table1[[#This Row],[Invoice Date]],"yyyy")</f>
        <v>2021</v>
      </c>
      <c r="P498" s="4" t="str">
        <f>TEXT(Table1[[#This Row],[Invoice Date]],"mmm")</f>
        <v>Dec</v>
      </c>
      <c r="Q498" s="4">
        <f>WEEKNUM(Table1[[#This Row],[Invoice Date]])</f>
        <v>52</v>
      </c>
    </row>
    <row r="499" spans="2:17"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c r="O499" s="4" t="str">
        <f>TEXT(Table1[[#This Row],[Invoice Date]],"yyyy")</f>
        <v>2021</v>
      </c>
      <c r="P499" s="4" t="str">
        <f>TEXT(Table1[[#This Row],[Invoice Date]],"mmm")</f>
        <v>Dec</v>
      </c>
      <c r="Q499" s="4">
        <f>WEEKNUM(Table1[[#This Row],[Invoice Date]])</f>
        <v>53</v>
      </c>
    </row>
    <row r="500" spans="2:17"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c r="O500" s="4" t="str">
        <f>TEXT(Table1[[#This Row],[Invoice Date]],"yyyy")</f>
        <v>2021</v>
      </c>
      <c r="P500" s="4" t="str">
        <f>TEXT(Table1[[#This Row],[Invoice Date]],"mmm")</f>
        <v>Dec</v>
      </c>
      <c r="Q500" s="4">
        <f>WEEKNUM(Table1[[#This Row],[Invoice Date]])</f>
        <v>53</v>
      </c>
    </row>
    <row r="501" spans="2:17"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c r="O501" s="4" t="str">
        <f>TEXT(Table1[[#This Row],[Invoice Date]],"yyyy")</f>
        <v>2021</v>
      </c>
      <c r="P501" s="4" t="str">
        <f>TEXT(Table1[[#This Row],[Invoice Date]],"mmm")</f>
        <v>Dec</v>
      </c>
      <c r="Q501" s="4">
        <f>WEEKNUM(Table1[[#This Row],[Invoice Date]])</f>
        <v>53</v>
      </c>
    </row>
    <row r="502" spans="2:17"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c r="O502" s="4" t="str">
        <f>TEXT(Table1[[#This Row],[Invoice Date]],"yyyy")</f>
        <v>2021</v>
      </c>
      <c r="P502" s="4" t="str">
        <f>TEXT(Table1[[#This Row],[Invoice Date]],"mmm")</f>
        <v>Dec</v>
      </c>
      <c r="Q502" s="4">
        <f>WEEKNUM(Table1[[#This Row],[Invoice Date]])</f>
        <v>53</v>
      </c>
    </row>
    <row r="503" spans="2:17"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c r="O503" s="4" t="str">
        <f>TEXT(Table1[[#This Row],[Invoice Date]],"yyyy")</f>
        <v>2021</v>
      </c>
      <c r="P503" s="4" t="str">
        <f>TEXT(Table1[[#This Row],[Invoice Date]],"mmm")</f>
        <v>Dec</v>
      </c>
      <c r="Q503" s="4">
        <f>WEEKNUM(Table1[[#This Row],[Invoice Date]])</f>
        <v>53</v>
      </c>
    </row>
    <row r="504" spans="2:17"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c r="O504" s="4" t="str">
        <f>TEXT(Table1[[#This Row],[Invoice Date]],"yyyy")</f>
        <v>2021</v>
      </c>
      <c r="P504" s="4" t="str">
        <f>TEXT(Table1[[#This Row],[Invoice Date]],"mmm")</f>
        <v>Dec</v>
      </c>
      <c r="Q504" s="4">
        <f>WEEKNUM(Table1[[#This Row],[Invoice Date]])</f>
        <v>53</v>
      </c>
    </row>
    <row r="505" spans="2:17"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c r="O505" s="4" t="str">
        <f>TEXT(Table1[[#This Row],[Invoice Date]],"yyyy")</f>
        <v>2020</v>
      </c>
      <c r="P505" s="4" t="str">
        <f>TEXT(Table1[[#This Row],[Invoice Date]],"mmm")</f>
        <v>Jan</v>
      </c>
      <c r="Q505" s="4">
        <f>WEEKNUM(Table1[[#This Row],[Invoice Date]])</f>
        <v>1</v>
      </c>
    </row>
    <row r="506" spans="2:17"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c r="O506" s="4" t="str">
        <f>TEXT(Table1[[#This Row],[Invoice Date]],"yyyy")</f>
        <v>2020</v>
      </c>
      <c r="P506" s="4" t="str">
        <f>TEXT(Table1[[#This Row],[Invoice Date]],"mmm")</f>
        <v>Jan</v>
      </c>
      <c r="Q506" s="4">
        <f>WEEKNUM(Table1[[#This Row],[Invoice Date]])</f>
        <v>1</v>
      </c>
    </row>
    <row r="507" spans="2:17"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c r="O507" s="4" t="str">
        <f>TEXT(Table1[[#This Row],[Invoice Date]],"yyyy")</f>
        <v>2020</v>
      </c>
      <c r="P507" s="4" t="str">
        <f>TEXT(Table1[[#This Row],[Invoice Date]],"mmm")</f>
        <v>Jan</v>
      </c>
      <c r="Q507" s="4">
        <f>WEEKNUM(Table1[[#This Row],[Invoice Date]])</f>
        <v>1</v>
      </c>
    </row>
    <row r="508" spans="2:17"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c r="O508" s="4" t="str">
        <f>TEXT(Table1[[#This Row],[Invoice Date]],"yyyy")</f>
        <v>2020</v>
      </c>
      <c r="P508" s="4" t="str">
        <f>TEXT(Table1[[#This Row],[Invoice Date]],"mmm")</f>
        <v>Jan</v>
      </c>
      <c r="Q508" s="4">
        <f>WEEKNUM(Table1[[#This Row],[Invoice Date]])</f>
        <v>1</v>
      </c>
    </row>
    <row r="509" spans="2:17"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c r="O509" s="4" t="str">
        <f>TEXT(Table1[[#This Row],[Invoice Date]],"yyyy")</f>
        <v>2020</v>
      </c>
      <c r="P509" s="4" t="str">
        <f>TEXT(Table1[[#This Row],[Invoice Date]],"mmm")</f>
        <v>Jan</v>
      </c>
      <c r="Q509" s="4">
        <f>WEEKNUM(Table1[[#This Row],[Invoice Date]])</f>
        <v>2</v>
      </c>
    </row>
    <row r="510" spans="2:17"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c r="O510" s="4" t="str">
        <f>TEXT(Table1[[#This Row],[Invoice Date]],"yyyy")</f>
        <v>2020</v>
      </c>
      <c r="P510" s="4" t="str">
        <f>TEXT(Table1[[#This Row],[Invoice Date]],"mmm")</f>
        <v>Jan</v>
      </c>
      <c r="Q510" s="4">
        <f>WEEKNUM(Table1[[#This Row],[Invoice Date]])</f>
        <v>2</v>
      </c>
    </row>
    <row r="511" spans="2:17"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c r="O511" s="4" t="str">
        <f>TEXT(Table1[[#This Row],[Invoice Date]],"yyyy")</f>
        <v>2020</v>
      </c>
      <c r="P511" s="4" t="str">
        <f>TEXT(Table1[[#This Row],[Invoice Date]],"mmm")</f>
        <v>Jan</v>
      </c>
      <c r="Q511" s="4">
        <f>WEEKNUM(Table1[[#This Row],[Invoice Date]])</f>
        <v>2</v>
      </c>
    </row>
    <row r="512" spans="2:17"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c r="O512" s="4" t="str">
        <f>TEXT(Table1[[#This Row],[Invoice Date]],"yyyy")</f>
        <v>2020</v>
      </c>
      <c r="P512" s="4" t="str">
        <f>TEXT(Table1[[#This Row],[Invoice Date]],"mmm")</f>
        <v>Jan</v>
      </c>
      <c r="Q512" s="4">
        <f>WEEKNUM(Table1[[#This Row],[Invoice Date]])</f>
        <v>2</v>
      </c>
    </row>
    <row r="513" spans="2:17"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c r="O513" s="4" t="str">
        <f>TEXT(Table1[[#This Row],[Invoice Date]],"yyyy")</f>
        <v>2020</v>
      </c>
      <c r="P513" s="4" t="str">
        <f>TEXT(Table1[[#This Row],[Invoice Date]],"mmm")</f>
        <v>Jan</v>
      </c>
      <c r="Q513" s="4">
        <f>WEEKNUM(Table1[[#This Row],[Invoice Date]])</f>
        <v>2</v>
      </c>
    </row>
    <row r="514" spans="2:17"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c r="O514" s="4" t="str">
        <f>TEXT(Table1[[#This Row],[Invoice Date]],"yyyy")</f>
        <v>2020</v>
      </c>
      <c r="P514" s="4" t="str">
        <f>TEXT(Table1[[#This Row],[Invoice Date]],"mmm")</f>
        <v>Jan</v>
      </c>
      <c r="Q514" s="4">
        <f>WEEKNUM(Table1[[#This Row],[Invoice Date]])</f>
        <v>2</v>
      </c>
    </row>
    <row r="515" spans="2:17"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c r="O515" s="4" t="str">
        <f>TEXT(Table1[[#This Row],[Invoice Date]],"yyyy")</f>
        <v>2020</v>
      </c>
      <c r="P515" s="4" t="str">
        <f>TEXT(Table1[[#This Row],[Invoice Date]],"mmm")</f>
        <v>Jan</v>
      </c>
      <c r="Q515" s="4">
        <f>WEEKNUM(Table1[[#This Row],[Invoice Date]])</f>
        <v>2</v>
      </c>
    </row>
    <row r="516" spans="2:17"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c r="O516" s="4" t="str">
        <f>TEXT(Table1[[#This Row],[Invoice Date]],"yyyy")</f>
        <v>2020</v>
      </c>
      <c r="P516" s="4" t="str">
        <f>TEXT(Table1[[#This Row],[Invoice Date]],"mmm")</f>
        <v>Jan</v>
      </c>
      <c r="Q516" s="4">
        <f>WEEKNUM(Table1[[#This Row],[Invoice Date]])</f>
        <v>3</v>
      </c>
    </row>
    <row r="517" spans="2:17"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c r="O517" s="4" t="str">
        <f>TEXT(Table1[[#This Row],[Invoice Date]],"yyyy")</f>
        <v>2020</v>
      </c>
      <c r="P517" s="4" t="str">
        <f>TEXT(Table1[[#This Row],[Invoice Date]],"mmm")</f>
        <v>Jan</v>
      </c>
      <c r="Q517" s="4">
        <f>WEEKNUM(Table1[[#This Row],[Invoice Date]])</f>
        <v>3</v>
      </c>
    </row>
    <row r="518" spans="2:17"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c r="O518" s="4" t="str">
        <f>TEXT(Table1[[#This Row],[Invoice Date]],"yyyy")</f>
        <v>2020</v>
      </c>
      <c r="P518" s="4" t="str">
        <f>TEXT(Table1[[#This Row],[Invoice Date]],"mmm")</f>
        <v>Jan</v>
      </c>
      <c r="Q518" s="4">
        <f>WEEKNUM(Table1[[#This Row],[Invoice Date]])</f>
        <v>3</v>
      </c>
    </row>
    <row r="519" spans="2:17"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c r="O519" s="4" t="str">
        <f>TEXT(Table1[[#This Row],[Invoice Date]],"yyyy")</f>
        <v>2020</v>
      </c>
      <c r="P519" s="4" t="str">
        <f>TEXT(Table1[[#This Row],[Invoice Date]],"mmm")</f>
        <v>Jan</v>
      </c>
      <c r="Q519" s="4">
        <f>WEEKNUM(Table1[[#This Row],[Invoice Date]])</f>
        <v>3</v>
      </c>
    </row>
    <row r="520" spans="2:17"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c r="O520" s="4" t="str">
        <f>TEXT(Table1[[#This Row],[Invoice Date]],"yyyy")</f>
        <v>2020</v>
      </c>
      <c r="P520" s="4" t="str">
        <f>TEXT(Table1[[#This Row],[Invoice Date]],"mmm")</f>
        <v>Jan</v>
      </c>
      <c r="Q520" s="4">
        <f>WEEKNUM(Table1[[#This Row],[Invoice Date]])</f>
        <v>3</v>
      </c>
    </row>
    <row r="521" spans="2:17"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c r="O521" s="4" t="str">
        <f>TEXT(Table1[[#This Row],[Invoice Date]],"yyyy")</f>
        <v>2020</v>
      </c>
      <c r="P521" s="4" t="str">
        <f>TEXT(Table1[[#This Row],[Invoice Date]],"mmm")</f>
        <v>Jan</v>
      </c>
      <c r="Q521" s="4">
        <f>WEEKNUM(Table1[[#This Row],[Invoice Date]])</f>
        <v>3</v>
      </c>
    </row>
    <row r="522" spans="2:17"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c r="O522" s="4" t="str">
        <f>TEXT(Table1[[#This Row],[Invoice Date]],"yyyy")</f>
        <v>2020</v>
      </c>
      <c r="P522" s="4" t="str">
        <f>TEXT(Table1[[#This Row],[Invoice Date]],"mmm")</f>
        <v>Jan</v>
      </c>
      <c r="Q522" s="4">
        <f>WEEKNUM(Table1[[#This Row],[Invoice Date]])</f>
        <v>3</v>
      </c>
    </row>
    <row r="523" spans="2:17"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c r="O523" s="4" t="str">
        <f>TEXT(Table1[[#This Row],[Invoice Date]],"yyyy")</f>
        <v>2020</v>
      </c>
      <c r="P523" s="4" t="str">
        <f>TEXT(Table1[[#This Row],[Invoice Date]],"mmm")</f>
        <v>Jan</v>
      </c>
      <c r="Q523" s="4">
        <f>WEEKNUM(Table1[[#This Row],[Invoice Date]])</f>
        <v>4</v>
      </c>
    </row>
    <row r="524" spans="2:17"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c r="O524" s="4" t="str">
        <f>TEXT(Table1[[#This Row],[Invoice Date]],"yyyy")</f>
        <v>2020</v>
      </c>
      <c r="P524" s="4" t="str">
        <f>TEXT(Table1[[#This Row],[Invoice Date]],"mmm")</f>
        <v>Jan</v>
      </c>
      <c r="Q524" s="4">
        <f>WEEKNUM(Table1[[#This Row],[Invoice Date]])</f>
        <v>4</v>
      </c>
    </row>
    <row r="525" spans="2:17"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c r="O525" s="4" t="str">
        <f>TEXT(Table1[[#This Row],[Invoice Date]],"yyyy")</f>
        <v>2020</v>
      </c>
      <c r="P525" s="4" t="str">
        <f>TEXT(Table1[[#This Row],[Invoice Date]],"mmm")</f>
        <v>Jan</v>
      </c>
      <c r="Q525" s="4">
        <f>WEEKNUM(Table1[[#This Row],[Invoice Date]])</f>
        <v>4</v>
      </c>
    </row>
    <row r="526" spans="2:17"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c r="O526" s="4" t="str">
        <f>TEXT(Table1[[#This Row],[Invoice Date]],"yyyy")</f>
        <v>2020</v>
      </c>
      <c r="P526" s="4" t="str">
        <f>TEXT(Table1[[#This Row],[Invoice Date]],"mmm")</f>
        <v>Jan</v>
      </c>
      <c r="Q526" s="4">
        <f>WEEKNUM(Table1[[#This Row],[Invoice Date]])</f>
        <v>4</v>
      </c>
    </row>
    <row r="527" spans="2:17"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c r="O527" s="4" t="str">
        <f>TEXT(Table1[[#This Row],[Invoice Date]],"yyyy")</f>
        <v>2020</v>
      </c>
      <c r="P527" s="4" t="str">
        <f>TEXT(Table1[[#This Row],[Invoice Date]],"mmm")</f>
        <v>Jan</v>
      </c>
      <c r="Q527" s="4">
        <f>WEEKNUM(Table1[[#This Row],[Invoice Date]])</f>
        <v>4</v>
      </c>
    </row>
    <row r="528" spans="2:17"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c r="O528" s="4" t="str">
        <f>TEXT(Table1[[#This Row],[Invoice Date]],"yyyy")</f>
        <v>2020</v>
      </c>
      <c r="P528" s="4" t="str">
        <f>TEXT(Table1[[#This Row],[Invoice Date]],"mmm")</f>
        <v>Jan</v>
      </c>
      <c r="Q528" s="4">
        <f>WEEKNUM(Table1[[#This Row],[Invoice Date]])</f>
        <v>4</v>
      </c>
    </row>
    <row r="529" spans="2:17"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c r="O529" s="4" t="str">
        <f>TEXT(Table1[[#This Row],[Invoice Date]],"yyyy")</f>
        <v>2020</v>
      </c>
      <c r="P529" s="4" t="str">
        <f>TEXT(Table1[[#This Row],[Invoice Date]],"mmm")</f>
        <v>Jan</v>
      </c>
      <c r="Q529" s="4">
        <f>WEEKNUM(Table1[[#This Row],[Invoice Date]])</f>
        <v>4</v>
      </c>
    </row>
    <row r="530" spans="2:17"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c r="O530" s="4" t="str">
        <f>TEXT(Table1[[#This Row],[Invoice Date]],"yyyy")</f>
        <v>2020</v>
      </c>
      <c r="P530" s="4" t="str">
        <f>TEXT(Table1[[#This Row],[Invoice Date]],"mmm")</f>
        <v>Jan</v>
      </c>
      <c r="Q530" s="4">
        <f>WEEKNUM(Table1[[#This Row],[Invoice Date]])</f>
        <v>5</v>
      </c>
    </row>
    <row r="531" spans="2:17"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c r="O531" s="4" t="str">
        <f>TEXT(Table1[[#This Row],[Invoice Date]],"yyyy")</f>
        <v>2020</v>
      </c>
      <c r="P531" s="4" t="str">
        <f>TEXT(Table1[[#This Row],[Invoice Date]],"mmm")</f>
        <v>Jan</v>
      </c>
      <c r="Q531" s="4">
        <f>WEEKNUM(Table1[[#This Row],[Invoice Date]])</f>
        <v>5</v>
      </c>
    </row>
    <row r="532" spans="2:17"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c r="O532" s="4" t="str">
        <f>TEXT(Table1[[#This Row],[Invoice Date]],"yyyy")</f>
        <v>2020</v>
      </c>
      <c r="P532" s="4" t="str">
        <f>TEXT(Table1[[#This Row],[Invoice Date]],"mmm")</f>
        <v>Jan</v>
      </c>
      <c r="Q532" s="4">
        <f>WEEKNUM(Table1[[#This Row],[Invoice Date]])</f>
        <v>5</v>
      </c>
    </row>
    <row r="533" spans="2:17"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c r="O533" s="4" t="str">
        <f>TEXT(Table1[[#This Row],[Invoice Date]],"yyyy")</f>
        <v>2020</v>
      </c>
      <c r="P533" s="4" t="str">
        <f>TEXT(Table1[[#This Row],[Invoice Date]],"mmm")</f>
        <v>Jan</v>
      </c>
      <c r="Q533" s="4">
        <f>WEEKNUM(Table1[[#This Row],[Invoice Date]])</f>
        <v>5</v>
      </c>
    </row>
    <row r="534" spans="2:17"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c r="O534" s="4" t="str">
        <f>TEXT(Table1[[#This Row],[Invoice Date]],"yyyy")</f>
        <v>2020</v>
      </c>
      <c r="P534" s="4" t="str">
        <f>TEXT(Table1[[#This Row],[Invoice Date]],"mmm")</f>
        <v>Jan</v>
      </c>
      <c r="Q534" s="4">
        <f>WEEKNUM(Table1[[#This Row],[Invoice Date]])</f>
        <v>5</v>
      </c>
    </row>
    <row r="535" spans="2:17"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c r="O535" s="4" t="str">
        <f>TEXT(Table1[[#This Row],[Invoice Date]],"yyyy")</f>
        <v>2020</v>
      </c>
      <c r="P535" s="4" t="str">
        <f>TEXT(Table1[[#This Row],[Invoice Date]],"mmm")</f>
        <v>Jan</v>
      </c>
      <c r="Q535" s="4">
        <f>WEEKNUM(Table1[[#This Row],[Invoice Date]])</f>
        <v>5</v>
      </c>
    </row>
    <row r="536" spans="2:17"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c r="O536" s="4" t="str">
        <f>TEXT(Table1[[#This Row],[Invoice Date]],"yyyy")</f>
        <v>2020</v>
      </c>
      <c r="P536" s="4" t="str">
        <f>TEXT(Table1[[#This Row],[Invoice Date]],"mmm")</f>
        <v>Feb</v>
      </c>
      <c r="Q536" s="4">
        <f>WEEKNUM(Table1[[#This Row],[Invoice Date]])</f>
        <v>5</v>
      </c>
    </row>
    <row r="537" spans="2:17"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c r="O537" s="4" t="str">
        <f>TEXT(Table1[[#This Row],[Invoice Date]],"yyyy")</f>
        <v>2020</v>
      </c>
      <c r="P537" s="4" t="str">
        <f>TEXT(Table1[[#This Row],[Invoice Date]],"mmm")</f>
        <v>Feb</v>
      </c>
      <c r="Q537" s="4">
        <f>WEEKNUM(Table1[[#This Row],[Invoice Date]])</f>
        <v>6</v>
      </c>
    </row>
    <row r="538" spans="2:17"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c r="O538" s="4" t="str">
        <f>TEXT(Table1[[#This Row],[Invoice Date]],"yyyy")</f>
        <v>2020</v>
      </c>
      <c r="P538" s="4" t="str">
        <f>TEXT(Table1[[#This Row],[Invoice Date]],"mmm")</f>
        <v>Feb</v>
      </c>
      <c r="Q538" s="4">
        <f>WEEKNUM(Table1[[#This Row],[Invoice Date]])</f>
        <v>6</v>
      </c>
    </row>
    <row r="539" spans="2:17"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c r="O539" s="4" t="str">
        <f>TEXT(Table1[[#This Row],[Invoice Date]],"yyyy")</f>
        <v>2020</v>
      </c>
      <c r="P539" s="4" t="str">
        <f>TEXT(Table1[[#This Row],[Invoice Date]],"mmm")</f>
        <v>Feb</v>
      </c>
      <c r="Q539" s="4">
        <f>WEEKNUM(Table1[[#This Row],[Invoice Date]])</f>
        <v>6</v>
      </c>
    </row>
    <row r="540" spans="2:17"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c r="O540" s="4" t="str">
        <f>TEXT(Table1[[#This Row],[Invoice Date]],"yyyy")</f>
        <v>2020</v>
      </c>
      <c r="P540" s="4" t="str">
        <f>TEXT(Table1[[#This Row],[Invoice Date]],"mmm")</f>
        <v>Feb</v>
      </c>
      <c r="Q540" s="4">
        <f>WEEKNUM(Table1[[#This Row],[Invoice Date]])</f>
        <v>6</v>
      </c>
    </row>
    <row r="541" spans="2:17"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c r="O541" s="4" t="str">
        <f>TEXT(Table1[[#This Row],[Invoice Date]],"yyyy")</f>
        <v>2020</v>
      </c>
      <c r="P541" s="4" t="str">
        <f>TEXT(Table1[[#This Row],[Invoice Date]],"mmm")</f>
        <v>Feb</v>
      </c>
      <c r="Q541" s="4">
        <f>WEEKNUM(Table1[[#This Row],[Invoice Date]])</f>
        <v>6</v>
      </c>
    </row>
    <row r="542" spans="2:17"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c r="O542" s="4" t="str">
        <f>TEXT(Table1[[#This Row],[Invoice Date]],"yyyy")</f>
        <v>2020</v>
      </c>
      <c r="P542" s="4" t="str">
        <f>TEXT(Table1[[#This Row],[Invoice Date]],"mmm")</f>
        <v>Feb</v>
      </c>
      <c r="Q542" s="4">
        <f>WEEKNUM(Table1[[#This Row],[Invoice Date]])</f>
        <v>6</v>
      </c>
    </row>
    <row r="543" spans="2:17"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c r="O543" s="4" t="str">
        <f>TEXT(Table1[[#This Row],[Invoice Date]],"yyyy")</f>
        <v>2020</v>
      </c>
      <c r="P543" s="4" t="str">
        <f>TEXT(Table1[[#This Row],[Invoice Date]],"mmm")</f>
        <v>Feb</v>
      </c>
      <c r="Q543" s="4">
        <f>WEEKNUM(Table1[[#This Row],[Invoice Date]])</f>
        <v>6</v>
      </c>
    </row>
    <row r="544" spans="2:17"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c r="O544" s="4" t="str">
        <f>TEXT(Table1[[#This Row],[Invoice Date]],"yyyy")</f>
        <v>2020</v>
      </c>
      <c r="P544" s="4" t="str">
        <f>TEXT(Table1[[#This Row],[Invoice Date]],"mmm")</f>
        <v>Feb</v>
      </c>
      <c r="Q544" s="4">
        <f>WEEKNUM(Table1[[#This Row],[Invoice Date]])</f>
        <v>7</v>
      </c>
    </row>
    <row r="545" spans="2:17"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c r="O545" s="4" t="str">
        <f>TEXT(Table1[[#This Row],[Invoice Date]],"yyyy")</f>
        <v>2020</v>
      </c>
      <c r="P545" s="4" t="str">
        <f>TEXT(Table1[[#This Row],[Invoice Date]],"mmm")</f>
        <v>Feb</v>
      </c>
      <c r="Q545" s="4">
        <f>WEEKNUM(Table1[[#This Row],[Invoice Date]])</f>
        <v>7</v>
      </c>
    </row>
    <row r="546" spans="2:17"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c r="O546" s="4" t="str">
        <f>TEXT(Table1[[#This Row],[Invoice Date]],"yyyy")</f>
        <v>2020</v>
      </c>
      <c r="P546" s="4" t="str">
        <f>TEXT(Table1[[#This Row],[Invoice Date]],"mmm")</f>
        <v>Feb</v>
      </c>
      <c r="Q546" s="4">
        <f>WEEKNUM(Table1[[#This Row],[Invoice Date]])</f>
        <v>7</v>
      </c>
    </row>
    <row r="547" spans="2:17"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c r="O547" s="4" t="str">
        <f>TEXT(Table1[[#This Row],[Invoice Date]],"yyyy")</f>
        <v>2020</v>
      </c>
      <c r="P547" s="4" t="str">
        <f>TEXT(Table1[[#This Row],[Invoice Date]],"mmm")</f>
        <v>Feb</v>
      </c>
      <c r="Q547" s="4">
        <f>WEEKNUM(Table1[[#This Row],[Invoice Date]])</f>
        <v>7</v>
      </c>
    </row>
    <row r="548" spans="2:17"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c r="O548" s="4" t="str">
        <f>TEXT(Table1[[#This Row],[Invoice Date]],"yyyy")</f>
        <v>2020</v>
      </c>
      <c r="P548" s="4" t="str">
        <f>TEXT(Table1[[#This Row],[Invoice Date]],"mmm")</f>
        <v>Feb</v>
      </c>
      <c r="Q548" s="4">
        <f>WEEKNUM(Table1[[#This Row],[Invoice Date]])</f>
        <v>7</v>
      </c>
    </row>
    <row r="549" spans="2:17"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c r="O549" s="4" t="str">
        <f>TEXT(Table1[[#This Row],[Invoice Date]],"yyyy")</f>
        <v>2020</v>
      </c>
      <c r="P549" s="4" t="str">
        <f>TEXT(Table1[[#This Row],[Invoice Date]],"mmm")</f>
        <v>Feb</v>
      </c>
      <c r="Q549" s="4">
        <f>WEEKNUM(Table1[[#This Row],[Invoice Date]])</f>
        <v>7</v>
      </c>
    </row>
    <row r="550" spans="2:17"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c r="O550" s="4" t="str">
        <f>TEXT(Table1[[#This Row],[Invoice Date]],"yyyy")</f>
        <v>2020</v>
      </c>
      <c r="P550" s="4" t="str">
        <f>TEXT(Table1[[#This Row],[Invoice Date]],"mmm")</f>
        <v>Feb</v>
      </c>
      <c r="Q550" s="4">
        <f>WEEKNUM(Table1[[#This Row],[Invoice Date]])</f>
        <v>7</v>
      </c>
    </row>
    <row r="551" spans="2:17"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c r="O551" s="4" t="str">
        <f>TEXT(Table1[[#This Row],[Invoice Date]],"yyyy")</f>
        <v>2020</v>
      </c>
      <c r="P551" s="4" t="str">
        <f>TEXT(Table1[[#This Row],[Invoice Date]],"mmm")</f>
        <v>Feb</v>
      </c>
      <c r="Q551" s="4">
        <f>WEEKNUM(Table1[[#This Row],[Invoice Date]])</f>
        <v>8</v>
      </c>
    </row>
    <row r="552" spans="2:17"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c r="O552" s="4" t="str">
        <f>TEXT(Table1[[#This Row],[Invoice Date]],"yyyy")</f>
        <v>2020</v>
      </c>
      <c r="P552" s="4" t="str">
        <f>TEXT(Table1[[#This Row],[Invoice Date]],"mmm")</f>
        <v>Feb</v>
      </c>
      <c r="Q552" s="4">
        <f>WEEKNUM(Table1[[#This Row],[Invoice Date]])</f>
        <v>8</v>
      </c>
    </row>
    <row r="553" spans="2:17"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c r="O553" s="4" t="str">
        <f>TEXT(Table1[[#This Row],[Invoice Date]],"yyyy")</f>
        <v>2020</v>
      </c>
      <c r="P553" s="4" t="str">
        <f>TEXT(Table1[[#This Row],[Invoice Date]],"mmm")</f>
        <v>Feb</v>
      </c>
      <c r="Q553" s="4">
        <f>WEEKNUM(Table1[[#This Row],[Invoice Date]])</f>
        <v>8</v>
      </c>
    </row>
    <row r="554" spans="2:17"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c r="O554" s="4" t="str">
        <f>TEXT(Table1[[#This Row],[Invoice Date]],"yyyy")</f>
        <v>2020</v>
      </c>
      <c r="P554" s="4" t="str">
        <f>TEXT(Table1[[#This Row],[Invoice Date]],"mmm")</f>
        <v>Feb</v>
      </c>
      <c r="Q554" s="4">
        <f>WEEKNUM(Table1[[#This Row],[Invoice Date]])</f>
        <v>8</v>
      </c>
    </row>
    <row r="555" spans="2:17"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c r="O555" s="4" t="str">
        <f>TEXT(Table1[[#This Row],[Invoice Date]],"yyyy")</f>
        <v>2020</v>
      </c>
      <c r="P555" s="4" t="str">
        <f>TEXT(Table1[[#This Row],[Invoice Date]],"mmm")</f>
        <v>Feb</v>
      </c>
      <c r="Q555" s="4">
        <f>WEEKNUM(Table1[[#This Row],[Invoice Date]])</f>
        <v>8</v>
      </c>
    </row>
    <row r="556" spans="2:17"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c r="O556" s="4" t="str">
        <f>TEXT(Table1[[#This Row],[Invoice Date]],"yyyy")</f>
        <v>2020</v>
      </c>
      <c r="P556" s="4" t="str">
        <f>TEXT(Table1[[#This Row],[Invoice Date]],"mmm")</f>
        <v>Feb</v>
      </c>
      <c r="Q556" s="4">
        <f>WEEKNUM(Table1[[#This Row],[Invoice Date]])</f>
        <v>8</v>
      </c>
    </row>
    <row r="557" spans="2:17"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c r="O557" s="4" t="str">
        <f>TEXT(Table1[[#This Row],[Invoice Date]],"yyyy")</f>
        <v>2020</v>
      </c>
      <c r="P557" s="4" t="str">
        <f>TEXT(Table1[[#This Row],[Invoice Date]],"mmm")</f>
        <v>Feb</v>
      </c>
      <c r="Q557" s="4">
        <f>WEEKNUM(Table1[[#This Row],[Invoice Date]])</f>
        <v>8</v>
      </c>
    </row>
    <row r="558" spans="2:17"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c r="O558" s="4" t="str">
        <f>TEXT(Table1[[#This Row],[Invoice Date]],"yyyy")</f>
        <v>2020</v>
      </c>
      <c r="P558" s="4" t="str">
        <f>TEXT(Table1[[#This Row],[Invoice Date]],"mmm")</f>
        <v>Feb</v>
      </c>
      <c r="Q558" s="4">
        <f>WEEKNUM(Table1[[#This Row],[Invoice Date]])</f>
        <v>9</v>
      </c>
    </row>
    <row r="559" spans="2:17"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c r="O559" s="4" t="str">
        <f>TEXT(Table1[[#This Row],[Invoice Date]],"yyyy")</f>
        <v>2020</v>
      </c>
      <c r="P559" s="4" t="str">
        <f>TEXT(Table1[[#This Row],[Invoice Date]],"mmm")</f>
        <v>Feb</v>
      </c>
      <c r="Q559" s="4">
        <f>WEEKNUM(Table1[[#This Row],[Invoice Date]])</f>
        <v>9</v>
      </c>
    </row>
    <row r="560" spans="2:17"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c r="O560" s="4" t="str">
        <f>TEXT(Table1[[#This Row],[Invoice Date]],"yyyy")</f>
        <v>2020</v>
      </c>
      <c r="P560" s="4" t="str">
        <f>TEXT(Table1[[#This Row],[Invoice Date]],"mmm")</f>
        <v>Feb</v>
      </c>
      <c r="Q560" s="4">
        <f>WEEKNUM(Table1[[#This Row],[Invoice Date]])</f>
        <v>9</v>
      </c>
    </row>
    <row r="561" spans="2:17"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c r="O561" s="4" t="str">
        <f>TEXT(Table1[[#This Row],[Invoice Date]],"yyyy")</f>
        <v>2020</v>
      </c>
      <c r="P561" s="4" t="str">
        <f>TEXT(Table1[[#This Row],[Invoice Date]],"mmm")</f>
        <v>Feb</v>
      </c>
      <c r="Q561" s="4">
        <f>WEEKNUM(Table1[[#This Row],[Invoice Date]])</f>
        <v>9</v>
      </c>
    </row>
    <row r="562" spans="2:17"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c r="O562" s="4" t="str">
        <f>TEXT(Table1[[#This Row],[Invoice Date]],"yyyy")</f>
        <v>2020</v>
      </c>
      <c r="P562" s="4" t="str">
        <f>TEXT(Table1[[#This Row],[Invoice Date]],"mmm")</f>
        <v>Feb</v>
      </c>
      <c r="Q562" s="4">
        <f>WEEKNUM(Table1[[#This Row],[Invoice Date]])</f>
        <v>9</v>
      </c>
    </row>
    <row r="563" spans="2:17"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c r="O563" s="4" t="str">
        <f>TEXT(Table1[[#This Row],[Invoice Date]],"yyyy")</f>
        <v>2020</v>
      </c>
      <c r="P563" s="4" t="str">
        <f>TEXT(Table1[[#This Row],[Invoice Date]],"mmm")</f>
        <v>Feb</v>
      </c>
      <c r="Q563" s="4">
        <f>WEEKNUM(Table1[[#This Row],[Invoice Date]])</f>
        <v>9</v>
      </c>
    </row>
    <row r="564" spans="2:17"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c r="O564" s="4" t="str">
        <f>TEXT(Table1[[#This Row],[Invoice Date]],"yyyy")</f>
        <v>2020</v>
      </c>
      <c r="P564" s="4" t="str">
        <f>TEXT(Table1[[#This Row],[Invoice Date]],"mmm")</f>
        <v>Mar</v>
      </c>
      <c r="Q564" s="4">
        <f>WEEKNUM(Table1[[#This Row],[Invoice Date]])</f>
        <v>10</v>
      </c>
    </row>
    <row r="565" spans="2:17"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c r="O565" s="4" t="str">
        <f>TEXT(Table1[[#This Row],[Invoice Date]],"yyyy")</f>
        <v>2020</v>
      </c>
      <c r="P565" s="4" t="str">
        <f>TEXT(Table1[[#This Row],[Invoice Date]],"mmm")</f>
        <v>Mar</v>
      </c>
      <c r="Q565" s="4">
        <f>WEEKNUM(Table1[[#This Row],[Invoice Date]])</f>
        <v>10</v>
      </c>
    </row>
    <row r="566" spans="2:17"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c r="O566" s="4" t="str">
        <f>TEXT(Table1[[#This Row],[Invoice Date]],"yyyy")</f>
        <v>2020</v>
      </c>
      <c r="P566" s="4" t="str">
        <f>TEXT(Table1[[#This Row],[Invoice Date]],"mmm")</f>
        <v>Mar</v>
      </c>
      <c r="Q566" s="4">
        <f>WEEKNUM(Table1[[#This Row],[Invoice Date]])</f>
        <v>10</v>
      </c>
    </row>
    <row r="567" spans="2:17"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c r="O567" s="4" t="str">
        <f>TEXT(Table1[[#This Row],[Invoice Date]],"yyyy")</f>
        <v>2020</v>
      </c>
      <c r="P567" s="4" t="str">
        <f>TEXT(Table1[[#This Row],[Invoice Date]],"mmm")</f>
        <v>Mar</v>
      </c>
      <c r="Q567" s="4">
        <f>WEEKNUM(Table1[[#This Row],[Invoice Date]])</f>
        <v>10</v>
      </c>
    </row>
    <row r="568" spans="2:17"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c r="O568" s="4" t="str">
        <f>TEXT(Table1[[#This Row],[Invoice Date]],"yyyy")</f>
        <v>2020</v>
      </c>
      <c r="P568" s="4" t="str">
        <f>TEXT(Table1[[#This Row],[Invoice Date]],"mmm")</f>
        <v>Mar</v>
      </c>
      <c r="Q568" s="4">
        <f>WEEKNUM(Table1[[#This Row],[Invoice Date]])</f>
        <v>10</v>
      </c>
    </row>
    <row r="569" spans="2:17"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c r="O569" s="4" t="str">
        <f>TEXT(Table1[[#This Row],[Invoice Date]],"yyyy")</f>
        <v>2020</v>
      </c>
      <c r="P569" s="4" t="str">
        <f>TEXT(Table1[[#This Row],[Invoice Date]],"mmm")</f>
        <v>Mar</v>
      </c>
      <c r="Q569" s="4">
        <f>WEEKNUM(Table1[[#This Row],[Invoice Date]])</f>
        <v>10</v>
      </c>
    </row>
    <row r="570" spans="2:17"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c r="O570" s="4" t="str">
        <f>TEXT(Table1[[#This Row],[Invoice Date]],"yyyy")</f>
        <v>2020</v>
      </c>
      <c r="P570" s="4" t="str">
        <f>TEXT(Table1[[#This Row],[Invoice Date]],"mmm")</f>
        <v>Mar</v>
      </c>
      <c r="Q570" s="4">
        <f>WEEKNUM(Table1[[#This Row],[Invoice Date]])</f>
        <v>10</v>
      </c>
    </row>
    <row r="571" spans="2:17"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c r="O571" s="4" t="str">
        <f>TEXT(Table1[[#This Row],[Invoice Date]],"yyyy")</f>
        <v>2020</v>
      </c>
      <c r="P571" s="4" t="str">
        <f>TEXT(Table1[[#This Row],[Invoice Date]],"mmm")</f>
        <v>Mar</v>
      </c>
      <c r="Q571" s="4">
        <f>WEEKNUM(Table1[[#This Row],[Invoice Date]])</f>
        <v>11</v>
      </c>
    </row>
    <row r="572" spans="2:17"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c r="O572" s="4" t="str">
        <f>TEXT(Table1[[#This Row],[Invoice Date]],"yyyy")</f>
        <v>2020</v>
      </c>
      <c r="P572" s="4" t="str">
        <f>TEXT(Table1[[#This Row],[Invoice Date]],"mmm")</f>
        <v>Mar</v>
      </c>
      <c r="Q572" s="4">
        <f>WEEKNUM(Table1[[#This Row],[Invoice Date]])</f>
        <v>11</v>
      </c>
    </row>
    <row r="573" spans="2:17"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c r="O573" s="4" t="str">
        <f>TEXT(Table1[[#This Row],[Invoice Date]],"yyyy")</f>
        <v>2020</v>
      </c>
      <c r="P573" s="4" t="str">
        <f>TEXT(Table1[[#This Row],[Invoice Date]],"mmm")</f>
        <v>Mar</v>
      </c>
      <c r="Q573" s="4">
        <f>WEEKNUM(Table1[[#This Row],[Invoice Date]])</f>
        <v>11</v>
      </c>
    </row>
    <row r="574" spans="2:17"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c r="O574" s="4" t="str">
        <f>TEXT(Table1[[#This Row],[Invoice Date]],"yyyy")</f>
        <v>2020</v>
      </c>
      <c r="P574" s="4" t="str">
        <f>TEXT(Table1[[#This Row],[Invoice Date]],"mmm")</f>
        <v>Mar</v>
      </c>
      <c r="Q574" s="4">
        <f>WEEKNUM(Table1[[#This Row],[Invoice Date]])</f>
        <v>11</v>
      </c>
    </row>
    <row r="575" spans="2:17"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c r="O575" s="4" t="str">
        <f>TEXT(Table1[[#This Row],[Invoice Date]],"yyyy")</f>
        <v>2020</v>
      </c>
      <c r="P575" s="4" t="str">
        <f>TEXT(Table1[[#This Row],[Invoice Date]],"mmm")</f>
        <v>Mar</v>
      </c>
      <c r="Q575" s="4">
        <f>WEEKNUM(Table1[[#This Row],[Invoice Date]])</f>
        <v>11</v>
      </c>
    </row>
    <row r="576" spans="2:17"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c r="O576" s="4" t="str">
        <f>TEXT(Table1[[#This Row],[Invoice Date]],"yyyy")</f>
        <v>2020</v>
      </c>
      <c r="P576" s="4" t="str">
        <f>TEXT(Table1[[#This Row],[Invoice Date]],"mmm")</f>
        <v>Mar</v>
      </c>
      <c r="Q576" s="4">
        <f>WEEKNUM(Table1[[#This Row],[Invoice Date]])</f>
        <v>11</v>
      </c>
    </row>
    <row r="577" spans="2:17"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c r="O577" s="4" t="str">
        <f>TEXT(Table1[[#This Row],[Invoice Date]],"yyyy")</f>
        <v>2020</v>
      </c>
      <c r="P577" s="4" t="str">
        <f>TEXT(Table1[[#This Row],[Invoice Date]],"mmm")</f>
        <v>Mar</v>
      </c>
      <c r="Q577" s="4">
        <f>WEEKNUM(Table1[[#This Row],[Invoice Date]])</f>
        <v>11</v>
      </c>
    </row>
    <row r="578" spans="2:17"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c r="O578" s="4" t="str">
        <f>TEXT(Table1[[#This Row],[Invoice Date]],"yyyy")</f>
        <v>2020</v>
      </c>
      <c r="P578" s="4" t="str">
        <f>TEXT(Table1[[#This Row],[Invoice Date]],"mmm")</f>
        <v>Mar</v>
      </c>
      <c r="Q578" s="4">
        <f>WEEKNUM(Table1[[#This Row],[Invoice Date]])</f>
        <v>12</v>
      </c>
    </row>
    <row r="579" spans="2:17"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c r="O579" s="4" t="str">
        <f>TEXT(Table1[[#This Row],[Invoice Date]],"yyyy")</f>
        <v>2020</v>
      </c>
      <c r="P579" s="4" t="str">
        <f>TEXT(Table1[[#This Row],[Invoice Date]],"mmm")</f>
        <v>Mar</v>
      </c>
      <c r="Q579" s="4">
        <f>WEEKNUM(Table1[[#This Row],[Invoice Date]])</f>
        <v>12</v>
      </c>
    </row>
    <row r="580" spans="2:17"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c r="O580" s="4" t="str">
        <f>TEXT(Table1[[#This Row],[Invoice Date]],"yyyy")</f>
        <v>2020</v>
      </c>
      <c r="P580" s="4" t="str">
        <f>TEXT(Table1[[#This Row],[Invoice Date]],"mmm")</f>
        <v>Mar</v>
      </c>
      <c r="Q580" s="4">
        <f>WEEKNUM(Table1[[#This Row],[Invoice Date]])</f>
        <v>12</v>
      </c>
    </row>
    <row r="581" spans="2:17"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c r="O581" s="4" t="str">
        <f>TEXT(Table1[[#This Row],[Invoice Date]],"yyyy")</f>
        <v>2020</v>
      </c>
      <c r="P581" s="4" t="str">
        <f>TEXT(Table1[[#This Row],[Invoice Date]],"mmm")</f>
        <v>Mar</v>
      </c>
      <c r="Q581" s="4">
        <f>WEEKNUM(Table1[[#This Row],[Invoice Date]])</f>
        <v>12</v>
      </c>
    </row>
    <row r="582" spans="2:17"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c r="O582" s="4" t="str">
        <f>TEXT(Table1[[#This Row],[Invoice Date]],"yyyy")</f>
        <v>2020</v>
      </c>
      <c r="P582" s="4" t="str">
        <f>TEXT(Table1[[#This Row],[Invoice Date]],"mmm")</f>
        <v>Mar</v>
      </c>
      <c r="Q582" s="4">
        <f>WEEKNUM(Table1[[#This Row],[Invoice Date]])</f>
        <v>12</v>
      </c>
    </row>
    <row r="583" spans="2:17"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c r="O583" s="4" t="str">
        <f>TEXT(Table1[[#This Row],[Invoice Date]],"yyyy")</f>
        <v>2020</v>
      </c>
      <c r="P583" s="4" t="str">
        <f>TEXT(Table1[[#This Row],[Invoice Date]],"mmm")</f>
        <v>Mar</v>
      </c>
      <c r="Q583" s="4">
        <f>WEEKNUM(Table1[[#This Row],[Invoice Date]])</f>
        <v>12</v>
      </c>
    </row>
    <row r="584" spans="2:17"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c r="O584" s="4" t="str">
        <f>TEXT(Table1[[#This Row],[Invoice Date]],"yyyy")</f>
        <v>2020</v>
      </c>
      <c r="P584" s="4" t="str">
        <f>TEXT(Table1[[#This Row],[Invoice Date]],"mmm")</f>
        <v>Mar</v>
      </c>
      <c r="Q584" s="4">
        <f>WEEKNUM(Table1[[#This Row],[Invoice Date]])</f>
        <v>12</v>
      </c>
    </row>
    <row r="585" spans="2:17"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c r="O585" s="4" t="str">
        <f>TEXT(Table1[[#This Row],[Invoice Date]],"yyyy")</f>
        <v>2020</v>
      </c>
      <c r="P585" s="4" t="str">
        <f>TEXT(Table1[[#This Row],[Invoice Date]],"mmm")</f>
        <v>Mar</v>
      </c>
      <c r="Q585" s="4">
        <f>WEEKNUM(Table1[[#This Row],[Invoice Date]])</f>
        <v>13</v>
      </c>
    </row>
    <row r="586" spans="2:17"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c r="O586" s="4" t="str">
        <f>TEXT(Table1[[#This Row],[Invoice Date]],"yyyy")</f>
        <v>2020</v>
      </c>
      <c r="P586" s="4" t="str">
        <f>TEXT(Table1[[#This Row],[Invoice Date]],"mmm")</f>
        <v>Mar</v>
      </c>
      <c r="Q586" s="4">
        <f>WEEKNUM(Table1[[#This Row],[Invoice Date]])</f>
        <v>13</v>
      </c>
    </row>
    <row r="587" spans="2:17"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c r="O587" s="4" t="str">
        <f>TEXT(Table1[[#This Row],[Invoice Date]],"yyyy")</f>
        <v>2020</v>
      </c>
      <c r="P587" s="4" t="str">
        <f>TEXT(Table1[[#This Row],[Invoice Date]],"mmm")</f>
        <v>Mar</v>
      </c>
      <c r="Q587" s="4">
        <f>WEEKNUM(Table1[[#This Row],[Invoice Date]])</f>
        <v>13</v>
      </c>
    </row>
    <row r="588" spans="2:17"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c r="O588" s="4" t="str">
        <f>TEXT(Table1[[#This Row],[Invoice Date]],"yyyy")</f>
        <v>2020</v>
      </c>
      <c r="P588" s="4" t="str">
        <f>TEXT(Table1[[#This Row],[Invoice Date]],"mmm")</f>
        <v>Mar</v>
      </c>
      <c r="Q588" s="4">
        <f>WEEKNUM(Table1[[#This Row],[Invoice Date]])</f>
        <v>13</v>
      </c>
    </row>
    <row r="589" spans="2:17"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c r="O589" s="4" t="str">
        <f>TEXT(Table1[[#This Row],[Invoice Date]],"yyyy")</f>
        <v>2020</v>
      </c>
      <c r="P589" s="4" t="str">
        <f>TEXT(Table1[[#This Row],[Invoice Date]],"mmm")</f>
        <v>Mar</v>
      </c>
      <c r="Q589" s="4">
        <f>WEEKNUM(Table1[[#This Row],[Invoice Date]])</f>
        <v>13</v>
      </c>
    </row>
    <row r="590" spans="2:17"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c r="O590" s="4" t="str">
        <f>TEXT(Table1[[#This Row],[Invoice Date]],"yyyy")</f>
        <v>2020</v>
      </c>
      <c r="P590" s="4" t="str">
        <f>TEXT(Table1[[#This Row],[Invoice Date]],"mmm")</f>
        <v>Mar</v>
      </c>
      <c r="Q590" s="4">
        <f>WEEKNUM(Table1[[#This Row],[Invoice Date]])</f>
        <v>13</v>
      </c>
    </row>
    <row r="591" spans="2:17"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c r="O591" s="4" t="str">
        <f>TEXT(Table1[[#This Row],[Invoice Date]],"yyyy")</f>
        <v>2020</v>
      </c>
      <c r="P591" s="4" t="str">
        <f>TEXT(Table1[[#This Row],[Invoice Date]],"mmm")</f>
        <v>Mar</v>
      </c>
      <c r="Q591" s="4">
        <f>WEEKNUM(Table1[[#This Row],[Invoice Date]])</f>
        <v>13</v>
      </c>
    </row>
    <row r="592" spans="2:17"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c r="O592" s="4" t="str">
        <f>TEXT(Table1[[#This Row],[Invoice Date]],"yyyy")</f>
        <v>2020</v>
      </c>
      <c r="P592" s="4" t="str">
        <f>TEXT(Table1[[#This Row],[Invoice Date]],"mmm")</f>
        <v>Mar</v>
      </c>
      <c r="Q592" s="4">
        <f>WEEKNUM(Table1[[#This Row],[Invoice Date]])</f>
        <v>14</v>
      </c>
    </row>
    <row r="593" spans="2:17"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c r="O593" s="4" t="str">
        <f>TEXT(Table1[[#This Row],[Invoice Date]],"yyyy")</f>
        <v>2020</v>
      </c>
      <c r="P593" s="4" t="str">
        <f>TEXT(Table1[[#This Row],[Invoice Date]],"mmm")</f>
        <v>Mar</v>
      </c>
      <c r="Q593" s="4">
        <f>WEEKNUM(Table1[[#This Row],[Invoice Date]])</f>
        <v>14</v>
      </c>
    </row>
    <row r="594" spans="2:17"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c r="O594" s="4" t="str">
        <f>TEXT(Table1[[#This Row],[Invoice Date]],"yyyy")</f>
        <v>2020</v>
      </c>
      <c r="P594" s="4" t="str">
        <f>TEXT(Table1[[#This Row],[Invoice Date]],"mmm")</f>
        <v>Mar</v>
      </c>
      <c r="Q594" s="4">
        <f>WEEKNUM(Table1[[#This Row],[Invoice Date]])</f>
        <v>14</v>
      </c>
    </row>
    <row r="595" spans="2:17"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c r="O595" s="4" t="str">
        <f>TEXT(Table1[[#This Row],[Invoice Date]],"yyyy")</f>
        <v>2020</v>
      </c>
      <c r="P595" s="4" t="str">
        <f>TEXT(Table1[[#This Row],[Invoice Date]],"mmm")</f>
        <v>Apr</v>
      </c>
      <c r="Q595" s="4">
        <f>WEEKNUM(Table1[[#This Row],[Invoice Date]])</f>
        <v>14</v>
      </c>
    </row>
    <row r="596" spans="2:17"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c r="O596" s="4" t="str">
        <f>TEXT(Table1[[#This Row],[Invoice Date]],"yyyy")</f>
        <v>2020</v>
      </c>
      <c r="P596" s="4" t="str">
        <f>TEXT(Table1[[#This Row],[Invoice Date]],"mmm")</f>
        <v>Apr</v>
      </c>
      <c r="Q596" s="4">
        <f>WEEKNUM(Table1[[#This Row],[Invoice Date]])</f>
        <v>14</v>
      </c>
    </row>
    <row r="597" spans="2:17"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c r="O597" s="4" t="str">
        <f>TEXT(Table1[[#This Row],[Invoice Date]],"yyyy")</f>
        <v>2020</v>
      </c>
      <c r="P597" s="4" t="str">
        <f>TEXT(Table1[[#This Row],[Invoice Date]],"mmm")</f>
        <v>Apr</v>
      </c>
      <c r="Q597" s="4">
        <f>WEEKNUM(Table1[[#This Row],[Invoice Date]])</f>
        <v>14</v>
      </c>
    </row>
    <row r="598" spans="2:17"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c r="O598" s="4" t="str">
        <f>TEXT(Table1[[#This Row],[Invoice Date]],"yyyy")</f>
        <v>2020</v>
      </c>
      <c r="P598" s="4" t="str">
        <f>TEXT(Table1[[#This Row],[Invoice Date]],"mmm")</f>
        <v>Apr</v>
      </c>
      <c r="Q598" s="4">
        <f>WEEKNUM(Table1[[#This Row],[Invoice Date]])</f>
        <v>14</v>
      </c>
    </row>
    <row r="599" spans="2:17"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c r="O599" s="4" t="str">
        <f>TEXT(Table1[[#This Row],[Invoice Date]],"yyyy")</f>
        <v>2020</v>
      </c>
      <c r="P599" s="4" t="str">
        <f>TEXT(Table1[[#This Row],[Invoice Date]],"mmm")</f>
        <v>Apr</v>
      </c>
      <c r="Q599" s="4">
        <f>WEEKNUM(Table1[[#This Row],[Invoice Date]])</f>
        <v>15</v>
      </c>
    </row>
    <row r="600" spans="2:17"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c r="O600" s="4" t="str">
        <f>TEXT(Table1[[#This Row],[Invoice Date]],"yyyy")</f>
        <v>2020</v>
      </c>
      <c r="P600" s="4" t="str">
        <f>TEXT(Table1[[#This Row],[Invoice Date]],"mmm")</f>
        <v>Apr</v>
      </c>
      <c r="Q600" s="4">
        <f>WEEKNUM(Table1[[#This Row],[Invoice Date]])</f>
        <v>15</v>
      </c>
    </row>
    <row r="601" spans="2:17"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c r="O601" s="4" t="str">
        <f>TEXT(Table1[[#This Row],[Invoice Date]],"yyyy")</f>
        <v>2020</v>
      </c>
      <c r="P601" s="4" t="str">
        <f>TEXT(Table1[[#This Row],[Invoice Date]],"mmm")</f>
        <v>Apr</v>
      </c>
      <c r="Q601" s="4">
        <f>WEEKNUM(Table1[[#This Row],[Invoice Date]])</f>
        <v>15</v>
      </c>
    </row>
    <row r="602" spans="2:17"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c r="O602" s="4" t="str">
        <f>TEXT(Table1[[#This Row],[Invoice Date]],"yyyy")</f>
        <v>2020</v>
      </c>
      <c r="P602" s="4" t="str">
        <f>TEXT(Table1[[#This Row],[Invoice Date]],"mmm")</f>
        <v>Apr</v>
      </c>
      <c r="Q602" s="4">
        <f>WEEKNUM(Table1[[#This Row],[Invoice Date]])</f>
        <v>15</v>
      </c>
    </row>
    <row r="603" spans="2:17"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c r="O603" s="4" t="str">
        <f>TEXT(Table1[[#This Row],[Invoice Date]],"yyyy")</f>
        <v>2020</v>
      </c>
      <c r="P603" s="4" t="str">
        <f>TEXT(Table1[[#This Row],[Invoice Date]],"mmm")</f>
        <v>Apr</v>
      </c>
      <c r="Q603" s="4">
        <f>WEEKNUM(Table1[[#This Row],[Invoice Date]])</f>
        <v>15</v>
      </c>
    </row>
    <row r="604" spans="2:17"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c r="O604" s="4" t="str">
        <f>TEXT(Table1[[#This Row],[Invoice Date]],"yyyy")</f>
        <v>2020</v>
      </c>
      <c r="P604" s="4" t="str">
        <f>TEXT(Table1[[#This Row],[Invoice Date]],"mmm")</f>
        <v>Apr</v>
      </c>
      <c r="Q604" s="4">
        <f>WEEKNUM(Table1[[#This Row],[Invoice Date]])</f>
        <v>15</v>
      </c>
    </row>
    <row r="605" spans="2:17"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c r="O605" s="4" t="str">
        <f>TEXT(Table1[[#This Row],[Invoice Date]],"yyyy")</f>
        <v>2020</v>
      </c>
      <c r="P605" s="4" t="str">
        <f>TEXT(Table1[[#This Row],[Invoice Date]],"mmm")</f>
        <v>Apr</v>
      </c>
      <c r="Q605" s="4">
        <f>WEEKNUM(Table1[[#This Row],[Invoice Date]])</f>
        <v>15</v>
      </c>
    </row>
    <row r="606" spans="2:17"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c r="O606" s="4" t="str">
        <f>TEXT(Table1[[#This Row],[Invoice Date]],"yyyy")</f>
        <v>2020</v>
      </c>
      <c r="P606" s="4" t="str">
        <f>TEXT(Table1[[#This Row],[Invoice Date]],"mmm")</f>
        <v>Apr</v>
      </c>
      <c r="Q606" s="4">
        <f>WEEKNUM(Table1[[#This Row],[Invoice Date]])</f>
        <v>16</v>
      </c>
    </row>
    <row r="607" spans="2:17"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c r="O607" s="4" t="str">
        <f>TEXT(Table1[[#This Row],[Invoice Date]],"yyyy")</f>
        <v>2020</v>
      </c>
      <c r="P607" s="4" t="str">
        <f>TEXT(Table1[[#This Row],[Invoice Date]],"mmm")</f>
        <v>Apr</v>
      </c>
      <c r="Q607" s="4">
        <f>WEEKNUM(Table1[[#This Row],[Invoice Date]])</f>
        <v>16</v>
      </c>
    </row>
    <row r="608" spans="2:17"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c r="O608" s="4" t="str">
        <f>TEXT(Table1[[#This Row],[Invoice Date]],"yyyy")</f>
        <v>2020</v>
      </c>
      <c r="P608" s="4" t="str">
        <f>TEXT(Table1[[#This Row],[Invoice Date]],"mmm")</f>
        <v>Apr</v>
      </c>
      <c r="Q608" s="4">
        <f>WEEKNUM(Table1[[#This Row],[Invoice Date]])</f>
        <v>16</v>
      </c>
    </row>
    <row r="609" spans="2:17"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c r="O609" s="4" t="str">
        <f>TEXT(Table1[[#This Row],[Invoice Date]],"yyyy")</f>
        <v>2020</v>
      </c>
      <c r="P609" s="4" t="str">
        <f>TEXT(Table1[[#This Row],[Invoice Date]],"mmm")</f>
        <v>Apr</v>
      </c>
      <c r="Q609" s="4">
        <f>WEEKNUM(Table1[[#This Row],[Invoice Date]])</f>
        <v>16</v>
      </c>
    </row>
    <row r="610" spans="2:17"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c r="O610" s="4" t="str">
        <f>TEXT(Table1[[#This Row],[Invoice Date]],"yyyy")</f>
        <v>2020</v>
      </c>
      <c r="P610" s="4" t="str">
        <f>TEXT(Table1[[#This Row],[Invoice Date]],"mmm")</f>
        <v>Apr</v>
      </c>
      <c r="Q610" s="4">
        <f>WEEKNUM(Table1[[#This Row],[Invoice Date]])</f>
        <v>16</v>
      </c>
    </row>
    <row r="611" spans="2:17"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c r="O611" s="4" t="str">
        <f>TEXT(Table1[[#This Row],[Invoice Date]],"yyyy")</f>
        <v>2020</v>
      </c>
      <c r="P611" s="4" t="str">
        <f>TEXT(Table1[[#This Row],[Invoice Date]],"mmm")</f>
        <v>Apr</v>
      </c>
      <c r="Q611" s="4">
        <f>WEEKNUM(Table1[[#This Row],[Invoice Date]])</f>
        <v>16</v>
      </c>
    </row>
    <row r="612" spans="2:17"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c r="O612" s="4" t="str">
        <f>TEXT(Table1[[#This Row],[Invoice Date]],"yyyy")</f>
        <v>2020</v>
      </c>
      <c r="P612" s="4" t="str">
        <f>TEXT(Table1[[#This Row],[Invoice Date]],"mmm")</f>
        <v>Apr</v>
      </c>
      <c r="Q612" s="4">
        <f>WEEKNUM(Table1[[#This Row],[Invoice Date]])</f>
        <v>16</v>
      </c>
    </row>
    <row r="613" spans="2:17"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c r="O613" s="4" t="str">
        <f>TEXT(Table1[[#This Row],[Invoice Date]],"yyyy")</f>
        <v>2020</v>
      </c>
      <c r="P613" s="4" t="str">
        <f>TEXT(Table1[[#This Row],[Invoice Date]],"mmm")</f>
        <v>Apr</v>
      </c>
      <c r="Q613" s="4">
        <f>WEEKNUM(Table1[[#This Row],[Invoice Date]])</f>
        <v>17</v>
      </c>
    </row>
    <row r="614" spans="2:17"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c r="O614" s="4" t="str">
        <f>TEXT(Table1[[#This Row],[Invoice Date]],"yyyy")</f>
        <v>2020</v>
      </c>
      <c r="P614" s="4" t="str">
        <f>TEXT(Table1[[#This Row],[Invoice Date]],"mmm")</f>
        <v>Apr</v>
      </c>
      <c r="Q614" s="4">
        <f>WEEKNUM(Table1[[#This Row],[Invoice Date]])</f>
        <v>17</v>
      </c>
    </row>
    <row r="615" spans="2:17"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c r="O615" s="4" t="str">
        <f>TEXT(Table1[[#This Row],[Invoice Date]],"yyyy")</f>
        <v>2020</v>
      </c>
      <c r="P615" s="4" t="str">
        <f>TEXT(Table1[[#This Row],[Invoice Date]],"mmm")</f>
        <v>Apr</v>
      </c>
      <c r="Q615" s="4">
        <f>WEEKNUM(Table1[[#This Row],[Invoice Date]])</f>
        <v>17</v>
      </c>
    </row>
    <row r="616" spans="2:17"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c r="O616" s="4" t="str">
        <f>TEXT(Table1[[#This Row],[Invoice Date]],"yyyy")</f>
        <v>2020</v>
      </c>
      <c r="P616" s="4" t="str">
        <f>TEXT(Table1[[#This Row],[Invoice Date]],"mmm")</f>
        <v>Apr</v>
      </c>
      <c r="Q616" s="4">
        <f>WEEKNUM(Table1[[#This Row],[Invoice Date]])</f>
        <v>17</v>
      </c>
    </row>
    <row r="617" spans="2:17"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c r="O617" s="4" t="str">
        <f>TEXT(Table1[[#This Row],[Invoice Date]],"yyyy")</f>
        <v>2020</v>
      </c>
      <c r="P617" s="4" t="str">
        <f>TEXT(Table1[[#This Row],[Invoice Date]],"mmm")</f>
        <v>Apr</v>
      </c>
      <c r="Q617" s="4">
        <f>WEEKNUM(Table1[[#This Row],[Invoice Date]])</f>
        <v>17</v>
      </c>
    </row>
    <row r="618" spans="2:17"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c r="O618" s="4" t="str">
        <f>TEXT(Table1[[#This Row],[Invoice Date]],"yyyy")</f>
        <v>2020</v>
      </c>
      <c r="P618" s="4" t="str">
        <f>TEXT(Table1[[#This Row],[Invoice Date]],"mmm")</f>
        <v>Apr</v>
      </c>
      <c r="Q618" s="4">
        <f>WEEKNUM(Table1[[#This Row],[Invoice Date]])</f>
        <v>17</v>
      </c>
    </row>
    <row r="619" spans="2:17"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c r="O619" s="4" t="str">
        <f>TEXT(Table1[[#This Row],[Invoice Date]],"yyyy")</f>
        <v>2020</v>
      </c>
      <c r="P619" s="4" t="str">
        <f>TEXT(Table1[[#This Row],[Invoice Date]],"mmm")</f>
        <v>Apr</v>
      </c>
      <c r="Q619" s="4">
        <f>WEEKNUM(Table1[[#This Row],[Invoice Date]])</f>
        <v>17</v>
      </c>
    </row>
    <row r="620" spans="2:17"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c r="O620" s="4" t="str">
        <f>TEXT(Table1[[#This Row],[Invoice Date]],"yyyy")</f>
        <v>2020</v>
      </c>
      <c r="P620" s="4" t="str">
        <f>TEXT(Table1[[#This Row],[Invoice Date]],"mmm")</f>
        <v>Apr</v>
      </c>
      <c r="Q620" s="4">
        <f>WEEKNUM(Table1[[#This Row],[Invoice Date]])</f>
        <v>18</v>
      </c>
    </row>
    <row r="621" spans="2:17"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c r="O621" s="4" t="str">
        <f>TEXT(Table1[[#This Row],[Invoice Date]],"yyyy")</f>
        <v>2020</v>
      </c>
      <c r="P621" s="4" t="str">
        <f>TEXT(Table1[[#This Row],[Invoice Date]],"mmm")</f>
        <v>Apr</v>
      </c>
      <c r="Q621" s="4">
        <f>WEEKNUM(Table1[[#This Row],[Invoice Date]])</f>
        <v>18</v>
      </c>
    </row>
    <row r="622" spans="2:17"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c r="O622" s="4" t="str">
        <f>TEXT(Table1[[#This Row],[Invoice Date]],"yyyy")</f>
        <v>2020</v>
      </c>
      <c r="P622" s="4" t="str">
        <f>TEXT(Table1[[#This Row],[Invoice Date]],"mmm")</f>
        <v>Apr</v>
      </c>
      <c r="Q622" s="4">
        <f>WEEKNUM(Table1[[#This Row],[Invoice Date]])</f>
        <v>18</v>
      </c>
    </row>
    <row r="623" spans="2:17"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c r="O623" s="4" t="str">
        <f>TEXT(Table1[[#This Row],[Invoice Date]],"yyyy")</f>
        <v>2020</v>
      </c>
      <c r="P623" s="4" t="str">
        <f>TEXT(Table1[[#This Row],[Invoice Date]],"mmm")</f>
        <v>Apr</v>
      </c>
      <c r="Q623" s="4">
        <f>WEEKNUM(Table1[[#This Row],[Invoice Date]])</f>
        <v>18</v>
      </c>
    </row>
    <row r="624" spans="2:17"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c r="O624" s="4" t="str">
        <f>TEXT(Table1[[#This Row],[Invoice Date]],"yyyy")</f>
        <v>2020</v>
      </c>
      <c r="P624" s="4" t="str">
        <f>TEXT(Table1[[#This Row],[Invoice Date]],"mmm")</f>
        <v>Apr</v>
      </c>
      <c r="Q624" s="4">
        <f>WEEKNUM(Table1[[#This Row],[Invoice Date]])</f>
        <v>18</v>
      </c>
    </row>
    <row r="625" spans="2:17"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c r="O625" s="4" t="str">
        <f>TEXT(Table1[[#This Row],[Invoice Date]],"yyyy")</f>
        <v>2020</v>
      </c>
      <c r="P625" s="4" t="str">
        <f>TEXT(Table1[[#This Row],[Invoice Date]],"mmm")</f>
        <v>May</v>
      </c>
      <c r="Q625" s="4">
        <f>WEEKNUM(Table1[[#This Row],[Invoice Date]])</f>
        <v>18</v>
      </c>
    </row>
    <row r="626" spans="2:17"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c r="O626" s="4" t="str">
        <f>TEXT(Table1[[#This Row],[Invoice Date]],"yyyy")</f>
        <v>2020</v>
      </c>
      <c r="P626" s="4" t="str">
        <f>TEXT(Table1[[#This Row],[Invoice Date]],"mmm")</f>
        <v>May</v>
      </c>
      <c r="Q626" s="4">
        <f>WEEKNUM(Table1[[#This Row],[Invoice Date]])</f>
        <v>18</v>
      </c>
    </row>
    <row r="627" spans="2:17"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c r="O627" s="4" t="str">
        <f>TEXT(Table1[[#This Row],[Invoice Date]],"yyyy")</f>
        <v>2020</v>
      </c>
      <c r="P627" s="4" t="str">
        <f>TEXT(Table1[[#This Row],[Invoice Date]],"mmm")</f>
        <v>May</v>
      </c>
      <c r="Q627" s="4">
        <f>WEEKNUM(Table1[[#This Row],[Invoice Date]])</f>
        <v>19</v>
      </c>
    </row>
    <row r="628" spans="2:17"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c r="O628" s="4" t="str">
        <f>TEXT(Table1[[#This Row],[Invoice Date]],"yyyy")</f>
        <v>2020</v>
      </c>
      <c r="P628" s="4" t="str">
        <f>TEXT(Table1[[#This Row],[Invoice Date]],"mmm")</f>
        <v>May</v>
      </c>
      <c r="Q628" s="4">
        <f>WEEKNUM(Table1[[#This Row],[Invoice Date]])</f>
        <v>19</v>
      </c>
    </row>
    <row r="629" spans="2:17"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c r="O629" s="4" t="str">
        <f>TEXT(Table1[[#This Row],[Invoice Date]],"yyyy")</f>
        <v>2020</v>
      </c>
      <c r="P629" s="4" t="str">
        <f>TEXT(Table1[[#This Row],[Invoice Date]],"mmm")</f>
        <v>May</v>
      </c>
      <c r="Q629" s="4">
        <f>WEEKNUM(Table1[[#This Row],[Invoice Date]])</f>
        <v>19</v>
      </c>
    </row>
    <row r="630" spans="2:17"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c r="O630" s="4" t="str">
        <f>TEXT(Table1[[#This Row],[Invoice Date]],"yyyy")</f>
        <v>2020</v>
      </c>
      <c r="P630" s="4" t="str">
        <f>TEXT(Table1[[#This Row],[Invoice Date]],"mmm")</f>
        <v>May</v>
      </c>
      <c r="Q630" s="4">
        <f>WEEKNUM(Table1[[#This Row],[Invoice Date]])</f>
        <v>19</v>
      </c>
    </row>
    <row r="631" spans="2:17"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c r="O631" s="4" t="str">
        <f>TEXT(Table1[[#This Row],[Invoice Date]],"yyyy")</f>
        <v>2020</v>
      </c>
      <c r="P631" s="4" t="str">
        <f>TEXT(Table1[[#This Row],[Invoice Date]],"mmm")</f>
        <v>May</v>
      </c>
      <c r="Q631" s="4">
        <f>WEEKNUM(Table1[[#This Row],[Invoice Date]])</f>
        <v>19</v>
      </c>
    </row>
    <row r="632" spans="2:17"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c r="O632" s="4" t="str">
        <f>TEXT(Table1[[#This Row],[Invoice Date]],"yyyy")</f>
        <v>2020</v>
      </c>
      <c r="P632" s="4" t="str">
        <f>TEXT(Table1[[#This Row],[Invoice Date]],"mmm")</f>
        <v>May</v>
      </c>
      <c r="Q632" s="4">
        <f>WEEKNUM(Table1[[#This Row],[Invoice Date]])</f>
        <v>19</v>
      </c>
    </row>
    <row r="633" spans="2:17"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c r="O633" s="4" t="str">
        <f>TEXT(Table1[[#This Row],[Invoice Date]],"yyyy")</f>
        <v>2020</v>
      </c>
      <c r="P633" s="4" t="str">
        <f>TEXT(Table1[[#This Row],[Invoice Date]],"mmm")</f>
        <v>May</v>
      </c>
      <c r="Q633" s="4">
        <f>WEEKNUM(Table1[[#This Row],[Invoice Date]])</f>
        <v>19</v>
      </c>
    </row>
    <row r="634" spans="2:17"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c r="O634" s="4" t="str">
        <f>TEXT(Table1[[#This Row],[Invoice Date]],"yyyy")</f>
        <v>2020</v>
      </c>
      <c r="P634" s="4" t="str">
        <f>TEXT(Table1[[#This Row],[Invoice Date]],"mmm")</f>
        <v>May</v>
      </c>
      <c r="Q634" s="4">
        <f>WEEKNUM(Table1[[#This Row],[Invoice Date]])</f>
        <v>20</v>
      </c>
    </row>
    <row r="635" spans="2:17"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c r="O635" s="4" t="str">
        <f>TEXT(Table1[[#This Row],[Invoice Date]],"yyyy")</f>
        <v>2020</v>
      </c>
      <c r="P635" s="4" t="str">
        <f>TEXT(Table1[[#This Row],[Invoice Date]],"mmm")</f>
        <v>May</v>
      </c>
      <c r="Q635" s="4">
        <f>WEEKNUM(Table1[[#This Row],[Invoice Date]])</f>
        <v>20</v>
      </c>
    </row>
    <row r="636" spans="2:17"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c r="O636" s="4" t="str">
        <f>TEXT(Table1[[#This Row],[Invoice Date]],"yyyy")</f>
        <v>2020</v>
      </c>
      <c r="P636" s="4" t="str">
        <f>TEXT(Table1[[#This Row],[Invoice Date]],"mmm")</f>
        <v>May</v>
      </c>
      <c r="Q636" s="4">
        <f>WEEKNUM(Table1[[#This Row],[Invoice Date]])</f>
        <v>20</v>
      </c>
    </row>
    <row r="637" spans="2:17"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c r="O637" s="4" t="str">
        <f>TEXT(Table1[[#This Row],[Invoice Date]],"yyyy")</f>
        <v>2020</v>
      </c>
      <c r="P637" s="4" t="str">
        <f>TEXT(Table1[[#This Row],[Invoice Date]],"mmm")</f>
        <v>May</v>
      </c>
      <c r="Q637" s="4">
        <f>WEEKNUM(Table1[[#This Row],[Invoice Date]])</f>
        <v>20</v>
      </c>
    </row>
    <row r="638" spans="2:17"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c r="O638" s="4" t="str">
        <f>TEXT(Table1[[#This Row],[Invoice Date]],"yyyy")</f>
        <v>2020</v>
      </c>
      <c r="P638" s="4" t="str">
        <f>TEXT(Table1[[#This Row],[Invoice Date]],"mmm")</f>
        <v>May</v>
      </c>
      <c r="Q638" s="4">
        <f>WEEKNUM(Table1[[#This Row],[Invoice Date]])</f>
        <v>20</v>
      </c>
    </row>
    <row r="639" spans="2:17"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c r="O639" s="4" t="str">
        <f>TEXT(Table1[[#This Row],[Invoice Date]],"yyyy")</f>
        <v>2020</v>
      </c>
      <c r="P639" s="4" t="str">
        <f>TEXT(Table1[[#This Row],[Invoice Date]],"mmm")</f>
        <v>May</v>
      </c>
      <c r="Q639" s="4">
        <f>WEEKNUM(Table1[[#This Row],[Invoice Date]])</f>
        <v>20</v>
      </c>
    </row>
    <row r="640" spans="2:17"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c r="O640" s="4" t="str">
        <f>TEXT(Table1[[#This Row],[Invoice Date]],"yyyy")</f>
        <v>2020</v>
      </c>
      <c r="P640" s="4" t="str">
        <f>TEXT(Table1[[#This Row],[Invoice Date]],"mmm")</f>
        <v>May</v>
      </c>
      <c r="Q640" s="4">
        <f>WEEKNUM(Table1[[#This Row],[Invoice Date]])</f>
        <v>20</v>
      </c>
    </row>
    <row r="641" spans="2:17"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c r="O641" s="4" t="str">
        <f>TEXT(Table1[[#This Row],[Invoice Date]],"yyyy")</f>
        <v>2020</v>
      </c>
      <c r="P641" s="4" t="str">
        <f>TEXT(Table1[[#This Row],[Invoice Date]],"mmm")</f>
        <v>May</v>
      </c>
      <c r="Q641" s="4">
        <f>WEEKNUM(Table1[[#This Row],[Invoice Date]])</f>
        <v>21</v>
      </c>
    </row>
    <row r="642" spans="2:17"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c r="O642" s="4" t="str">
        <f>TEXT(Table1[[#This Row],[Invoice Date]],"yyyy")</f>
        <v>2020</v>
      </c>
      <c r="P642" s="4" t="str">
        <f>TEXT(Table1[[#This Row],[Invoice Date]],"mmm")</f>
        <v>May</v>
      </c>
      <c r="Q642" s="4">
        <f>WEEKNUM(Table1[[#This Row],[Invoice Date]])</f>
        <v>21</v>
      </c>
    </row>
    <row r="643" spans="2:17"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c r="O643" s="4" t="str">
        <f>TEXT(Table1[[#This Row],[Invoice Date]],"yyyy")</f>
        <v>2020</v>
      </c>
      <c r="P643" s="4" t="str">
        <f>TEXT(Table1[[#This Row],[Invoice Date]],"mmm")</f>
        <v>May</v>
      </c>
      <c r="Q643" s="4">
        <f>WEEKNUM(Table1[[#This Row],[Invoice Date]])</f>
        <v>21</v>
      </c>
    </row>
    <row r="644" spans="2:17"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c r="O644" s="4" t="str">
        <f>TEXT(Table1[[#This Row],[Invoice Date]],"yyyy")</f>
        <v>2020</v>
      </c>
      <c r="P644" s="4" t="str">
        <f>TEXT(Table1[[#This Row],[Invoice Date]],"mmm")</f>
        <v>May</v>
      </c>
      <c r="Q644" s="4">
        <f>WEEKNUM(Table1[[#This Row],[Invoice Date]])</f>
        <v>21</v>
      </c>
    </row>
    <row r="645" spans="2:17"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c r="O645" s="4" t="str">
        <f>TEXT(Table1[[#This Row],[Invoice Date]],"yyyy")</f>
        <v>2020</v>
      </c>
      <c r="P645" s="4" t="str">
        <f>TEXT(Table1[[#This Row],[Invoice Date]],"mmm")</f>
        <v>May</v>
      </c>
      <c r="Q645" s="4">
        <f>WEEKNUM(Table1[[#This Row],[Invoice Date]])</f>
        <v>21</v>
      </c>
    </row>
    <row r="646" spans="2:17"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c r="O646" s="4" t="str">
        <f>TEXT(Table1[[#This Row],[Invoice Date]],"yyyy")</f>
        <v>2020</v>
      </c>
      <c r="P646" s="4" t="str">
        <f>TEXT(Table1[[#This Row],[Invoice Date]],"mmm")</f>
        <v>May</v>
      </c>
      <c r="Q646" s="4">
        <f>WEEKNUM(Table1[[#This Row],[Invoice Date]])</f>
        <v>21</v>
      </c>
    </row>
    <row r="647" spans="2:17"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c r="O647" s="4" t="str">
        <f>TEXT(Table1[[#This Row],[Invoice Date]],"yyyy")</f>
        <v>2020</v>
      </c>
      <c r="P647" s="4" t="str">
        <f>TEXT(Table1[[#This Row],[Invoice Date]],"mmm")</f>
        <v>May</v>
      </c>
      <c r="Q647" s="4">
        <f>WEEKNUM(Table1[[#This Row],[Invoice Date]])</f>
        <v>21</v>
      </c>
    </row>
    <row r="648" spans="2:17"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c r="O648" s="4" t="str">
        <f>TEXT(Table1[[#This Row],[Invoice Date]],"yyyy")</f>
        <v>2020</v>
      </c>
      <c r="P648" s="4" t="str">
        <f>TEXT(Table1[[#This Row],[Invoice Date]],"mmm")</f>
        <v>May</v>
      </c>
      <c r="Q648" s="4">
        <f>WEEKNUM(Table1[[#This Row],[Invoice Date]])</f>
        <v>22</v>
      </c>
    </row>
    <row r="649" spans="2:17"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c r="O649" s="4" t="str">
        <f>TEXT(Table1[[#This Row],[Invoice Date]],"yyyy")</f>
        <v>2020</v>
      </c>
      <c r="P649" s="4" t="str">
        <f>TEXT(Table1[[#This Row],[Invoice Date]],"mmm")</f>
        <v>May</v>
      </c>
      <c r="Q649" s="4">
        <f>WEEKNUM(Table1[[#This Row],[Invoice Date]])</f>
        <v>22</v>
      </c>
    </row>
    <row r="650" spans="2:17"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c r="O650" s="4" t="str">
        <f>TEXT(Table1[[#This Row],[Invoice Date]],"yyyy")</f>
        <v>2020</v>
      </c>
      <c r="P650" s="4" t="str">
        <f>TEXT(Table1[[#This Row],[Invoice Date]],"mmm")</f>
        <v>May</v>
      </c>
      <c r="Q650" s="4">
        <f>WEEKNUM(Table1[[#This Row],[Invoice Date]])</f>
        <v>22</v>
      </c>
    </row>
    <row r="651" spans="2:17"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c r="O651" s="4" t="str">
        <f>TEXT(Table1[[#This Row],[Invoice Date]],"yyyy")</f>
        <v>2020</v>
      </c>
      <c r="P651" s="4" t="str">
        <f>TEXT(Table1[[#This Row],[Invoice Date]],"mmm")</f>
        <v>May</v>
      </c>
      <c r="Q651" s="4">
        <f>WEEKNUM(Table1[[#This Row],[Invoice Date]])</f>
        <v>22</v>
      </c>
    </row>
    <row r="652" spans="2:17"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c r="O652" s="4" t="str">
        <f>TEXT(Table1[[#This Row],[Invoice Date]],"yyyy")</f>
        <v>2020</v>
      </c>
      <c r="P652" s="4" t="str">
        <f>TEXT(Table1[[#This Row],[Invoice Date]],"mmm")</f>
        <v>May</v>
      </c>
      <c r="Q652" s="4">
        <f>WEEKNUM(Table1[[#This Row],[Invoice Date]])</f>
        <v>22</v>
      </c>
    </row>
    <row r="653" spans="2:17"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c r="O653" s="4" t="str">
        <f>TEXT(Table1[[#This Row],[Invoice Date]],"yyyy")</f>
        <v>2020</v>
      </c>
      <c r="P653" s="4" t="str">
        <f>TEXT(Table1[[#This Row],[Invoice Date]],"mmm")</f>
        <v>May</v>
      </c>
      <c r="Q653" s="4">
        <f>WEEKNUM(Table1[[#This Row],[Invoice Date]])</f>
        <v>22</v>
      </c>
    </row>
    <row r="654" spans="2:17"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c r="O654" s="4" t="str">
        <f>TEXT(Table1[[#This Row],[Invoice Date]],"yyyy")</f>
        <v>2020</v>
      </c>
      <c r="P654" s="4" t="str">
        <f>TEXT(Table1[[#This Row],[Invoice Date]],"mmm")</f>
        <v>May</v>
      </c>
      <c r="Q654" s="4">
        <f>WEEKNUM(Table1[[#This Row],[Invoice Date]])</f>
        <v>22</v>
      </c>
    </row>
    <row r="655" spans="2:17"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c r="O655" s="4" t="str">
        <f>TEXT(Table1[[#This Row],[Invoice Date]],"yyyy")</f>
        <v>2020</v>
      </c>
      <c r="P655" s="4" t="str">
        <f>TEXT(Table1[[#This Row],[Invoice Date]],"mmm")</f>
        <v>May</v>
      </c>
      <c r="Q655" s="4">
        <f>WEEKNUM(Table1[[#This Row],[Invoice Date]])</f>
        <v>23</v>
      </c>
    </row>
    <row r="656" spans="2:17"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c r="O656" s="4" t="str">
        <f>TEXT(Table1[[#This Row],[Invoice Date]],"yyyy")</f>
        <v>2020</v>
      </c>
      <c r="P656" s="4" t="str">
        <f>TEXT(Table1[[#This Row],[Invoice Date]],"mmm")</f>
        <v>Jun</v>
      </c>
      <c r="Q656" s="4">
        <f>WEEKNUM(Table1[[#This Row],[Invoice Date]])</f>
        <v>23</v>
      </c>
    </row>
    <row r="657" spans="2:17"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c r="O657" s="4" t="str">
        <f>TEXT(Table1[[#This Row],[Invoice Date]],"yyyy")</f>
        <v>2020</v>
      </c>
      <c r="P657" s="4" t="str">
        <f>TEXT(Table1[[#This Row],[Invoice Date]],"mmm")</f>
        <v>Jun</v>
      </c>
      <c r="Q657" s="4">
        <f>WEEKNUM(Table1[[#This Row],[Invoice Date]])</f>
        <v>23</v>
      </c>
    </row>
    <row r="658" spans="2:17"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c r="O658" s="4" t="str">
        <f>TEXT(Table1[[#This Row],[Invoice Date]],"yyyy")</f>
        <v>2020</v>
      </c>
      <c r="P658" s="4" t="str">
        <f>TEXT(Table1[[#This Row],[Invoice Date]],"mmm")</f>
        <v>Jun</v>
      </c>
      <c r="Q658" s="4">
        <f>WEEKNUM(Table1[[#This Row],[Invoice Date]])</f>
        <v>23</v>
      </c>
    </row>
    <row r="659" spans="2:17"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c r="O659" s="4" t="str">
        <f>TEXT(Table1[[#This Row],[Invoice Date]],"yyyy")</f>
        <v>2020</v>
      </c>
      <c r="P659" s="4" t="str">
        <f>TEXT(Table1[[#This Row],[Invoice Date]],"mmm")</f>
        <v>Jun</v>
      </c>
      <c r="Q659" s="4">
        <f>WEEKNUM(Table1[[#This Row],[Invoice Date]])</f>
        <v>23</v>
      </c>
    </row>
    <row r="660" spans="2:17"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c r="O660" s="4" t="str">
        <f>TEXT(Table1[[#This Row],[Invoice Date]],"yyyy")</f>
        <v>2020</v>
      </c>
      <c r="P660" s="4" t="str">
        <f>TEXT(Table1[[#This Row],[Invoice Date]],"mmm")</f>
        <v>Jun</v>
      </c>
      <c r="Q660" s="4">
        <f>WEEKNUM(Table1[[#This Row],[Invoice Date]])</f>
        <v>23</v>
      </c>
    </row>
    <row r="661" spans="2:17"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c r="O661" s="4" t="str">
        <f>TEXT(Table1[[#This Row],[Invoice Date]],"yyyy")</f>
        <v>2020</v>
      </c>
      <c r="P661" s="4" t="str">
        <f>TEXT(Table1[[#This Row],[Invoice Date]],"mmm")</f>
        <v>Jun</v>
      </c>
      <c r="Q661" s="4">
        <f>WEEKNUM(Table1[[#This Row],[Invoice Date]])</f>
        <v>23</v>
      </c>
    </row>
    <row r="662" spans="2:17"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c r="O662" s="4" t="str">
        <f>TEXT(Table1[[#This Row],[Invoice Date]],"yyyy")</f>
        <v>2020</v>
      </c>
      <c r="P662" s="4" t="str">
        <f>TEXT(Table1[[#This Row],[Invoice Date]],"mmm")</f>
        <v>Jun</v>
      </c>
      <c r="Q662" s="4">
        <f>WEEKNUM(Table1[[#This Row],[Invoice Date]])</f>
        <v>24</v>
      </c>
    </row>
    <row r="663" spans="2:17"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c r="O663" s="4" t="str">
        <f>TEXT(Table1[[#This Row],[Invoice Date]],"yyyy")</f>
        <v>2020</v>
      </c>
      <c r="P663" s="4" t="str">
        <f>TEXT(Table1[[#This Row],[Invoice Date]],"mmm")</f>
        <v>Jun</v>
      </c>
      <c r="Q663" s="4">
        <f>WEEKNUM(Table1[[#This Row],[Invoice Date]])</f>
        <v>24</v>
      </c>
    </row>
    <row r="664" spans="2:17"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c r="O664" s="4" t="str">
        <f>TEXT(Table1[[#This Row],[Invoice Date]],"yyyy")</f>
        <v>2020</v>
      </c>
      <c r="P664" s="4" t="str">
        <f>TEXT(Table1[[#This Row],[Invoice Date]],"mmm")</f>
        <v>Jun</v>
      </c>
      <c r="Q664" s="4">
        <f>WEEKNUM(Table1[[#This Row],[Invoice Date]])</f>
        <v>24</v>
      </c>
    </row>
    <row r="665" spans="2:17"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c r="O665" s="4" t="str">
        <f>TEXT(Table1[[#This Row],[Invoice Date]],"yyyy")</f>
        <v>2020</v>
      </c>
      <c r="P665" s="4" t="str">
        <f>TEXT(Table1[[#This Row],[Invoice Date]],"mmm")</f>
        <v>Jun</v>
      </c>
      <c r="Q665" s="4">
        <f>WEEKNUM(Table1[[#This Row],[Invoice Date]])</f>
        <v>24</v>
      </c>
    </row>
    <row r="666" spans="2:17"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c r="O666" s="4" t="str">
        <f>TEXT(Table1[[#This Row],[Invoice Date]],"yyyy")</f>
        <v>2020</v>
      </c>
      <c r="P666" s="4" t="str">
        <f>TEXT(Table1[[#This Row],[Invoice Date]],"mmm")</f>
        <v>Jun</v>
      </c>
      <c r="Q666" s="4">
        <f>WEEKNUM(Table1[[#This Row],[Invoice Date]])</f>
        <v>24</v>
      </c>
    </row>
    <row r="667" spans="2:17"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c r="O667" s="4" t="str">
        <f>TEXT(Table1[[#This Row],[Invoice Date]],"yyyy")</f>
        <v>2020</v>
      </c>
      <c r="P667" s="4" t="str">
        <f>TEXT(Table1[[#This Row],[Invoice Date]],"mmm")</f>
        <v>Jun</v>
      </c>
      <c r="Q667" s="4">
        <f>WEEKNUM(Table1[[#This Row],[Invoice Date]])</f>
        <v>24</v>
      </c>
    </row>
    <row r="668" spans="2:17"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c r="O668" s="4" t="str">
        <f>TEXT(Table1[[#This Row],[Invoice Date]],"yyyy")</f>
        <v>2020</v>
      </c>
      <c r="P668" s="4" t="str">
        <f>TEXT(Table1[[#This Row],[Invoice Date]],"mmm")</f>
        <v>Jun</v>
      </c>
      <c r="Q668" s="4">
        <f>WEEKNUM(Table1[[#This Row],[Invoice Date]])</f>
        <v>24</v>
      </c>
    </row>
    <row r="669" spans="2:17"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c r="O669" s="4" t="str">
        <f>TEXT(Table1[[#This Row],[Invoice Date]],"yyyy")</f>
        <v>2020</v>
      </c>
      <c r="P669" s="4" t="str">
        <f>TEXT(Table1[[#This Row],[Invoice Date]],"mmm")</f>
        <v>Jun</v>
      </c>
      <c r="Q669" s="4">
        <f>WEEKNUM(Table1[[#This Row],[Invoice Date]])</f>
        <v>25</v>
      </c>
    </row>
    <row r="670" spans="2:17"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c r="O670" s="4" t="str">
        <f>TEXT(Table1[[#This Row],[Invoice Date]],"yyyy")</f>
        <v>2020</v>
      </c>
      <c r="P670" s="4" t="str">
        <f>TEXT(Table1[[#This Row],[Invoice Date]],"mmm")</f>
        <v>Jun</v>
      </c>
      <c r="Q670" s="4">
        <f>WEEKNUM(Table1[[#This Row],[Invoice Date]])</f>
        <v>25</v>
      </c>
    </row>
    <row r="671" spans="2:17"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c r="O671" s="4" t="str">
        <f>TEXT(Table1[[#This Row],[Invoice Date]],"yyyy")</f>
        <v>2020</v>
      </c>
      <c r="P671" s="4" t="str">
        <f>TEXT(Table1[[#This Row],[Invoice Date]],"mmm")</f>
        <v>Jun</v>
      </c>
      <c r="Q671" s="4">
        <f>WEEKNUM(Table1[[#This Row],[Invoice Date]])</f>
        <v>25</v>
      </c>
    </row>
    <row r="672" spans="2:17"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c r="O672" s="4" t="str">
        <f>TEXT(Table1[[#This Row],[Invoice Date]],"yyyy")</f>
        <v>2020</v>
      </c>
      <c r="P672" s="4" t="str">
        <f>TEXT(Table1[[#This Row],[Invoice Date]],"mmm")</f>
        <v>Jun</v>
      </c>
      <c r="Q672" s="4">
        <f>WEEKNUM(Table1[[#This Row],[Invoice Date]])</f>
        <v>25</v>
      </c>
    </row>
    <row r="673" spans="2:17"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c r="O673" s="4" t="str">
        <f>TEXT(Table1[[#This Row],[Invoice Date]],"yyyy")</f>
        <v>2020</v>
      </c>
      <c r="P673" s="4" t="str">
        <f>TEXT(Table1[[#This Row],[Invoice Date]],"mmm")</f>
        <v>Jun</v>
      </c>
      <c r="Q673" s="4">
        <f>WEEKNUM(Table1[[#This Row],[Invoice Date]])</f>
        <v>25</v>
      </c>
    </row>
    <row r="674" spans="2:17"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c r="O674" s="4" t="str">
        <f>TEXT(Table1[[#This Row],[Invoice Date]],"yyyy")</f>
        <v>2020</v>
      </c>
      <c r="P674" s="4" t="str">
        <f>TEXT(Table1[[#This Row],[Invoice Date]],"mmm")</f>
        <v>Jun</v>
      </c>
      <c r="Q674" s="4">
        <f>WEEKNUM(Table1[[#This Row],[Invoice Date]])</f>
        <v>25</v>
      </c>
    </row>
    <row r="675" spans="2:17"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c r="O675" s="4" t="str">
        <f>TEXT(Table1[[#This Row],[Invoice Date]],"yyyy")</f>
        <v>2020</v>
      </c>
      <c r="P675" s="4" t="str">
        <f>TEXT(Table1[[#This Row],[Invoice Date]],"mmm")</f>
        <v>Jun</v>
      </c>
      <c r="Q675" s="4">
        <f>WEEKNUM(Table1[[#This Row],[Invoice Date]])</f>
        <v>25</v>
      </c>
    </row>
    <row r="676" spans="2:17"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c r="O676" s="4" t="str">
        <f>TEXT(Table1[[#This Row],[Invoice Date]],"yyyy")</f>
        <v>2020</v>
      </c>
      <c r="P676" s="4" t="str">
        <f>TEXT(Table1[[#This Row],[Invoice Date]],"mmm")</f>
        <v>Jun</v>
      </c>
      <c r="Q676" s="4">
        <f>WEEKNUM(Table1[[#This Row],[Invoice Date]])</f>
        <v>26</v>
      </c>
    </row>
    <row r="677" spans="2:17"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c r="O677" s="4" t="str">
        <f>TEXT(Table1[[#This Row],[Invoice Date]],"yyyy")</f>
        <v>2020</v>
      </c>
      <c r="P677" s="4" t="str">
        <f>TEXT(Table1[[#This Row],[Invoice Date]],"mmm")</f>
        <v>Jun</v>
      </c>
      <c r="Q677" s="4">
        <f>WEEKNUM(Table1[[#This Row],[Invoice Date]])</f>
        <v>26</v>
      </c>
    </row>
    <row r="678" spans="2:17"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c r="O678" s="4" t="str">
        <f>TEXT(Table1[[#This Row],[Invoice Date]],"yyyy")</f>
        <v>2020</v>
      </c>
      <c r="P678" s="4" t="str">
        <f>TEXT(Table1[[#This Row],[Invoice Date]],"mmm")</f>
        <v>Jun</v>
      </c>
      <c r="Q678" s="4">
        <f>WEEKNUM(Table1[[#This Row],[Invoice Date]])</f>
        <v>26</v>
      </c>
    </row>
    <row r="679" spans="2:17"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c r="O679" s="4" t="str">
        <f>TEXT(Table1[[#This Row],[Invoice Date]],"yyyy")</f>
        <v>2020</v>
      </c>
      <c r="P679" s="4" t="str">
        <f>TEXT(Table1[[#This Row],[Invoice Date]],"mmm")</f>
        <v>Jun</v>
      </c>
      <c r="Q679" s="4">
        <f>WEEKNUM(Table1[[#This Row],[Invoice Date]])</f>
        <v>26</v>
      </c>
    </row>
    <row r="680" spans="2:17"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c r="O680" s="4" t="str">
        <f>TEXT(Table1[[#This Row],[Invoice Date]],"yyyy")</f>
        <v>2020</v>
      </c>
      <c r="P680" s="4" t="str">
        <f>TEXT(Table1[[#This Row],[Invoice Date]],"mmm")</f>
        <v>Jun</v>
      </c>
      <c r="Q680" s="4">
        <f>WEEKNUM(Table1[[#This Row],[Invoice Date]])</f>
        <v>26</v>
      </c>
    </row>
    <row r="681" spans="2:17"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c r="O681" s="4" t="str">
        <f>TEXT(Table1[[#This Row],[Invoice Date]],"yyyy")</f>
        <v>2020</v>
      </c>
      <c r="P681" s="4" t="str">
        <f>TEXT(Table1[[#This Row],[Invoice Date]],"mmm")</f>
        <v>Jun</v>
      </c>
      <c r="Q681" s="4">
        <f>WEEKNUM(Table1[[#This Row],[Invoice Date]])</f>
        <v>26</v>
      </c>
    </row>
    <row r="682" spans="2:17"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c r="O682" s="4" t="str">
        <f>TEXT(Table1[[#This Row],[Invoice Date]],"yyyy")</f>
        <v>2020</v>
      </c>
      <c r="P682" s="4" t="str">
        <f>TEXT(Table1[[#This Row],[Invoice Date]],"mmm")</f>
        <v>Jun</v>
      </c>
      <c r="Q682" s="4">
        <f>WEEKNUM(Table1[[#This Row],[Invoice Date]])</f>
        <v>26</v>
      </c>
    </row>
    <row r="683" spans="2:17"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c r="O683" s="4" t="str">
        <f>TEXT(Table1[[#This Row],[Invoice Date]],"yyyy")</f>
        <v>2020</v>
      </c>
      <c r="P683" s="4" t="str">
        <f>TEXT(Table1[[#This Row],[Invoice Date]],"mmm")</f>
        <v>Jun</v>
      </c>
      <c r="Q683" s="4">
        <f>WEEKNUM(Table1[[#This Row],[Invoice Date]])</f>
        <v>27</v>
      </c>
    </row>
    <row r="684" spans="2:17"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c r="O684" s="4" t="str">
        <f>TEXT(Table1[[#This Row],[Invoice Date]],"yyyy")</f>
        <v>2020</v>
      </c>
      <c r="P684" s="4" t="str">
        <f>TEXT(Table1[[#This Row],[Invoice Date]],"mmm")</f>
        <v>Jun</v>
      </c>
      <c r="Q684" s="4">
        <f>WEEKNUM(Table1[[#This Row],[Invoice Date]])</f>
        <v>27</v>
      </c>
    </row>
    <row r="685" spans="2:17"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c r="O685" s="4" t="str">
        <f>TEXT(Table1[[#This Row],[Invoice Date]],"yyyy")</f>
        <v>2020</v>
      </c>
      <c r="P685" s="4" t="str">
        <f>TEXT(Table1[[#This Row],[Invoice Date]],"mmm")</f>
        <v>Jun</v>
      </c>
      <c r="Q685" s="4">
        <f>WEEKNUM(Table1[[#This Row],[Invoice Date]])</f>
        <v>27</v>
      </c>
    </row>
    <row r="686" spans="2:17"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c r="O686" s="4" t="str">
        <f>TEXT(Table1[[#This Row],[Invoice Date]],"yyyy")</f>
        <v>2020</v>
      </c>
      <c r="P686" s="4" t="str">
        <f>TEXT(Table1[[#This Row],[Invoice Date]],"mmm")</f>
        <v>Jul</v>
      </c>
      <c r="Q686" s="4">
        <f>WEEKNUM(Table1[[#This Row],[Invoice Date]])</f>
        <v>27</v>
      </c>
    </row>
    <row r="687" spans="2:17"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c r="O687" s="4" t="str">
        <f>TEXT(Table1[[#This Row],[Invoice Date]],"yyyy")</f>
        <v>2020</v>
      </c>
      <c r="P687" s="4" t="str">
        <f>TEXT(Table1[[#This Row],[Invoice Date]],"mmm")</f>
        <v>Jul</v>
      </c>
      <c r="Q687" s="4">
        <f>WEEKNUM(Table1[[#This Row],[Invoice Date]])</f>
        <v>27</v>
      </c>
    </row>
    <row r="688" spans="2:17"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c r="O688" s="4" t="str">
        <f>TEXT(Table1[[#This Row],[Invoice Date]],"yyyy")</f>
        <v>2020</v>
      </c>
      <c r="P688" s="4" t="str">
        <f>TEXT(Table1[[#This Row],[Invoice Date]],"mmm")</f>
        <v>Jul</v>
      </c>
      <c r="Q688" s="4">
        <f>WEEKNUM(Table1[[#This Row],[Invoice Date]])</f>
        <v>27</v>
      </c>
    </row>
    <row r="689" spans="2:17"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c r="O689" s="4" t="str">
        <f>TEXT(Table1[[#This Row],[Invoice Date]],"yyyy")</f>
        <v>2020</v>
      </c>
      <c r="P689" s="4" t="str">
        <f>TEXT(Table1[[#This Row],[Invoice Date]],"mmm")</f>
        <v>Jul</v>
      </c>
      <c r="Q689" s="4">
        <f>WEEKNUM(Table1[[#This Row],[Invoice Date]])</f>
        <v>27</v>
      </c>
    </row>
    <row r="690" spans="2:17"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c r="O690" s="4" t="str">
        <f>TEXT(Table1[[#This Row],[Invoice Date]],"yyyy")</f>
        <v>2020</v>
      </c>
      <c r="P690" s="4" t="str">
        <f>TEXT(Table1[[#This Row],[Invoice Date]],"mmm")</f>
        <v>Jul</v>
      </c>
      <c r="Q690" s="4">
        <f>WEEKNUM(Table1[[#This Row],[Invoice Date]])</f>
        <v>28</v>
      </c>
    </row>
    <row r="691" spans="2:17"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c r="O691" s="4" t="str">
        <f>TEXT(Table1[[#This Row],[Invoice Date]],"yyyy")</f>
        <v>2020</v>
      </c>
      <c r="P691" s="4" t="str">
        <f>TEXT(Table1[[#This Row],[Invoice Date]],"mmm")</f>
        <v>Jul</v>
      </c>
      <c r="Q691" s="4">
        <f>WEEKNUM(Table1[[#This Row],[Invoice Date]])</f>
        <v>28</v>
      </c>
    </row>
    <row r="692" spans="2:17"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c r="O692" s="4" t="str">
        <f>TEXT(Table1[[#This Row],[Invoice Date]],"yyyy")</f>
        <v>2020</v>
      </c>
      <c r="P692" s="4" t="str">
        <f>TEXT(Table1[[#This Row],[Invoice Date]],"mmm")</f>
        <v>Jul</v>
      </c>
      <c r="Q692" s="4">
        <f>WEEKNUM(Table1[[#This Row],[Invoice Date]])</f>
        <v>28</v>
      </c>
    </row>
    <row r="693" spans="2:17"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c r="O693" s="4" t="str">
        <f>TEXT(Table1[[#This Row],[Invoice Date]],"yyyy")</f>
        <v>2020</v>
      </c>
      <c r="P693" s="4" t="str">
        <f>TEXT(Table1[[#This Row],[Invoice Date]],"mmm")</f>
        <v>Jul</v>
      </c>
      <c r="Q693" s="4">
        <f>WEEKNUM(Table1[[#This Row],[Invoice Date]])</f>
        <v>28</v>
      </c>
    </row>
    <row r="694" spans="2:17"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c r="O694" s="4" t="str">
        <f>TEXT(Table1[[#This Row],[Invoice Date]],"yyyy")</f>
        <v>2020</v>
      </c>
      <c r="P694" s="4" t="str">
        <f>TEXT(Table1[[#This Row],[Invoice Date]],"mmm")</f>
        <v>Jul</v>
      </c>
      <c r="Q694" s="4">
        <f>WEEKNUM(Table1[[#This Row],[Invoice Date]])</f>
        <v>28</v>
      </c>
    </row>
    <row r="695" spans="2:17"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c r="O695" s="4" t="str">
        <f>TEXT(Table1[[#This Row],[Invoice Date]],"yyyy")</f>
        <v>2020</v>
      </c>
      <c r="P695" s="4" t="str">
        <f>TEXT(Table1[[#This Row],[Invoice Date]],"mmm")</f>
        <v>Jul</v>
      </c>
      <c r="Q695" s="4">
        <f>WEEKNUM(Table1[[#This Row],[Invoice Date]])</f>
        <v>28</v>
      </c>
    </row>
    <row r="696" spans="2:17"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c r="O696" s="4" t="str">
        <f>TEXT(Table1[[#This Row],[Invoice Date]],"yyyy")</f>
        <v>2020</v>
      </c>
      <c r="P696" s="4" t="str">
        <f>TEXT(Table1[[#This Row],[Invoice Date]],"mmm")</f>
        <v>Jul</v>
      </c>
      <c r="Q696" s="4">
        <f>WEEKNUM(Table1[[#This Row],[Invoice Date]])</f>
        <v>28</v>
      </c>
    </row>
    <row r="697" spans="2:17"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c r="O697" s="4" t="str">
        <f>TEXT(Table1[[#This Row],[Invoice Date]],"yyyy")</f>
        <v>2020</v>
      </c>
      <c r="P697" s="4" t="str">
        <f>TEXT(Table1[[#This Row],[Invoice Date]],"mmm")</f>
        <v>Jul</v>
      </c>
      <c r="Q697" s="4">
        <f>WEEKNUM(Table1[[#This Row],[Invoice Date]])</f>
        <v>29</v>
      </c>
    </row>
    <row r="698" spans="2:17"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c r="O698" s="4" t="str">
        <f>TEXT(Table1[[#This Row],[Invoice Date]],"yyyy")</f>
        <v>2020</v>
      </c>
      <c r="P698" s="4" t="str">
        <f>TEXT(Table1[[#This Row],[Invoice Date]],"mmm")</f>
        <v>Jul</v>
      </c>
      <c r="Q698" s="4">
        <f>WEEKNUM(Table1[[#This Row],[Invoice Date]])</f>
        <v>29</v>
      </c>
    </row>
    <row r="699" spans="2:17"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c r="O699" s="4" t="str">
        <f>TEXT(Table1[[#This Row],[Invoice Date]],"yyyy")</f>
        <v>2020</v>
      </c>
      <c r="P699" s="4" t="str">
        <f>TEXT(Table1[[#This Row],[Invoice Date]],"mmm")</f>
        <v>Jul</v>
      </c>
      <c r="Q699" s="4">
        <f>WEEKNUM(Table1[[#This Row],[Invoice Date]])</f>
        <v>29</v>
      </c>
    </row>
    <row r="700" spans="2:17"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c r="O700" s="4" t="str">
        <f>TEXT(Table1[[#This Row],[Invoice Date]],"yyyy")</f>
        <v>2020</v>
      </c>
      <c r="P700" s="4" t="str">
        <f>TEXT(Table1[[#This Row],[Invoice Date]],"mmm")</f>
        <v>Jul</v>
      </c>
      <c r="Q700" s="4">
        <f>WEEKNUM(Table1[[#This Row],[Invoice Date]])</f>
        <v>29</v>
      </c>
    </row>
    <row r="701" spans="2:17"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c r="O701" s="4" t="str">
        <f>TEXT(Table1[[#This Row],[Invoice Date]],"yyyy")</f>
        <v>2020</v>
      </c>
      <c r="P701" s="4" t="str">
        <f>TEXT(Table1[[#This Row],[Invoice Date]],"mmm")</f>
        <v>Jul</v>
      </c>
      <c r="Q701" s="4">
        <f>WEEKNUM(Table1[[#This Row],[Invoice Date]])</f>
        <v>29</v>
      </c>
    </row>
    <row r="702" spans="2:17"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c r="O702" s="4" t="str">
        <f>TEXT(Table1[[#This Row],[Invoice Date]],"yyyy")</f>
        <v>2020</v>
      </c>
      <c r="P702" s="4" t="str">
        <f>TEXT(Table1[[#This Row],[Invoice Date]],"mmm")</f>
        <v>Jul</v>
      </c>
      <c r="Q702" s="4">
        <f>WEEKNUM(Table1[[#This Row],[Invoice Date]])</f>
        <v>29</v>
      </c>
    </row>
    <row r="703" spans="2:17"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c r="O703" s="4" t="str">
        <f>TEXT(Table1[[#This Row],[Invoice Date]],"yyyy")</f>
        <v>2020</v>
      </c>
      <c r="P703" s="4" t="str">
        <f>TEXT(Table1[[#This Row],[Invoice Date]],"mmm")</f>
        <v>Jul</v>
      </c>
      <c r="Q703" s="4">
        <f>WEEKNUM(Table1[[#This Row],[Invoice Date]])</f>
        <v>29</v>
      </c>
    </row>
    <row r="704" spans="2:17"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c r="O704" s="4" t="str">
        <f>TEXT(Table1[[#This Row],[Invoice Date]],"yyyy")</f>
        <v>2020</v>
      </c>
      <c r="P704" s="4" t="str">
        <f>TEXT(Table1[[#This Row],[Invoice Date]],"mmm")</f>
        <v>Jul</v>
      </c>
      <c r="Q704" s="4">
        <f>WEEKNUM(Table1[[#This Row],[Invoice Date]])</f>
        <v>30</v>
      </c>
    </row>
    <row r="705" spans="2:17"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c r="O705" s="4" t="str">
        <f>TEXT(Table1[[#This Row],[Invoice Date]],"yyyy")</f>
        <v>2020</v>
      </c>
      <c r="P705" s="4" t="str">
        <f>TEXT(Table1[[#This Row],[Invoice Date]],"mmm")</f>
        <v>Jul</v>
      </c>
      <c r="Q705" s="4">
        <f>WEEKNUM(Table1[[#This Row],[Invoice Date]])</f>
        <v>30</v>
      </c>
    </row>
    <row r="706" spans="2:17"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c r="O706" s="4" t="str">
        <f>TEXT(Table1[[#This Row],[Invoice Date]],"yyyy")</f>
        <v>2020</v>
      </c>
      <c r="P706" s="4" t="str">
        <f>TEXT(Table1[[#This Row],[Invoice Date]],"mmm")</f>
        <v>Jul</v>
      </c>
      <c r="Q706" s="4">
        <f>WEEKNUM(Table1[[#This Row],[Invoice Date]])</f>
        <v>30</v>
      </c>
    </row>
    <row r="707" spans="2:17"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c r="O707" s="4" t="str">
        <f>TEXT(Table1[[#This Row],[Invoice Date]],"yyyy")</f>
        <v>2020</v>
      </c>
      <c r="P707" s="4" t="str">
        <f>TEXT(Table1[[#This Row],[Invoice Date]],"mmm")</f>
        <v>Jul</v>
      </c>
      <c r="Q707" s="4">
        <f>WEEKNUM(Table1[[#This Row],[Invoice Date]])</f>
        <v>30</v>
      </c>
    </row>
    <row r="708" spans="2:17"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c r="O708" s="4" t="str">
        <f>TEXT(Table1[[#This Row],[Invoice Date]],"yyyy")</f>
        <v>2020</v>
      </c>
      <c r="P708" s="4" t="str">
        <f>TEXT(Table1[[#This Row],[Invoice Date]],"mmm")</f>
        <v>Jul</v>
      </c>
      <c r="Q708" s="4">
        <f>WEEKNUM(Table1[[#This Row],[Invoice Date]])</f>
        <v>30</v>
      </c>
    </row>
    <row r="709" spans="2:17"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c r="O709" s="4" t="str">
        <f>TEXT(Table1[[#This Row],[Invoice Date]],"yyyy")</f>
        <v>2020</v>
      </c>
      <c r="P709" s="4" t="str">
        <f>TEXT(Table1[[#This Row],[Invoice Date]],"mmm")</f>
        <v>Jul</v>
      </c>
      <c r="Q709" s="4">
        <f>WEEKNUM(Table1[[#This Row],[Invoice Date]])</f>
        <v>30</v>
      </c>
    </row>
    <row r="710" spans="2:17"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c r="O710" s="4" t="str">
        <f>TEXT(Table1[[#This Row],[Invoice Date]],"yyyy")</f>
        <v>2020</v>
      </c>
      <c r="P710" s="4" t="str">
        <f>TEXT(Table1[[#This Row],[Invoice Date]],"mmm")</f>
        <v>Jul</v>
      </c>
      <c r="Q710" s="4">
        <f>WEEKNUM(Table1[[#This Row],[Invoice Date]])</f>
        <v>30</v>
      </c>
    </row>
    <row r="711" spans="2:17"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c r="O711" s="4" t="str">
        <f>TEXT(Table1[[#This Row],[Invoice Date]],"yyyy")</f>
        <v>2020</v>
      </c>
      <c r="P711" s="4" t="str">
        <f>TEXT(Table1[[#This Row],[Invoice Date]],"mmm")</f>
        <v>Jul</v>
      </c>
      <c r="Q711" s="4">
        <f>WEEKNUM(Table1[[#This Row],[Invoice Date]])</f>
        <v>31</v>
      </c>
    </row>
    <row r="712" spans="2:17"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c r="O712" s="4" t="str">
        <f>TEXT(Table1[[#This Row],[Invoice Date]],"yyyy")</f>
        <v>2020</v>
      </c>
      <c r="P712" s="4" t="str">
        <f>TEXT(Table1[[#This Row],[Invoice Date]],"mmm")</f>
        <v>Jul</v>
      </c>
      <c r="Q712" s="4">
        <f>WEEKNUM(Table1[[#This Row],[Invoice Date]])</f>
        <v>31</v>
      </c>
    </row>
    <row r="713" spans="2:17"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c r="O713" s="4" t="str">
        <f>TEXT(Table1[[#This Row],[Invoice Date]],"yyyy")</f>
        <v>2020</v>
      </c>
      <c r="P713" s="4" t="str">
        <f>TEXT(Table1[[#This Row],[Invoice Date]],"mmm")</f>
        <v>Jul</v>
      </c>
      <c r="Q713" s="4">
        <f>WEEKNUM(Table1[[#This Row],[Invoice Date]])</f>
        <v>31</v>
      </c>
    </row>
    <row r="714" spans="2:17"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c r="O714" s="4" t="str">
        <f>TEXT(Table1[[#This Row],[Invoice Date]],"yyyy")</f>
        <v>2020</v>
      </c>
      <c r="P714" s="4" t="str">
        <f>TEXT(Table1[[#This Row],[Invoice Date]],"mmm")</f>
        <v>Jul</v>
      </c>
      <c r="Q714" s="4">
        <f>WEEKNUM(Table1[[#This Row],[Invoice Date]])</f>
        <v>31</v>
      </c>
    </row>
    <row r="715" spans="2:17"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c r="O715" s="4" t="str">
        <f>TEXT(Table1[[#This Row],[Invoice Date]],"yyyy")</f>
        <v>2020</v>
      </c>
      <c r="P715" s="4" t="str">
        <f>TEXT(Table1[[#This Row],[Invoice Date]],"mmm")</f>
        <v>Jul</v>
      </c>
      <c r="Q715" s="4">
        <f>WEEKNUM(Table1[[#This Row],[Invoice Date]])</f>
        <v>31</v>
      </c>
    </row>
    <row r="716" spans="2:17"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c r="O716" s="4" t="str">
        <f>TEXT(Table1[[#This Row],[Invoice Date]],"yyyy")</f>
        <v>2020</v>
      </c>
      <c r="P716" s="4" t="str">
        <f>TEXT(Table1[[#This Row],[Invoice Date]],"mmm")</f>
        <v>Jul</v>
      </c>
      <c r="Q716" s="4">
        <f>WEEKNUM(Table1[[#This Row],[Invoice Date]])</f>
        <v>31</v>
      </c>
    </row>
    <row r="717" spans="2:17"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c r="O717" s="4" t="str">
        <f>TEXT(Table1[[#This Row],[Invoice Date]],"yyyy")</f>
        <v>2020</v>
      </c>
      <c r="P717" s="4" t="str">
        <f>TEXT(Table1[[#This Row],[Invoice Date]],"mmm")</f>
        <v>Aug</v>
      </c>
      <c r="Q717" s="4">
        <f>WEEKNUM(Table1[[#This Row],[Invoice Date]])</f>
        <v>31</v>
      </c>
    </row>
    <row r="718" spans="2:17"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c r="O718" s="4" t="str">
        <f>TEXT(Table1[[#This Row],[Invoice Date]],"yyyy")</f>
        <v>2020</v>
      </c>
      <c r="P718" s="4" t="str">
        <f>TEXT(Table1[[#This Row],[Invoice Date]],"mmm")</f>
        <v>Aug</v>
      </c>
      <c r="Q718" s="4">
        <f>WEEKNUM(Table1[[#This Row],[Invoice Date]])</f>
        <v>32</v>
      </c>
    </row>
    <row r="719" spans="2:17"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c r="O719" s="4" t="str">
        <f>TEXT(Table1[[#This Row],[Invoice Date]],"yyyy")</f>
        <v>2020</v>
      </c>
      <c r="P719" s="4" t="str">
        <f>TEXT(Table1[[#This Row],[Invoice Date]],"mmm")</f>
        <v>Aug</v>
      </c>
      <c r="Q719" s="4">
        <f>WEEKNUM(Table1[[#This Row],[Invoice Date]])</f>
        <v>32</v>
      </c>
    </row>
    <row r="720" spans="2:17"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c r="O720" s="4" t="str">
        <f>TEXT(Table1[[#This Row],[Invoice Date]],"yyyy")</f>
        <v>2020</v>
      </c>
      <c r="P720" s="4" t="str">
        <f>TEXT(Table1[[#This Row],[Invoice Date]],"mmm")</f>
        <v>Aug</v>
      </c>
      <c r="Q720" s="4">
        <f>WEEKNUM(Table1[[#This Row],[Invoice Date]])</f>
        <v>32</v>
      </c>
    </row>
    <row r="721" spans="2:17"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c r="O721" s="4" t="str">
        <f>TEXT(Table1[[#This Row],[Invoice Date]],"yyyy")</f>
        <v>2020</v>
      </c>
      <c r="P721" s="4" t="str">
        <f>TEXT(Table1[[#This Row],[Invoice Date]],"mmm")</f>
        <v>Aug</v>
      </c>
      <c r="Q721" s="4">
        <f>WEEKNUM(Table1[[#This Row],[Invoice Date]])</f>
        <v>32</v>
      </c>
    </row>
    <row r="722" spans="2:17"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c r="O722" s="4" t="str">
        <f>TEXT(Table1[[#This Row],[Invoice Date]],"yyyy")</f>
        <v>2020</v>
      </c>
      <c r="P722" s="4" t="str">
        <f>TEXT(Table1[[#This Row],[Invoice Date]],"mmm")</f>
        <v>Aug</v>
      </c>
      <c r="Q722" s="4">
        <f>WEEKNUM(Table1[[#This Row],[Invoice Date]])</f>
        <v>32</v>
      </c>
    </row>
    <row r="723" spans="2:17"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c r="O723" s="4" t="str">
        <f>TEXT(Table1[[#This Row],[Invoice Date]],"yyyy")</f>
        <v>2020</v>
      </c>
      <c r="P723" s="4" t="str">
        <f>TEXT(Table1[[#This Row],[Invoice Date]],"mmm")</f>
        <v>Aug</v>
      </c>
      <c r="Q723" s="4">
        <f>WEEKNUM(Table1[[#This Row],[Invoice Date]])</f>
        <v>32</v>
      </c>
    </row>
    <row r="724" spans="2:17"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c r="O724" s="4" t="str">
        <f>TEXT(Table1[[#This Row],[Invoice Date]],"yyyy")</f>
        <v>2020</v>
      </c>
      <c r="P724" s="4" t="str">
        <f>TEXT(Table1[[#This Row],[Invoice Date]],"mmm")</f>
        <v>Aug</v>
      </c>
      <c r="Q724" s="4">
        <f>WEEKNUM(Table1[[#This Row],[Invoice Date]])</f>
        <v>32</v>
      </c>
    </row>
    <row r="725" spans="2:17"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c r="O725" s="4" t="str">
        <f>TEXT(Table1[[#This Row],[Invoice Date]],"yyyy")</f>
        <v>2020</v>
      </c>
      <c r="P725" s="4" t="str">
        <f>TEXT(Table1[[#This Row],[Invoice Date]],"mmm")</f>
        <v>Aug</v>
      </c>
      <c r="Q725" s="4">
        <f>WEEKNUM(Table1[[#This Row],[Invoice Date]])</f>
        <v>33</v>
      </c>
    </row>
    <row r="726" spans="2:17"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c r="O726" s="4" t="str">
        <f>TEXT(Table1[[#This Row],[Invoice Date]],"yyyy")</f>
        <v>2020</v>
      </c>
      <c r="P726" s="4" t="str">
        <f>TEXT(Table1[[#This Row],[Invoice Date]],"mmm")</f>
        <v>Aug</v>
      </c>
      <c r="Q726" s="4">
        <f>WEEKNUM(Table1[[#This Row],[Invoice Date]])</f>
        <v>33</v>
      </c>
    </row>
    <row r="727" spans="2:17"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c r="O727" s="4" t="str">
        <f>TEXT(Table1[[#This Row],[Invoice Date]],"yyyy")</f>
        <v>2020</v>
      </c>
      <c r="P727" s="4" t="str">
        <f>TEXT(Table1[[#This Row],[Invoice Date]],"mmm")</f>
        <v>Aug</v>
      </c>
      <c r="Q727" s="4">
        <f>WEEKNUM(Table1[[#This Row],[Invoice Date]])</f>
        <v>33</v>
      </c>
    </row>
    <row r="728" spans="2:17"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c r="O728" s="4" t="str">
        <f>TEXT(Table1[[#This Row],[Invoice Date]],"yyyy")</f>
        <v>2020</v>
      </c>
      <c r="P728" s="4" t="str">
        <f>TEXT(Table1[[#This Row],[Invoice Date]],"mmm")</f>
        <v>Aug</v>
      </c>
      <c r="Q728" s="4">
        <f>WEEKNUM(Table1[[#This Row],[Invoice Date]])</f>
        <v>33</v>
      </c>
    </row>
    <row r="729" spans="2:17"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c r="O729" s="4" t="str">
        <f>TEXT(Table1[[#This Row],[Invoice Date]],"yyyy")</f>
        <v>2020</v>
      </c>
      <c r="P729" s="4" t="str">
        <f>TEXT(Table1[[#This Row],[Invoice Date]],"mmm")</f>
        <v>Aug</v>
      </c>
      <c r="Q729" s="4">
        <f>WEEKNUM(Table1[[#This Row],[Invoice Date]])</f>
        <v>33</v>
      </c>
    </row>
    <row r="730" spans="2:17"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c r="O730" s="4" t="str">
        <f>TEXT(Table1[[#This Row],[Invoice Date]],"yyyy")</f>
        <v>2020</v>
      </c>
      <c r="P730" s="4" t="str">
        <f>TEXT(Table1[[#This Row],[Invoice Date]],"mmm")</f>
        <v>Aug</v>
      </c>
      <c r="Q730" s="4">
        <f>WEEKNUM(Table1[[#This Row],[Invoice Date]])</f>
        <v>33</v>
      </c>
    </row>
    <row r="731" spans="2:17"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c r="O731" s="4" t="str">
        <f>TEXT(Table1[[#This Row],[Invoice Date]],"yyyy")</f>
        <v>2020</v>
      </c>
      <c r="P731" s="4" t="str">
        <f>TEXT(Table1[[#This Row],[Invoice Date]],"mmm")</f>
        <v>Aug</v>
      </c>
      <c r="Q731" s="4">
        <f>WEEKNUM(Table1[[#This Row],[Invoice Date]])</f>
        <v>33</v>
      </c>
    </row>
    <row r="732" spans="2:17"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c r="O732" s="4" t="str">
        <f>TEXT(Table1[[#This Row],[Invoice Date]],"yyyy")</f>
        <v>2020</v>
      </c>
      <c r="P732" s="4" t="str">
        <f>TEXT(Table1[[#This Row],[Invoice Date]],"mmm")</f>
        <v>Aug</v>
      </c>
      <c r="Q732" s="4">
        <f>WEEKNUM(Table1[[#This Row],[Invoice Date]])</f>
        <v>34</v>
      </c>
    </row>
    <row r="733" spans="2:17"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c r="O733" s="4" t="str">
        <f>TEXT(Table1[[#This Row],[Invoice Date]],"yyyy")</f>
        <v>2020</v>
      </c>
      <c r="P733" s="4" t="str">
        <f>TEXT(Table1[[#This Row],[Invoice Date]],"mmm")</f>
        <v>Aug</v>
      </c>
      <c r="Q733" s="4">
        <f>WEEKNUM(Table1[[#This Row],[Invoice Date]])</f>
        <v>34</v>
      </c>
    </row>
    <row r="734" spans="2:17"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c r="O734" s="4" t="str">
        <f>TEXT(Table1[[#This Row],[Invoice Date]],"yyyy")</f>
        <v>2020</v>
      </c>
      <c r="P734" s="4" t="str">
        <f>TEXT(Table1[[#This Row],[Invoice Date]],"mmm")</f>
        <v>Aug</v>
      </c>
      <c r="Q734" s="4">
        <f>WEEKNUM(Table1[[#This Row],[Invoice Date]])</f>
        <v>34</v>
      </c>
    </row>
    <row r="735" spans="2:17"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c r="O735" s="4" t="str">
        <f>TEXT(Table1[[#This Row],[Invoice Date]],"yyyy")</f>
        <v>2020</v>
      </c>
      <c r="P735" s="4" t="str">
        <f>TEXT(Table1[[#This Row],[Invoice Date]],"mmm")</f>
        <v>Aug</v>
      </c>
      <c r="Q735" s="4">
        <f>WEEKNUM(Table1[[#This Row],[Invoice Date]])</f>
        <v>34</v>
      </c>
    </row>
    <row r="736" spans="2:17"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c r="O736" s="4" t="str">
        <f>TEXT(Table1[[#This Row],[Invoice Date]],"yyyy")</f>
        <v>2020</v>
      </c>
      <c r="P736" s="4" t="str">
        <f>TEXT(Table1[[#This Row],[Invoice Date]],"mmm")</f>
        <v>Aug</v>
      </c>
      <c r="Q736" s="4">
        <f>WEEKNUM(Table1[[#This Row],[Invoice Date]])</f>
        <v>34</v>
      </c>
    </row>
    <row r="737" spans="2:17"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c r="O737" s="4" t="str">
        <f>TEXT(Table1[[#This Row],[Invoice Date]],"yyyy")</f>
        <v>2020</v>
      </c>
      <c r="P737" s="4" t="str">
        <f>TEXT(Table1[[#This Row],[Invoice Date]],"mmm")</f>
        <v>Aug</v>
      </c>
      <c r="Q737" s="4">
        <f>WEEKNUM(Table1[[#This Row],[Invoice Date]])</f>
        <v>34</v>
      </c>
    </row>
    <row r="738" spans="2:17"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c r="O738" s="4" t="str">
        <f>TEXT(Table1[[#This Row],[Invoice Date]],"yyyy")</f>
        <v>2020</v>
      </c>
      <c r="P738" s="4" t="str">
        <f>TEXT(Table1[[#This Row],[Invoice Date]],"mmm")</f>
        <v>Aug</v>
      </c>
      <c r="Q738" s="4">
        <f>WEEKNUM(Table1[[#This Row],[Invoice Date]])</f>
        <v>34</v>
      </c>
    </row>
    <row r="739" spans="2:17"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c r="O739" s="4" t="str">
        <f>TEXT(Table1[[#This Row],[Invoice Date]],"yyyy")</f>
        <v>2020</v>
      </c>
      <c r="P739" s="4" t="str">
        <f>TEXT(Table1[[#This Row],[Invoice Date]],"mmm")</f>
        <v>Aug</v>
      </c>
      <c r="Q739" s="4">
        <f>WEEKNUM(Table1[[#This Row],[Invoice Date]])</f>
        <v>35</v>
      </c>
    </row>
    <row r="740" spans="2:17"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c r="O740" s="4" t="str">
        <f>TEXT(Table1[[#This Row],[Invoice Date]],"yyyy")</f>
        <v>2020</v>
      </c>
      <c r="P740" s="4" t="str">
        <f>TEXT(Table1[[#This Row],[Invoice Date]],"mmm")</f>
        <v>Apr</v>
      </c>
      <c r="Q740" s="4">
        <f>WEEKNUM(Table1[[#This Row],[Invoice Date]])</f>
        <v>17</v>
      </c>
    </row>
    <row r="741" spans="2:17"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c r="O741" s="4" t="str">
        <f>TEXT(Table1[[#This Row],[Invoice Date]],"yyyy")</f>
        <v>2020</v>
      </c>
      <c r="P741" s="4" t="str">
        <f>TEXT(Table1[[#This Row],[Invoice Date]],"mmm")</f>
        <v>Apr</v>
      </c>
      <c r="Q741" s="4">
        <f>WEEKNUM(Table1[[#This Row],[Invoice Date]])</f>
        <v>17</v>
      </c>
    </row>
    <row r="742" spans="2:17"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c r="O742" s="4" t="str">
        <f>TEXT(Table1[[#This Row],[Invoice Date]],"yyyy")</f>
        <v>2020</v>
      </c>
      <c r="P742" s="4" t="str">
        <f>TEXT(Table1[[#This Row],[Invoice Date]],"mmm")</f>
        <v>Apr</v>
      </c>
      <c r="Q742" s="4">
        <f>WEEKNUM(Table1[[#This Row],[Invoice Date]])</f>
        <v>17</v>
      </c>
    </row>
    <row r="743" spans="2:17"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c r="O743" s="4" t="str">
        <f>TEXT(Table1[[#This Row],[Invoice Date]],"yyyy")</f>
        <v>2020</v>
      </c>
      <c r="P743" s="4" t="str">
        <f>TEXT(Table1[[#This Row],[Invoice Date]],"mmm")</f>
        <v>Apr</v>
      </c>
      <c r="Q743" s="4">
        <f>WEEKNUM(Table1[[#This Row],[Invoice Date]])</f>
        <v>17</v>
      </c>
    </row>
    <row r="744" spans="2:17"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c r="O744" s="4" t="str">
        <f>TEXT(Table1[[#This Row],[Invoice Date]],"yyyy")</f>
        <v>2020</v>
      </c>
      <c r="P744" s="4" t="str">
        <f>TEXT(Table1[[#This Row],[Invoice Date]],"mmm")</f>
        <v>Apr</v>
      </c>
      <c r="Q744" s="4">
        <f>WEEKNUM(Table1[[#This Row],[Invoice Date]])</f>
        <v>17</v>
      </c>
    </row>
    <row r="745" spans="2:17"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c r="O745" s="4" t="str">
        <f>TEXT(Table1[[#This Row],[Invoice Date]],"yyyy")</f>
        <v>2020</v>
      </c>
      <c r="P745" s="4" t="str">
        <f>TEXT(Table1[[#This Row],[Invoice Date]],"mmm")</f>
        <v>Apr</v>
      </c>
      <c r="Q745" s="4">
        <f>WEEKNUM(Table1[[#This Row],[Invoice Date]])</f>
        <v>17</v>
      </c>
    </row>
    <row r="746" spans="2:17"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c r="O746" s="4" t="str">
        <f>TEXT(Table1[[#This Row],[Invoice Date]],"yyyy")</f>
        <v>2020</v>
      </c>
      <c r="P746" s="4" t="str">
        <f>TEXT(Table1[[#This Row],[Invoice Date]],"mmm")</f>
        <v>Apr</v>
      </c>
      <c r="Q746" s="4">
        <f>WEEKNUM(Table1[[#This Row],[Invoice Date]])</f>
        <v>17</v>
      </c>
    </row>
    <row r="747" spans="2:17"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c r="O747" s="4" t="str">
        <f>TEXT(Table1[[#This Row],[Invoice Date]],"yyyy")</f>
        <v>2020</v>
      </c>
      <c r="P747" s="4" t="str">
        <f>TEXT(Table1[[#This Row],[Invoice Date]],"mmm")</f>
        <v>Apr</v>
      </c>
      <c r="Q747" s="4">
        <f>WEEKNUM(Table1[[#This Row],[Invoice Date]])</f>
        <v>17</v>
      </c>
    </row>
    <row r="748" spans="2:17"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c r="O748" s="4" t="str">
        <f>TEXT(Table1[[#This Row],[Invoice Date]],"yyyy")</f>
        <v>2020</v>
      </c>
      <c r="P748" s="4" t="str">
        <f>TEXT(Table1[[#This Row],[Invoice Date]],"mmm")</f>
        <v>Apr</v>
      </c>
      <c r="Q748" s="4">
        <f>WEEKNUM(Table1[[#This Row],[Invoice Date]])</f>
        <v>17</v>
      </c>
    </row>
    <row r="749" spans="2:17"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c r="O749" s="4" t="str">
        <f>TEXT(Table1[[#This Row],[Invoice Date]],"yyyy")</f>
        <v>2020</v>
      </c>
      <c r="P749" s="4" t="str">
        <f>TEXT(Table1[[#This Row],[Invoice Date]],"mmm")</f>
        <v>Apr</v>
      </c>
      <c r="Q749" s="4">
        <f>WEEKNUM(Table1[[#This Row],[Invoice Date]])</f>
        <v>17</v>
      </c>
    </row>
    <row r="750" spans="2:17"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c r="O750" s="4" t="str">
        <f>TEXT(Table1[[#This Row],[Invoice Date]],"yyyy")</f>
        <v>2020</v>
      </c>
      <c r="P750" s="4" t="str">
        <f>TEXT(Table1[[#This Row],[Invoice Date]],"mmm")</f>
        <v>Apr</v>
      </c>
      <c r="Q750" s="4">
        <f>WEEKNUM(Table1[[#This Row],[Invoice Date]])</f>
        <v>17</v>
      </c>
    </row>
    <row r="751" spans="2:17"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c r="O751" s="4" t="str">
        <f>TEXT(Table1[[#This Row],[Invoice Date]],"yyyy")</f>
        <v>2020</v>
      </c>
      <c r="P751" s="4" t="str">
        <f>TEXT(Table1[[#This Row],[Invoice Date]],"mmm")</f>
        <v>Apr</v>
      </c>
      <c r="Q751" s="4">
        <f>WEEKNUM(Table1[[#This Row],[Invoice Date]])</f>
        <v>17</v>
      </c>
    </row>
    <row r="752" spans="2:17"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c r="O752" s="4" t="str">
        <f>TEXT(Table1[[#This Row],[Invoice Date]],"yyyy")</f>
        <v>2020</v>
      </c>
      <c r="P752" s="4" t="str">
        <f>TEXT(Table1[[#This Row],[Invoice Date]],"mmm")</f>
        <v>Apr</v>
      </c>
      <c r="Q752" s="4">
        <f>WEEKNUM(Table1[[#This Row],[Invoice Date]])</f>
        <v>17</v>
      </c>
    </row>
    <row r="753" spans="2:17"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c r="O753" s="4" t="str">
        <f>TEXT(Table1[[#This Row],[Invoice Date]],"yyyy")</f>
        <v>2020</v>
      </c>
      <c r="P753" s="4" t="str">
        <f>TEXT(Table1[[#This Row],[Invoice Date]],"mmm")</f>
        <v>Apr</v>
      </c>
      <c r="Q753" s="4">
        <f>WEEKNUM(Table1[[#This Row],[Invoice Date]])</f>
        <v>17</v>
      </c>
    </row>
    <row r="754" spans="2:17"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c r="O754" s="4" t="str">
        <f>TEXT(Table1[[#This Row],[Invoice Date]],"yyyy")</f>
        <v>2020</v>
      </c>
      <c r="P754" s="4" t="str">
        <f>TEXT(Table1[[#This Row],[Invoice Date]],"mmm")</f>
        <v>Sep</v>
      </c>
      <c r="Q754" s="4">
        <f>WEEKNUM(Table1[[#This Row],[Invoice Date]])</f>
        <v>37</v>
      </c>
    </row>
    <row r="755" spans="2:17"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c r="O755" s="4" t="str">
        <f>TEXT(Table1[[#This Row],[Invoice Date]],"yyyy")</f>
        <v>2020</v>
      </c>
      <c r="P755" s="4" t="str">
        <f>TEXT(Table1[[#This Row],[Invoice Date]],"mmm")</f>
        <v>Sep</v>
      </c>
      <c r="Q755" s="4">
        <f>WEEKNUM(Table1[[#This Row],[Invoice Date]])</f>
        <v>37</v>
      </c>
    </row>
    <row r="756" spans="2:17"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c r="O756" s="4" t="str">
        <f>TEXT(Table1[[#This Row],[Invoice Date]],"yyyy")</f>
        <v>2020</v>
      </c>
      <c r="P756" s="4" t="str">
        <f>TEXT(Table1[[#This Row],[Invoice Date]],"mmm")</f>
        <v>Sep</v>
      </c>
      <c r="Q756" s="4">
        <f>WEEKNUM(Table1[[#This Row],[Invoice Date]])</f>
        <v>37</v>
      </c>
    </row>
    <row r="757" spans="2:17"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c r="O757" s="4" t="str">
        <f>TEXT(Table1[[#This Row],[Invoice Date]],"yyyy")</f>
        <v>2020</v>
      </c>
      <c r="P757" s="4" t="str">
        <f>TEXT(Table1[[#This Row],[Invoice Date]],"mmm")</f>
        <v>Sep</v>
      </c>
      <c r="Q757" s="4">
        <f>WEEKNUM(Table1[[#This Row],[Invoice Date]])</f>
        <v>37</v>
      </c>
    </row>
    <row r="758" spans="2:17"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c r="O758" s="4" t="str">
        <f>TEXT(Table1[[#This Row],[Invoice Date]],"yyyy")</f>
        <v>2020</v>
      </c>
      <c r="P758" s="4" t="str">
        <f>TEXT(Table1[[#This Row],[Invoice Date]],"mmm")</f>
        <v>Sep</v>
      </c>
      <c r="Q758" s="4">
        <f>WEEKNUM(Table1[[#This Row],[Invoice Date]])</f>
        <v>37</v>
      </c>
    </row>
    <row r="759" spans="2:17"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c r="O759" s="4" t="str">
        <f>TEXT(Table1[[#This Row],[Invoice Date]],"yyyy")</f>
        <v>2020</v>
      </c>
      <c r="P759" s="4" t="str">
        <f>TEXT(Table1[[#This Row],[Invoice Date]],"mmm")</f>
        <v>Sep</v>
      </c>
      <c r="Q759" s="4">
        <f>WEEKNUM(Table1[[#This Row],[Invoice Date]])</f>
        <v>37</v>
      </c>
    </row>
    <row r="760" spans="2:17"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c r="O760" s="4" t="str">
        <f>TEXT(Table1[[#This Row],[Invoice Date]],"yyyy")</f>
        <v>2020</v>
      </c>
      <c r="P760" s="4" t="str">
        <f>TEXT(Table1[[#This Row],[Invoice Date]],"mmm")</f>
        <v>Sep</v>
      </c>
      <c r="Q760" s="4">
        <f>WEEKNUM(Table1[[#This Row],[Invoice Date]])</f>
        <v>38</v>
      </c>
    </row>
    <row r="761" spans="2:17"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c r="O761" s="4" t="str">
        <f>TEXT(Table1[[#This Row],[Invoice Date]],"yyyy")</f>
        <v>2020</v>
      </c>
      <c r="P761" s="4" t="str">
        <f>TEXT(Table1[[#This Row],[Invoice Date]],"mmm")</f>
        <v>Sep</v>
      </c>
      <c r="Q761" s="4">
        <f>WEEKNUM(Table1[[#This Row],[Invoice Date]])</f>
        <v>38</v>
      </c>
    </row>
    <row r="762" spans="2:17"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c r="O762" s="4" t="str">
        <f>TEXT(Table1[[#This Row],[Invoice Date]],"yyyy")</f>
        <v>2020</v>
      </c>
      <c r="P762" s="4" t="str">
        <f>TEXT(Table1[[#This Row],[Invoice Date]],"mmm")</f>
        <v>Sep</v>
      </c>
      <c r="Q762" s="4">
        <f>WEEKNUM(Table1[[#This Row],[Invoice Date]])</f>
        <v>38</v>
      </c>
    </row>
    <row r="763" spans="2:17"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c r="O763" s="4" t="str">
        <f>TEXT(Table1[[#This Row],[Invoice Date]],"yyyy")</f>
        <v>2020</v>
      </c>
      <c r="P763" s="4" t="str">
        <f>TEXT(Table1[[#This Row],[Invoice Date]],"mmm")</f>
        <v>Sep</v>
      </c>
      <c r="Q763" s="4">
        <f>WEEKNUM(Table1[[#This Row],[Invoice Date]])</f>
        <v>38</v>
      </c>
    </row>
    <row r="764" spans="2:17"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c r="O764" s="4" t="str">
        <f>TEXT(Table1[[#This Row],[Invoice Date]],"yyyy")</f>
        <v>2020</v>
      </c>
      <c r="P764" s="4" t="str">
        <f>TEXT(Table1[[#This Row],[Invoice Date]],"mmm")</f>
        <v>Sep</v>
      </c>
      <c r="Q764" s="4">
        <f>WEEKNUM(Table1[[#This Row],[Invoice Date]])</f>
        <v>38</v>
      </c>
    </row>
    <row r="765" spans="2:17"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c r="O765" s="4" t="str">
        <f>TEXT(Table1[[#This Row],[Invoice Date]],"yyyy")</f>
        <v>2020</v>
      </c>
      <c r="P765" s="4" t="str">
        <f>TEXT(Table1[[#This Row],[Invoice Date]],"mmm")</f>
        <v>Sep</v>
      </c>
      <c r="Q765" s="4">
        <f>WEEKNUM(Table1[[#This Row],[Invoice Date]])</f>
        <v>38</v>
      </c>
    </row>
    <row r="766" spans="2:17"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c r="O766" s="4" t="str">
        <f>TEXT(Table1[[#This Row],[Invoice Date]],"yyyy")</f>
        <v>2020</v>
      </c>
      <c r="P766" s="4" t="str">
        <f>TEXT(Table1[[#This Row],[Invoice Date]],"mmm")</f>
        <v>Sep</v>
      </c>
      <c r="Q766" s="4">
        <f>WEEKNUM(Table1[[#This Row],[Invoice Date]])</f>
        <v>38</v>
      </c>
    </row>
    <row r="767" spans="2:17"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c r="O767" s="4" t="str">
        <f>TEXT(Table1[[#This Row],[Invoice Date]],"yyyy")</f>
        <v>2020</v>
      </c>
      <c r="P767" s="4" t="str">
        <f>TEXT(Table1[[#This Row],[Invoice Date]],"mmm")</f>
        <v>Sep</v>
      </c>
      <c r="Q767" s="4">
        <f>WEEKNUM(Table1[[#This Row],[Invoice Date]])</f>
        <v>39</v>
      </c>
    </row>
    <row r="768" spans="2:17"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c r="O768" s="4" t="str">
        <f>TEXT(Table1[[#This Row],[Invoice Date]],"yyyy")</f>
        <v>2020</v>
      </c>
      <c r="P768" s="4" t="str">
        <f>TEXT(Table1[[#This Row],[Invoice Date]],"mmm")</f>
        <v>Sep</v>
      </c>
      <c r="Q768" s="4">
        <f>WEEKNUM(Table1[[#This Row],[Invoice Date]])</f>
        <v>39</v>
      </c>
    </row>
    <row r="769" spans="2:17"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c r="O769" s="4" t="str">
        <f>TEXT(Table1[[#This Row],[Invoice Date]],"yyyy")</f>
        <v>2020</v>
      </c>
      <c r="P769" s="4" t="str">
        <f>TEXT(Table1[[#This Row],[Invoice Date]],"mmm")</f>
        <v>Sep</v>
      </c>
      <c r="Q769" s="4">
        <f>WEEKNUM(Table1[[#This Row],[Invoice Date]])</f>
        <v>39</v>
      </c>
    </row>
    <row r="770" spans="2:17"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c r="O770" s="4" t="str">
        <f>TEXT(Table1[[#This Row],[Invoice Date]],"yyyy")</f>
        <v>2020</v>
      </c>
      <c r="P770" s="4" t="str">
        <f>TEXT(Table1[[#This Row],[Invoice Date]],"mmm")</f>
        <v>Sep</v>
      </c>
      <c r="Q770" s="4">
        <f>WEEKNUM(Table1[[#This Row],[Invoice Date]])</f>
        <v>39</v>
      </c>
    </row>
    <row r="771" spans="2:17"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c r="O771" s="4" t="str">
        <f>TEXT(Table1[[#This Row],[Invoice Date]],"yyyy")</f>
        <v>2020</v>
      </c>
      <c r="P771" s="4" t="str">
        <f>TEXT(Table1[[#This Row],[Invoice Date]],"mmm")</f>
        <v>Sep</v>
      </c>
      <c r="Q771" s="4">
        <f>WEEKNUM(Table1[[#This Row],[Invoice Date]])</f>
        <v>39</v>
      </c>
    </row>
    <row r="772" spans="2:17"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c r="O772" s="4" t="str">
        <f>TEXT(Table1[[#This Row],[Invoice Date]],"yyyy")</f>
        <v>2020</v>
      </c>
      <c r="P772" s="4" t="str">
        <f>TEXT(Table1[[#This Row],[Invoice Date]],"mmm")</f>
        <v>Sep</v>
      </c>
      <c r="Q772" s="4">
        <f>WEEKNUM(Table1[[#This Row],[Invoice Date]])</f>
        <v>39</v>
      </c>
    </row>
    <row r="773" spans="2:17"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c r="O773" s="4" t="str">
        <f>TEXT(Table1[[#This Row],[Invoice Date]],"yyyy")</f>
        <v>2020</v>
      </c>
      <c r="P773" s="4" t="str">
        <f>TEXT(Table1[[#This Row],[Invoice Date]],"mmm")</f>
        <v>Sep</v>
      </c>
      <c r="Q773" s="4">
        <f>WEEKNUM(Table1[[#This Row],[Invoice Date]])</f>
        <v>39</v>
      </c>
    </row>
    <row r="774" spans="2:17"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c r="O774" s="4" t="str">
        <f>TEXT(Table1[[#This Row],[Invoice Date]],"yyyy")</f>
        <v>2020</v>
      </c>
      <c r="P774" s="4" t="str">
        <f>TEXT(Table1[[#This Row],[Invoice Date]],"mmm")</f>
        <v>Sep</v>
      </c>
      <c r="Q774" s="4">
        <f>WEEKNUM(Table1[[#This Row],[Invoice Date]])</f>
        <v>40</v>
      </c>
    </row>
    <row r="775" spans="2:17"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c r="O775" s="4" t="str">
        <f>TEXT(Table1[[#This Row],[Invoice Date]],"yyyy")</f>
        <v>2020</v>
      </c>
      <c r="P775" s="4" t="str">
        <f>TEXT(Table1[[#This Row],[Invoice Date]],"mmm")</f>
        <v>Sep</v>
      </c>
      <c r="Q775" s="4">
        <f>WEEKNUM(Table1[[#This Row],[Invoice Date]])</f>
        <v>40</v>
      </c>
    </row>
    <row r="776" spans="2:17"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c r="O776" s="4" t="str">
        <f>TEXT(Table1[[#This Row],[Invoice Date]],"yyyy")</f>
        <v>2020</v>
      </c>
      <c r="P776" s="4" t="str">
        <f>TEXT(Table1[[#This Row],[Invoice Date]],"mmm")</f>
        <v>Sep</v>
      </c>
      <c r="Q776" s="4">
        <f>WEEKNUM(Table1[[#This Row],[Invoice Date]])</f>
        <v>40</v>
      </c>
    </row>
    <row r="777" spans="2:17"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c r="O777" s="4" t="str">
        <f>TEXT(Table1[[#This Row],[Invoice Date]],"yyyy")</f>
        <v>2020</v>
      </c>
      <c r="P777" s="4" t="str">
        <f>TEXT(Table1[[#This Row],[Invoice Date]],"mmm")</f>
        <v>Sep</v>
      </c>
      <c r="Q777" s="4">
        <f>WEEKNUM(Table1[[#This Row],[Invoice Date]])</f>
        <v>40</v>
      </c>
    </row>
    <row r="778" spans="2:17"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c r="O778" s="4" t="str">
        <f>TEXT(Table1[[#This Row],[Invoice Date]],"yyyy")</f>
        <v>2020</v>
      </c>
      <c r="P778" s="4" t="str">
        <f>TEXT(Table1[[#This Row],[Invoice Date]],"mmm")</f>
        <v>Oct</v>
      </c>
      <c r="Q778" s="4">
        <f>WEEKNUM(Table1[[#This Row],[Invoice Date]])</f>
        <v>40</v>
      </c>
    </row>
    <row r="779" spans="2:17"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c r="O779" s="4" t="str">
        <f>TEXT(Table1[[#This Row],[Invoice Date]],"yyyy")</f>
        <v>2020</v>
      </c>
      <c r="P779" s="4" t="str">
        <f>TEXT(Table1[[#This Row],[Invoice Date]],"mmm")</f>
        <v>Oct</v>
      </c>
      <c r="Q779" s="4">
        <f>WEEKNUM(Table1[[#This Row],[Invoice Date]])</f>
        <v>40</v>
      </c>
    </row>
    <row r="780" spans="2:17"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c r="O780" s="4" t="str">
        <f>TEXT(Table1[[#This Row],[Invoice Date]],"yyyy")</f>
        <v>2020</v>
      </c>
      <c r="P780" s="4" t="str">
        <f>TEXT(Table1[[#This Row],[Invoice Date]],"mmm")</f>
        <v>Oct</v>
      </c>
      <c r="Q780" s="4">
        <f>WEEKNUM(Table1[[#This Row],[Invoice Date]])</f>
        <v>40</v>
      </c>
    </row>
    <row r="781" spans="2:17"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c r="O781" s="4" t="str">
        <f>TEXT(Table1[[#This Row],[Invoice Date]],"yyyy")</f>
        <v>2020</v>
      </c>
      <c r="P781" s="4" t="str">
        <f>TEXT(Table1[[#This Row],[Invoice Date]],"mmm")</f>
        <v>Oct</v>
      </c>
      <c r="Q781" s="4">
        <f>WEEKNUM(Table1[[#This Row],[Invoice Date]])</f>
        <v>41</v>
      </c>
    </row>
    <row r="782" spans="2:17"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c r="O782" s="4" t="str">
        <f>TEXT(Table1[[#This Row],[Invoice Date]],"yyyy")</f>
        <v>2020</v>
      </c>
      <c r="P782" s="4" t="str">
        <f>TEXT(Table1[[#This Row],[Invoice Date]],"mmm")</f>
        <v>Oct</v>
      </c>
      <c r="Q782" s="4">
        <f>WEEKNUM(Table1[[#This Row],[Invoice Date]])</f>
        <v>41</v>
      </c>
    </row>
    <row r="783" spans="2:17"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c r="O783" s="4" t="str">
        <f>TEXT(Table1[[#This Row],[Invoice Date]],"yyyy")</f>
        <v>2020</v>
      </c>
      <c r="P783" s="4" t="str">
        <f>TEXT(Table1[[#This Row],[Invoice Date]],"mmm")</f>
        <v>Oct</v>
      </c>
      <c r="Q783" s="4">
        <f>WEEKNUM(Table1[[#This Row],[Invoice Date]])</f>
        <v>41</v>
      </c>
    </row>
    <row r="784" spans="2:17"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c r="O784" s="4" t="str">
        <f>TEXT(Table1[[#This Row],[Invoice Date]],"yyyy")</f>
        <v>2020</v>
      </c>
      <c r="P784" s="4" t="str">
        <f>TEXT(Table1[[#This Row],[Invoice Date]],"mmm")</f>
        <v>Oct</v>
      </c>
      <c r="Q784" s="4">
        <f>WEEKNUM(Table1[[#This Row],[Invoice Date]])</f>
        <v>41</v>
      </c>
    </row>
    <row r="785" spans="2:17"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c r="O785" s="4" t="str">
        <f>TEXT(Table1[[#This Row],[Invoice Date]],"yyyy")</f>
        <v>2020</v>
      </c>
      <c r="P785" s="4" t="str">
        <f>TEXT(Table1[[#This Row],[Invoice Date]],"mmm")</f>
        <v>Oct</v>
      </c>
      <c r="Q785" s="4">
        <f>WEEKNUM(Table1[[#This Row],[Invoice Date]])</f>
        <v>41</v>
      </c>
    </row>
    <row r="786" spans="2:17"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c r="O786" s="4" t="str">
        <f>TEXT(Table1[[#This Row],[Invoice Date]],"yyyy")</f>
        <v>2020</v>
      </c>
      <c r="P786" s="4" t="str">
        <f>TEXT(Table1[[#This Row],[Invoice Date]],"mmm")</f>
        <v>Oct</v>
      </c>
      <c r="Q786" s="4">
        <f>WEEKNUM(Table1[[#This Row],[Invoice Date]])</f>
        <v>41</v>
      </c>
    </row>
    <row r="787" spans="2:17"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c r="O787" s="4" t="str">
        <f>TEXT(Table1[[#This Row],[Invoice Date]],"yyyy")</f>
        <v>2020</v>
      </c>
      <c r="P787" s="4" t="str">
        <f>TEXT(Table1[[#This Row],[Invoice Date]],"mmm")</f>
        <v>Oct</v>
      </c>
      <c r="Q787" s="4">
        <f>WEEKNUM(Table1[[#This Row],[Invoice Date]])</f>
        <v>41</v>
      </c>
    </row>
    <row r="788" spans="2:17"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c r="O788" s="4" t="str">
        <f>TEXT(Table1[[#This Row],[Invoice Date]],"yyyy")</f>
        <v>2020</v>
      </c>
      <c r="P788" s="4" t="str">
        <f>TEXT(Table1[[#This Row],[Invoice Date]],"mmm")</f>
        <v>May</v>
      </c>
      <c r="Q788" s="4">
        <f>WEEKNUM(Table1[[#This Row],[Invoice Date]])</f>
        <v>22</v>
      </c>
    </row>
    <row r="789" spans="2:17"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c r="O789" s="4" t="str">
        <f>TEXT(Table1[[#This Row],[Invoice Date]],"yyyy")</f>
        <v>2020</v>
      </c>
      <c r="P789" s="4" t="str">
        <f>TEXT(Table1[[#This Row],[Invoice Date]],"mmm")</f>
        <v>May</v>
      </c>
      <c r="Q789" s="4">
        <f>WEEKNUM(Table1[[#This Row],[Invoice Date]])</f>
        <v>22</v>
      </c>
    </row>
    <row r="790" spans="2:17"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c r="O790" s="4" t="str">
        <f>TEXT(Table1[[#This Row],[Invoice Date]],"yyyy")</f>
        <v>2020</v>
      </c>
      <c r="P790" s="4" t="str">
        <f>TEXT(Table1[[#This Row],[Invoice Date]],"mmm")</f>
        <v>May</v>
      </c>
      <c r="Q790" s="4">
        <f>WEEKNUM(Table1[[#This Row],[Invoice Date]])</f>
        <v>22</v>
      </c>
    </row>
    <row r="791" spans="2:17"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c r="O791" s="4" t="str">
        <f>TEXT(Table1[[#This Row],[Invoice Date]],"yyyy")</f>
        <v>2020</v>
      </c>
      <c r="P791" s="4" t="str">
        <f>TEXT(Table1[[#This Row],[Invoice Date]],"mmm")</f>
        <v>May</v>
      </c>
      <c r="Q791" s="4">
        <f>WEEKNUM(Table1[[#This Row],[Invoice Date]])</f>
        <v>22</v>
      </c>
    </row>
    <row r="792" spans="2:17"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c r="O792" s="4" t="str">
        <f>TEXT(Table1[[#This Row],[Invoice Date]],"yyyy")</f>
        <v>2020</v>
      </c>
      <c r="P792" s="4" t="str">
        <f>TEXT(Table1[[#This Row],[Invoice Date]],"mmm")</f>
        <v>May</v>
      </c>
      <c r="Q792" s="4">
        <f>WEEKNUM(Table1[[#This Row],[Invoice Date]])</f>
        <v>22</v>
      </c>
    </row>
    <row r="793" spans="2:17"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c r="O793" s="4" t="str">
        <f>TEXT(Table1[[#This Row],[Invoice Date]],"yyyy")</f>
        <v>2020</v>
      </c>
      <c r="P793" s="4" t="str">
        <f>TEXT(Table1[[#This Row],[Invoice Date]],"mmm")</f>
        <v>May</v>
      </c>
      <c r="Q793" s="4">
        <f>WEEKNUM(Table1[[#This Row],[Invoice Date]])</f>
        <v>22</v>
      </c>
    </row>
    <row r="794" spans="2:17"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c r="O794" s="4" t="str">
        <f>TEXT(Table1[[#This Row],[Invoice Date]],"yyyy")</f>
        <v>2020</v>
      </c>
      <c r="P794" s="4" t="str">
        <f>TEXT(Table1[[#This Row],[Invoice Date]],"mmm")</f>
        <v>Oct</v>
      </c>
      <c r="Q794" s="4">
        <f>WEEKNUM(Table1[[#This Row],[Invoice Date]])</f>
        <v>42</v>
      </c>
    </row>
    <row r="795" spans="2:17"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c r="O795" s="4" t="str">
        <f>TEXT(Table1[[#This Row],[Invoice Date]],"yyyy")</f>
        <v>2020</v>
      </c>
      <c r="P795" s="4" t="str">
        <f>TEXT(Table1[[#This Row],[Invoice Date]],"mmm")</f>
        <v>Oct</v>
      </c>
      <c r="Q795" s="4">
        <f>WEEKNUM(Table1[[#This Row],[Invoice Date]])</f>
        <v>43</v>
      </c>
    </row>
    <row r="796" spans="2:17"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c r="O796" s="4" t="str">
        <f>TEXT(Table1[[#This Row],[Invoice Date]],"yyyy")</f>
        <v>2020</v>
      </c>
      <c r="P796" s="4" t="str">
        <f>TEXT(Table1[[#This Row],[Invoice Date]],"mmm")</f>
        <v>Oct</v>
      </c>
      <c r="Q796" s="4">
        <f>WEEKNUM(Table1[[#This Row],[Invoice Date]])</f>
        <v>43</v>
      </c>
    </row>
    <row r="797" spans="2:17"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c r="O797" s="4" t="str">
        <f>TEXT(Table1[[#This Row],[Invoice Date]],"yyyy")</f>
        <v>2020</v>
      </c>
      <c r="P797" s="4" t="str">
        <f>TEXT(Table1[[#This Row],[Invoice Date]],"mmm")</f>
        <v>Oct</v>
      </c>
      <c r="Q797" s="4">
        <f>WEEKNUM(Table1[[#This Row],[Invoice Date]])</f>
        <v>43</v>
      </c>
    </row>
    <row r="798" spans="2:17"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c r="O798" s="4" t="str">
        <f>TEXT(Table1[[#This Row],[Invoice Date]],"yyyy")</f>
        <v>2020</v>
      </c>
      <c r="P798" s="4" t="str">
        <f>TEXT(Table1[[#This Row],[Invoice Date]],"mmm")</f>
        <v>Oct</v>
      </c>
      <c r="Q798" s="4">
        <f>WEEKNUM(Table1[[#This Row],[Invoice Date]])</f>
        <v>43</v>
      </c>
    </row>
    <row r="799" spans="2:17"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c r="O799" s="4" t="str">
        <f>TEXT(Table1[[#This Row],[Invoice Date]],"yyyy")</f>
        <v>2020</v>
      </c>
      <c r="P799" s="4" t="str">
        <f>TEXT(Table1[[#This Row],[Invoice Date]],"mmm")</f>
        <v>Oct</v>
      </c>
      <c r="Q799" s="4">
        <f>WEEKNUM(Table1[[#This Row],[Invoice Date]])</f>
        <v>43</v>
      </c>
    </row>
    <row r="800" spans="2:17"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c r="O800" s="4" t="str">
        <f>TEXT(Table1[[#This Row],[Invoice Date]],"yyyy")</f>
        <v>2020</v>
      </c>
      <c r="P800" s="4" t="str">
        <f>TEXT(Table1[[#This Row],[Invoice Date]],"mmm")</f>
        <v>Oct</v>
      </c>
      <c r="Q800" s="4">
        <f>WEEKNUM(Table1[[#This Row],[Invoice Date]])</f>
        <v>43</v>
      </c>
    </row>
    <row r="801" spans="2:17"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c r="O801" s="4" t="str">
        <f>TEXT(Table1[[#This Row],[Invoice Date]],"yyyy")</f>
        <v>2020</v>
      </c>
      <c r="P801" s="4" t="str">
        <f>TEXT(Table1[[#This Row],[Invoice Date]],"mmm")</f>
        <v>Oct</v>
      </c>
      <c r="Q801" s="4">
        <f>WEEKNUM(Table1[[#This Row],[Invoice Date]])</f>
        <v>43</v>
      </c>
    </row>
    <row r="802" spans="2:17"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c r="O802" s="4" t="str">
        <f>TEXT(Table1[[#This Row],[Invoice Date]],"yyyy")</f>
        <v>2020</v>
      </c>
      <c r="P802" s="4" t="str">
        <f>TEXT(Table1[[#This Row],[Invoice Date]],"mmm")</f>
        <v>Oct</v>
      </c>
      <c r="Q802" s="4">
        <f>WEEKNUM(Table1[[#This Row],[Invoice Date]])</f>
        <v>44</v>
      </c>
    </row>
    <row r="803" spans="2:17"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c r="O803" s="4" t="str">
        <f>TEXT(Table1[[#This Row],[Invoice Date]],"yyyy")</f>
        <v>2020</v>
      </c>
      <c r="P803" s="4" t="str">
        <f>TEXT(Table1[[#This Row],[Invoice Date]],"mmm")</f>
        <v>Oct</v>
      </c>
      <c r="Q803" s="4">
        <f>WEEKNUM(Table1[[#This Row],[Invoice Date]])</f>
        <v>44</v>
      </c>
    </row>
    <row r="804" spans="2:17"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c r="O804" s="4" t="str">
        <f>TEXT(Table1[[#This Row],[Invoice Date]],"yyyy")</f>
        <v>2020</v>
      </c>
      <c r="P804" s="4" t="str">
        <f>TEXT(Table1[[#This Row],[Invoice Date]],"mmm")</f>
        <v>Oct</v>
      </c>
      <c r="Q804" s="4">
        <f>WEEKNUM(Table1[[#This Row],[Invoice Date]])</f>
        <v>44</v>
      </c>
    </row>
    <row r="805" spans="2:17"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c r="O805" s="4" t="str">
        <f>TEXT(Table1[[#This Row],[Invoice Date]],"yyyy")</f>
        <v>2020</v>
      </c>
      <c r="P805" s="4" t="str">
        <f>TEXT(Table1[[#This Row],[Invoice Date]],"mmm")</f>
        <v>Oct</v>
      </c>
      <c r="Q805" s="4">
        <f>WEEKNUM(Table1[[#This Row],[Invoice Date]])</f>
        <v>44</v>
      </c>
    </row>
    <row r="806" spans="2:17"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c r="O806" s="4" t="str">
        <f>TEXT(Table1[[#This Row],[Invoice Date]],"yyyy")</f>
        <v>2020</v>
      </c>
      <c r="P806" s="4" t="str">
        <f>TEXT(Table1[[#This Row],[Invoice Date]],"mmm")</f>
        <v>Oct</v>
      </c>
      <c r="Q806" s="4">
        <f>WEEKNUM(Table1[[#This Row],[Invoice Date]])</f>
        <v>44</v>
      </c>
    </row>
    <row r="807" spans="2:17"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c r="O807" s="4" t="str">
        <f>TEXT(Table1[[#This Row],[Invoice Date]],"yyyy")</f>
        <v>2020</v>
      </c>
      <c r="P807" s="4" t="str">
        <f>TEXT(Table1[[#This Row],[Invoice Date]],"mmm")</f>
        <v>Oct</v>
      </c>
      <c r="Q807" s="4">
        <f>WEEKNUM(Table1[[#This Row],[Invoice Date]])</f>
        <v>44</v>
      </c>
    </row>
    <row r="808" spans="2:17"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c r="O808" s="4" t="str">
        <f>TEXT(Table1[[#This Row],[Invoice Date]],"yyyy")</f>
        <v>2020</v>
      </c>
      <c r="P808" s="4" t="str">
        <f>TEXT(Table1[[#This Row],[Invoice Date]],"mmm")</f>
        <v>Oct</v>
      </c>
      <c r="Q808" s="4">
        <f>WEEKNUM(Table1[[#This Row],[Invoice Date]])</f>
        <v>44</v>
      </c>
    </row>
    <row r="809" spans="2:17"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c r="O809" s="4" t="str">
        <f>TEXT(Table1[[#This Row],[Invoice Date]],"yyyy")</f>
        <v>2020</v>
      </c>
      <c r="P809" s="4" t="str">
        <f>TEXT(Table1[[#This Row],[Invoice Date]],"mmm")</f>
        <v>Nov</v>
      </c>
      <c r="Q809" s="4">
        <f>WEEKNUM(Table1[[#This Row],[Invoice Date]])</f>
        <v>45</v>
      </c>
    </row>
    <row r="810" spans="2:17"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c r="O810" s="4" t="str">
        <f>TEXT(Table1[[#This Row],[Invoice Date]],"yyyy")</f>
        <v>2020</v>
      </c>
      <c r="P810" s="4" t="str">
        <f>TEXT(Table1[[#This Row],[Invoice Date]],"mmm")</f>
        <v>Nov</v>
      </c>
      <c r="Q810" s="4">
        <f>WEEKNUM(Table1[[#This Row],[Invoice Date]])</f>
        <v>45</v>
      </c>
    </row>
    <row r="811" spans="2:17"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c r="O811" s="4" t="str">
        <f>TEXT(Table1[[#This Row],[Invoice Date]],"yyyy")</f>
        <v>2020</v>
      </c>
      <c r="P811" s="4" t="str">
        <f>TEXT(Table1[[#This Row],[Invoice Date]],"mmm")</f>
        <v>Nov</v>
      </c>
      <c r="Q811" s="4">
        <f>WEEKNUM(Table1[[#This Row],[Invoice Date]])</f>
        <v>45</v>
      </c>
    </row>
    <row r="812" spans="2:17"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c r="O812" s="4" t="str">
        <f>TEXT(Table1[[#This Row],[Invoice Date]],"yyyy")</f>
        <v>2020</v>
      </c>
      <c r="P812" s="4" t="str">
        <f>TEXT(Table1[[#This Row],[Invoice Date]],"mmm")</f>
        <v>Nov</v>
      </c>
      <c r="Q812" s="4">
        <f>WEEKNUM(Table1[[#This Row],[Invoice Date]])</f>
        <v>45</v>
      </c>
    </row>
    <row r="813" spans="2:17"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c r="O813" s="4" t="str">
        <f>TEXT(Table1[[#This Row],[Invoice Date]],"yyyy")</f>
        <v>2020</v>
      </c>
      <c r="P813" s="4" t="str">
        <f>TEXT(Table1[[#This Row],[Invoice Date]],"mmm")</f>
        <v>Nov</v>
      </c>
      <c r="Q813" s="4">
        <f>WEEKNUM(Table1[[#This Row],[Invoice Date]])</f>
        <v>45</v>
      </c>
    </row>
    <row r="814" spans="2:17"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c r="O814" s="4" t="str">
        <f>TEXT(Table1[[#This Row],[Invoice Date]],"yyyy")</f>
        <v>2020</v>
      </c>
      <c r="P814" s="4" t="str">
        <f>TEXT(Table1[[#This Row],[Invoice Date]],"mmm")</f>
        <v>Nov</v>
      </c>
      <c r="Q814" s="4">
        <f>WEEKNUM(Table1[[#This Row],[Invoice Date]])</f>
        <v>45</v>
      </c>
    </row>
    <row r="815" spans="2:17"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c r="O815" s="4" t="str">
        <f>TEXT(Table1[[#This Row],[Invoice Date]],"yyyy")</f>
        <v>2020</v>
      </c>
      <c r="P815" s="4" t="str">
        <f>TEXT(Table1[[#This Row],[Invoice Date]],"mmm")</f>
        <v>Nov</v>
      </c>
      <c r="Q815" s="4">
        <f>WEEKNUM(Table1[[#This Row],[Invoice Date]])</f>
        <v>45</v>
      </c>
    </row>
    <row r="816" spans="2:17"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c r="O816" s="4" t="str">
        <f>TEXT(Table1[[#This Row],[Invoice Date]],"yyyy")</f>
        <v>2020</v>
      </c>
      <c r="P816" s="4" t="str">
        <f>TEXT(Table1[[#This Row],[Invoice Date]],"mmm")</f>
        <v>Nov</v>
      </c>
      <c r="Q816" s="4">
        <f>WEEKNUM(Table1[[#This Row],[Invoice Date]])</f>
        <v>46</v>
      </c>
    </row>
    <row r="817" spans="2:17"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c r="O817" s="4" t="str">
        <f>TEXT(Table1[[#This Row],[Invoice Date]],"yyyy")</f>
        <v>2020</v>
      </c>
      <c r="P817" s="4" t="str">
        <f>TEXT(Table1[[#This Row],[Invoice Date]],"mmm")</f>
        <v>Nov</v>
      </c>
      <c r="Q817" s="4">
        <f>WEEKNUM(Table1[[#This Row],[Invoice Date]])</f>
        <v>46</v>
      </c>
    </row>
    <row r="818" spans="2:17"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c r="O818" s="4" t="str">
        <f>TEXT(Table1[[#This Row],[Invoice Date]],"yyyy")</f>
        <v>2020</v>
      </c>
      <c r="P818" s="4" t="str">
        <f>TEXT(Table1[[#This Row],[Invoice Date]],"mmm")</f>
        <v>Nov</v>
      </c>
      <c r="Q818" s="4">
        <f>WEEKNUM(Table1[[#This Row],[Invoice Date]])</f>
        <v>46</v>
      </c>
    </row>
    <row r="819" spans="2:17"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c r="O819" s="4" t="str">
        <f>TEXT(Table1[[#This Row],[Invoice Date]],"yyyy")</f>
        <v>2020</v>
      </c>
      <c r="P819" s="4" t="str">
        <f>TEXT(Table1[[#This Row],[Invoice Date]],"mmm")</f>
        <v>Nov</v>
      </c>
      <c r="Q819" s="4">
        <f>WEEKNUM(Table1[[#This Row],[Invoice Date]])</f>
        <v>46</v>
      </c>
    </row>
    <row r="820" spans="2:17"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c r="O820" s="4" t="str">
        <f>TEXT(Table1[[#This Row],[Invoice Date]],"yyyy")</f>
        <v>2020</v>
      </c>
      <c r="P820" s="4" t="str">
        <f>TEXT(Table1[[#This Row],[Invoice Date]],"mmm")</f>
        <v>Nov</v>
      </c>
      <c r="Q820" s="4">
        <f>WEEKNUM(Table1[[#This Row],[Invoice Date]])</f>
        <v>46</v>
      </c>
    </row>
    <row r="821" spans="2:17"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c r="O821" s="4" t="str">
        <f>TEXT(Table1[[#This Row],[Invoice Date]],"yyyy")</f>
        <v>2020</v>
      </c>
      <c r="P821" s="4" t="str">
        <f>TEXT(Table1[[#This Row],[Invoice Date]],"mmm")</f>
        <v>Nov</v>
      </c>
      <c r="Q821" s="4">
        <f>WEEKNUM(Table1[[#This Row],[Invoice Date]])</f>
        <v>46</v>
      </c>
    </row>
    <row r="822" spans="2:17"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c r="O822" s="4" t="str">
        <f>TEXT(Table1[[#This Row],[Invoice Date]],"yyyy")</f>
        <v>2020</v>
      </c>
      <c r="P822" s="4" t="str">
        <f>TEXT(Table1[[#This Row],[Invoice Date]],"mmm")</f>
        <v>Nov</v>
      </c>
      <c r="Q822" s="4">
        <f>WEEKNUM(Table1[[#This Row],[Invoice Date]])</f>
        <v>46</v>
      </c>
    </row>
    <row r="823" spans="2:17"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c r="O823" s="4" t="str">
        <f>TEXT(Table1[[#This Row],[Invoice Date]],"yyyy")</f>
        <v>2020</v>
      </c>
      <c r="P823" s="4" t="str">
        <f>TEXT(Table1[[#This Row],[Invoice Date]],"mmm")</f>
        <v>Nov</v>
      </c>
      <c r="Q823" s="4">
        <f>WEEKNUM(Table1[[#This Row],[Invoice Date]])</f>
        <v>47</v>
      </c>
    </row>
    <row r="824" spans="2:17"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c r="O824" s="4" t="str">
        <f>TEXT(Table1[[#This Row],[Invoice Date]],"yyyy")</f>
        <v>2020</v>
      </c>
      <c r="P824" s="4" t="str">
        <f>TEXT(Table1[[#This Row],[Invoice Date]],"mmm")</f>
        <v>Nov</v>
      </c>
      <c r="Q824" s="4">
        <f>WEEKNUM(Table1[[#This Row],[Invoice Date]])</f>
        <v>47</v>
      </c>
    </row>
    <row r="825" spans="2:17"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c r="O825" s="4" t="str">
        <f>TEXT(Table1[[#This Row],[Invoice Date]],"yyyy")</f>
        <v>2020</v>
      </c>
      <c r="P825" s="4" t="str">
        <f>TEXT(Table1[[#This Row],[Invoice Date]],"mmm")</f>
        <v>Nov</v>
      </c>
      <c r="Q825" s="4">
        <f>WEEKNUM(Table1[[#This Row],[Invoice Date]])</f>
        <v>47</v>
      </c>
    </row>
    <row r="826" spans="2:17"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c r="O826" s="4" t="str">
        <f>TEXT(Table1[[#This Row],[Invoice Date]],"yyyy")</f>
        <v>2020</v>
      </c>
      <c r="P826" s="4" t="str">
        <f>TEXT(Table1[[#This Row],[Invoice Date]],"mmm")</f>
        <v>Nov</v>
      </c>
      <c r="Q826" s="4">
        <f>WEEKNUM(Table1[[#This Row],[Invoice Date]])</f>
        <v>47</v>
      </c>
    </row>
    <row r="827" spans="2:17"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c r="O827" s="4" t="str">
        <f>TEXT(Table1[[#This Row],[Invoice Date]],"yyyy")</f>
        <v>2020</v>
      </c>
      <c r="P827" s="4" t="str">
        <f>TEXT(Table1[[#This Row],[Invoice Date]],"mmm")</f>
        <v>Nov</v>
      </c>
      <c r="Q827" s="4">
        <f>WEEKNUM(Table1[[#This Row],[Invoice Date]])</f>
        <v>47</v>
      </c>
    </row>
    <row r="828" spans="2:17"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c r="O828" s="4" t="str">
        <f>TEXT(Table1[[#This Row],[Invoice Date]],"yyyy")</f>
        <v>2020</v>
      </c>
      <c r="P828" s="4" t="str">
        <f>TEXT(Table1[[#This Row],[Invoice Date]],"mmm")</f>
        <v>Nov</v>
      </c>
      <c r="Q828" s="4">
        <f>WEEKNUM(Table1[[#This Row],[Invoice Date]])</f>
        <v>47</v>
      </c>
    </row>
    <row r="829" spans="2:17"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c r="O829" s="4" t="str">
        <f>TEXT(Table1[[#This Row],[Invoice Date]],"yyyy")</f>
        <v>2020</v>
      </c>
      <c r="P829" s="4" t="str">
        <f>TEXT(Table1[[#This Row],[Invoice Date]],"mmm")</f>
        <v>Nov</v>
      </c>
      <c r="Q829" s="4">
        <f>WEEKNUM(Table1[[#This Row],[Invoice Date]])</f>
        <v>47</v>
      </c>
    </row>
    <row r="830" spans="2:17"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c r="O830" s="4" t="str">
        <f>TEXT(Table1[[#This Row],[Invoice Date]],"yyyy")</f>
        <v>2020</v>
      </c>
      <c r="P830" s="4" t="str">
        <f>TEXT(Table1[[#This Row],[Invoice Date]],"mmm")</f>
        <v>Nov</v>
      </c>
      <c r="Q830" s="4">
        <f>WEEKNUM(Table1[[#This Row],[Invoice Date]])</f>
        <v>48</v>
      </c>
    </row>
    <row r="831" spans="2:17"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c r="O831" s="4" t="str">
        <f>TEXT(Table1[[#This Row],[Invoice Date]],"yyyy")</f>
        <v>2020</v>
      </c>
      <c r="P831" s="4" t="str">
        <f>TEXT(Table1[[#This Row],[Invoice Date]],"mmm")</f>
        <v>Nov</v>
      </c>
      <c r="Q831" s="4">
        <f>WEEKNUM(Table1[[#This Row],[Invoice Date]])</f>
        <v>48</v>
      </c>
    </row>
    <row r="832" spans="2:17"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c r="O832" s="4" t="str">
        <f>TEXT(Table1[[#This Row],[Invoice Date]],"yyyy")</f>
        <v>2020</v>
      </c>
      <c r="P832" s="4" t="str">
        <f>TEXT(Table1[[#This Row],[Invoice Date]],"mmm")</f>
        <v>Nov</v>
      </c>
      <c r="Q832" s="4">
        <f>WEEKNUM(Table1[[#This Row],[Invoice Date]])</f>
        <v>48</v>
      </c>
    </row>
    <row r="833" spans="2:17"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c r="O833" s="4" t="str">
        <f>TEXT(Table1[[#This Row],[Invoice Date]],"yyyy")</f>
        <v>2020</v>
      </c>
      <c r="P833" s="4" t="str">
        <f>TEXT(Table1[[#This Row],[Invoice Date]],"mmm")</f>
        <v>Nov</v>
      </c>
      <c r="Q833" s="4">
        <f>WEEKNUM(Table1[[#This Row],[Invoice Date]])</f>
        <v>48</v>
      </c>
    </row>
    <row r="834" spans="2:17"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c r="O834" s="4" t="str">
        <f>TEXT(Table1[[#This Row],[Invoice Date]],"yyyy")</f>
        <v>2020</v>
      </c>
      <c r="P834" s="4" t="str">
        <f>TEXT(Table1[[#This Row],[Invoice Date]],"mmm")</f>
        <v>Nov</v>
      </c>
      <c r="Q834" s="4">
        <f>WEEKNUM(Table1[[#This Row],[Invoice Date]])</f>
        <v>48</v>
      </c>
    </row>
    <row r="835" spans="2:17"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c r="O835" s="4" t="str">
        <f>TEXT(Table1[[#This Row],[Invoice Date]],"yyyy")</f>
        <v>2020</v>
      </c>
      <c r="P835" s="4" t="str">
        <f>TEXT(Table1[[#This Row],[Invoice Date]],"mmm")</f>
        <v>Nov</v>
      </c>
      <c r="Q835" s="4">
        <f>WEEKNUM(Table1[[#This Row],[Invoice Date]])</f>
        <v>48</v>
      </c>
    </row>
    <row r="836" spans="2:17"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c r="O836" s="4" t="str">
        <f>TEXT(Table1[[#This Row],[Invoice Date]],"yyyy")</f>
        <v>2020</v>
      </c>
      <c r="P836" s="4" t="str">
        <f>TEXT(Table1[[#This Row],[Invoice Date]],"mmm")</f>
        <v>Nov</v>
      </c>
      <c r="Q836" s="4">
        <f>WEEKNUM(Table1[[#This Row],[Invoice Date]])</f>
        <v>48</v>
      </c>
    </row>
    <row r="837" spans="2:17"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c r="O837" s="4" t="str">
        <f>TEXT(Table1[[#This Row],[Invoice Date]],"yyyy")</f>
        <v>2020</v>
      </c>
      <c r="P837" s="4" t="str">
        <f>TEXT(Table1[[#This Row],[Invoice Date]],"mmm")</f>
        <v>Nov</v>
      </c>
      <c r="Q837" s="4">
        <f>WEEKNUM(Table1[[#This Row],[Invoice Date]])</f>
        <v>49</v>
      </c>
    </row>
    <row r="838" spans="2:17"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c r="O838" s="4" t="str">
        <f>TEXT(Table1[[#This Row],[Invoice Date]],"yyyy")</f>
        <v>2020</v>
      </c>
      <c r="P838" s="4" t="str">
        <f>TEXT(Table1[[#This Row],[Invoice Date]],"mmm")</f>
        <v>Nov</v>
      </c>
      <c r="Q838" s="4">
        <f>WEEKNUM(Table1[[#This Row],[Invoice Date]])</f>
        <v>49</v>
      </c>
    </row>
    <row r="839" spans="2:17"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c r="O839" s="4" t="str">
        <f>TEXT(Table1[[#This Row],[Invoice Date]],"yyyy")</f>
        <v>2020</v>
      </c>
      <c r="P839" s="4" t="str">
        <f>TEXT(Table1[[#This Row],[Invoice Date]],"mmm")</f>
        <v>Dec</v>
      </c>
      <c r="Q839" s="4">
        <f>WEEKNUM(Table1[[#This Row],[Invoice Date]])</f>
        <v>49</v>
      </c>
    </row>
    <row r="840" spans="2:17"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c r="O840" s="4" t="str">
        <f>TEXT(Table1[[#This Row],[Invoice Date]],"yyyy")</f>
        <v>2020</v>
      </c>
      <c r="P840" s="4" t="str">
        <f>TEXT(Table1[[#This Row],[Invoice Date]],"mmm")</f>
        <v>Dec</v>
      </c>
      <c r="Q840" s="4">
        <f>WEEKNUM(Table1[[#This Row],[Invoice Date]])</f>
        <v>49</v>
      </c>
    </row>
    <row r="841" spans="2:17"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c r="O841" s="4" t="str">
        <f>TEXT(Table1[[#This Row],[Invoice Date]],"yyyy")</f>
        <v>2020</v>
      </c>
      <c r="P841" s="4" t="str">
        <f>TEXT(Table1[[#This Row],[Invoice Date]],"mmm")</f>
        <v>Dec</v>
      </c>
      <c r="Q841" s="4">
        <f>WEEKNUM(Table1[[#This Row],[Invoice Date]])</f>
        <v>49</v>
      </c>
    </row>
    <row r="842" spans="2:17"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c r="O842" s="4" t="str">
        <f>TEXT(Table1[[#This Row],[Invoice Date]],"yyyy")</f>
        <v>2020</v>
      </c>
      <c r="P842" s="4" t="str">
        <f>TEXT(Table1[[#This Row],[Invoice Date]],"mmm")</f>
        <v>Dec</v>
      </c>
      <c r="Q842" s="4">
        <f>WEEKNUM(Table1[[#This Row],[Invoice Date]])</f>
        <v>49</v>
      </c>
    </row>
    <row r="843" spans="2:17"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c r="O843" s="4" t="str">
        <f>TEXT(Table1[[#This Row],[Invoice Date]],"yyyy")</f>
        <v>2020</v>
      </c>
      <c r="P843" s="4" t="str">
        <f>TEXT(Table1[[#This Row],[Invoice Date]],"mmm")</f>
        <v>Dec</v>
      </c>
      <c r="Q843" s="4">
        <f>WEEKNUM(Table1[[#This Row],[Invoice Date]])</f>
        <v>49</v>
      </c>
    </row>
    <row r="844" spans="2:17"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c r="O844" s="4" t="str">
        <f>TEXT(Table1[[#This Row],[Invoice Date]],"yyyy")</f>
        <v>2020</v>
      </c>
      <c r="P844" s="4" t="str">
        <f>TEXT(Table1[[#This Row],[Invoice Date]],"mmm")</f>
        <v>Dec</v>
      </c>
      <c r="Q844" s="4">
        <f>WEEKNUM(Table1[[#This Row],[Invoice Date]])</f>
        <v>50</v>
      </c>
    </row>
    <row r="845" spans="2:17"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c r="O845" s="4" t="str">
        <f>TEXT(Table1[[#This Row],[Invoice Date]],"yyyy")</f>
        <v>2020</v>
      </c>
      <c r="P845" s="4" t="str">
        <f>TEXT(Table1[[#This Row],[Invoice Date]],"mmm")</f>
        <v>Dec</v>
      </c>
      <c r="Q845" s="4">
        <f>WEEKNUM(Table1[[#This Row],[Invoice Date]])</f>
        <v>50</v>
      </c>
    </row>
    <row r="846" spans="2:17"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c r="O846" s="4" t="str">
        <f>TEXT(Table1[[#This Row],[Invoice Date]],"yyyy")</f>
        <v>2020</v>
      </c>
      <c r="P846" s="4" t="str">
        <f>TEXT(Table1[[#This Row],[Invoice Date]],"mmm")</f>
        <v>Dec</v>
      </c>
      <c r="Q846" s="4">
        <f>WEEKNUM(Table1[[#This Row],[Invoice Date]])</f>
        <v>50</v>
      </c>
    </row>
    <row r="847" spans="2:17"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c r="O847" s="4" t="str">
        <f>TEXT(Table1[[#This Row],[Invoice Date]],"yyyy")</f>
        <v>2020</v>
      </c>
      <c r="P847" s="4" t="str">
        <f>TEXT(Table1[[#This Row],[Invoice Date]],"mmm")</f>
        <v>Dec</v>
      </c>
      <c r="Q847" s="4">
        <f>WEEKNUM(Table1[[#This Row],[Invoice Date]])</f>
        <v>50</v>
      </c>
    </row>
    <row r="848" spans="2:17"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c r="O848" s="4" t="str">
        <f>TEXT(Table1[[#This Row],[Invoice Date]],"yyyy")</f>
        <v>2020</v>
      </c>
      <c r="P848" s="4" t="str">
        <f>TEXT(Table1[[#This Row],[Invoice Date]],"mmm")</f>
        <v>Dec</v>
      </c>
      <c r="Q848" s="4">
        <f>WEEKNUM(Table1[[#This Row],[Invoice Date]])</f>
        <v>50</v>
      </c>
    </row>
    <row r="849" spans="2:17"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c r="O849" s="4" t="str">
        <f>TEXT(Table1[[#This Row],[Invoice Date]],"yyyy")</f>
        <v>2020</v>
      </c>
      <c r="P849" s="4" t="str">
        <f>TEXT(Table1[[#This Row],[Invoice Date]],"mmm")</f>
        <v>Dec</v>
      </c>
      <c r="Q849" s="4">
        <f>WEEKNUM(Table1[[#This Row],[Invoice Date]])</f>
        <v>50</v>
      </c>
    </row>
    <row r="850" spans="2:17"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c r="O850" s="4" t="str">
        <f>TEXT(Table1[[#This Row],[Invoice Date]],"yyyy")</f>
        <v>2020</v>
      </c>
      <c r="P850" s="4" t="str">
        <f>TEXT(Table1[[#This Row],[Invoice Date]],"mmm")</f>
        <v>Dec</v>
      </c>
      <c r="Q850" s="4">
        <f>WEEKNUM(Table1[[#This Row],[Invoice Date]])</f>
        <v>50</v>
      </c>
    </row>
    <row r="851" spans="2:17"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c r="O851" s="4" t="str">
        <f>TEXT(Table1[[#This Row],[Invoice Date]],"yyyy")</f>
        <v>2020</v>
      </c>
      <c r="P851" s="4" t="str">
        <f>TEXT(Table1[[#This Row],[Invoice Date]],"mmm")</f>
        <v>Dec</v>
      </c>
      <c r="Q851" s="4">
        <f>WEEKNUM(Table1[[#This Row],[Invoice Date]])</f>
        <v>51</v>
      </c>
    </row>
    <row r="852" spans="2:17"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c r="O852" s="4" t="str">
        <f>TEXT(Table1[[#This Row],[Invoice Date]],"yyyy")</f>
        <v>2020</v>
      </c>
      <c r="P852" s="4" t="str">
        <f>TEXT(Table1[[#This Row],[Invoice Date]],"mmm")</f>
        <v>Dec</v>
      </c>
      <c r="Q852" s="4">
        <f>WEEKNUM(Table1[[#This Row],[Invoice Date]])</f>
        <v>51</v>
      </c>
    </row>
    <row r="853" spans="2:17"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c r="O853" s="4" t="str">
        <f>TEXT(Table1[[#This Row],[Invoice Date]],"yyyy")</f>
        <v>2020</v>
      </c>
      <c r="P853" s="4" t="str">
        <f>TEXT(Table1[[#This Row],[Invoice Date]],"mmm")</f>
        <v>Dec</v>
      </c>
      <c r="Q853" s="4">
        <f>WEEKNUM(Table1[[#This Row],[Invoice Date]])</f>
        <v>51</v>
      </c>
    </row>
    <row r="854" spans="2:17"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c r="O854" s="4" t="str">
        <f>TEXT(Table1[[#This Row],[Invoice Date]],"yyyy")</f>
        <v>2020</v>
      </c>
      <c r="P854" s="4" t="str">
        <f>TEXT(Table1[[#This Row],[Invoice Date]],"mmm")</f>
        <v>Dec</v>
      </c>
      <c r="Q854" s="4">
        <f>WEEKNUM(Table1[[#This Row],[Invoice Date]])</f>
        <v>51</v>
      </c>
    </row>
    <row r="855" spans="2:17"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c r="O855" s="4" t="str">
        <f>TEXT(Table1[[#This Row],[Invoice Date]],"yyyy")</f>
        <v>2020</v>
      </c>
      <c r="P855" s="4" t="str">
        <f>TEXT(Table1[[#This Row],[Invoice Date]],"mmm")</f>
        <v>Dec</v>
      </c>
      <c r="Q855" s="4">
        <f>WEEKNUM(Table1[[#This Row],[Invoice Date]])</f>
        <v>51</v>
      </c>
    </row>
    <row r="856" spans="2:17"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c r="O856" s="4" t="str">
        <f>TEXT(Table1[[#This Row],[Invoice Date]],"yyyy")</f>
        <v>2020</v>
      </c>
      <c r="P856" s="4" t="str">
        <f>TEXT(Table1[[#This Row],[Invoice Date]],"mmm")</f>
        <v>Dec</v>
      </c>
      <c r="Q856" s="4">
        <f>WEEKNUM(Table1[[#This Row],[Invoice Date]])</f>
        <v>51</v>
      </c>
    </row>
    <row r="857" spans="2:17"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c r="O857" s="4" t="str">
        <f>TEXT(Table1[[#This Row],[Invoice Date]],"yyyy")</f>
        <v>2020</v>
      </c>
      <c r="P857" s="4" t="str">
        <f>TEXT(Table1[[#This Row],[Invoice Date]],"mmm")</f>
        <v>Dec</v>
      </c>
      <c r="Q857" s="4">
        <f>WEEKNUM(Table1[[#This Row],[Invoice Date]])</f>
        <v>51</v>
      </c>
    </row>
    <row r="858" spans="2:17"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c r="O858" s="4" t="str">
        <f>TEXT(Table1[[#This Row],[Invoice Date]],"yyyy")</f>
        <v>2020</v>
      </c>
      <c r="P858" s="4" t="str">
        <f>TEXT(Table1[[#This Row],[Invoice Date]],"mmm")</f>
        <v>Dec</v>
      </c>
      <c r="Q858" s="4">
        <f>WEEKNUM(Table1[[#This Row],[Invoice Date]])</f>
        <v>52</v>
      </c>
    </row>
    <row r="859" spans="2:17"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c r="O859" s="4" t="str">
        <f>TEXT(Table1[[#This Row],[Invoice Date]],"yyyy")</f>
        <v>2020</v>
      </c>
      <c r="P859" s="4" t="str">
        <f>TEXT(Table1[[#This Row],[Invoice Date]],"mmm")</f>
        <v>Dec</v>
      </c>
      <c r="Q859" s="4">
        <f>WEEKNUM(Table1[[#This Row],[Invoice Date]])</f>
        <v>52</v>
      </c>
    </row>
    <row r="860" spans="2:17"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c r="O860" s="4" t="str">
        <f>TEXT(Table1[[#This Row],[Invoice Date]],"yyyy")</f>
        <v>2020</v>
      </c>
      <c r="P860" s="4" t="str">
        <f>TEXT(Table1[[#This Row],[Invoice Date]],"mmm")</f>
        <v>Dec</v>
      </c>
      <c r="Q860" s="4">
        <f>WEEKNUM(Table1[[#This Row],[Invoice Date]])</f>
        <v>52</v>
      </c>
    </row>
    <row r="861" spans="2:17"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c r="O861" s="4" t="str">
        <f>TEXT(Table1[[#This Row],[Invoice Date]],"yyyy")</f>
        <v>2020</v>
      </c>
      <c r="P861" s="4" t="str">
        <f>TEXT(Table1[[#This Row],[Invoice Date]],"mmm")</f>
        <v>Dec</v>
      </c>
      <c r="Q861" s="4">
        <f>WEEKNUM(Table1[[#This Row],[Invoice Date]])</f>
        <v>52</v>
      </c>
    </row>
    <row r="862" spans="2:17"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c r="O862" s="4" t="str">
        <f>TEXT(Table1[[#This Row],[Invoice Date]],"yyyy")</f>
        <v>2020</v>
      </c>
      <c r="P862" s="4" t="str">
        <f>TEXT(Table1[[#This Row],[Invoice Date]],"mmm")</f>
        <v>Dec</v>
      </c>
      <c r="Q862" s="4">
        <f>WEEKNUM(Table1[[#This Row],[Invoice Date]])</f>
        <v>52</v>
      </c>
    </row>
    <row r="863" spans="2:17"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c r="O863" s="4" t="str">
        <f>TEXT(Table1[[#This Row],[Invoice Date]],"yyyy")</f>
        <v>2020</v>
      </c>
      <c r="P863" s="4" t="str">
        <f>TEXT(Table1[[#This Row],[Invoice Date]],"mmm")</f>
        <v>Dec</v>
      </c>
      <c r="Q863" s="4">
        <f>WEEKNUM(Table1[[#This Row],[Invoice Date]])</f>
        <v>52</v>
      </c>
    </row>
    <row r="864" spans="2:17"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c r="O864" s="4" t="str">
        <f>TEXT(Table1[[#This Row],[Invoice Date]],"yyyy")</f>
        <v>2020</v>
      </c>
      <c r="P864" s="4" t="str">
        <f>TEXT(Table1[[#This Row],[Invoice Date]],"mmm")</f>
        <v>Dec</v>
      </c>
      <c r="Q864" s="4">
        <f>WEEKNUM(Table1[[#This Row],[Invoice Date]])</f>
        <v>52</v>
      </c>
    </row>
    <row r="865" spans="2:17"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c r="O865" s="4" t="str">
        <f>TEXT(Table1[[#This Row],[Invoice Date]],"yyyy")</f>
        <v>2020</v>
      </c>
      <c r="P865" s="4" t="str">
        <f>TEXT(Table1[[#This Row],[Invoice Date]],"mmm")</f>
        <v>Dec</v>
      </c>
      <c r="Q865" s="4">
        <f>WEEKNUM(Table1[[#This Row],[Invoice Date]])</f>
        <v>53</v>
      </c>
    </row>
    <row r="866" spans="2:17"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c r="O866" s="4" t="str">
        <f>TEXT(Table1[[#This Row],[Invoice Date]],"yyyy")</f>
        <v>2020</v>
      </c>
      <c r="P866" s="4" t="str">
        <f>TEXT(Table1[[#This Row],[Invoice Date]],"mmm")</f>
        <v>Dec</v>
      </c>
      <c r="Q866" s="4">
        <f>WEEKNUM(Table1[[#This Row],[Invoice Date]])</f>
        <v>53</v>
      </c>
    </row>
    <row r="867" spans="2:17"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c r="O867" s="4" t="str">
        <f>TEXT(Table1[[#This Row],[Invoice Date]],"yyyy")</f>
        <v>2020</v>
      </c>
      <c r="P867" s="4" t="str">
        <f>TEXT(Table1[[#This Row],[Invoice Date]],"mmm")</f>
        <v>Dec</v>
      </c>
      <c r="Q867" s="4">
        <f>WEEKNUM(Table1[[#This Row],[Invoice Date]])</f>
        <v>53</v>
      </c>
    </row>
    <row r="868" spans="2:17"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c r="O868" s="4" t="str">
        <f>TEXT(Table1[[#This Row],[Invoice Date]],"yyyy")</f>
        <v>2020</v>
      </c>
      <c r="P868" s="4" t="str">
        <f>TEXT(Table1[[#This Row],[Invoice Date]],"mmm")</f>
        <v>Dec</v>
      </c>
      <c r="Q868" s="4">
        <f>WEEKNUM(Table1[[#This Row],[Invoice Date]])</f>
        <v>53</v>
      </c>
    </row>
    <row r="869" spans="2:17"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c r="O869" s="4" t="str">
        <f>TEXT(Table1[[#This Row],[Invoice Date]],"yyyy")</f>
        <v>2020</v>
      </c>
      <c r="P869" s="4" t="str">
        <f>TEXT(Table1[[#This Row],[Invoice Date]],"mmm")</f>
        <v>Dec</v>
      </c>
      <c r="Q869" s="4">
        <f>WEEKNUM(Table1[[#This Row],[Invoice Date]])</f>
        <v>53</v>
      </c>
    </row>
    <row r="870" spans="2:17"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c r="O870" s="4" t="str">
        <f>TEXT(Table1[[#This Row],[Invoice Date]],"yyyy")</f>
        <v>2021</v>
      </c>
      <c r="P870" s="4" t="str">
        <f>TEXT(Table1[[#This Row],[Invoice Date]],"mmm")</f>
        <v>Jan</v>
      </c>
      <c r="Q870" s="4">
        <f>WEEKNUM(Table1[[#This Row],[Invoice Date]])</f>
        <v>1</v>
      </c>
    </row>
    <row r="871" spans="2:17"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c r="O871" s="4" t="str">
        <f>TEXT(Table1[[#This Row],[Invoice Date]],"yyyy")</f>
        <v>2021</v>
      </c>
      <c r="P871" s="4" t="str">
        <f>TEXT(Table1[[#This Row],[Invoice Date]],"mmm")</f>
        <v>Jan</v>
      </c>
      <c r="Q871" s="4">
        <f>WEEKNUM(Table1[[#This Row],[Invoice Date]])</f>
        <v>1</v>
      </c>
    </row>
    <row r="872" spans="2:17"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c r="O872" s="4" t="str">
        <f>TEXT(Table1[[#This Row],[Invoice Date]],"yyyy")</f>
        <v>2021</v>
      </c>
      <c r="P872" s="4" t="str">
        <f>TEXT(Table1[[#This Row],[Invoice Date]],"mmm")</f>
        <v>Jan</v>
      </c>
      <c r="Q872" s="4">
        <f>WEEKNUM(Table1[[#This Row],[Invoice Date]])</f>
        <v>2</v>
      </c>
    </row>
    <row r="873" spans="2:17"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c r="O873" s="4" t="str">
        <f>TEXT(Table1[[#This Row],[Invoice Date]],"yyyy")</f>
        <v>2021</v>
      </c>
      <c r="P873" s="4" t="str">
        <f>TEXT(Table1[[#This Row],[Invoice Date]],"mmm")</f>
        <v>Jan</v>
      </c>
      <c r="Q873" s="4">
        <f>WEEKNUM(Table1[[#This Row],[Invoice Date]])</f>
        <v>2</v>
      </c>
    </row>
    <row r="874" spans="2:17"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c r="O874" s="4" t="str">
        <f>TEXT(Table1[[#This Row],[Invoice Date]],"yyyy")</f>
        <v>2021</v>
      </c>
      <c r="P874" s="4" t="str">
        <f>TEXT(Table1[[#This Row],[Invoice Date]],"mmm")</f>
        <v>Jan</v>
      </c>
      <c r="Q874" s="4">
        <f>WEEKNUM(Table1[[#This Row],[Invoice Date]])</f>
        <v>2</v>
      </c>
    </row>
    <row r="875" spans="2:17"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c r="O875" s="4" t="str">
        <f>TEXT(Table1[[#This Row],[Invoice Date]],"yyyy")</f>
        <v>2021</v>
      </c>
      <c r="P875" s="4" t="str">
        <f>TEXT(Table1[[#This Row],[Invoice Date]],"mmm")</f>
        <v>Jan</v>
      </c>
      <c r="Q875" s="4">
        <f>WEEKNUM(Table1[[#This Row],[Invoice Date]])</f>
        <v>2</v>
      </c>
    </row>
    <row r="876" spans="2:17"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c r="O876" s="4" t="str">
        <f>TEXT(Table1[[#This Row],[Invoice Date]],"yyyy")</f>
        <v>2021</v>
      </c>
      <c r="P876" s="4" t="str">
        <f>TEXT(Table1[[#This Row],[Invoice Date]],"mmm")</f>
        <v>Jan</v>
      </c>
      <c r="Q876" s="4">
        <f>WEEKNUM(Table1[[#This Row],[Invoice Date]])</f>
        <v>2</v>
      </c>
    </row>
    <row r="877" spans="2:17"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c r="O877" s="4" t="str">
        <f>TEXT(Table1[[#This Row],[Invoice Date]],"yyyy")</f>
        <v>2021</v>
      </c>
      <c r="P877" s="4" t="str">
        <f>TEXT(Table1[[#This Row],[Invoice Date]],"mmm")</f>
        <v>Jan</v>
      </c>
      <c r="Q877" s="4">
        <f>WEEKNUM(Table1[[#This Row],[Invoice Date]])</f>
        <v>2</v>
      </c>
    </row>
    <row r="878" spans="2:17"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c r="O878" s="4" t="str">
        <f>TEXT(Table1[[#This Row],[Invoice Date]],"yyyy")</f>
        <v>2021</v>
      </c>
      <c r="P878" s="4" t="str">
        <f>TEXT(Table1[[#This Row],[Invoice Date]],"mmm")</f>
        <v>Jan</v>
      </c>
      <c r="Q878" s="4">
        <f>WEEKNUM(Table1[[#This Row],[Invoice Date]])</f>
        <v>2</v>
      </c>
    </row>
    <row r="879" spans="2:17"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c r="O879" s="4" t="str">
        <f>TEXT(Table1[[#This Row],[Invoice Date]],"yyyy")</f>
        <v>2021</v>
      </c>
      <c r="P879" s="4" t="str">
        <f>TEXT(Table1[[#This Row],[Invoice Date]],"mmm")</f>
        <v>Jan</v>
      </c>
      <c r="Q879" s="4">
        <f>WEEKNUM(Table1[[#This Row],[Invoice Date]])</f>
        <v>3</v>
      </c>
    </row>
    <row r="880" spans="2:17"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c r="O880" s="4" t="str">
        <f>TEXT(Table1[[#This Row],[Invoice Date]],"yyyy")</f>
        <v>2021</v>
      </c>
      <c r="P880" s="4" t="str">
        <f>TEXT(Table1[[#This Row],[Invoice Date]],"mmm")</f>
        <v>Jan</v>
      </c>
      <c r="Q880" s="4">
        <f>WEEKNUM(Table1[[#This Row],[Invoice Date]])</f>
        <v>3</v>
      </c>
    </row>
    <row r="881" spans="2:17"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c r="O881" s="4" t="str">
        <f>TEXT(Table1[[#This Row],[Invoice Date]],"yyyy")</f>
        <v>2021</v>
      </c>
      <c r="P881" s="4" t="str">
        <f>TEXT(Table1[[#This Row],[Invoice Date]],"mmm")</f>
        <v>Jan</v>
      </c>
      <c r="Q881" s="4">
        <f>WEEKNUM(Table1[[#This Row],[Invoice Date]])</f>
        <v>3</v>
      </c>
    </row>
    <row r="882" spans="2:17"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c r="O882" s="4" t="str">
        <f>TEXT(Table1[[#This Row],[Invoice Date]],"yyyy")</f>
        <v>2021</v>
      </c>
      <c r="P882" s="4" t="str">
        <f>TEXT(Table1[[#This Row],[Invoice Date]],"mmm")</f>
        <v>Jan</v>
      </c>
      <c r="Q882" s="4">
        <f>WEEKNUM(Table1[[#This Row],[Invoice Date]])</f>
        <v>3</v>
      </c>
    </row>
    <row r="883" spans="2:17"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c r="O883" s="4" t="str">
        <f>TEXT(Table1[[#This Row],[Invoice Date]],"yyyy")</f>
        <v>2021</v>
      </c>
      <c r="P883" s="4" t="str">
        <f>TEXT(Table1[[#This Row],[Invoice Date]],"mmm")</f>
        <v>Jan</v>
      </c>
      <c r="Q883" s="4">
        <f>WEEKNUM(Table1[[#This Row],[Invoice Date]])</f>
        <v>3</v>
      </c>
    </row>
    <row r="884" spans="2:17"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c r="O884" s="4" t="str">
        <f>TEXT(Table1[[#This Row],[Invoice Date]],"yyyy")</f>
        <v>2021</v>
      </c>
      <c r="P884" s="4" t="str">
        <f>TEXT(Table1[[#This Row],[Invoice Date]],"mmm")</f>
        <v>Jan</v>
      </c>
      <c r="Q884" s="4">
        <f>WEEKNUM(Table1[[#This Row],[Invoice Date]])</f>
        <v>3</v>
      </c>
    </row>
    <row r="885" spans="2:17"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c r="O885" s="4" t="str">
        <f>TEXT(Table1[[#This Row],[Invoice Date]],"yyyy")</f>
        <v>2021</v>
      </c>
      <c r="P885" s="4" t="str">
        <f>TEXT(Table1[[#This Row],[Invoice Date]],"mmm")</f>
        <v>Jan</v>
      </c>
      <c r="Q885" s="4">
        <f>WEEKNUM(Table1[[#This Row],[Invoice Date]])</f>
        <v>3</v>
      </c>
    </row>
    <row r="886" spans="2:17"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c r="O886" s="4" t="str">
        <f>TEXT(Table1[[#This Row],[Invoice Date]],"yyyy")</f>
        <v>2021</v>
      </c>
      <c r="P886" s="4" t="str">
        <f>TEXT(Table1[[#This Row],[Invoice Date]],"mmm")</f>
        <v>Jan</v>
      </c>
      <c r="Q886" s="4">
        <f>WEEKNUM(Table1[[#This Row],[Invoice Date]])</f>
        <v>4</v>
      </c>
    </row>
    <row r="887" spans="2:17"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c r="O887" s="4" t="str">
        <f>TEXT(Table1[[#This Row],[Invoice Date]],"yyyy")</f>
        <v>2021</v>
      </c>
      <c r="P887" s="4" t="str">
        <f>TEXT(Table1[[#This Row],[Invoice Date]],"mmm")</f>
        <v>Jan</v>
      </c>
      <c r="Q887" s="4">
        <f>WEEKNUM(Table1[[#This Row],[Invoice Date]])</f>
        <v>4</v>
      </c>
    </row>
    <row r="888" spans="2:17"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c r="O888" s="4" t="str">
        <f>TEXT(Table1[[#This Row],[Invoice Date]],"yyyy")</f>
        <v>2021</v>
      </c>
      <c r="P888" s="4" t="str">
        <f>TEXT(Table1[[#This Row],[Invoice Date]],"mmm")</f>
        <v>Jan</v>
      </c>
      <c r="Q888" s="4">
        <f>WEEKNUM(Table1[[#This Row],[Invoice Date]])</f>
        <v>4</v>
      </c>
    </row>
    <row r="889" spans="2:17"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c r="O889" s="4" t="str">
        <f>TEXT(Table1[[#This Row],[Invoice Date]],"yyyy")</f>
        <v>2021</v>
      </c>
      <c r="P889" s="4" t="str">
        <f>TEXT(Table1[[#This Row],[Invoice Date]],"mmm")</f>
        <v>Jan</v>
      </c>
      <c r="Q889" s="4">
        <f>WEEKNUM(Table1[[#This Row],[Invoice Date]])</f>
        <v>4</v>
      </c>
    </row>
    <row r="890" spans="2:17"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c r="O890" s="4" t="str">
        <f>TEXT(Table1[[#This Row],[Invoice Date]],"yyyy")</f>
        <v>2021</v>
      </c>
      <c r="P890" s="4" t="str">
        <f>TEXT(Table1[[#This Row],[Invoice Date]],"mmm")</f>
        <v>Jan</v>
      </c>
      <c r="Q890" s="4">
        <f>WEEKNUM(Table1[[#This Row],[Invoice Date]])</f>
        <v>4</v>
      </c>
    </row>
    <row r="891" spans="2:17"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c r="O891" s="4" t="str">
        <f>TEXT(Table1[[#This Row],[Invoice Date]],"yyyy")</f>
        <v>2021</v>
      </c>
      <c r="P891" s="4" t="str">
        <f>TEXT(Table1[[#This Row],[Invoice Date]],"mmm")</f>
        <v>Jan</v>
      </c>
      <c r="Q891" s="4">
        <f>WEEKNUM(Table1[[#This Row],[Invoice Date]])</f>
        <v>4</v>
      </c>
    </row>
    <row r="892" spans="2:17"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c r="O892" s="4" t="str">
        <f>TEXT(Table1[[#This Row],[Invoice Date]],"yyyy")</f>
        <v>2021</v>
      </c>
      <c r="P892" s="4" t="str">
        <f>TEXT(Table1[[#This Row],[Invoice Date]],"mmm")</f>
        <v>Jan</v>
      </c>
      <c r="Q892" s="4">
        <f>WEEKNUM(Table1[[#This Row],[Invoice Date]])</f>
        <v>4</v>
      </c>
    </row>
    <row r="893" spans="2:17"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c r="O893" s="4" t="str">
        <f>TEXT(Table1[[#This Row],[Invoice Date]],"yyyy")</f>
        <v>2021</v>
      </c>
      <c r="P893" s="4" t="str">
        <f>TEXT(Table1[[#This Row],[Invoice Date]],"mmm")</f>
        <v>Jan</v>
      </c>
      <c r="Q893" s="4">
        <f>WEEKNUM(Table1[[#This Row],[Invoice Date]])</f>
        <v>5</v>
      </c>
    </row>
    <row r="894" spans="2:17"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c r="O894" s="4" t="str">
        <f>TEXT(Table1[[#This Row],[Invoice Date]],"yyyy")</f>
        <v>2021</v>
      </c>
      <c r="P894" s="4" t="str">
        <f>TEXT(Table1[[#This Row],[Invoice Date]],"mmm")</f>
        <v>Jan</v>
      </c>
      <c r="Q894" s="4">
        <f>WEEKNUM(Table1[[#This Row],[Invoice Date]])</f>
        <v>5</v>
      </c>
    </row>
    <row r="895" spans="2:17"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c r="O895" s="4" t="str">
        <f>TEXT(Table1[[#This Row],[Invoice Date]],"yyyy")</f>
        <v>2021</v>
      </c>
      <c r="P895" s="4" t="str">
        <f>TEXT(Table1[[#This Row],[Invoice Date]],"mmm")</f>
        <v>Jan</v>
      </c>
      <c r="Q895" s="4">
        <f>WEEKNUM(Table1[[#This Row],[Invoice Date]])</f>
        <v>5</v>
      </c>
    </row>
    <row r="896" spans="2:17"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c r="O896" s="4" t="str">
        <f>TEXT(Table1[[#This Row],[Invoice Date]],"yyyy")</f>
        <v>2021</v>
      </c>
      <c r="P896" s="4" t="str">
        <f>TEXT(Table1[[#This Row],[Invoice Date]],"mmm")</f>
        <v>Jan</v>
      </c>
      <c r="Q896" s="4">
        <f>WEEKNUM(Table1[[#This Row],[Invoice Date]])</f>
        <v>5</v>
      </c>
    </row>
    <row r="897" spans="2:17"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c r="O897" s="4" t="str">
        <f>TEXT(Table1[[#This Row],[Invoice Date]],"yyyy")</f>
        <v>2021</v>
      </c>
      <c r="P897" s="4" t="str">
        <f>TEXT(Table1[[#This Row],[Invoice Date]],"mmm")</f>
        <v>Jan</v>
      </c>
      <c r="Q897" s="4">
        <f>WEEKNUM(Table1[[#This Row],[Invoice Date]])</f>
        <v>5</v>
      </c>
    </row>
    <row r="898" spans="2:17"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c r="O898" s="4" t="str">
        <f>TEXT(Table1[[#This Row],[Invoice Date]],"yyyy")</f>
        <v>2021</v>
      </c>
      <c r="P898" s="4" t="str">
        <f>TEXT(Table1[[#This Row],[Invoice Date]],"mmm")</f>
        <v>Jan</v>
      </c>
      <c r="Q898" s="4">
        <f>WEEKNUM(Table1[[#This Row],[Invoice Date]])</f>
        <v>5</v>
      </c>
    </row>
    <row r="899" spans="2:17"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c r="O899" s="4" t="str">
        <f>TEXT(Table1[[#This Row],[Invoice Date]],"yyyy")</f>
        <v>2021</v>
      </c>
      <c r="P899" s="4" t="str">
        <f>TEXT(Table1[[#This Row],[Invoice Date]],"mmm")</f>
        <v>Jan</v>
      </c>
      <c r="Q899" s="4">
        <f>WEEKNUM(Table1[[#This Row],[Invoice Date]])</f>
        <v>5</v>
      </c>
    </row>
    <row r="900" spans="2:17"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c r="O900" s="4" t="str">
        <f>TEXT(Table1[[#This Row],[Invoice Date]],"yyyy")</f>
        <v>2021</v>
      </c>
      <c r="P900" s="4" t="str">
        <f>TEXT(Table1[[#This Row],[Invoice Date]],"mmm")</f>
        <v>Jan</v>
      </c>
      <c r="Q900" s="4">
        <f>WEEKNUM(Table1[[#This Row],[Invoice Date]])</f>
        <v>6</v>
      </c>
    </row>
    <row r="901" spans="2:17"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c r="O901" s="4" t="str">
        <f>TEXT(Table1[[#This Row],[Invoice Date]],"yyyy")</f>
        <v>2021</v>
      </c>
      <c r="P901" s="4" t="str">
        <f>TEXT(Table1[[#This Row],[Invoice Date]],"mmm")</f>
        <v>Feb</v>
      </c>
      <c r="Q901" s="4">
        <f>WEEKNUM(Table1[[#This Row],[Invoice Date]])</f>
        <v>6</v>
      </c>
    </row>
    <row r="902" spans="2:17"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c r="O902" s="4" t="str">
        <f>TEXT(Table1[[#This Row],[Invoice Date]],"yyyy")</f>
        <v>2021</v>
      </c>
      <c r="P902" s="4" t="str">
        <f>TEXT(Table1[[#This Row],[Invoice Date]],"mmm")</f>
        <v>Feb</v>
      </c>
      <c r="Q902" s="4">
        <f>WEEKNUM(Table1[[#This Row],[Invoice Date]])</f>
        <v>6</v>
      </c>
    </row>
    <row r="903" spans="2:17"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c r="O903" s="4" t="str">
        <f>TEXT(Table1[[#This Row],[Invoice Date]],"yyyy")</f>
        <v>2021</v>
      </c>
      <c r="P903" s="4" t="str">
        <f>TEXT(Table1[[#This Row],[Invoice Date]],"mmm")</f>
        <v>Feb</v>
      </c>
      <c r="Q903" s="4">
        <f>WEEKNUM(Table1[[#This Row],[Invoice Date]])</f>
        <v>6</v>
      </c>
    </row>
    <row r="904" spans="2:17"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c r="O904" s="4" t="str">
        <f>TEXT(Table1[[#This Row],[Invoice Date]],"yyyy")</f>
        <v>2021</v>
      </c>
      <c r="P904" s="4" t="str">
        <f>TEXT(Table1[[#This Row],[Invoice Date]],"mmm")</f>
        <v>Feb</v>
      </c>
      <c r="Q904" s="4">
        <f>WEEKNUM(Table1[[#This Row],[Invoice Date]])</f>
        <v>6</v>
      </c>
    </row>
    <row r="905" spans="2:17"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c r="O905" s="4" t="str">
        <f>TEXT(Table1[[#This Row],[Invoice Date]],"yyyy")</f>
        <v>2021</v>
      </c>
      <c r="P905" s="4" t="str">
        <f>TEXT(Table1[[#This Row],[Invoice Date]],"mmm")</f>
        <v>Feb</v>
      </c>
      <c r="Q905" s="4">
        <f>WEEKNUM(Table1[[#This Row],[Invoice Date]])</f>
        <v>6</v>
      </c>
    </row>
    <row r="906" spans="2:17"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c r="O906" s="4" t="str">
        <f>TEXT(Table1[[#This Row],[Invoice Date]],"yyyy")</f>
        <v>2021</v>
      </c>
      <c r="P906" s="4" t="str">
        <f>TEXT(Table1[[#This Row],[Invoice Date]],"mmm")</f>
        <v>Feb</v>
      </c>
      <c r="Q906" s="4">
        <f>WEEKNUM(Table1[[#This Row],[Invoice Date]])</f>
        <v>6</v>
      </c>
    </row>
    <row r="907" spans="2:17"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c r="O907" s="4" t="str">
        <f>TEXT(Table1[[#This Row],[Invoice Date]],"yyyy")</f>
        <v>2021</v>
      </c>
      <c r="P907" s="4" t="str">
        <f>TEXT(Table1[[#This Row],[Invoice Date]],"mmm")</f>
        <v>Feb</v>
      </c>
      <c r="Q907" s="4">
        <f>WEEKNUM(Table1[[#This Row],[Invoice Date]])</f>
        <v>7</v>
      </c>
    </row>
    <row r="908" spans="2:17"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c r="O908" s="4" t="str">
        <f>TEXT(Table1[[#This Row],[Invoice Date]],"yyyy")</f>
        <v>2021</v>
      </c>
      <c r="P908" s="4" t="str">
        <f>TEXT(Table1[[#This Row],[Invoice Date]],"mmm")</f>
        <v>Feb</v>
      </c>
      <c r="Q908" s="4">
        <f>WEEKNUM(Table1[[#This Row],[Invoice Date]])</f>
        <v>7</v>
      </c>
    </row>
    <row r="909" spans="2:17"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c r="O909" s="4" t="str">
        <f>TEXT(Table1[[#This Row],[Invoice Date]],"yyyy")</f>
        <v>2021</v>
      </c>
      <c r="P909" s="4" t="str">
        <f>TEXT(Table1[[#This Row],[Invoice Date]],"mmm")</f>
        <v>Feb</v>
      </c>
      <c r="Q909" s="4">
        <f>WEEKNUM(Table1[[#This Row],[Invoice Date]])</f>
        <v>7</v>
      </c>
    </row>
    <row r="910" spans="2:17"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c r="O910" s="4" t="str">
        <f>TEXT(Table1[[#This Row],[Invoice Date]],"yyyy")</f>
        <v>2021</v>
      </c>
      <c r="P910" s="4" t="str">
        <f>TEXT(Table1[[#This Row],[Invoice Date]],"mmm")</f>
        <v>Feb</v>
      </c>
      <c r="Q910" s="4">
        <f>WEEKNUM(Table1[[#This Row],[Invoice Date]])</f>
        <v>7</v>
      </c>
    </row>
    <row r="911" spans="2:17"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c r="O911" s="4" t="str">
        <f>TEXT(Table1[[#This Row],[Invoice Date]],"yyyy")</f>
        <v>2021</v>
      </c>
      <c r="P911" s="4" t="str">
        <f>TEXT(Table1[[#This Row],[Invoice Date]],"mmm")</f>
        <v>Feb</v>
      </c>
      <c r="Q911" s="4">
        <f>WEEKNUM(Table1[[#This Row],[Invoice Date]])</f>
        <v>7</v>
      </c>
    </row>
    <row r="912" spans="2:17"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c r="O912" s="4" t="str">
        <f>TEXT(Table1[[#This Row],[Invoice Date]],"yyyy")</f>
        <v>2021</v>
      </c>
      <c r="P912" s="4" t="str">
        <f>TEXT(Table1[[#This Row],[Invoice Date]],"mmm")</f>
        <v>Feb</v>
      </c>
      <c r="Q912" s="4">
        <f>WEEKNUM(Table1[[#This Row],[Invoice Date]])</f>
        <v>7</v>
      </c>
    </row>
    <row r="913" spans="2:17"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c r="O913" s="4" t="str">
        <f>TEXT(Table1[[#This Row],[Invoice Date]],"yyyy")</f>
        <v>2021</v>
      </c>
      <c r="P913" s="4" t="str">
        <f>TEXT(Table1[[#This Row],[Invoice Date]],"mmm")</f>
        <v>Feb</v>
      </c>
      <c r="Q913" s="4">
        <f>WEEKNUM(Table1[[#This Row],[Invoice Date]])</f>
        <v>7</v>
      </c>
    </row>
    <row r="914" spans="2:17"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c r="O914" s="4" t="str">
        <f>TEXT(Table1[[#This Row],[Invoice Date]],"yyyy")</f>
        <v>2021</v>
      </c>
      <c r="P914" s="4" t="str">
        <f>TEXT(Table1[[#This Row],[Invoice Date]],"mmm")</f>
        <v>Feb</v>
      </c>
      <c r="Q914" s="4">
        <f>WEEKNUM(Table1[[#This Row],[Invoice Date]])</f>
        <v>8</v>
      </c>
    </row>
    <row r="915" spans="2:17"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c r="O915" s="4" t="str">
        <f>TEXT(Table1[[#This Row],[Invoice Date]],"yyyy")</f>
        <v>2021</v>
      </c>
      <c r="P915" s="4" t="str">
        <f>TEXT(Table1[[#This Row],[Invoice Date]],"mmm")</f>
        <v>Feb</v>
      </c>
      <c r="Q915" s="4">
        <f>WEEKNUM(Table1[[#This Row],[Invoice Date]])</f>
        <v>8</v>
      </c>
    </row>
    <row r="916" spans="2:17"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c r="O916" s="4" t="str">
        <f>TEXT(Table1[[#This Row],[Invoice Date]],"yyyy")</f>
        <v>2021</v>
      </c>
      <c r="P916" s="4" t="str">
        <f>TEXT(Table1[[#This Row],[Invoice Date]],"mmm")</f>
        <v>Feb</v>
      </c>
      <c r="Q916" s="4">
        <f>WEEKNUM(Table1[[#This Row],[Invoice Date]])</f>
        <v>8</v>
      </c>
    </row>
    <row r="917" spans="2:17"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c r="O917" s="4" t="str">
        <f>TEXT(Table1[[#This Row],[Invoice Date]],"yyyy")</f>
        <v>2021</v>
      </c>
      <c r="P917" s="4" t="str">
        <f>TEXT(Table1[[#This Row],[Invoice Date]],"mmm")</f>
        <v>Feb</v>
      </c>
      <c r="Q917" s="4">
        <f>WEEKNUM(Table1[[#This Row],[Invoice Date]])</f>
        <v>8</v>
      </c>
    </row>
    <row r="918" spans="2:17"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c r="O918" s="4" t="str">
        <f>TEXT(Table1[[#This Row],[Invoice Date]],"yyyy")</f>
        <v>2021</v>
      </c>
      <c r="P918" s="4" t="str">
        <f>TEXT(Table1[[#This Row],[Invoice Date]],"mmm")</f>
        <v>Feb</v>
      </c>
      <c r="Q918" s="4">
        <f>WEEKNUM(Table1[[#This Row],[Invoice Date]])</f>
        <v>8</v>
      </c>
    </row>
    <row r="919" spans="2:17"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c r="O919" s="4" t="str">
        <f>TEXT(Table1[[#This Row],[Invoice Date]],"yyyy")</f>
        <v>2021</v>
      </c>
      <c r="P919" s="4" t="str">
        <f>TEXT(Table1[[#This Row],[Invoice Date]],"mmm")</f>
        <v>Feb</v>
      </c>
      <c r="Q919" s="4">
        <f>WEEKNUM(Table1[[#This Row],[Invoice Date]])</f>
        <v>8</v>
      </c>
    </row>
    <row r="920" spans="2:17"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c r="O920" s="4" t="str">
        <f>TEXT(Table1[[#This Row],[Invoice Date]],"yyyy")</f>
        <v>2021</v>
      </c>
      <c r="P920" s="4" t="str">
        <f>TEXT(Table1[[#This Row],[Invoice Date]],"mmm")</f>
        <v>Feb</v>
      </c>
      <c r="Q920" s="4">
        <f>WEEKNUM(Table1[[#This Row],[Invoice Date]])</f>
        <v>8</v>
      </c>
    </row>
    <row r="921" spans="2:17"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c r="O921" s="4" t="str">
        <f>TEXT(Table1[[#This Row],[Invoice Date]],"yyyy")</f>
        <v>2021</v>
      </c>
      <c r="P921" s="4" t="str">
        <f>TEXT(Table1[[#This Row],[Invoice Date]],"mmm")</f>
        <v>Feb</v>
      </c>
      <c r="Q921" s="4">
        <f>WEEKNUM(Table1[[#This Row],[Invoice Date]])</f>
        <v>9</v>
      </c>
    </row>
    <row r="922" spans="2:17"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c r="O922" s="4" t="str">
        <f>TEXT(Table1[[#This Row],[Invoice Date]],"yyyy")</f>
        <v>2021</v>
      </c>
      <c r="P922" s="4" t="str">
        <f>TEXT(Table1[[#This Row],[Invoice Date]],"mmm")</f>
        <v>Feb</v>
      </c>
      <c r="Q922" s="4">
        <f>WEEKNUM(Table1[[#This Row],[Invoice Date]])</f>
        <v>9</v>
      </c>
    </row>
    <row r="923" spans="2:17"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c r="O923" s="4" t="str">
        <f>TEXT(Table1[[#This Row],[Invoice Date]],"yyyy")</f>
        <v>2021</v>
      </c>
      <c r="P923" s="4" t="str">
        <f>TEXT(Table1[[#This Row],[Invoice Date]],"mmm")</f>
        <v>Feb</v>
      </c>
      <c r="Q923" s="4">
        <f>WEEKNUM(Table1[[#This Row],[Invoice Date]])</f>
        <v>9</v>
      </c>
    </row>
    <row r="924" spans="2:17"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c r="O924" s="4" t="str">
        <f>TEXT(Table1[[#This Row],[Invoice Date]],"yyyy")</f>
        <v>2021</v>
      </c>
      <c r="P924" s="4" t="str">
        <f>TEXT(Table1[[#This Row],[Invoice Date]],"mmm")</f>
        <v>Feb</v>
      </c>
      <c r="Q924" s="4">
        <f>WEEKNUM(Table1[[#This Row],[Invoice Date]])</f>
        <v>9</v>
      </c>
    </row>
    <row r="925" spans="2:17"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c r="O925" s="4" t="str">
        <f>TEXT(Table1[[#This Row],[Invoice Date]],"yyyy")</f>
        <v>2021</v>
      </c>
      <c r="P925" s="4" t="str">
        <f>TEXT(Table1[[#This Row],[Invoice Date]],"mmm")</f>
        <v>Feb</v>
      </c>
      <c r="Q925" s="4">
        <f>WEEKNUM(Table1[[#This Row],[Invoice Date]])</f>
        <v>9</v>
      </c>
    </row>
    <row r="926" spans="2:17"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c r="O926" s="4" t="str">
        <f>TEXT(Table1[[#This Row],[Invoice Date]],"yyyy")</f>
        <v>2021</v>
      </c>
      <c r="P926" s="4" t="str">
        <f>TEXT(Table1[[#This Row],[Invoice Date]],"mmm")</f>
        <v>Feb</v>
      </c>
      <c r="Q926" s="4">
        <f>WEEKNUM(Table1[[#This Row],[Invoice Date]])</f>
        <v>9</v>
      </c>
    </row>
    <row r="927" spans="2:17"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c r="O927" s="4" t="str">
        <f>TEXT(Table1[[#This Row],[Invoice Date]],"yyyy")</f>
        <v>2021</v>
      </c>
      <c r="P927" s="4" t="str">
        <f>TEXT(Table1[[#This Row],[Invoice Date]],"mmm")</f>
        <v>Feb</v>
      </c>
      <c r="Q927" s="4">
        <f>WEEKNUM(Table1[[#This Row],[Invoice Date]])</f>
        <v>9</v>
      </c>
    </row>
    <row r="928" spans="2:17"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c r="O928" s="4" t="str">
        <f>TEXT(Table1[[#This Row],[Invoice Date]],"yyyy")</f>
        <v>2021</v>
      </c>
      <c r="P928" s="4" t="str">
        <f>TEXT(Table1[[#This Row],[Invoice Date]],"mmm")</f>
        <v>Feb</v>
      </c>
      <c r="Q928" s="4">
        <f>WEEKNUM(Table1[[#This Row],[Invoice Date]])</f>
        <v>10</v>
      </c>
    </row>
    <row r="929" spans="2:17"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c r="O929" s="4" t="str">
        <f>TEXT(Table1[[#This Row],[Invoice Date]],"yyyy")</f>
        <v>2021</v>
      </c>
      <c r="P929" s="4" t="str">
        <f>TEXT(Table1[[#This Row],[Invoice Date]],"mmm")</f>
        <v>Mar</v>
      </c>
      <c r="Q929" s="4">
        <f>WEEKNUM(Table1[[#This Row],[Invoice Date]])</f>
        <v>10</v>
      </c>
    </row>
    <row r="930" spans="2:17"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c r="O930" s="4" t="str">
        <f>TEXT(Table1[[#This Row],[Invoice Date]],"yyyy")</f>
        <v>2021</v>
      </c>
      <c r="P930" s="4" t="str">
        <f>TEXT(Table1[[#This Row],[Invoice Date]],"mmm")</f>
        <v>Mar</v>
      </c>
      <c r="Q930" s="4">
        <f>WEEKNUM(Table1[[#This Row],[Invoice Date]])</f>
        <v>10</v>
      </c>
    </row>
    <row r="931" spans="2:17"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c r="O931" s="4" t="str">
        <f>TEXT(Table1[[#This Row],[Invoice Date]],"yyyy")</f>
        <v>2021</v>
      </c>
      <c r="P931" s="4" t="str">
        <f>TEXT(Table1[[#This Row],[Invoice Date]],"mmm")</f>
        <v>Mar</v>
      </c>
      <c r="Q931" s="4">
        <f>WEEKNUM(Table1[[#This Row],[Invoice Date]])</f>
        <v>10</v>
      </c>
    </row>
    <row r="932" spans="2:17"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c r="O932" s="4" t="str">
        <f>TEXT(Table1[[#This Row],[Invoice Date]],"yyyy")</f>
        <v>2021</v>
      </c>
      <c r="P932" s="4" t="str">
        <f>TEXT(Table1[[#This Row],[Invoice Date]],"mmm")</f>
        <v>Mar</v>
      </c>
      <c r="Q932" s="4">
        <f>WEEKNUM(Table1[[#This Row],[Invoice Date]])</f>
        <v>10</v>
      </c>
    </row>
    <row r="933" spans="2:17"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c r="O933" s="4" t="str">
        <f>TEXT(Table1[[#This Row],[Invoice Date]],"yyyy")</f>
        <v>2021</v>
      </c>
      <c r="P933" s="4" t="str">
        <f>TEXT(Table1[[#This Row],[Invoice Date]],"mmm")</f>
        <v>Mar</v>
      </c>
      <c r="Q933" s="4">
        <f>WEEKNUM(Table1[[#This Row],[Invoice Date]])</f>
        <v>10</v>
      </c>
    </row>
    <row r="934" spans="2:17"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c r="O934" s="4" t="str">
        <f>TEXT(Table1[[#This Row],[Invoice Date]],"yyyy")</f>
        <v>2021</v>
      </c>
      <c r="P934" s="4" t="str">
        <f>TEXT(Table1[[#This Row],[Invoice Date]],"mmm")</f>
        <v>Mar</v>
      </c>
      <c r="Q934" s="4">
        <f>WEEKNUM(Table1[[#This Row],[Invoice Date]])</f>
        <v>10</v>
      </c>
    </row>
    <row r="935" spans="2:17"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c r="O935" s="4" t="str">
        <f>TEXT(Table1[[#This Row],[Invoice Date]],"yyyy")</f>
        <v>2021</v>
      </c>
      <c r="P935" s="4" t="str">
        <f>TEXT(Table1[[#This Row],[Invoice Date]],"mmm")</f>
        <v>Mar</v>
      </c>
      <c r="Q935" s="4">
        <f>WEEKNUM(Table1[[#This Row],[Invoice Date]])</f>
        <v>11</v>
      </c>
    </row>
    <row r="936" spans="2:17"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c r="O936" s="4" t="str">
        <f>TEXT(Table1[[#This Row],[Invoice Date]],"yyyy")</f>
        <v>2021</v>
      </c>
      <c r="P936" s="4" t="str">
        <f>TEXT(Table1[[#This Row],[Invoice Date]],"mmm")</f>
        <v>Mar</v>
      </c>
      <c r="Q936" s="4">
        <f>WEEKNUM(Table1[[#This Row],[Invoice Date]])</f>
        <v>11</v>
      </c>
    </row>
    <row r="937" spans="2:17"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c r="O937" s="4" t="str">
        <f>TEXT(Table1[[#This Row],[Invoice Date]],"yyyy")</f>
        <v>2021</v>
      </c>
      <c r="P937" s="4" t="str">
        <f>TEXT(Table1[[#This Row],[Invoice Date]],"mmm")</f>
        <v>Mar</v>
      </c>
      <c r="Q937" s="4">
        <f>WEEKNUM(Table1[[#This Row],[Invoice Date]])</f>
        <v>11</v>
      </c>
    </row>
    <row r="938" spans="2:17"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c r="O938" s="4" t="str">
        <f>TEXT(Table1[[#This Row],[Invoice Date]],"yyyy")</f>
        <v>2021</v>
      </c>
      <c r="P938" s="4" t="str">
        <f>TEXT(Table1[[#This Row],[Invoice Date]],"mmm")</f>
        <v>Mar</v>
      </c>
      <c r="Q938" s="4">
        <f>WEEKNUM(Table1[[#This Row],[Invoice Date]])</f>
        <v>11</v>
      </c>
    </row>
    <row r="939" spans="2:17"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c r="O939" s="4" t="str">
        <f>TEXT(Table1[[#This Row],[Invoice Date]],"yyyy")</f>
        <v>2021</v>
      </c>
      <c r="P939" s="4" t="str">
        <f>TEXT(Table1[[#This Row],[Invoice Date]],"mmm")</f>
        <v>Mar</v>
      </c>
      <c r="Q939" s="4">
        <f>WEEKNUM(Table1[[#This Row],[Invoice Date]])</f>
        <v>11</v>
      </c>
    </row>
    <row r="940" spans="2:17"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c r="O940" s="4" t="str">
        <f>TEXT(Table1[[#This Row],[Invoice Date]],"yyyy")</f>
        <v>2021</v>
      </c>
      <c r="P940" s="4" t="str">
        <f>TEXT(Table1[[#This Row],[Invoice Date]],"mmm")</f>
        <v>Mar</v>
      </c>
      <c r="Q940" s="4">
        <f>WEEKNUM(Table1[[#This Row],[Invoice Date]])</f>
        <v>11</v>
      </c>
    </row>
    <row r="941" spans="2:17"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c r="O941" s="4" t="str">
        <f>TEXT(Table1[[#This Row],[Invoice Date]],"yyyy")</f>
        <v>2021</v>
      </c>
      <c r="P941" s="4" t="str">
        <f>TEXT(Table1[[#This Row],[Invoice Date]],"mmm")</f>
        <v>Mar</v>
      </c>
      <c r="Q941" s="4">
        <f>WEEKNUM(Table1[[#This Row],[Invoice Date]])</f>
        <v>11</v>
      </c>
    </row>
    <row r="942" spans="2:17"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c r="O942" s="4" t="str">
        <f>TEXT(Table1[[#This Row],[Invoice Date]],"yyyy")</f>
        <v>2021</v>
      </c>
      <c r="P942" s="4" t="str">
        <f>TEXT(Table1[[#This Row],[Invoice Date]],"mmm")</f>
        <v>Mar</v>
      </c>
      <c r="Q942" s="4">
        <f>WEEKNUM(Table1[[#This Row],[Invoice Date]])</f>
        <v>12</v>
      </c>
    </row>
    <row r="943" spans="2:17"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c r="O943" s="4" t="str">
        <f>TEXT(Table1[[#This Row],[Invoice Date]],"yyyy")</f>
        <v>2021</v>
      </c>
      <c r="P943" s="4" t="str">
        <f>TEXT(Table1[[#This Row],[Invoice Date]],"mmm")</f>
        <v>Mar</v>
      </c>
      <c r="Q943" s="4">
        <f>WEEKNUM(Table1[[#This Row],[Invoice Date]])</f>
        <v>12</v>
      </c>
    </row>
    <row r="944" spans="2:17"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c r="O944" s="4" t="str">
        <f>TEXT(Table1[[#This Row],[Invoice Date]],"yyyy")</f>
        <v>2021</v>
      </c>
      <c r="P944" s="4" t="str">
        <f>TEXT(Table1[[#This Row],[Invoice Date]],"mmm")</f>
        <v>Mar</v>
      </c>
      <c r="Q944" s="4">
        <f>WEEKNUM(Table1[[#This Row],[Invoice Date]])</f>
        <v>12</v>
      </c>
    </row>
    <row r="945" spans="2:17"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c r="O945" s="4" t="str">
        <f>TEXT(Table1[[#This Row],[Invoice Date]],"yyyy")</f>
        <v>2021</v>
      </c>
      <c r="P945" s="4" t="str">
        <f>TEXT(Table1[[#This Row],[Invoice Date]],"mmm")</f>
        <v>Mar</v>
      </c>
      <c r="Q945" s="4">
        <f>WEEKNUM(Table1[[#This Row],[Invoice Date]])</f>
        <v>12</v>
      </c>
    </row>
    <row r="946" spans="2:17"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c r="O946" s="4" t="str">
        <f>TEXT(Table1[[#This Row],[Invoice Date]],"yyyy")</f>
        <v>2021</v>
      </c>
      <c r="P946" s="4" t="str">
        <f>TEXT(Table1[[#This Row],[Invoice Date]],"mmm")</f>
        <v>Mar</v>
      </c>
      <c r="Q946" s="4">
        <f>WEEKNUM(Table1[[#This Row],[Invoice Date]])</f>
        <v>12</v>
      </c>
    </row>
    <row r="947" spans="2:17"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c r="O947" s="4" t="str">
        <f>TEXT(Table1[[#This Row],[Invoice Date]],"yyyy")</f>
        <v>2021</v>
      </c>
      <c r="P947" s="4" t="str">
        <f>TEXT(Table1[[#This Row],[Invoice Date]],"mmm")</f>
        <v>Mar</v>
      </c>
      <c r="Q947" s="4">
        <f>WEEKNUM(Table1[[#This Row],[Invoice Date]])</f>
        <v>12</v>
      </c>
    </row>
    <row r="948" spans="2:17"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c r="O948" s="4" t="str">
        <f>TEXT(Table1[[#This Row],[Invoice Date]],"yyyy")</f>
        <v>2021</v>
      </c>
      <c r="P948" s="4" t="str">
        <f>TEXT(Table1[[#This Row],[Invoice Date]],"mmm")</f>
        <v>Mar</v>
      </c>
      <c r="Q948" s="4">
        <f>WEEKNUM(Table1[[#This Row],[Invoice Date]])</f>
        <v>12</v>
      </c>
    </row>
    <row r="949" spans="2:17"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c r="O949" s="4" t="str">
        <f>TEXT(Table1[[#This Row],[Invoice Date]],"yyyy")</f>
        <v>2021</v>
      </c>
      <c r="P949" s="4" t="str">
        <f>TEXT(Table1[[#This Row],[Invoice Date]],"mmm")</f>
        <v>Mar</v>
      </c>
      <c r="Q949" s="4">
        <f>WEEKNUM(Table1[[#This Row],[Invoice Date]])</f>
        <v>13</v>
      </c>
    </row>
    <row r="950" spans="2:17"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c r="O950" s="4" t="str">
        <f>TEXT(Table1[[#This Row],[Invoice Date]],"yyyy")</f>
        <v>2021</v>
      </c>
      <c r="P950" s="4" t="str">
        <f>TEXT(Table1[[#This Row],[Invoice Date]],"mmm")</f>
        <v>Mar</v>
      </c>
      <c r="Q950" s="4">
        <f>WEEKNUM(Table1[[#This Row],[Invoice Date]])</f>
        <v>13</v>
      </c>
    </row>
    <row r="951" spans="2:17"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c r="O951" s="4" t="str">
        <f>TEXT(Table1[[#This Row],[Invoice Date]],"yyyy")</f>
        <v>2021</v>
      </c>
      <c r="P951" s="4" t="str">
        <f>TEXT(Table1[[#This Row],[Invoice Date]],"mmm")</f>
        <v>Mar</v>
      </c>
      <c r="Q951" s="4">
        <f>WEEKNUM(Table1[[#This Row],[Invoice Date]])</f>
        <v>13</v>
      </c>
    </row>
    <row r="952" spans="2:17"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c r="O952" s="4" t="str">
        <f>TEXT(Table1[[#This Row],[Invoice Date]],"yyyy")</f>
        <v>2021</v>
      </c>
      <c r="P952" s="4" t="str">
        <f>TEXT(Table1[[#This Row],[Invoice Date]],"mmm")</f>
        <v>Mar</v>
      </c>
      <c r="Q952" s="4">
        <f>WEEKNUM(Table1[[#This Row],[Invoice Date]])</f>
        <v>13</v>
      </c>
    </row>
    <row r="953" spans="2:17"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c r="O953" s="4" t="str">
        <f>TEXT(Table1[[#This Row],[Invoice Date]],"yyyy")</f>
        <v>2021</v>
      </c>
      <c r="P953" s="4" t="str">
        <f>TEXT(Table1[[#This Row],[Invoice Date]],"mmm")</f>
        <v>Mar</v>
      </c>
      <c r="Q953" s="4">
        <f>WEEKNUM(Table1[[#This Row],[Invoice Date]])</f>
        <v>13</v>
      </c>
    </row>
    <row r="954" spans="2:17"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c r="O954" s="4" t="str">
        <f>TEXT(Table1[[#This Row],[Invoice Date]],"yyyy")</f>
        <v>2021</v>
      </c>
      <c r="P954" s="4" t="str">
        <f>TEXT(Table1[[#This Row],[Invoice Date]],"mmm")</f>
        <v>Mar</v>
      </c>
      <c r="Q954" s="4">
        <f>WEEKNUM(Table1[[#This Row],[Invoice Date]])</f>
        <v>13</v>
      </c>
    </row>
    <row r="955" spans="2:17"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c r="O955" s="4" t="str">
        <f>TEXT(Table1[[#This Row],[Invoice Date]],"yyyy")</f>
        <v>2021</v>
      </c>
      <c r="P955" s="4" t="str">
        <f>TEXT(Table1[[#This Row],[Invoice Date]],"mmm")</f>
        <v>Mar</v>
      </c>
      <c r="Q955" s="4">
        <f>WEEKNUM(Table1[[#This Row],[Invoice Date]])</f>
        <v>13</v>
      </c>
    </row>
    <row r="956" spans="2:17"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c r="O956" s="4" t="str">
        <f>TEXT(Table1[[#This Row],[Invoice Date]],"yyyy")</f>
        <v>2021</v>
      </c>
      <c r="P956" s="4" t="str">
        <f>TEXT(Table1[[#This Row],[Invoice Date]],"mmm")</f>
        <v>Mar</v>
      </c>
      <c r="Q956" s="4">
        <f>WEEKNUM(Table1[[#This Row],[Invoice Date]])</f>
        <v>14</v>
      </c>
    </row>
    <row r="957" spans="2:17"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c r="O957" s="4" t="str">
        <f>TEXT(Table1[[#This Row],[Invoice Date]],"yyyy")</f>
        <v>2021</v>
      </c>
      <c r="P957" s="4" t="str">
        <f>TEXT(Table1[[#This Row],[Invoice Date]],"mmm")</f>
        <v>Mar</v>
      </c>
      <c r="Q957" s="4">
        <f>WEEKNUM(Table1[[#This Row],[Invoice Date]])</f>
        <v>14</v>
      </c>
    </row>
    <row r="958" spans="2:17"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c r="O958" s="4" t="str">
        <f>TEXT(Table1[[#This Row],[Invoice Date]],"yyyy")</f>
        <v>2021</v>
      </c>
      <c r="P958" s="4" t="str">
        <f>TEXT(Table1[[#This Row],[Invoice Date]],"mmm")</f>
        <v>Mar</v>
      </c>
      <c r="Q958" s="4">
        <f>WEEKNUM(Table1[[#This Row],[Invoice Date]])</f>
        <v>14</v>
      </c>
    </row>
    <row r="959" spans="2:17"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c r="O959" s="4" t="str">
        <f>TEXT(Table1[[#This Row],[Invoice Date]],"yyyy")</f>
        <v>2021</v>
      </c>
      <c r="P959" s="4" t="str">
        <f>TEXT(Table1[[#This Row],[Invoice Date]],"mmm")</f>
        <v>Mar</v>
      </c>
      <c r="Q959" s="4">
        <f>WEEKNUM(Table1[[#This Row],[Invoice Date]])</f>
        <v>14</v>
      </c>
    </row>
    <row r="960" spans="2:17"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c r="O960" s="4" t="str">
        <f>TEXT(Table1[[#This Row],[Invoice Date]],"yyyy")</f>
        <v>2021</v>
      </c>
      <c r="P960" s="4" t="str">
        <f>TEXT(Table1[[#This Row],[Invoice Date]],"mmm")</f>
        <v>Apr</v>
      </c>
      <c r="Q960" s="4">
        <f>WEEKNUM(Table1[[#This Row],[Invoice Date]])</f>
        <v>14</v>
      </c>
    </row>
    <row r="961" spans="2:17"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c r="O961" s="4" t="str">
        <f>TEXT(Table1[[#This Row],[Invoice Date]],"yyyy")</f>
        <v>2021</v>
      </c>
      <c r="P961" s="4" t="str">
        <f>TEXT(Table1[[#This Row],[Invoice Date]],"mmm")</f>
        <v>Apr</v>
      </c>
      <c r="Q961" s="4">
        <f>WEEKNUM(Table1[[#This Row],[Invoice Date]])</f>
        <v>14</v>
      </c>
    </row>
    <row r="962" spans="2:17"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c r="O962" s="4" t="str">
        <f>TEXT(Table1[[#This Row],[Invoice Date]],"yyyy")</f>
        <v>2021</v>
      </c>
      <c r="P962" s="4" t="str">
        <f>TEXT(Table1[[#This Row],[Invoice Date]],"mmm")</f>
        <v>Apr</v>
      </c>
      <c r="Q962" s="4">
        <f>WEEKNUM(Table1[[#This Row],[Invoice Date]])</f>
        <v>14</v>
      </c>
    </row>
    <row r="963" spans="2:17"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c r="O963" s="4" t="str">
        <f>TEXT(Table1[[#This Row],[Invoice Date]],"yyyy")</f>
        <v>2021</v>
      </c>
      <c r="P963" s="4" t="str">
        <f>TEXT(Table1[[#This Row],[Invoice Date]],"mmm")</f>
        <v>Apr</v>
      </c>
      <c r="Q963" s="4">
        <f>WEEKNUM(Table1[[#This Row],[Invoice Date]])</f>
        <v>15</v>
      </c>
    </row>
    <row r="964" spans="2:17"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c r="O964" s="4" t="str">
        <f>TEXT(Table1[[#This Row],[Invoice Date]],"yyyy")</f>
        <v>2021</v>
      </c>
      <c r="P964" s="4" t="str">
        <f>TEXT(Table1[[#This Row],[Invoice Date]],"mmm")</f>
        <v>Apr</v>
      </c>
      <c r="Q964" s="4">
        <f>WEEKNUM(Table1[[#This Row],[Invoice Date]])</f>
        <v>15</v>
      </c>
    </row>
    <row r="965" spans="2:17"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c r="O965" s="4" t="str">
        <f>TEXT(Table1[[#This Row],[Invoice Date]],"yyyy")</f>
        <v>2021</v>
      </c>
      <c r="P965" s="4" t="str">
        <f>TEXT(Table1[[#This Row],[Invoice Date]],"mmm")</f>
        <v>Apr</v>
      </c>
      <c r="Q965" s="4">
        <f>WEEKNUM(Table1[[#This Row],[Invoice Date]])</f>
        <v>15</v>
      </c>
    </row>
    <row r="966" spans="2:17"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c r="O966" s="4" t="str">
        <f>TEXT(Table1[[#This Row],[Invoice Date]],"yyyy")</f>
        <v>2021</v>
      </c>
      <c r="P966" s="4" t="str">
        <f>TEXT(Table1[[#This Row],[Invoice Date]],"mmm")</f>
        <v>Apr</v>
      </c>
      <c r="Q966" s="4">
        <f>WEEKNUM(Table1[[#This Row],[Invoice Date]])</f>
        <v>15</v>
      </c>
    </row>
    <row r="967" spans="2:17"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c r="O967" s="4" t="str">
        <f>TEXT(Table1[[#This Row],[Invoice Date]],"yyyy")</f>
        <v>2021</v>
      </c>
      <c r="P967" s="4" t="str">
        <f>TEXT(Table1[[#This Row],[Invoice Date]],"mmm")</f>
        <v>Apr</v>
      </c>
      <c r="Q967" s="4">
        <f>WEEKNUM(Table1[[#This Row],[Invoice Date]])</f>
        <v>15</v>
      </c>
    </row>
    <row r="968" spans="2:17"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c r="O968" s="4" t="str">
        <f>TEXT(Table1[[#This Row],[Invoice Date]],"yyyy")</f>
        <v>2021</v>
      </c>
      <c r="P968" s="4" t="str">
        <f>TEXT(Table1[[#This Row],[Invoice Date]],"mmm")</f>
        <v>Apr</v>
      </c>
      <c r="Q968" s="4">
        <f>WEEKNUM(Table1[[#This Row],[Invoice Date]])</f>
        <v>15</v>
      </c>
    </row>
    <row r="969" spans="2:17"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c r="O969" s="4" t="str">
        <f>TEXT(Table1[[#This Row],[Invoice Date]],"yyyy")</f>
        <v>2021</v>
      </c>
      <c r="P969" s="4" t="str">
        <f>TEXT(Table1[[#This Row],[Invoice Date]],"mmm")</f>
        <v>Apr</v>
      </c>
      <c r="Q969" s="4">
        <f>WEEKNUM(Table1[[#This Row],[Invoice Date]])</f>
        <v>15</v>
      </c>
    </row>
    <row r="970" spans="2:17"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c r="O970" s="4" t="str">
        <f>TEXT(Table1[[#This Row],[Invoice Date]],"yyyy")</f>
        <v>2021</v>
      </c>
      <c r="P970" s="4" t="str">
        <f>TEXT(Table1[[#This Row],[Invoice Date]],"mmm")</f>
        <v>Apr</v>
      </c>
      <c r="Q970" s="4">
        <f>WEEKNUM(Table1[[#This Row],[Invoice Date]])</f>
        <v>16</v>
      </c>
    </row>
    <row r="971" spans="2:17"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c r="O971" s="4" t="str">
        <f>TEXT(Table1[[#This Row],[Invoice Date]],"yyyy")</f>
        <v>2021</v>
      </c>
      <c r="P971" s="4" t="str">
        <f>TEXT(Table1[[#This Row],[Invoice Date]],"mmm")</f>
        <v>Apr</v>
      </c>
      <c r="Q971" s="4">
        <f>WEEKNUM(Table1[[#This Row],[Invoice Date]])</f>
        <v>16</v>
      </c>
    </row>
    <row r="972" spans="2:17"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c r="O972" s="4" t="str">
        <f>TEXT(Table1[[#This Row],[Invoice Date]],"yyyy")</f>
        <v>2021</v>
      </c>
      <c r="P972" s="4" t="str">
        <f>TEXT(Table1[[#This Row],[Invoice Date]],"mmm")</f>
        <v>Apr</v>
      </c>
      <c r="Q972" s="4">
        <f>WEEKNUM(Table1[[#This Row],[Invoice Date]])</f>
        <v>16</v>
      </c>
    </row>
    <row r="973" spans="2:17"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c r="O973" s="4" t="str">
        <f>TEXT(Table1[[#This Row],[Invoice Date]],"yyyy")</f>
        <v>2021</v>
      </c>
      <c r="P973" s="4" t="str">
        <f>TEXT(Table1[[#This Row],[Invoice Date]],"mmm")</f>
        <v>Apr</v>
      </c>
      <c r="Q973" s="4">
        <f>WEEKNUM(Table1[[#This Row],[Invoice Date]])</f>
        <v>16</v>
      </c>
    </row>
    <row r="974" spans="2:17"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c r="O974" s="4" t="str">
        <f>TEXT(Table1[[#This Row],[Invoice Date]],"yyyy")</f>
        <v>2021</v>
      </c>
      <c r="P974" s="4" t="str">
        <f>TEXT(Table1[[#This Row],[Invoice Date]],"mmm")</f>
        <v>Apr</v>
      </c>
      <c r="Q974" s="4">
        <f>WEEKNUM(Table1[[#This Row],[Invoice Date]])</f>
        <v>16</v>
      </c>
    </row>
    <row r="975" spans="2:17"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c r="O975" s="4" t="str">
        <f>TEXT(Table1[[#This Row],[Invoice Date]],"yyyy")</f>
        <v>2021</v>
      </c>
      <c r="P975" s="4" t="str">
        <f>TEXT(Table1[[#This Row],[Invoice Date]],"mmm")</f>
        <v>Apr</v>
      </c>
      <c r="Q975" s="4">
        <f>WEEKNUM(Table1[[#This Row],[Invoice Date]])</f>
        <v>16</v>
      </c>
    </row>
    <row r="976" spans="2:17"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c r="O976" s="4" t="str">
        <f>TEXT(Table1[[#This Row],[Invoice Date]],"yyyy")</f>
        <v>2021</v>
      </c>
      <c r="P976" s="4" t="str">
        <f>TEXT(Table1[[#This Row],[Invoice Date]],"mmm")</f>
        <v>Apr</v>
      </c>
      <c r="Q976" s="4">
        <f>WEEKNUM(Table1[[#This Row],[Invoice Date]])</f>
        <v>16</v>
      </c>
    </row>
    <row r="977" spans="2:17"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c r="O977" s="4" t="str">
        <f>TEXT(Table1[[#This Row],[Invoice Date]],"yyyy")</f>
        <v>2021</v>
      </c>
      <c r="P977" s="4" t="str">
        <f>TEXT(Table1[[#This Row],[Invoice Date]],"mmm")</f>
        <v>Apr</v>
      </c>
      <c r="Q977" s="4">
        <f>WEEKNUM(Table1[[#This Row],[Invoice Date]])</f>
        <v>17</v>
      </c>
    </row>
    <row r="978" spans="2:17"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c r="O978" s="4" t="str">
        <f>TEXT(Table1[[#This Row],[Invoice Date]],"yyyy")</f>
        <v>2021</v>
      </c>
      <c r="P978" s="4" t="str">
        <f>TEXT(Table1[[#This Row],[Invoice Date]],"mmm")</f>
        <v>Apr</v>
      </c>
      <c r="Q978" s="4">
        <f>WEEKNUM(Table1[[#This Row],[Invoice Date]])</f>
        <v>17</v>
      </c>
    </row>
    <row r="979" spans="2:17"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c r="O979" s="4" t="str">
        <f>TEXT(Table1[[#This Row],[Invoice Date]],"yyyy")</f>
        <v>2021</v>
      </c>
      <c r="P979" s="4" t="str">
        <f>TEXT(Table1[[#This Row],[Invoice Date]],"mmm")</f>
        <v>Apr</v>
      </c>
      <c r="Q979" s="4">
        <f>WEEKNUM(Table1[[#This Row],[Invoice Date]])</f>
        <v>17</v>
      </c>
    </row>
    <row r="980" spans="2:17"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c r="O980" s="4" t="str">
        <f>TEXT(Table1[[#This Row],[Invoice Date]],"yyyy")</f>
        <v>2021</v>
      </c>
      <c r="P980" s="4" t="str">
        <f>TEXT(Table1[[#This Row],[Invoice Date]],"mmm")</f>
        <v>Apr</v>
      </c>
      <c r="Q980" s="4">
        <f>WEEKNUM(Table1[[#This Row],[Invoice Date]])</f>
        <v>17</v>
      </c>
    </row>
    <row r="981" spans="2:17"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c r="O981" s="4" t="str">
        <f>TEXT(Table1[[#This Row],[Invoice Date]],"yyyy")</f>
        <v>2021</v>
      </c>
      <c r="P981" s="4" t="str">
        <f>TEXT(Table1[[#This Row],[Invoice Date]],"mmm")</f>
        <v>Apr</v>
      </c>
      <c r="Q981" s="4">
        <f>WEEKNUM(Table1[[#This Row],[Invoice Date]])</f>
        <v>17</v>
      </c>
    </row>
    <row r="982" spans="2:17"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c r="O982" s="4" t="str">
        <f>TEXT(Table1[[#This Row],[Invoice Date]],"yyyy")</f>
        <v>2021</v>
      </c>
      <c r="P982" s="4" t="str">
        <f>TEXT(Table1[[#This Row],[Invoice Date]],"mmm")</f>
        <v>Apr</v>
      </c>
      <c r="Q982" s="4">
        <f>WEEKNUM(Table1[[#This Row],[Invoice Date]])</f>
        <v>17</v>
      </c>
    </row>
    <row r="983" spans="2:17"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c r="O983" s="4" t="str">
        <f>TEXT(Table1[[#This Row],[Invoice Date]],"yyyy")</f>
        <v>2021</v>
      </c>
      <c r="P983" s="4" t="str">
        <f>TEXT(Table1[[#This Row],[Invoice Date]],"mmm")</f>
        <v>Apr</v>
      </c>
      <c r="Q983" s="4">
        <f>WEEKNUM(Table1[[#This Row],[Invoice Date]])</f>
        <v>17</v>
      </c>
    </row>
    <row r="984" spans="2:17"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c r="O984" s="4" t="str">
        <f>TEXT(Table1[[#This Row],[Invoice Date]],"yyyy")</f>
        <v>2021</v>
      </c>
      <c r="P984" s="4" t="str">
        <f>TEXT(Table1[[#This Row],[Invoice Date]],"mmm")</f>
        <v>Apr</v>
      </c>
      <c r="Q984" s="4">
        <f>WEEKNUM(Table1[[#This Row],[Invoice Date]])</f>
        <v>18</v>
      </c>
    </row>
    <row r="985" spans="2:17"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c r="O985" s="4" t="str">
        <f>TEXT(Table1[[#This Row],[Invoice Date]],"yyyy")</f>
        <v>2021</v>
      </c>
      <c r="P985" s="4" t="str">
        <f>TEXT(Table1[[#This Row],[Invoice Date]],"mmm")</f>
        <v>Apr</v>
      </c>
      <c r="Q985" s="4">
        <f>WEEKNUM(Table1[[#This Row],[Invoice Date]])</f>
        <v>18</v>
      </c>
    </row>
    <row r="986" spans="2:17"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c r="O986" s="4" t="str">
        <f>TEXT(Table1[[#This Row],[Invoice Date]],"yyyy")</f>
        <v>2021</v>
      </c>
      <c r="P986" s="4" t="str">
        <f>TEXT(Table1[[#This Row],[Invoice Date]],"mmm")</f>
        <v>Apr</v>
      </c>
      <c r="Q986" s="4">
        <f>WEEKNUM(Table1[[#This Row],[Invoice Date]])</f>
        <v>18</v>
      </c>
    </row>
    <row r="987" spans="2:17"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c r="O987" s="4" t="str">
        <f>TEXT(Table1[[#This Row],[Invoice Date]],"yyyy")</f>
        <v>2021</v>
      </c>
      <c r="P987" s="4" t="str">
        <f>TEXT(Table1[[#This Row],[Invoice Date]],"mmm")</f>
        <v>Apr</v>
      </c>
      <c r="Q987" s="4">
        <f>WEEKNUM(Table1[[#This Row],[Invoice Date]])</f>
        <v>18</v>
      </c>
    </row>
    <row r="988" spans="2:17"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c r="O988" s="4" t="str">
        <f>TEXT(Table1[[#This Row],[Invoice Date]],"yyyy")</f>
        <v>2021</v>
      </c>
      <c r="P988" s="4" t="str">
        <f>TEXT(Table1[[#This Row],[Invoice Date]],"mmm")</f>
        <v>Apr</v>
      </c>
      <c r="Q988" s="4">
        <f>WEEKNUM(Table1[[#This Row],[Invoice Date]])</f>
        <v>18</v>
      </c>
    </row>
    <row r="989" spans="2:17"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c r="O989" s="4" t="str">
        <f>TEXT(Table1[[#This Row],[Invoice Date]],"yyyy")</f>
        <v>2021</v>
      </c>
      <c r="P989" s="4" t="str">
        <f>TEXT(Table1[[#This Row],[Invoice Date]],"mmm")</f>
        <v>Apr</v>
      </c>
      <c r="Q989" s="4">
        <f>WEEKNUM(Table1[[#This Row],[Invoice Date]])</f>
        <v>18</v>
      </c>
    </row>
    <row r="990" spans="2:17"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c r="O990" s="4" t="str">
        <f>TEXT(Table1[[#This Row],[Invoice Date]],"yyyy")</f>
        <v>2021</v>
      </c>
      <c r="P990" s="4" t="str">
        <f>TEXT(Table1[[#This Row],[Invoice Date]],"mmm")</f>
        <v>May</v>
      </c>
      <c r="Q990" s="4">
        <f>WEEKNUM(Table1[[#This Row],[Invoice Date]])</f>
        <v>18</v>
      </c>
    </row>
    <row r="991" spans="2:17"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c r="O991" s="4" t="str">
        <f>TEXT(Table1[[#This Row],[Invoice Date]],"yyyy")</f>
        <v>2021</v>
      </c>
      <c r="P991" s="4" t="str">
        <f>TEXT(Table1[[#This Row],[Invoice Date]],"mmm")</f>
        <v>May</v>
      </c>
      <c r="Q991" s="4">
        <f>WEEKNUM(Table1[[#This Row],[Invoice Date]])</f>
        <v>19</v>
      </c>
    </row>
    <row r="992" spans="2:17"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c r="O992" s="4" t="str">
        <f>TEXT(Table1[[#This Row],[Invoice Date]],"yyyy")</f>
        <v>2021</v>
      </c>
      <c r="P992" s="4" t="str">
        <f>TEXT(Table1[[#This Row],[Invoice Date]],"mmm")</f>
        <v>May</v>
      </c>
      <c r="Q992" s="4">
        <f>WEEKNUM(Table1[[#This Row],[Invoice Date]])</f>
        <v>19</v>
      </c>
    </row>
    <row r="993" spans="2:17"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c r="O993" s="4" t="str">
        <f>TEXT(Table1[[#This Row],[Invoice Date]],"yyyy")</f>
        <v>2021</v>
      </c>
      <c r="P993" s="4" t="str">
        <f>TEXT(Table1[[#This Row],[Invoice Date]],"mmm")</f>
        <v>May</v>
      </c>
      <c r="Q993" s="4">
        <f>WEEKNUM(Table1[[#This Row],[Invoice Date]])</f>
        <v>19</v>
      </c>
    </row>
    <row r="994" spans="2:17"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c r="O994" s="4" t="str">
        <f>TEXT(Table1[[#This Row],[Invoice Date]],"yyyy")</f>
        <v>2021</v>
      </c>
      <c r="P994" s="4" t="str">
        <f>TEXT(Table1[[#This Row],[Invoice Date]],"mmm")</f>
        <v>May</v>
      </c>
      <c r="Q994" s="4">
        <f>WEEKNUM(Table1[[#This Row],[Invoice Date]])</f>
        <v>19</v>
      </c>
    </row>
    <row r="995" spans="2:17"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c r="O995" s="4" t="str">
        <f>TEXT(Table1[[#This Row],[Invoice Date]],"yyyy")</f>
        <v>2021</v>
      </c>
      <c r="P995" s="4" t="str">
        <f>TEXT(Table1[[#This Row],[Invoice Date]],"mmm")</f>
        <v>May</v>
      </c>
      <c r="Q995" s="4">
        <f>WEEKNUM(Table1[[#This Row],[Invoice Date]])</f>
        <v>19</v>
      </c>
    </row>
    <row r="996" spans="2:17"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c r="O996" s="4" t="str">
        <f>TEXT(Table1[[#This Row],[Invoice Date]],"yyyy")</f>
        <v>2021</v>
      </c>
      <c r="P996" s="4" t="str">
        <f>TEXT(Table1[[#This Row],[Invoice Date]],"mmm")</f>
        <v>May</v>
      </c>
      <c r="Q996" s="4">
        <f>WEEKNUM(Table1[[#This Row],[Invoice Date]])</f>
        <v>19</v>
      </c>
    </row>
    <row r="997" spans="2:17"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c r="O997" s="4" t="str">
        <f>TEXT(Table1[[#This Row],[Invoice Date]],"yyyy")</f>
        <v>2021</v>
      </c>
      <c r="P997" s="4" t="str">
        <f>TEXT(Table1[[#This Row],[Invoice Date]],"mmm")</f>
        <v>May</v>
      </c>
      <c r="Q997" s="4">
        <f>WEEKNUM(Table1[[#This Row],[Invoice Date]])</f>
        <v>19</v>
      </c>
    </row>
    <row r="998" spans="2:17"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c r="O998" s="4" t="str">
        <f>TEXT(Table1[[#This Row],[Invoice Date]],"yyyy")</f>
        <v>2021</v>
      </c>
      <c r="P998" s="4" t="str">
        <f>TEXT(Table1[[#This Row],[Invoice Date]],"mmm")</f>
        <v>May</v>
      </c>
      <c r="Q998" s="4">
        <f>WEEKNUM(Table1[[#This Row],[Invoice Date]])</f>
        <v>20</v>
      </c>
    </row>
    <row r="999" spans="2:17"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c r="O999" s="4" t="str">
        <f>TEXT(Table1[[#This Row],[Invoice Date]],"yyyy")</f>
        <v>2021</v>
      </c>
      <c r="P999" s="4" t="str">
        <f>TEXT(Table1[[#This Row],[Invoice Date]],"mmm")</f>
        <v>May</v>
      </c>
      <c r="Q999" s="4">
        <f>WEEKNUM(Table1[[#This Row],[Invoice Date]])</f>
        <v>20</v>
      </c>
    </row>
    <row r="1000" spans="2:17"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c r="O1000" s="4" t="str">
        <f>TEXT(Table1[[#This Row],[Invoice Date]],"yyyy")</f>
        <v>2021</v>
      </c>
      <c r="P1000" s="4" t="str">
        <f>TEXT(Table1[[#This Row],[Invoice Date]],"mmm")</f>
        <v>May</v>
      </c>
      <c r="Q1000" s="4">
        <f>WEEKNUM(Table1[[#This Row],[Invoice Date]])</f>
        <v>20</v>
      </c>
    </row>
    <row r="1001" spans="2:17"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c r="O1001" s="4" t="str">
        <f>TEXT(Table1[[#This Row],[Invoice Date]],"yyyy")</f>
        <v>2021</v>
      </c>
      <c r="P1001" s="4" t="str">
        <f>TEXT(Table1[[#This Row],[Invoice Date]],"mmm")</f>
        <v>May</v>
      </c>
      <c r="Q1001" s="4">
        <f>WEEKNUM(Table1[[#This Row],[Invoice Date]])</f>
        <v>20</v>
      </c>
    </row>
    <row r="1002" spans="2:17"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c r="O1002" s="4" t="str">
        <f>TEXT(Table1[[#This Row],[Invoice Date]],"yyyy")</f>
        <v>2021</v>
      </c>
      <c r="P1002" s="4" t="str">
        <f>TEXT(Table1[[#This Row],[Invoice Date]],"mmm")</f>
        <v>May</v>
      </c>
      <c r="Q1002" s="4">
        <f>WEEKNUM(Table1[[#This Row],[Invoice Date]])</f>
        <v>20</v>
      </c>
    </row>
    <row r="1003" spans="2:17"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c r="O1003" s="4" t="str">
        <f>TEXT(Table1[[#This Row],[Invoice Date]],"yyyy")</f>
        <v>2021</v>
      </c>
      <c r="P1003" s="4" t="str">
        <f>TEXT(Table1[[#This Row],[Invoice Date]],"mmm")</f>
        <v>May</v>
      </c>
      <c r="Q1003" s="4">
        <f>WEEKNUM(Table1[[#This Row],[Invoice Date]])</f>
        <v>20</v>
      </c>
    </row>
    <row r="1004" spans="2:17"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c r="O1004" s="4" t="str">
        <f>TEXT(Table1[[#This Row],[Invoice Date]],"yyyy")</f>
        <v>2021</v>
      </c>
      <c r="P1004" s="4" t="str">
        <f>TEXT(Table1[[#This Row],[Invoice Date]],"mmm")</f>
        <v>May</v>
      </c>
      <c r="Q1004" s="4">
        <f>WEEKNUM(Table1[[#This Row],[Invoice Date]])</f>
        <v>20</v>
      </c>
    </row>
    <row r="1005" spans="2:17"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c r="O1005" s="4" t="str">
        <f>TEXT(Table1[[#This Row],[Invoice Date]],"yyyy")</f>
        <v>2021</v>
      </c>
      <c r="P1005" s="4" t="str">
        <f>TEXT(Table1[[#This Row],[Invoice Date]],"mmm")</f>
        <v>May</v>
      </c>
      <c r="Q1005" s="4">
        <f>WEEKNUM(Table1[[#This Row],[Invoice Date]])</f>
        <v>21</v>
      </c>
    </row>
    <row r="1006" spans="2:17"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c r="O1006" s="4" t="str">
        <f>TEXT(Table1[[#This Row],[Invoice Date]],"yyyy")</f>
        <v>2021</v>
      </c>
      <c r="P1006" s="4" t="str">
        <f>TEXT(Table1[[#This Row],[Invoice Date]],"mmm")</f>
        <v>May</v>
      </c>
      <c r="Q1006" s="4">
        <f>WEEKNUM(Table1[[#This Row],[Invoice Date]])</f>
        <v>21</v>
      </c>
    </row>
    <row r="1007" spans="2:17"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c r="O1007" s="4" t="str">
        <f>TEXT(Table1[[#This Row],[Invoice Date]],"yyyy")</f>
        <v>2021</v>
      </c>
      <c r="P1007" s="4" t="str">
        <f>TEXT(Table1[[#This Row],[Invoice Date]],"mmm")</f>
        <v>May</v>
      </c>
      <c r="Q1007" s="4">
        <f>WEEKNUM(Table1[[#This Row],[Invoice Date]])</f>
        <v>21</v>
      </c>
    </row>
    <row r="1008" spans="2:17"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c r="O1008" s="4" t="str">
        <f>TEXT(Table1[[#This Row],[Invoice Date]],"yyyy")</f>
        <v>2021</v>
      </c>
      <c r="P1008" s="4" t="str">
        <f>TEXT(Table1[[#This Row],[Invoice Date]],"mmm")</f>
        <v>May</v>
      </c>
      <c r="Q1008" s="4">
        <f>WEEKNUM(Table1[[#This Row],[Invoice Date]])</f>
        <v>21</v>
      </c>
    </row>
    <row r="1009" spans="2:17"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c r="O1009" s="4" t="str">
        <f>TEXT(Table1[[#This Row],[Invoice Date]],"yyyy")</f>
        <v>2021</v>
      </c>
      <c r="P1009" s="4" t="str">
        <f>TEXT(Table1[[#This Row],[Invoice Date]],"mmm")</f>
        <v>May</v>
      </c>
      <c r="Q1009" s="4">
        <f>WEEKNUM(Table1[[#This Row],[Invoice Date]])</f>
        <v>21</v>
      </c>
    </row>
    <row r="1010" spans="2:17"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c r="O1010" s="4" t="str">
        <f>TEXT(Table1[[#This Row],[Invoice Date]],"yyyy")</f>
        <v>2021</v>
      </c>
      <c r="P1010" s="4" t="str">
        <f>TEXT(Table1[[#This Row],[Invoice Date]],"mmm")</f>
        <v>May</v>
      </c>
      <c r="Q1010" s="4">
        <f>WEEKNUM(Table1[[#This Row],[Invoice Date]])</f>
        <v>21</v>
      </c>
    </row>
    <row r="1011" spans="2:17"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c r="O1011" s="4" t="str">
        <f>TEXT(Table1[[#This Row],[Invoice Date]],"yyyy")</f>
        <v>2021</v>
      </c>
      <c r="P1011" s="4" t="str">
        <f>TEXT(Table1[[#This Row],[Invoice Date]],"mmm")</f>
        <v>May</v>
      </c>
      <c r="Q1011" s="4">
        <f>WEEKNUM(Table1[[#This Row],[Invoice Date]])</f>
        <v>21</v>
      </c>
    </row>
    <row r="1012" spans="2:17"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c r="O1012" s="4" t="str">
        <f>TEXT(Table1[[#This Row],[Invoice Date]],"yyyy")</f>
        <v>2021</v>
      </c>
      <c r="P1012" s="4" t="str">
        <f>TEXT(Table1[[#This Row],[Invoice Date]],"mmm")</f>
        <v>May</v>
      </c>
      <c r="Q1012" s="4">
        <f>WEEKNUM(Table1[[#This Row],[Invoice Date]])</f>
        <v>22</v>
      </c>
    </row>
    <row r="1013" spans="2:17"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c r="O1013" s="4" t="str">
        <f>TEXT(Table1[[#This Row],[Invoice Date]],"yyyy")</f>
        <v>2021</v>
      </c>
      <c r="P1013" s="4" t="str">
        <f>TEXT(Table1[[#This Row],[Invoice Date]],"mmm")</f>
        <v>May</v>
      </c>
      <c r="Q1013" s="4">
        <f>WEEKNUM(Table1[[#This Row],[Invoice Date]])</f>
        <v>22</v>
      </c>
    </row>
    <row r="1014" spans="2:17"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c r="O1014" s="4" t="str">
        <f>TEXT(Table1[[#This Row],[Invoice Date]],"yyyy")</f>
        <v>2021</v>
      </c>
      <c r="P1014" s="4" t="str">
        <f>TEXT(Table1[[#This Row],[Invoice Date]],"mmm")</f>
        <v>May</v>
      </c>
      <c r="Q1014" s="4">
        <f>WEEKNUM(Table1[[#This Row],[Invoice Date]])</f>
        <v>22</v>
      </c>
    </row>
    <row r="1015" spans="2:17"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c r="O1015" s="4" t="str">
        <f>TEXT(Table1[[#This Row],[Invoice Date]],"yyyy")</f>
        <v>2021</v>
      </c>
      <c r="P1015" s="4" t="str">
        <f>TEXT(Table1[[#This Row],[Invoice Date]],"mmm")</f>
        <v>May</v>
      </c>
      <c r="Q1015" s="4">
        <f>WEEKNUM(Table1[[#This Row],[Invoice Date]])</f>
        <v>22</v>
      </c>
    </row>
    <row r="1016" spans="2:17"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c r="O1016" s="4" t="str">
        <f>TEXT(Table1[[#This Row],[Invoice Date]],"yyyy")</f>
        <v>2021</v>
      </c>
      <c r="P1016" s="4" t="str">
        <f>TEXT(Table1[[#This Row],[Invoice Date]],"mmm")</f>
        <v>May</v>
      </c>
      <c r="Q1016" s="4">
        <f>WEEKNUM(Table1[[#This Row],[Invoice Date]])</f>
        <v>22</v>
      </c>
    </row>
    <row r="1017" spans="2:17"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c r="O1017" s="4" t="str">
        <f>TEXT(Table1[[#This Row],[Invoice Date]],"yyyy")</f>
        <v>2021</v>
      </c>
      <c r="P1017" s="4" t="str">
        <f>TEXT(Table1[[#This Row],[Invoice Date]],"mmm")</f>
        <v>May</v>
      </c>
      <c r="Q1017" s="4">
        <f>WEEKNUM(Table1[[#This Row],[Invoice Date]])</f>
        <v>22</v>
      </c>
    </row>
    <row r="1018" spans="2:17"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c r="O1018" s="4" t="str">
        <f>TEXT(Table1[[#This Row],[Invoice Date]],"yyyy")</f>
        <v>2021</v>
      </c>
      <c r="P1018" s="4" t="str">
        <f>TEXT(Table1[[#This Row],[Invoice Date]],"mmm")</f>
        <v>May</v>
      </c>
      <c r="Q1018" s="4">
        <f>WEEKNUM(Table1[[#This Row],[Invoice Date]])</f>
        <v>22</v>
      </c>
    </row>
    <row r="1019" spans="2:17"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c r="O1019" s="4" t="str">
        <f>TEXT(Table1[[#This Row],[Invoice Date]],"yyyy")</f>
        <v>2021</v>
      </c>
      <c r="P1019" s="4" t="str">
        <f>TEXT(Table1[[#This Row],[Invoice Date]],"mmm")</f>
        <v>May</v>
      </c>
      <c r="Q1019" s="4">
        <f>WEEKNUM(Table1[[#This Row],[Invoice Date]])</f>
        <v>23</v>
      </c>
    </row>
    <row r="1020" spans="2:17"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c r="O1020" s="4" t="str">
        <f>TEXT(Table1[[#This Row],[Invoice Date]],"yyyy")</f>
        <v>2021</v>
      </c>
      <c r="P1020" s="4" t="str">
        <f>TEXT(Table1[[#This Row],[Invoice Date]],"mmm")</f>
        <v>May</v>
      </c>
      <c r="Q1020" s="4">
        <f>WEEKNUM(Table1[[#This Row],[Invoice Date]])</f>
        <v>23</v>
      </c>
    </row>
    <row r="1021" spans="2:17"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c r="O1021" s="4" t="str">
        <f>TEXT(Table1[[#This Row],[Invoice Date]],"yyyy")</f>
        <v>2021</v>
      </c>
      <c r="P1021" s="4" t="str">
        <f>TEXT(Table1[[#This Row],[Invoice Date]],"mmm")</f>
        <v>Jun</v>
      </c>
      <c r="Q1021" s="4">
        <f>WEEKNUM(Table1[[#This Row],[Invoice Date]])</f>
        <v>23</v>
      </c>
    </row>
    <row r="1022" spans="2:17"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c r="O1022" s="4" t="str">
        <f>TEXT(Table1[[#This Row],[Invoice Date]],"yyyy")</f>
        <v>2021</v>
      </c>
      <c r="P1022" s="4" t="str">
        <f>TEXT(Table1[[#This Row],[Invoice Date]],"mmm")</f>
        <v>Jun</v>
      </c>
      <c r="Q1022" s="4">
        <f>WEEKNUM(Table1[[#This Row],[Invoice Date]])</f>
        <v>23</v>
      </c>
    </row>
    <row r="1023" spans="2:17"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c r="O1023" s="4" t="str">
        <f>TEXT(Table1[[#This Row],[Invoice Date]],"yyyy")</f>
        <v>2021</v>
      </c>
      <c r="P1023" s="4" t="str">
        <f>TEXT(Table1[[#This Row],[Invoice Date]],"mmm")</f>
        <v>Jun</v>
      </c>
      <c r="Q1023" s="4">
        <f>WEEKNUM(Table1[[#This Row],[Invoice Date]])</f>
        <v>23</v>
      </c>
    </row>
    <row r="1024" spans="2:17"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c r="O1024" s="4" t="str">
        <f>TEXT(Table1[[#This Row],[Invoice Date]],"yyyy")</f>
        <v>2021</v>
      </c>
      <c r="P1024" s="4" t="str">
        <f>TEXT(Table1[[#This Row],[Invoice Date]],"mmm")</f>
        <v>Jun</v>
      </c>
      <c r="Q1024" s="4">
        <f>WEEKNUM(Table1[[#This Row],[Invoice Date]])</f>
        <v>23</v>
      </c>
    </row>
    <row r="1025" spans="2:17"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c r="O1025" s="4" t="str">
        <f>TEXT(Table1[[#This Row],[Invoice Date]],"yyyy")</f>
        <v>2021</v>
      </c>
      <c r="P1025" s="4" t="str">
        <f>TEXT(Table1[[#This Row],[Invoice Date]],"mmm")</f>
        <v>Jun</v>
      </c>
      <c r="Q1025" s="4">
        <f>WEEKNUM(Table1[[#This Row],[Invoice Date]])</f>
        <v>23</v>
      </c>
    </row>
    <row r="1026" spans="2:17"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c r="O1026" s="4" t="str">
        <f>TEXT(Table1[[#This Row],[Invoice Date]],"yyyy")</f>
        <v>2021</v>
      </c>
      <c r="P1026" s="4" t="str">
        <f>TEXT(Table1[[#This Row],[Invoice Date]],"mmm")</f>
        <v>Jun</v>
      </c>
      <c r="Q1026" s="4">
        <f>WEEKNUM(Table1[[#This Row],[Invoice Date]])</f>
        <v>24</v>
      </c>
    </row>
    <row r="1027" spans="2:17"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c r="O1027" s="4" t="str">
        <f>TEXT(Table1[[#This Row],[Invoice Date]],"yyyy")</f>
        <v>2021</v>
      </c>
      <c r="P1027" s="4" t="str">
        <f>TEXT(Table1[[#This Row],[Invoice Date]],"mmm")</f>
        <v>Jun</v>
      </c>
      <c r="Q1027" s="4">
        <f>WEEKNUM(Table1[[#This Row],[Invoice Date]])</f>
        <v>24</v>
      </c>
    </row>
    <row r="1028" spans="2:17"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c r="O1028" s="4" t="str">
        <f>TEXT(Table1[[#This Row],[Invoice Date]],"yyyy")</f>
        <v>2021</v>
      </c>
      <c r="P1028" s="4" t="str">
        <f>TEXT(Table1[[#This Row],[Invoice Date]],"mmm")</f>
        <v>Jun</v>
      </c>
      <c r="Q1028" s="4">
        <f>WEEKNUM(Table1[[#This Row],[Invoice Date]])</f>
        <v>24</v>
      </c>
    </row>
    <row r="1029" spans="2:17"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c r="O1029" s="4" t="str">
        <f>TEXT(Table1[[#This Row],[Invoice Date]],"yyyy")</f>
        <v>2021</v>
      </c>
      <c r="P1029" s="4" t="str">
        <f>TEXT(Table1[[#This Row],[Invoice Date]],"mmm")</f>
        <v>Jun</v>
      </c>
      <c r="Q1029" s="4">
        <f>WEEKNUM(Table1[[#This Row],[Invoice Date]])</f>
        <v>24</v>
      </c>
    </row>
    <row r="1030" spans="2:17"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c r="O1030" s="4" t="str">
        <f>TEXT(Table1[[#This Row],[Invoice Date]],"yyyy")</f>
        <v>2021</v>
      </c>
      <c r="P1030" s="4" t="str">
        <f>TEXT(Table1[[#This Row],[Invoice Date]],"mmm")</f>
        <v>Jun</v>
      </c>
      <c r="Q1030" s="4">
        <f>WEEKNUM(Table1[[#This Row],[Invoice Date]])</f>
        <v>24</v>
      </c>
    </row>
    <row r="1031" spans="2:17"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c r="O1031" s="4" t="str">
        <f>TEXT(Table1[[#This Row],[Invoice Date]],"yyyy")</f>
        <v>2021</v>
      </c>
      <c r="P1031" s="4" t="str">
        <f>TEXT(Table1[[#This Row],[Invoice Date]],"mmm")</f>
        <v>Jun</v>
      </c>
      <c r="Q1031" s="4">
        <f>WEEKNUM(Table1[[#This Row],[Invoice Date]])</f>
        <v>24</v>
      </c>
    </row>
    <row r="1032" spans="2:17"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c r="O1032" s="4" t="str">
        <f>TEXT(Table1[[#This Row],[Invoice Date]],"yyyy")</f>
        <v>2021</v>
      </c>
      <c r="P1032" s="4" t="str">
        <f>TEXT(Table1[[#This Row],[Invoice Date]],"mmm")</f>
        <v>Jun</v>
      </c>
      <c r="Q1032" s="4">
        <f>WEEKNUM(Table1[[#This Row],[Invoice Date]])</f>
        <v>24</v>
      </c>
    </row>
    <row r="1033" spans="2:17"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c r="O1033" s="4" t="str">
        <f>TEXT(Table1[[#This Row],[Invoice Date]],"yyyy")</f>
        <v>2021</v>
      </c>
      <c r="P1033" s="4" t="str">
        <f>TEXT(Table1[[#This Row],[Invoice Date]],"mmm")</f>
        <v>Jun</v>
      </c>
      <c r="Q1033" s="4">
        <f>WEEKNUM(Table1[[#This Row],[Invoice Date]])</f>
        <v>25</v>
      </c>
    </row>
    <row r="1034" spans="2:17"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c r="O1034" s="4" t="str">
        <f>TEXT(Table1[[#This Row],[Invoice Date]],"yyyy")</f>
        <v>2021</v>
      </c>
      <c r="P1034" s="4" t="str">
        <f>TEXT(Table1[[#This Row],[Invoice Date]],"mmm")</f>
        <v>Jun</v>
      </c>
      <c r="Q1034" s="4">
        <f>WEEKNUM(Table1[[#This Row],[Invoice Date]])</f>
        <v>25</v>
      </c>
    </row>
    <row r="1035" spans="2:17"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c r="O1035" s="4" t="str">
        <f>TEXT(Table1[[#This Row],[Invoice Date]],"yyyy")</f>
        <v>2021</v>
      </c>
      <c r="P1035" s="4" t="str">
        <f>TEXT(Table1[[#This Row],[Invoice Date]],"mmm")</f>
        <v>Jun</v>
      </c>
      <c r="Q1035" s="4">
        <f>WEEKNUM(Table1[[#This Row],[Invoice Date]])</f>
        <v>25</v>
      </c>
    </row>
    <row r="1036" spans="2:17"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c r="O1036" s="4" t="str">
        <f>TEXT(Table1[[#This Row],[Invoice Date]],"yyyy")</f>
        <v>2021</v>
      </c>
      <c r="P1036" s="4" t="str">
        <f>TEXT(Table1[[#This Row],[Invoice Date]],"mmm")</f>
        <v>Jun</v>
      </c>
      <c r="Q1036" s="4">
        <f>WEEKNUM(Table1[[#This Row],[Invoice Date]])</f>
        <v>25</v>
      </c>
    </row>
    <row r="1037" spans="2:17"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c r="O1037" s="4" t="str">
        <f>TEXT(Table1[[#This Row],[Invoice Date]],"yyyy")</f>
        <v>2021</v>
      </c>
      <c r="P1037" s="4" t="str">
        <f>TEXT(Table1[[#This Row],[Invoice Date]],"mmm")</f>
        <v>Jun</v>
      </c>
      <c r="Q1037" s="4">
        <f>WEEKNUM(Table1[[#This Row],[Invoice Date]])</f>
        <v>25</v>
      </c>
    </row>
    <row r="1038" spans="2:17"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c r="O1038" s="4" t="str">
        <f>TEXT(Table1[[#This Row],[Invoice Date]],"yyyy")</f>
        <v>2021</v>
      </c>
      <c r="P1038" s="4" t="str">
        <f>TEXT(Table1[[#This Row],[Invoice Date]],"mmm")</f>
        <v>Jun</v>
      </c>
      <c r="Q1038" s="4">
        <f>WEEKNUM(Table1[[#This Row],[Invoice Date]])</f>
        <v>25</v>
      </c>
    </row>
    <row r="1039" spans="2:17"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c r="O1039" s="4" t="str">
        <f>TEXT(Table1[[#This Row],[Invoice Date]],"yyyy")</f>
        <v>2021</v>
      </c>
      <c r="P1039" s="4" t="str">
        <f>TEXT(Table1[[#This Row],[Invoice Date]],"mmm")</f>
        <v>Jun</v>
      </c>
      <c r="Q1039" s="4">
        <f>WEEKNUM(Table1[[#This Row],[Invoice Date]])</f>
        <v>25</v>
      </c>
    </row>
    <row r="1040" spans="2:17"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c r="O1040" s="4" t="str">
        <f>TEXT(Table1[[#This Row],[Invoice Date]],"yyyy")</f>
        <v>2021</v>
      </c>
      <c r="P1040" s="4" t="str">
        <f>TEXT(Table1[[#This Row],[Invoice Date]],"mmm")</f>
        <v>Jun</v>
      </c>
      <c r="Q1040" s="4">
        <f>WEEKNUM(Table1[[#This Row],[Invoice Date]])</f>
        <v>26</v>
      </c>
    </row>
    <row r="1041" spans="2:17"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c r="O1041" s="4" t="str">
        <f>TEXT(Table1[[#This Row],[Invoice Date]],"yyyy")</f>
        <v>2021</v>
      </c>
      <c r="P1041" s="4" t="str">
        <f>TEXT(Table1[[#This Row],[Invoice Date]],"mmm")</f>
        <v>Jun</v>
      </c>
      <c r="Q1041" s="4">
        <f>WEEKNUM(Table1[[#This Row],[Invoice Date]])</f>
        <v>26</v>
      </c>
    </row>
    <row r="1042" spans="2:17"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c r="O1042" s="4" t="str">
        <f>TEXT(Table1[[#This Row],[Invoice Date]],"yyyy")</f>
        <v>2021</v>
      </c>
      <c r="P1042" s="4" t="str">
        <f>TEXT(Table1[[#This Row],[Invoice Date]],"mmm")</f>
        <v>Jun</v>
      </c>
      <c r="Q1042" s="4">
        <f>WEEKNUM(Table1[[#This Row],[Invoice Date]])</f>
        <v>26</v>
      </c>
    </row>
    <row r="1043" spans="2:17"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c r="O1043" s="4" t="str">
        <f>TEXT(Table1[[#This Row],[Invoice Date]],"yyyy")</f>
        <v>2021</v>
      </c>
      <c r="P1043" s="4" t="str">
        <f>TEXT(Table1[[#This Row],[Invoice Date]],"mmm")</f>
        <v>Jun</v>
      </c>
      <c r="Q1043" s="4">
        <f>WEEKNUM(Table1[[#This Row],[Invoice Date]])</f>
        <v>26</v>
      </c>
    </row>
    <row r="1044" spans="2:17"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c r="O1044" s="4" t="str">
        <f>TEXT(Table1[[#This Row],[Invoice Date]],"yyyy")</f>
        <v>2021</v>
      </c>
      <c r="P1044" s="4" t="str">
        <f>TEXT(Table1[[#This Row],[Invoice Date]],"mmm")</f>
        <v>Jun</v>
      </c>
      <c r="Q1044" s="4">
        <f>WEEKNUM(Table1[[#This Row],[Invoice Date]])</f>
        <v>26</v>
      </c>
    </row>
    <row r="1045" spans="2:17"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c r="O1045" s="4" t="str">
        <f>TEXT(Table1[[#This Row],[Invoice Date]],"yyyy")</f>
        <v>2021</v>
      </c>
      <c r="P1045" s="4" t="str">
        <f>TEXT(Table1[[#This Row],[Invoice Date]],"mmm")</f>
        <v>Jun</v>
      </c>
      <c r="Q1045" s="4">
        <f>WEEKNUM(Table1[[#This Row],[Invoice Date]])</f>
        <v>26</v>
      </c>
    </row>
    <row r="1046" spans="2:17"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c r="O1046" s="4" t="str">
        <f>TEXT(Table1[[#This Row],[Invoice Date]],"yyyy")</f>
        <v>2021</v>
      </c>
      <c r="P1046" s="4" t="str">
        <f>TEXT(Table1[[#This Row],[Invoice Date]],"mmm")</f>
        <v>Jun</v>
      </c>
      <c r="Q1046" s="4">
        <f>WEEKNUM(Table1[[#This Row],[Invoice Date]])</f>
        <v>26</v>
      </c>
    </row>
    <row r="1047" spans="2:17"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c r="O1047" s="4" t="str">
        <f>TEXT(Table1[[#This Row],[Invoice Date]],"yyyy")</f>
        <v>2021</v>
      </c>
      <c r="P1047" s="4" t="str">
        <f>TEXT(Table1[[#This Row],[Invoice Date]],"mmm")</f>
        <v>Jun</v>
      </c>
      <c r="Q1047" s="4">
        <f>WEEKNUM(Table1[[#This Row],[Invoice Date]])</f>
        <v>27</v>
      </c>
    </row>
    <row r="1048" spans="2:17"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c r="O1048" s="4" t="str">
        <f>TEXT(Table1[[#This Row],[Invoice Date]],"yyyy")</f>
        <v>2021</v>
      </c>
      <c r="P1048" s="4" t="str">
        <f>TEXT(Table1[[#This Row],[Invoice Date]],"mmm")</f>
        <v>Jun</v>
      </c>
      <c r="Q1048" s="4">
        <f>WEEKNUM(Table1[[#This Row],[Invoice Date]])</f>
        <v>27</v>
      </c>
    </row>
    <row r="1049" spans="2:17"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c r="O1049" s="4" t="str">
        <f>TEXT(Table1[[#This Row],[Invoice Date]],"yyyy")</f>
        <v>2021</v>
      </c>
      <c r="P1049" s="4" t="str">
        <f>TEXT(Table1[[#This Row],[Invoice Date]],"mmm")</f>
        <v>Jun</v>
      </c>
      <c r="Q1049" s="4">
        <f>WEEKNUM(Table1[[#This Row],[Invoice Date]])</f>
        <v>27</v>
      </c>
    </row>
    <row r="1050" spans="2:17"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c r="O1050" s="4" t="str">
        <f>TEXT(Table1[[#This Row],[Invoice Date]],"yyyy")</f>
        <v>2021</v>
      </c>
      <c r="P1050" s="4" t="str">
        <f>TEXT(Table1[[#This Row],[Invoice Date]],"mmm")</f>
        <v>Jun</v>
      </c>
      <c r="Q1050" s="4">
        <f>WEEKNUM(Table1[[#This Row],[Invoice Date]])</f>
        <v>27</v>
      </c>
    </row>
    <row r="1051" spans="2:17"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c r="O1051" s="4" t="str">
        <f>TEXT(Table1[[#This Row],[Invoice Date]],"yyyy")</f>
        <v>2021</v>
      </c>
      <c r="P1051" s="4" t="str">
        <f>TEXT(Table1[[#This Row],[Invoice Date]],"mmm")</f>
        <v>Jul</v>
      </c>
      <c r="Q1051" s="4">
        <f>WEEKNUM(Table1[[#This Row],[Invoice Date]])</f>
        <v>27</v>
      </c>
    </row>
    <row r="1052" spans="2:17"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c r="O1052" s="4" t="str">
        <f>TEXT(Table1[[#This Row],[Invoice Date]],"yyyy")</f>
        <v>2021</v>
      </c>
      <c r="P1052" s="4" t="str">
        <f>TEXT(Table1[[#This Row],[Invoice Date]],"mmm")</f>
        <v>Jul</v>
      </c>
      <c r="Q1052" s="4">
        <f>WEEKNUM(Table1[[#This Row],[Invoice Date]])</f>
        <v>27</v>
      </c>
    </row>
    <row r="1053" spans="2:17"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c r="O1053" s="4" t="str">
        <f>TEXT(Table1[[#This Row],[Invoice Date]],"yyyy")</f>
        <v>2021</v>
      </c>
      <c r="P1053" s="4" t="str">
        <f>TEXT(Table1[[#This Row],[Invoice Date]],"mmm")</f>
        <v>Jul</v>
      </c>
      <c r="Q1053" s="4">
        <f>WEEKNUM(Table1[[#This Row],[Invoice Date]])</f>
        <v>27</v>
      </c>
    </row>
    <row r="1054" spans="2:17"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c r="O1054" s="4" t="str">
        <f>TEXT(Table1[[#This Row],[Invoice Date]],"yyyy")</f>
        <v>2021</v>
      </c>
      <c r="P1054" s="4" t="str">
        <f>TEXT(Table1[[#This Row],[Invoice Date]],"mmm")</f>
        <v>Jul</v>
      </c>
      <c r="Q1054" s="4">
        <f>WEEKNUM(Table1[[#This Row],[Invoice Date]])</f>
        <v>28</v>
      </c>
    </row>
    <row r="1055" spans="2:17"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c r="O1055" s="4" t="str">
        <f>TEXT(Table1[[#This Row],[Invoice Date]],"yyyy")</f>
        <v>2021</v>
      </c>
      <c r="P1055" s="4" t="str">
        <f>TEXT(Table1[[#This Row],[Invoice Date]],"mmm")</f>
        <v>Jul</v>
      </c>
      <c r="Q1055" s="4">
        <f>WEEKNUM(Table1[[#This Row],[Invoice Date]])</f>
        <v>28</v>
      </c>
    </row>
    <row r="1056" spans="2:17"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c r="O1056" s="4" t="str">
        <f>TEXT(Table1[[#This Row],[Invoice Date]],"yyyy")</f>
        <v>2021</v>
      </c>
      <c r="P1056" s="4" t="str">
        <f>TEXT(Table1[[#This Row],[Invoice Date]],"mmm")</f>
        <v>Jul</v>
      </c>
      <c r="Q1056" s="4">
        <f>WEEKNUM(Table1[[#This Row],[Invoice Date]])</f>
        <v>28</v>
      </c>
    </row>
    <row r="1057" spans="2:17"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c r="O1057" s="4" t="str">
        <f>TEXT(Table1[[#This Row],[Invoice Date]],"yyyy")</f>
        <v>2021</v>
      </c>
      <c r="P1057" s="4" t="str">
        <f>TEXT(Table1[[#This Row],[Invoice Date]],"mmm")</f>
        <v>Jul</v>
      </c>
      <c r="Q1057" s="4">
        <f>WEEKNUM(Table1[[#This Row],[Invoice Date]])</f>
        <v>28</v>
      </c>
    </row>
    <row r="1058" spans="2:17"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c r="O1058" s="4" t="str">
        <f>TEXT(Table1[[#This Row],[Invoice Date]],"yyyy")</f>
        <v>2021</v>
      </c>
      <c r="P1058" s="4" t="str">
        <f>TEXT(Table1[[#This Row],[Invoice Date]],"mmm")</f>
        <v>Jul</v>
      </c>
      <c r="Q1058" s="4">
        <f>WEEKNUM(Table1[[#This Row],[Invoice Date]])</f>
        <v>28</v>
      </c>
    </row>
    <row r="1059" spans="2:17"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c r="O1059" s="4" t="str">
        <f>TEXT(Table1[[#This Row],[Invoice Date]],"yyyy")</f>
        <v>2021</v>
      </c>
      <c r="P1059" s="4" t="str">
        <f>TEXT(Table1[[#This Row],[Invoice Date]],"mmm")</f>
        <v>Jul</v>
      </c>
      <c r="Q1059" s="4">
        <f>WEEKNUM(Table1[[#This Row],[Invoice Date]])</f>
        <v>28</v>
      </c>
    </row>
    <row r="1060" spans="2:17"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c r="O1060" s="4" t="str">
        <f>TEXT(Table1[[#This Row],[Invoice Date]],"yyyy")</f>
        <v>2021</v>
      </c>
      <c r="P1060" s="4" t="str">
        <f>TEXT(Table1[[#This Row],[Invoice Date]],"mmm")</f>
        <v>Jul</v>
      </c>
      <c r="Q1060" s="4">
        <f>WEEKNUM(Table1[[#This Row],[Invoice Date]])</f>
        <v>28</v>
      </c>
    </row>
    <row r="1061" spans="2:17"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c r="O1061" s="4" t="str">
        <f>TEXT(Table1[[#This Row],[Invoice Date]],"yyyy")</f>
        <v>2021</v>
      </c>
      <c r="P1061" s="4" t="str">
        <f>TEXT(Table1[[#This Row],[Invoice Date]],"mmm")</f>
        <v>Jul</v>
      </c>
      <c r="Q1061" s="4">
        <f>WEEKNUM(Table1[[#This Row],[Invoice Date]])</f>
        <v>29</v>
      </c>
    </row>
    <row r="1062" spans="2:17"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c r="O1062" s="4" t="str">
        <f>TEXT(Table1[[#This Row],[Invoice Date]],"yyyy")</f>
        <v>2021</v>
      </c>
      <c r="P1062" s="4" t="str">
        <f>TEXT(Table1[[#This Row],[Invoice Date]],"mmm")</f>
        <v>Jul</v>
      </c>
      <c r="Q1062" s="4">
        <f>WEEKNUM(Table1[[#This Row],[Invoice Date]])</f>
        <v>29</v>
      </c>
    </row>
    <row r="1063" spans="2:17"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c r="O1063" s="4" t="str">
        <f>TEXT(Table1[[#This Row],[Invoice Date]],"yyyy")</f>
        <v>2021</v>
      </c>
      <c r="P1063" s="4" t="str">
        <f>TEXT(Table1[[#This Row],[Invoice Date]],"mmm")</f>
        <v>Jul</v>
      </c>
      <c r="Q1063" s="4">
        <f>WEEKNUM(Table1[[#This Row],[Invoice Date]])</f>
        <v>29</v>
      </c>
    </row>
    <row r="1064" spans="2:17"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c r="O1064" s="4" t="str">
        <f>TEXT(Table1[[#This Row],[Invoice Date]],"yyyy")</f>
        <v>2021</v>
      </c>
      <c r="P1064" s="4" t="str">
        <f>TEXT(Table1[[#This Row],[Invoice Date]],"mmm")</f>
        <v>Jul</v>
      </c>
      <c r="Q1064" s="4">
        <f>WEEKNUM(Table1[[#This Row],[Invoice Date]])</f>
        <v>29</v>
      </c>
    </row>
    <row r="1065" spans="2:17"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c r="O1065" s="4" t="str">
        <f>TEXT(Table1[[#This Row],[Invoice Date]],"yyyy")</f>
        <v>2021</v>
      </c>
      <c r="P1065" s="4" t="str">
        <f>TEXT(Table1[[#This Row],[Invoice Date]],"mmm")</f>
        <v>Jul</v>
      </c>
      <c r="Q1065" s="4">
        <f>WEEKNUM(Table1[[#This Row],[Invoice Date]])</f>
        <v>29</v>
      </c>
    </row>
    <row r="1066" spans="2:17"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c r="O1066" s="4" t="str">
        <f>TEXT(Table1[[#This Row],[Invoice Date]],"yyyy")</f>
        <v>2021</v>
      </c>
      <c r="P1066" s="4" t="str">
        <f>TEXT(Table1[[#This Row],[Invoice Date]],"mmm")</f>
        <v>Jul</v>
      </c>
      <c r="Q1066" s="4">
        <f>WEEKNUM(Table1[[#This Row],[Invoice Date]])</f>
        <v>29</v>
      </c>
    </row>
    <row r="1067" spans="2:17"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c r="O1067" s="4" t="str">
        <f>TEXT(Table1[[#This Row],[Invoice Date]],"yyyy")</f>
        <v>2021</v>
      </c>
      <c r="P1067" s="4" t="str">
        <f>TEXT(Table1[[#This Row],[Invoice Date]],"mmm")</f>
        <v>Jul</v>
      </c>
      <c r="Q1067" s="4">
        <f>WEEKNUM(Table1[[#This Row],[Invoice Date]])</f>
        <v>29</v>
      </c>
    </row>
    <row r="1068" spans="2:17"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c r="O1068" s="4" t="str">
        <f>TEXT(Table1[[#This Row],[Invoice Date]],"yyyy")</f>
        <v>2021</v>
      </c>
      <c r="P1068" s="4" t="str">
        <f>TEXT(Table1[[#This Row],[Invoice Date]],"mmm")</f>
        <v>Jul</v>
      </c>
      <c r="Q1068" s="4">
        <f>WEEKNUM(Table1[[#This Row],[Invoice Date]])</f>
        <v>30</v>
      </c>
    </row>
    <row r="1069" spans="2:17"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c r="O1069" s="4" t="str">
        <f>TEXT(Table1[[#This Row],[Invoice Date]],"yyyy")</f>
        <v>2021</v>
      </c>
      <c r="P1069" s="4" t="str">
        <f>TEXT(Table1[[#This Row],[Invoice Date]],"mmm")</f>
        <v>Jul</v>
      </c>
      <c r="Q1069" s="4">
        <f>WEEKNUM(Table1[[#This Row],[Invoice Date]])</f>
        <v>30</v>
      </c>
    </row>
    <row r="1070" spans="2:17"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c r="O1070" s="4" t="str">
        <f>TEXT(Table1[[#This Row],[Invoice Date]],"yyyy")</f>
        <v>2021</v>
      </c>
      <c r="P1070" s="4" t="str">
        <f>TEXT(Table1[[#This Row],[Invoice Date]],"mmm")</f>
        <v>Jul</v>
      </c>
      <c r="Q1070" s="4">
        <f>WEEKNUM(Table1[[#This Row],[Invoice Date]])</f>
        <v>30</v>
      </c>
    </row>
    <row r="1071" spans="2:17"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c r="O1071" s="4" t="str">
        <f>TEXT(Table1[[#This Row],[Invoice Date]],"yyyy")</f>
        <v>2021</v>
      </c>
      <c r="P1071" s="4" t="str">
        <f>TEXT(Table1[[#This Row],[Invoice Date]],"mmm")</f>
        <v>Jul</v>
      </c>
      <c r="Q1071" s="4">
        <f>WEEKNUM(Table1[[#This Row],[Invoice Date]])</f>
        <v>30</v>
      </c>
    </row>
    <row r="1072" spans="2:17"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c r="O1072" s="4" t="str">
        <f>TEXT(Table1[[#This Row],[Invoice Date]],"yyyy")</f>
        <v>2021</v>
      </c>
      <c r="P1072" s="4" t="str">
        <f>TEXT(Table1[[#This Row],[Invoice Date]],"mmm")</f>
        <v>Jul</v>
      </c>
      <c r="Q1072" s="4">
        <f>WEEKNUM(Table1[[#This Row],[Invoice Date]])</f>
        <v>30</v>
      </c>
    </row>
    <row r="1073" spans="2:17"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c r="O1073" s="4" t="str">
        <f>TEXT(Table1[[#This Row],[Invoice Date]],"yyyy")</f>
        <v>2021</v>
      </c>
      <c r="P1073" s="4" t="str">
        <f>TEXT(Table1[[#This Row],[Invoice Date]],"mmm")</f>
        <v>Jul</v>
      </c>
      <c r="Q1073" s="4">
        <f>WEEKNUM(Table1[[#This Row],[Invoice Date]])</f>
        <v>30</v>
      </c>
    </row>
    <row r="1074" spans="2:17"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c r="O1074" s="4" t="str">
        <f>TEXT(Table1[[#This Row],[Invoice Date]],"yyyy")</f>
        <v>2021</v>
      </c>
      <c r="P1074" s="4" t="str">
        <f>TEXT(Table1[[#This Row],[Invoice Date]],"mmm")</f>
        <v>Jul</v>
      </c>
      <c r="Q1074" s="4">
        <f>WEEKNUM(Table1[[#This Row],[Invoice Date]])</f>
        <v>30</v>
      </c>
    </row>
    <row r="1075" spans="2:17"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c r="O1075" s="4" t="str">
        <f>TEXT(Table1[[#This Row],[Invoice Date]],"yyyy")</f>
        <v>2021</v>
      </c>
      <c r="P1075" s="4" t="str">
        <f>TEXT(Table1[[#This Row],[Invoice Date]],"mmm")</f>
        <v>Jul</v>
      </c>
      <c r="Q1075" s="4">
        <f>WEEKNUM(Table1[[#This Row],[Invoice Date]])</f>
        <v>31</v>
      </c>
    </row>
    <row r="1076" spans="2:17"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c r="O1076" s="4" t="str">
        <f>TEXT(Table1[[#This Row],[Invoice Date]],"yyyy")</f>
        <v>2021</v>
      </c>
      <c r="P1076" s="4" t="str">
        <f>TEXT(Table1[[#This Row],[Invoice Date]],"mmm")</f>
        <v>Jul</v>
      </c>
      <c r="Q1076" s="4">
        <f>WEEKNUM(Table1[[#This Row],[Invoice Date]])</f>
        <v>31</v>
      </c>
    </row>
    <row r="1077" spans="2:17"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c r="O1077" s="4" t="str">
        <f>TEXT(Table1[[#This Row],[Invoice Date]],"yyyy")</f>
        <v>2021</v>
      </c>
      <c r="P1077" s="4" t="str">
        <f>TEXT(Table1[[#This Row],[Invoice Date]],"mmm")</f>
        <v>Jul</v>
      </c>
      <c r="Q1077" s="4">
        <f>WEEKNUM(Table1[[#This Row],[Invoice Date]])</f>
        <v>31</v>
      </c>
    </row>
    <row r="1078" spans="2:17"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c r="O1078" s="4" t="str">
        <f>TEXT(Table1[[#This Row],[Invoice Date]],"yyyy")</f>
        <v>2021</v>
      </c>
      <c r="P1078" s="4" t="str">
        <f>TEXT(Table1[[#This Row],[Invoice Date]],"mmm")</f>
        <v>Jul</v>
      </c>
      <c r="Q1078" s="4">
        <f>WEEKNUM(Table1[[#This Row],[Invoice Date]])</f>
        <v>31</v>
      </c>
    </row>
    <row r="1079" spans="2:17"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c r="O1079" s="4" t="str">
        <f>TEXT(Table1[[#This Row],[Invoice Date]],"yyyy")</f>
        <v>2021</v>
      </c>
      <c r="P1079" s="4" t="str">
        <f>TEXT(Table1[[#This Row],[Invoice Date]],"mmm")</f>
        <v>Jul</v>
      </c>
      <c r="Q1079" s="4">
        <f>WEEKNUM(Table1[[#This Row],[Invoice Date]])</f>
        <v>31</v>
      </c>
    </row>
    <row r="1080" spans="2:17"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c r="O1080" s="4" t="str">
        <f>TEXT(Table1[[#This Row],[Invoice Date]],"yyyy")</f>
        <v>2021</v>
      </c>
      <c r="P1080" s="4" t="str">
        <f>TEXT(Table1[[#This Row],[Invoice Date]],"mmm")</f>
        <v>Jul</v>
      </c>
      <c r="Q1080" s="4">
        <f>WEEKNUM(Table1[[#This Row],[Invoice Date]])</f>
        <v>31</v>
      </c>
    </row>
    <row r="1081" spans="2:17"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c r="O1081" s="4" t="str">
        <f>TEXT(Table1[[#This Row],[Invoice Date]],"yyyy")</f>
        <v>2021</v>
      </c>
      <c r="P1081" s="4" t="str">
        <f>TEXT(Table1[[#This Row],[Invoice Date]],"mmm")</f>
        <v>Jul</v>
      </c>
      <c r="Q1081" s="4">
        <f>WEEKNUM(Table1[[#This Row],[Invoice Date]])</f>
        <v>31</v>
      </c>
    </row>
    <row r="1082" spans="2:17"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c r="O1082" s="4" t="str">
        <f>TEXT(Table1[[#This Row],[Invoice Date]],"yyyy")</f>
        <v>2021</v>
      </c>
      <c r="P1082" s="4" t="str">
        <f>TEXT(Table1[[#This Row],[Invoice Date]],"mmm")</f>
        <v>Aug</v>
      </c>
      <c r="Q1082" s="4">
        <f>WEEKNUM(Table1[[#This Row],[Invoice Date]])</f>
        <v>32</v>
      </c>
    </row>
    <row r="1083" spans="2:17"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c r="O1083" s="4" t="str">
        <f>TEXT(Table1[[#This Row],[Invoice Date]],"yyyy")</f>
        <v>2021</v>
      </c>
      <c r="P1083" s="4" t="str">
        <f>TEXT(Table1[[#This Row],[Invoice Date]],"mmm")</f>
        <v>Aug</v>
      </c>
      <c r="Q1083" s="4">
        <f>WEEKNUM(Table1[[#This Row],[Invoice Date]])</f>
        <v>32</v>
      </c>
    </row>
    <row r="1084" spans="2:17"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c r="O1084" s="4" t="str">
        <f>TEXT(Table1[[#This Row],[Invoice Date]],"yyyy")</f>
        <v>2021</v>
      </c>
      <c r="P1084" s="4" t="str">
        <f>TEXT(Table1[[#This Row],[Invoice Date]],"mmm")</f>
        <v>Aug</v>
      </c>
      <c r="Q1084" s="4">
        <f>WEEKNUM(Table1[[#This Row],[Invoice Date]])</f>
        <v>32</v>
      </c>
    </row>
    <row r="1085" spans="2:17"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c r="O1085" s="4" t="str">
        <f>TEXT(Table1[[#This Row],[Invoice Date]],"yyyy")</f>
        <v>2021</v>
      </c>
      <c r="P1085" s="4" t="str">
        <f>TEXT(Table1[[#This Row],[Invoice Date]],"mmm")</f>
        <v>Aug</v>
      </c>
      <c r="Q1085" s="4">
        <f>WEEKNUM(Table1[[#This Row],[Invoice Date]])</f>
        <v>32</v>
      </c>
    </row>
    <row r="1086" spans="2:17"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c r="O1086" s="4" t="str">
        <f>TEXT(Table1[[#This Row],[Invoice Date]],"yyyy")</f>
        <v>2021</v>
      </c>
      <c r="P1086" s="4" t="str">
        <f>TEXT(Table1[[#This Row],[Invoice Date]],"mmm")</f>
        <v>Aug</v>
      </c>
      <c r="Q1086" s="4">
        <f>WEEKNUM(Table1[[#This Row],[Invoice Date]])</f>
        <v>32</v>
      </c>
    </row>
    <row r="1087" spans="2:17"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c r="O1087" s="4" t="str">
        <f>TEXT(Table1[[#This Row],[Invoice Date]],"yyyy")</f>
        <v>2021</v>
      </c>
      <c r="P1087" s="4" t="str">
        <f>TEXT(Table1[[#This Row],[Invoice Date]],"mmm")</f>
        <v>Aug</v>
      </c>
      <c r="Q1087" s="4">
        <f>WEEKNUM(Table1[[#This Row],[Invoice Date]])</f>
        <v>32</v>
      </c>
    </row>
    <row r="1088" spans="2:17"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c r="O1088" s="4" t="str">
        <f>TEXT(Table1[[#This Row],[Invoice Date]],"yyyy")</f>
        <v>2021</v>
      </c>
      <c r="P1088" s="4" t="str">
        <f>TEXT(Table1[[#This Row],[Invoice Date]],"mmm")</f>
        <v>Aug</v>
      </c>
      <c r="Q1088" s="4">
        <f>WEEKNUM(Table1[[#This Row],[Invoice Date]])</f>
        <v>32</v>
      </c>
    </row>
    <row r="1089" spans="2:17"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c r="O1089" s="4" t="str">
        <f>TEXT(Table1[[#This Row],[Invoice Date]],"yyyy")</f>
        <v>2021</v>
      </c>
      <c r="P1089" s="4" t="str">
        <f>TEXT(Table1[[#This Row],[Invoice Date]],"mmm")</f>
        <v>Aug</v>
      </c>
      <c r="Q1089" s="4">
        <f>WEEKNUM(Table1[[#This Row],[Invoice Date]])</f>
        <v>33</v>
      </c>
    </row>
    <row r="1090" spans="2:17"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c r="O1090" s="4" t="str">
        <f>TEXT(Table1[[#This Row],[Invoice Date]],"yyyy")</f>
        <v>2021</v>
      </c>
      <c r="P1090" s="4" t="str">
        <f>TEXT(Table1[[#This Row],[Invoice Date]],"mmm")</f>
        <v>Aug</v>
      </c>
      <c r="Q1090" s="4">
        <f>WEEKNUM(Table1[[#This Row],[Invoice Date]])</f>
        <v>33</v>
      </c>
    </row>
    <row r="1091" spans="2:17"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c r="O1091" s="4" t="str">
        <f>TEXT(Table1[[#This Row],[Invoice Date]],"yyyy")</f>
        <v>2021</v>
      </c>
      <c r="P1091" s="4" t="str">
        <f>TEXT(Table1[[#This Row],[Invoice Date]],"mmm")</f>
        <v>Aug</v>
      </c>
      <c r="Q1091" s="4">
        <f>WEEKNUM(Table1[[#This Row],[Invoice Date]])</f>
        <v>33</v>
      </c>
    </row>
    <row r="1092" spans="2:17"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c r="O1092" s="4" t="str">
        <f>TEXT(Table1[[#This Row],[Invoice Date]],"yyyy")</f>
        <v>2021</v>
      </c>
      <c r="P1092" s="4" t="str">
        <f>TEXT(Table1[[#This Row],[Invoice Date]],"mmm")</f>
        <v>Aug</v>
      </c>
      <c r="Q1092" s="4">
        <f>WEEKNUM(Table1[[#This Row],[Invoice Date]])</f>
        <v>33</v>
      </c>
    </row>
    <row r="1093" spans="2:17"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c r="O1093" s="4" t="str">
        <f>TEXT(Table1[[#This Row],[Invoice Date]],"yyyy")</f>
        <v>2021</v>
      </c>
      <c r="P1093" s="4" t="str">
        <f>TEXT(Table1[[#This Row],[Invoice Date]],"mmm")</f>
        <v>Aug</v>
      </c>
      <c r="Q1093" s="4">
        <f>WEEKNUM(Table1[[#This Row],[Invoice Date]])</f>
        <v>33</v>
      </c>
    </row>
    <row r="1094" spans="2:17"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c r="O1094" s="4" t="str">
        <f>TEXT(Table1[[#This Row],[Invoice Date]],"yyyy")</f>
        <v>2021</v>
      </c>
      <c r="P1094" s="4" t="str">
        <f>TEXT(Table1[[#This Row],[Invoice Date]],"mmm")</f>
        <v>Aug</v>
      </c>
      <c r="Q1094" s="4">
        <f>WEEKNUM(Table1[[#This Row],[Invoice Date]])</f>
        <v>33</v>
      </c>
    </row>
    <row r="1095" spans="2:17"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c r="O1095" s="4" t="str">
        <f>TEXT(Table1[[#This Row],[Invoice Date]],"yyyy")</f>
        <v>2021</v>
      </c>
      <c r="P1095" s="4" t="str">
        <f>TEXT(Table1[[#This Row],[Invoice Date]],"mmm")</f>
        <v>Aug</v>
      </c>
      <c r="Q1095" s="4">
        <f>WEEKNUM(Table1[[#This Row],[Invoice Date]])</f>
        <v>33</v>
      </c>
    </row>
    <row r="1096" spans="2:17"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c r="O1096" s="4" t="str">
        <f>TEXT(Table1[[#This Row],[Invoice Date]],"yyyy")</f>
        <v>2021</v>
      </c>
      <c r="P1096" s="4" t="str">
        <f>TEXT(Table1[[#This Row],[Invoice Date]],"mmm")</f>
        <v>Aug</v>
      </c>
      <c r="Q1096" s="4">
        <f>WEEKNUM(Table1[[#This Row],[Invoice Date]])</f>
        <v>34</v>
      </c>
    </row>
    <row r="1097" spans="2:17"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c r="O1097" s="4" t="str">
        <f>TEXT(Table1[[#This Row],[Invoice Date]],"yyyy")</f>
        <v>2021</v>
      </c>
      <c r="P1097" s="4" t="str">
        <f>TEXT(Table1[[#This Row],[Invoice Date]],"mmm")</f>
        <v>Aug</v>
      </c>
      <c r="Q1097" s="4">
        <f>WEEKNUM(Table1[[#This Row],[Invoice Date]])</f>
        <v>34</v>
      </c>
    </row>
    <row r="1098" spans="2:17"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c r="O1098" s="4" t="str">
        <f>TEXT(Table1[[#This Row],[Invoice Date]],"yyyy")</f>
        <v>2021</v>
      </c>
      <c r="P1098" s="4" t="str">
        <f>TEXT(Table1[[#This Row],[Invoice Date]],"mmm")</f>
        <v>Aug</v>
      </c>
      <c r="Q1098" s="4">
        <f>WEEKNUM(Table1[[#This Row],[Invoice Date]])</f>
        <v>34</v>
      </c>
    </row>
    <row r="1099" spans="2:17"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c r="O1099" s="4" t="str">
        <f>TEXT(Table1[[#This Row],[Invoice Date]],"yyyy")</f>
        <v>2021</v>
      </c>
      <c r="P1099" s="4" t="str">
        <f>TEXT(Table1[[#This Row],[Invoice Date]],"mmm")</f>
        <v>Aug</v>
      </c>
      <c r="Q1099" s="4">
        <f>WEEKNUM(Table1[[#This Row],[Invoice Date]])</f>
        <v>34</v>
      </c>
    </row>
    <row r="1100" spans="2:17"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c r="O1100" s="4" t="str">
        <f>TEXT(Table1[[#This Row],[Invoice Date]],"yyyy")</f>
        <v>2021</v>
      </c>
      <c r="P1100" s="4" t="str">
        <f>TEXT(Table1[[#This Row],[Invoice Date]],"mmm")</f>
        <v>Aug</v>
      </c>
      <c r="Q1100" s="4">
        <f>WEEKNUM(Table1[[#This Row],[Invoice Date]])</f>
        <v>34</v>
      </c>
    </row>
    <row r="1101" spans="2:17"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c r="O1101" s="4" t="str">
        <f>TEXT(Table1[[#This Row],[Invoice Date]],"yyyy")</f>
        <v>2021</v>
      </c>
      <c r="P1101" s="4" t="str">
        <f>TEXT(Table1[[#This Row],[Invoice Date]],"mmm")</f>
        <v>Aug</v>
      </c>
      <c r="Q1101" s="4">
        <f>WEEKNUM(Table1[[#This Row],[Invoice Date]])</f>
        <v>34</v>
      </c>
    </row>
    <row r="1102" spans="2:17"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c r="O1102" s="4" t="str">
        <f>TEXT(Table1[[#This Row],[Invoice Date]],"yyyy")</f>
        <v>2021</v>
      </c>
      <c r="P1102" s="4" t="str">
        <f>TEXT(Table1[[#This Row],[Invoice Date]],"mmm")</f>
        <v>Aug</v>
      </c>
      <c r="Q1102" s="4">
        <f>WEEKNUM(Table1[[#This Row],[Invoice Date]])</f>
        <v>34</v>
      </c>
    </row>
    <row r="1103" spans="2:17"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c r="O1103" s="4" t="str">
        <f>TEXT(Table1[[#This Row],[Invoice Date]],"yyyy")</f>
        <v>2021</v>
      </c>
      <c r="P1103" s="4" t="str">
        <f>TEXT(Table1[[#This Row],[Invoice Date]],"mmm")</f>
        <v>Aug</v>
      </c>
      <c r="Q1103" s="4">
        <f>WEEKNUM(Table1[[#This Row],[Invoice Date]])</f>
        <v>35</v>
      </c>
    </row>
    <row r="1104" spans="2:17"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c r="O1104" s="4" t="str">
        <f>TEXT(Table1[[#This Row],[Invoice Date]],"yyyy")</f>
        <v>2021</v>
      </c>
      <c r="P1104" s="4" t="str">
        <f>TEXT(Table1[[#This Row],[Invoice Date]],"mmm")</f>
        <v>Aug</v>
      </c>
      <c r="Q1104" s="4">
        <f>WEEKNUM(Table1[[#This Row],[Invoice Date]])</f>
        <v>35</v>
      </c>
    </row>
    <row r="1105" spans="2:17"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c r="O1105" s="4" t="str">
        <f>TEXT(Table1[[#This Row],[Invoice Date]],"yyyy")</f>
        <v>2021</v>
      </c>
      <c r="P1105" s="4" t="str">
        <f>TEXT(Table1[[#This Row],[Invoice Date]],"mmm")</f>
        <v>Aug</v>
      </c>
      <c r="Q1105" s="4">
        <f>WEEKNUM(Table1[[#This Row],[Invoice Date]])</f>
        <v>35</v>
      </c>
    </row>
    <row r="1106" spans="2:17"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c r="O1106" s="4" t="str">
        <f>TEXT(Table1[[#This Row],[Invoice Date]],"yyyy")</f>
        <v>2021</v>
      </c>
      <c r="P1106" s="4" t="str">
        <f>TEXT(Table1[[#This Row],[Invoice Date]],"mmm")</f>
        <v>Aug</v>
      </c>
      <c r="Q1106" s="4">
        <f>WEEKNUM(Table1[[#This Row],[Invoice Date]])</f>
        <v>35</v>
      </c>
    </row>
    <row r="1107" spans="2:17"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c r="O1107" s="4" t="str">
        <f>TEXT(Table1[[#This Row],[Invoice Date]],"yyyy")</f>
        <v>2021</v>
      </c>
      <c r="P1107" s="4" t="str">
        <f>TEXT(Table1[[#This Row],[Invoice Date]],"mmm")</f>
        <v>Aug</v>
      </c>
      <c r="Q1107" s="4">
        <f>WEEKNUM(Table1[[#This Row],[Invoice Date]])</f>
        <v>35</v>
      </c>
    </row>
    <row r="1108" spans="2:17"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c r="O1108" s="4" t="str">
        <f>TEXT(Table1[[#This Row],[Invoice Date]],"yyyy")</f>
        <v>2021</v>
      </c>
      <c r="P1108" s="4" t="str">
        <f>TEXT(Table1[[#This Row],[Invoice Date]],"mmm")</f>
        <v>Aug</v>
      </c>
      <c r="Q1108" s="4">
        <f>WEEKNUM(Table1[[#This Row],[Invoice Date]])</f>
        <v>35</v>
      </c>
    </row>
    <row r="1109" spans="2:17"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c r="O1109" s="4" t="str">
        <f>TEXT(Table1[[#This Row],[Invoice Date]],"yyyy")</f>
        <v>2021</v>
      </c>
      <c r="P1109" s="4" t="str">
        <f>TEXT(Table1[[#This Row],[Invoice Date]],"mmm")</f>
        <v>Aug</v>
      </c>
      <c r="Q1109" s="4">
        <f>WEEKNUM(Table1[[#This Row],[Invoice Date]])</f>
        <v>35</v>
      </c>
    </row>
    <row r="1110" spans="2:17"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c r="O1110" s="4" t="str">
        <f>TEXT(Table1[[#This Row],[Invoice Date]],"yyyy")</f>
        <v>2021</v>
      </c>
      <c r="P1110" s="4" t="str">
        <f>TEXT(Table1[[#This Row],[Invoice Date]],"mmm")</f>
        <v>Aug</v>
      </c>
      <c r="Q1110" s="4">
        <f>WEEKNUM(Table1[[#This Row],[Invoice Date]])</f>
        <v>36</v>
      </c>
    </row>
    <row r="1111" spans="2:17"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c r="O1111" s="4" t="str">
        <f>TEXT(Table1[[#This Row],[Invoice Date]],"yyyy")</f>
        <v>2021</v>
      </c>
      <c r="P1111" s="4" t="str">
        <f>TEXT(Table1[[#This Row],[Invoice Date]],"mmm")</f>
        <v>Aug</v>
      </c>
      <c r="Q1111" s="4">
        <f>WEEKNUM(Table1[[#This Row],[Invoice Date]])</f>
        <v>36</v>
      </c>
    </row>
    <row r="1112" spans="2:17"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c r="O1112" s="4" t="str">
        <f>TEXT(Table1[[#This Row],[Invoice Date]],"yyyy")</f>
        <v>2021</v>
      </c>
      <c r="P1112" s="4" t="str">
        <f>TEXT(Table1[[#This Row],[Invoice Date]],"mmm")</f>
        <v>Aug</v>
      </c>
      <c r="Q1112" s="4">
        <f>WEEKNUM(Table1[[#This Row],[Invoice Date]])</f>
        <v>36</v>
      </c>
    </row>
    <row r="1113" spans="2:17"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c r="O1113" s="4" t="str">
        <f>TEXT(Table1[[#This Row],[Invoice Date]],"yyyy")</f>
        <v>2021</v>
      </c>
      <c r="P1113" s="4" t="str">
        <f>TEXT(Table1[[#This Row],[Invoice Date]],"mmm")</f>
        <v>Sep</v>
      </c>
      <c r="Q1113" s="4">
        <f>WEEKNUM(Table1[[#This Row],[Invoice Date]])</f>
        <v>36</v>
      </c>
    </row>
    <row r="1114" spans="2:17"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c r="O1114" s="4" t="str">
        <f>TEXT(Table1[[#This Row],[Invoice Date]],"yyyy")</f>
        <v>2021</v>
      </c>
      <c r="P1114" s="4" t="str">
        <f>TEXT(Table1[[#This Row],[Invoice Date]],"mmm")</f>
        <v>Sep</v>
      </c>
      <c r="Q1114" s="4">
        <f>WEEKNUM(Table1[[#This Row],[Invoice Date]])</f>
        <v>36</v>
      </c>
    </row>
    <row r="1115" spans="2:17"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c r="O1115" s="4" t="str">
        <f>TEXT(Table1[[#This Row],[Invoice Date]],"yyyy")</f>
        <v>2021</v>
      </c>
      <c r="P1115" s="4" t="str">
        <f>TEXT(Table1[[#This Row],[Invoice Date]],"mmm")</f>
        <v>Sep</v>
      </c>
      <c r="Q1115" s="4">
        <f>WEEKNUM(Table1[[#This Row],[Invoice Date]])</f>
        <v>36</v>
      </c>
    </row>
    <row r="1116" spans="2:17"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c r="O1116" s="4" t="str">
        <f>TEXT(Table1[[#This Row],[Invoice Date]],"yyyy")</f>
        <v>2021</v>
      </c>
      <c r="P1116" s="4" t="str">
        <f>TEXT(Table1[[#This Row],[Invoice Date]],"mmm")</f>
        <v>Sep</v>
      </c>
      <c r="Q1116" s="4">
        <f>WEEKNUM(Table1[[#This Row],[Invoice Date]])</f>
        <v>36</v>
      </c>
    </row>
    <row r="1117" spans="2:17"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c r="O1117" s="4" t="str">
        <f>TEXT(Table1[[#This Row],[Invoice Date]],"yyyy")</f>
        <v>2021</v>
      </c>
      <c r="P1117" s="4" t="str">
        <f>TEXT(Table1[[#This Row],[Invoice Date]],"mmm")</f>
        <v>Sep</v>
      </c>
      <c r="Q1117" s="4">
        <f>WEEKNUM(Table1[[#This Row],[Invoice Date]])</f>
        <v>37</v>
      </c>
    </row>
    <row r="1118" spans="2:17"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c r="O1118" s="4" t="str">
        <f>TEXT(Table1[[#This Row],[Invoice Date]],"yyyy")</f>
        <v>2021</v>
      </c>
      <c r="P1118" s="4" t="str">
        <f>TEXT(Table1[[#This Row],[Invoice Date]],"mmm")</f>
        <v>Sep</v>
      </c>
      <c r="Q1118" s="4">
        <f>WEEKNUM(Table1[[#This Row],[Invoice Date]])</f>
        <v>37</v>
      </c>
    </row>
    <row r="1119" spans="2:17"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c r="O1119" s="4" t="str">
        <f>TEXT(Table1[[#This Row],[Invoice Date]],"yyyy")</f>
        <v>2021</v>
      </c>
      <c r="P1119" s="4" t="str">
        <f>TEXT(Table1[[#This Row],[Invoice Date]],"mmm")</f>
        <v>Sep</v>
      </c>
      <c r="Q1119" s="4">
        <f>WEEKNUM(Table1[[#This Row],[Invoice Date]])</f>
        <v>37</v>
      </c>
    </row>
    <row r="1120" spans="2:17"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c r="O1120" s="4" t="str">
        <f>TEXT(Table1[[#This Row],[Invoice Date]],"yyyy")</f>
        <v>2021</v>
      </c>
      <c r="P1120" s="4" t="str">
        <f>TEXT(Table1[[#This Row],[Invoice Date]],"mmm")</f>
        <v>Sep</v>
      </c>
      <c r="Q1120" s="4">
        <f>WEEKNUM(Table1[[#This Row],[Invoice Date]])</f>
        <v>37</v>
      </c>
    </row>
    <row r="1121" spans="2:17"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c r="O1121" s="4" t="str">
        <f>TEXT(Table1[[#This Row],[Invoice Date]],"yyyy")</f>
        <v>2021</v>
      </c>
      <c r="P1121" s="4" t="str">
        <f>TEXT(Table1[[#This Row],[Invoice Date]],"mmm")</f>
        <v>Sep</v>
      </c>
      <c r="Q1121" s="4">
        <f>WEEKNUM(Table1[[#This Row],[Invoice Date]])</f>
        <v>37</v>
      </c>
    </row>
    <row r="1122" spans="2:17"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c r="O1122" s="4" t="str">
        <f>TEXT(Table1[[#This Row],[Invoice Date]],"yyyy")</f>
        <v>2021</v>
      </c>
      <c r="P1122" s="4" t="str">
        <f>TEXT(Table1[[#This Row],[Invoice Date]],"mmm")</f>
        <v>Sep</v>
      </c>
      <c r="Q1122" s="4">
        <f>WEEKNUM(Table1[[#This Row],[Invoice Date]])</f>
        <v>37</v>
      </c>
    </row>
    <row r="1123" spans="2:17"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c r="O1123" s="4" t="str">
        <f>TEXT(Table1[[#This Row],[Invoice Date]],"yyyy")</f>
        <v>2021</v>
      </c>
      <c r="P1123" s="4" t="str">
        <f>TEXT(Table1[[#This Row],[Invoice Date]],"mmm")</f>
        <v>Sep</v>
      </c>
      <c r="Q1123" s="4">
        <f>WEEKNUM(Table1[[#This Row],[Invoice Date]])</f>
        <v>37</v>
      </c>
    </row>
    <row r="1124" spans="2:17"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c r="O1124" s="4" t="str">
        <f>TEXT(Table1[[#This Row],[Invoice Date]],"yyyy")</f>
        <v>2021</v>
      </c>
      <c r="P1124" s="4" t="str">
        <f>TEXT(Table1[[#This Row],[Invoice Date]],"mmm")</f>
        <v>Sep</v>
      </c>
      <c r="Q1124" s="4">
        <f>WEEKNUM(Table1[[#This Row],[Invoice Date]])</f>
        <v>38</v>
      </c>
    </row>
    <row r="1125" spans="2:17"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c r="O1125" s="4" t="str">
        <f>TEXT(Table1[[#This Row],[Invoice Date]],"yyyy")</f>
        <v>2021</v>
      </c>
      <c r="P1125" s="4" t="str">
        <f>TEXT(Table1[[#This Row],[Invoice Date]],"mmm")</f>
        <v>Sep</v>
      </c>
      <c r="Q1125" s="4">
        <f>WEEKNUM(Table1[[#This Row],[Invoice Date]])</f>
        <v>38</v>
      </c>
    </row>
    <row r="1126" spans="2:17"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c r="O1126" s="4" t="str">
        <f>TEXT(Table1[[#This Row],[Invoice Date]],"yyyy")</f>
        <v>2021</v>
      </c>
      <c r="P1126" s="4" t="str">
        <f>TEXT(Table1[[#This Row],[Invoice Date]],"mmm")</f>
        <v>Sep</v>
      </c>
      <c r="Q1126" s="4">
        <f>WEEKNUM(Table1[[#This Row],[Invoice Date]])</f>
        <v>38</v>
      </c>
    </row>
    <row r="1127" spans="2:17"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c r="O1127" s="4" t="str">
        <f>TEXT(Table1[[#This Row],[Invoice Date]],"yyyy")</f>
        <v>2021</v>
      </c>
      <c r="P1127" s="4" t="str">
        <f>TEXT(Table1[[#This Row],[Invoice Date]],"mmm")</f>
        <v>Sep</v>
      </c>
      <c r="Q1127" s="4">
        <f>WEEKNUM(Table1[[#This Row],[Invoice Date]])</f>
        <v>38</v>
      </c>
    </row>
    <row r="1128" spans="2:17"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c r="O1128" s="4" t="str">
        <f>TEXT(Table1[[#This Row],[Invoice Date]],"yyyy")</f>
        <v>2021</v>
      </c>
      <c r="P1128" s="4" t="str">
        <f>TEXT(Table1[[#This Row],[Invoice Date]],"mmm")</f>
        <v>Sep</v>
      </c>
      <c r="Q1128" s="4">
        <f>WEEKNUM(Table1[[#This Row],[Invoice Date]])</f>
        <v>38</v>
      </c>
    </row>
    <row r="1129" spans="2:17"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c r="O1129" s="4" t="str">
        <f>TEXT(Table1[[#This Row],[Invoice Date]],"yyyy")</f>
        <v>2021</v>
      </c>
      <c r="P1129" s="4" t="str">
        <f>TEXT(Table1[[#This Row],[Invoice Date]],"mmm")</f>
        <v>Sep</v>
      </c>
      <c r="Q1129" s="4">
        <f>WEEKNUM(Table1[[#This Row],[Invoice Date]])</f>
        <v>38</v>
      </c>
    </row>
    <row r="1130" spans="2:17"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c r="O1130" s="4" t="str">
        <f>TEXT(Table1[[#This Row],[Invoice Date]],"yyyy")</f>
        <v>2021</v>
      </c>
      <c r="P1130" s="4" t="str">
        <f>TEXT(Table1[[#This Row],[Invoice Date]],"mmm")</f>
        <v>Sep</v>
      </c>
      <c r="Q1130" s="4">
        <f>WEEKNUM(Table1[[#This Row],[Invoice Date]])</f>
        <v>38</v>
      </c>
    </row>
    <row r="1131" spans="2:17"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c r="O1131" s="4" t="str">
        <f>TEXT(Table1[[#This Row],[Invoice Date]],"yyyy")</f>
        <v>2021</v>
      </c>
      <c r="P1131" s="4" t="str">
        <f>TEXT(Table1[[#This Row],[Invoice Date]],"mmm")</f>
        <v>Sep</v>
      </c>
      <c r="Q1131" s="4">
        <f>WEEKNUM(Table1[[#This Row],[Invoice Date]])</f>
        <v>39</v>
      </c>
    </row>
    <row r="1132" spans="2:17"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c r="O1132" s="4" t="str">
        <f>TEXT(Table1[[#This Row],[Invoice Date]],"yyyy")</f>
        <v>2021</v>
      </c>
      <c r="P1132" s="4" t="str">
        <f>TEXT(Table1[[#This Row],[Invoice Date]],"mmm")</f>
        <v>Sep</v>
      </c>
      <c r="Q1132" s="4">
        <f>WEEKNUM(Table1[[#This Row],[Invoice Date]])</f>
        <v>39</v>
      </c>
    </row>
    <row r="1133" spans="2:17"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c r="O1133" s="4" t="str">
        <f>TEXT(Table1[[#This Row],[Invoice Date]],"yyyy")</f>
        <v>2021</v>
      </c>
      <c r="P1133" s="4" t="str">
        <f>TEXT(Table1[[#This Row],[Invoice Date]],"mmm")</f>
        <v>Sep</v>
      </c>
      <c r="Q1133" s="4">
        <f>WEEKNUM(Table1[[#This Row],[Invoice Date]])</f>
        <v>39</v>
      </c>
    </row>
    <row r="1134" spans="2:17"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c r="O1134" s="4" t="str">
        <f>TEXT(Table1[[#This Row],[Invoice Date]],"yyyy")</f>
        <v>2021</v>
      </c>
      <c r="P1134" s="4" t="str">
        <f>TEXT(Table1[[#This Row],[Invoice Date]],"mmm")</f>
        <v>Sep</v>
      </c>
      <c r="Q1134" s="4">
        <f>WEEKNUM(Table1[[#This Row],[Invoice Date]])</f>
        <v>39</v>
      </c>
    </row>
    <row r="1135" spans="2:17"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c r="O1135" s="4" t="str">
        <f>TEXT(Table1[[#This Row],[Invoice Date]],"yyyy")</f>
        <v>2021</v>
      </c>
      <c r="P1135" s="4" t="str">
        <f>TEXT(Table1[[#This Row],[Invoice Date]],"mmm")</f>
        <v>Sep</v>
      </c>
      <c r="Q1135" s="4">
        <f>WEEKNUM(Table1[[#This Row],[Invoice Date]])</f>
        <v>39</v>
      </c>
    </row>
    <row r="1136" spans="2:17"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c r="O1136" s="4" t="str">
        <f>TEXT(Table1[[#This Row],[Invoice Date]],"yyyy")</f>
        <v>2021</v>
      </c>
      <c r="P1136" s="4" t="str">
        <f>TEXT(Table1[[#This Row],[Invoice Date]],"mmm")</f>
        <v>Sep</v>
      </c>
      <c r="Q1136" s="4">
        <f>WEEKNUM(Table1[[#This Row],[Invoice Date]])</f>
        <v>39</v>
      </c>
    </row>
    <row r="1137" spans="2:17"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c r="O1137" s="4" t="str">
        <f>TEXT(Table1[[#This Row],[Invoice Date]],"yyyy")</f>
        <v>2021</v>
      </c>
      <c r="P1137" s="4" t="str">
        <f>TEXT(Table1[[#This Row],[Invoice Date]],"mmm")</f>
        <v>Sep</v>
      </c>
      <c r="Q1137" s="4">
        <f>WEEKNUM(Table1[[#This Row],[Invoice Date]])</f>
        <v>39</v>
      </c>
    </row>
    <row r="1138" spans="2:17"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c r="O1138" s="4" t="str">
        <f>TEXT(Table1[[#This Row],[Invoice Date]],"yyyy")</f>
        <v>2021</v>
      </c>
      <c r="P1138" s="4" t="str">
        <f>TEXT(Table1[[#This Row],[Invoice Date]],"mmm")</f>
        <v>Sep</v>
      </c>
      <c r="Q1138" s="4">
        <f>WEEKNUM(Table1[[#This Row],[Invoice Date]])</f>
        <v>40</v>
      </c>
    </row>
    <row r="1139" spans="2:17"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c r="O1139" s="4" t="str">
        <f>TEXT(Table1[[#This Row],[Invoice Date]],"yyyy")</f>
        <v>2021</v>
      </c>
      <c r="P1139" s="4" t="str">
        <f>TEXT(Table1[[#This Row],[Invoice Date]],"mmm")</f>
        <v>Sep</v>
      </c>
      <c r="Q1139" s="4">
        <f>WEEKNUM(Table1[[#This Row],[Invoice Date]])</f>
        <v>40</v>
      </c>
    </row>
    <row r="1140" spans="2:17"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c r="O1140" s="4" t="str">
        <f>TEXT(Table1[[#This Row],[Invoice Date]],"yyyy")</f>
        <v>2021</v>
      </c>
      <c r="P1140" s="4" t="str">
        <f>TEXT(Table1[[#This Row],[Invoice Date]],"mmm")</f>
        <v>Sep</v>
      </c>
      <c r="Q1140" s="4">
        <f>WEEKNUM(Table1[[#This Row],[Invoice Date]])</f>
        <v>40</v>
      </c>
    </row>
    <row r="1141" spans="2:17"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c r="O1141" s="4" t="str">
        <f>TEXT(Table1[[#This Row],[Invoice Date]],"yyyy")</f>
        <v>2021</v>
      </c>
      <c r="P1141" s="4" t="str">
        <f>TEXT(Table1[[#This Row],[Invoice Date]],"mmm")</f>
        <v>Sep</v>
      </c>
      <c r="Q1141" s="4">
        <f>WEEKNUM(Table1[[#This Row],[Invoice Date]])</f>
        <v>40</v>
      </c>
    </row>
    <row r="1142" spans="2:17"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c r="O1142" s="4" t="str">
        <f>TEXT(Table1[[#This Row],[Invoice Date]],"yyyy")</f>
        <v>2021</v>
      </c>
      <c r="P1142" s="4" t="str">
        <f>TEXT(Table1[[#This Row],[Invoice Date]],"mmm")</f>
        <v>Sep</v>
      </c>
      <c r="Q1142" s="4">
        <f>WEEKNUM(Table1[[#This Row],[Invoice Date]])</f>
        <v>40</v>
      </c>
    </row>
    <row r="1143" spans="2:17"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c r="O1143" s="4" t="str">
        <f>TEXT(Table1[[#This Row],[Invoice Date]],"yyyy")</f>
        <v>2021</v>
      </c>
      <c r="P1143" s="4" t="str">
        <f>TEXT(Table1[[#This Row],[Invoice Date]],"mmm")</f>
        <v>Oct</v>
      </c>
      <c r="Q1143" s="4">
        <f>WEEKNUM(Table1[[#This Row],[Invoice Date]])</f>
        <v>40</v>
      </c>
    </row>
    <row r="1144" spans="2:17"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c r="O1144" s="4" t="str">
        <f>TEXT(Table1[[#This Row],[Invoice Date]],"yyyy")</f>
        <v>2021</v>
      </c>
      <c r="P1144" s="4" t="str">
        <f>TEXT(Table1[[#This Row],[Invoice Date]],"mmm")</f>
        <v>Oct</v>
      </c>
      <c r="Q1144" s="4">
        <f>WEEKNUM(Table1[[#This Row],[Invoice Date]])</f>
        <v>40</v>
      </c>
    </row>
    <row r="1145" spans="2:17"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c r="O1145" s="4" t="str">
        <f>TEXT(Table1[[#This Row],[Invoice Date]],"yyyy")</f>
        <v>2021</v>
      </c>
      <c r="P1145" s="4" t="str">
        <f>TEXT(Table1[[#This Row],[Invoice Date]],"mmm")</f>
        <v>Oct</v>
      </c>
      <c r="Q1145" s="4">
        <f>WEEKNUM(Table1[[#This Row],[Invoice Date]])</f>
        <v>41</v>
      </c>
    </row>
    <row r="1146" spans="2:17"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c r="O1146" s="4" t="str">
        <f>TEXT(Table1[[#This Row],[Invoice Date]],"yyyy")</f>
        <v>2021</v>
      </c>
      <c r="P1146" s="4" t="str">
        <f>TEXT(Table1[[#This Row],[Invoice Date]],"mmm")</f>
        <v>Oct</v>
      </c>
      <c r="Q1146" s="4">
        <f>WEEKNUM(Table1[[#This Row],[Invoice Date]])</f>
        <v>41</v>
      </c>
    </row>
    <row r="1147" spans="2:17"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c r="O1147" s="4" t="str">
        <f>TEXT(Table1[[#This Row],[Invoice Date]],"yyyy")</f>
        <v>2021</v>
      </c>
      <c r="P1147" s="4" t="str">
        <f>TEXT(Table1[[#This Row],[Invoice Date]],"mmm")</f>
        <v>Oct</v>
      </c>
      <c r="Q1147" s="4">
        <f>WEEKNUM(Table1[[#This Row],[Invoice Date]])</f>
        <v>41</v>
      </c>
    </row>
    <row r="1148" spans="2:17"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c r="O1148" s="4" t="str">
        <f>TEXT(Table1[[#This Row],[Invoice Date]],"yyyy")</f>
        <v>2021</v>
      </c>
      <c r="P1148" s="4" t="str">
        <f>TEXT(Table1[[#This Row],[Invoice Date]],"mmm")</f>
        <v>Oct</v>
      </c>
      <c r="Q1148" s="4">
        <f>WEEKNUM(Table1[[#This Row],[Invoice Date]])</f>
        <v>41</v>
      </c>
    </row>
    <row r="1149" spans="2:17"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c r="O1149" s="4" t="str">
        <f>TEXT(Table1[[#This Row],[Invoice Date]],"yyyy")</f>
        <v>2021</v>
      </c>
      <c r="P1149" s="4" t="str">
        <f>TEXT(Table1[[#This Row],[Invoice Date]],"mmm")</f>
        <v>Oct</v>
      </c>
      <c r="Q1149" s="4">
        <f>WEEKNUM(Table1[[#This Row],[Invoice Date]])</f>
        <v>41</v>
      </c>
    </row>
    <row r="1150" spans="2:17"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c r="O1150" s="4" t="str">
        <f>TEXT(Table1[[#This Row],[Invoice Date]],"yyyy")</f>
        <v>2021</v>
      </c>
      <c r="P1150" s="4" t="str">
        <f>TEXT(Table1[[#This Row],[Invoice Date]],"mmm")</f>
        <v>Oct</v>
      </c>
      <c r="Q1150" s="4">
        <f>WEEKNUM(Table1[[#This Row],[Invoice Date]])</f>
        <v>41</v>
      </c>
    </row>
    <row r="1151" spans="2:17"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c r="O1151" s="4" t="str">
        <f>TEXT(Table1[[#This Row],[Invoice Date]],"yyyy")</f>
        <v>2021</v>
      </c>
      <c r="P1151" s="4" t="str">
        <f>TEXT(Table1[[#This Row],[Invoice Date]],"mmm")</f>
        <v>Oct</v>
      </c>
      <c r="Q1151" s="4">
        <f>WEEKNUM(Table1[[#This Row],[Invoice Date]])</f>
        <v>41</v>
      </c>
    </row>
    <row r="1152" spans="2:17"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c r="O1152" s="4" t="str">
        <f>TEXT(Table1[[#This Row],[Invoice Date]],"yyyy")</f>
        <v>2021</v>
      </c>
      <c r="P1152" s="4" t="str">
        <f>TEXT(Table1[[#This Row],[Invoice Date]],"mmm")</f>
        <v>Oct</v>
      </c>
      <c r="Q1152" s="4">
        <f>WEEKNUM(Table1[[#This Row],[Invoice Date]])</f>
        <v>42</v>
      </c>
    </row>
    <row r="1153" spans="2:17"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c r="O1153" s="4" t="str">
        <f>TEXT(Table1[[#This Row],[Invoice Date]],"yyyy")</f>
        <v>2021</v>
      </c>
      <c r="P1153" s="4" t="str">
        <f>TEXT(Table1[[#This Row],[Invoice Date]],"mmm")</f>
        <v>Oct</v>
      </c>
      <c r="Q1153" s="4">
        <f>WEEKNUM(Table1[[#This Row],[Invoice Date]])</f>
        <v>42</v>
      </c>
    </row>
    <row r="1154" spans="2:17"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c r="O1154" s="4" t="str">
        <f>TEXT(Table1[[#This Row],[Invoice Date]],"yyyy")</f>
        <v>2021</v>
      </c>
      <c r="P1154" s="4" t="str">
        <f>TEXT(Table1[[#This Row],[Invoice Date]],"mmm")</f>
        <v>Oct</v>
      </c>
      <c r="Q1154" s="4">
        <f>WEEKNUM(Table1[[#This Row],[Invoice Date]])</f>
        <v>42</v>
      </c>
    </row>
    <row r="1155" spans="2:17"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c r="O1155" s="4" t="str">
        <f>TEXT(Table1[[#This Row],[Invoice Date]],"yyyy")</f>
        <v>2021</v>
      </c>
      <c r="P1155" s="4" t="str">
        <f>TEXT(Table1[[#This Row],[Invoice Date]],"mmm")</f>
        <v>Oct</v>
      </c>
      <c r="Q1155" s="4">
        <f>WEEKNUM(Table1[[#This Row],[Invoice Date]])</f>
        <v>42</v>
      </c>
    </row>
    <row r="1156" spans="2:17"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c r="O1156" s="4" t="str">
        <f>TEXT(Table1[[#This Row],[Invoice Date]],"yyyy")</f>
        <v>2021</v>
      </c>
      <c r="P1156" s="4" t="str">
        <f>TEXT(Table1[[#This Row],[Invoice Date]],"mmm")</f>
        <v>Oct</v>
      </c>
      <c r="Q1156" s="4">
        <f>WEEKNUM(Table1[[#This Row],[Invoice Date]])</f>
        <v>42</v>
      </c>
    </row>
    <row r="1157" spans="2:17"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c r="O1157" s="4" t="str">
        <f>TEXT(Table1[[#This Row],[Invoice Date]],"yyyy")</f>
        <v>2021</v>
      </c>
      <c r="P1157" s="4" t="str">
        <f>TEXT(Table1[[#This Row],[Invoice Date]],"mmm")</f>
        <v>Oct</v>
      </c>
      <c r="Q1157" s="4">
        <f>WEEKNUM(Table1[[#This Row],[Invoice Date]])</f>
        <v>42</v>
      </c>
    </row>
    <row r="1158" spans="2:17"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c r="O1158" s="4" t="str">
        <f>TEXT(Table1[[#This Row],[Invoice Date]],"yyyy")</f>
        <v>2021</v>
      </c>
      <c r="P1158" s="4" t="str">
        <f>TEXT(Table1[[#This Row],[Invoice Date]],"mmm")</f>
        <v>Oct</v>
      </c>
      <c r="Q1158" s="4">
        <f>WEEKNUM(Table1[[#This Row],[Invoice Date]])</f>
        <v>42</v>
      </c>
    </row>
    <row r="1159" spans="2:17"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c r="O1159" s="4" t="str">
        <f>TEXT(Table1[[#This Row],[Invoice Date]],"yyyy")</f>
        <v>2021</v>
      </c>
      <c r="P1159" s="4" t="str">
        <f>TEXT(Table1[[#This Row],[Invoice Date]],"mmm")</f>
        <v>Oct</v>
      </c>
      <c r="Q1159" s="4">
        <f>WEEKNUM(Table1[[#This Row],[Invoice Date]])</f>
        <v>43</v>
      </c>
    </row>
    <row r="1160" spans="2:17"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c r="O1160" s="4" t="str">
        <f>TEXT(Table1[[#This Row],[Invoice Date]],"yyyy")</f>
        <v>2021</v>
      </c>
      <c r="P1160" s="4" t="str">
        <f>TEXT(Table1[[#This Row],[Invoice Date]],"mmm")</f>
        <v>Oct</v>
      </c>
      <c r="Q1160" s="4">
        <f>WEEKNUM(Table1[[#This Row],[Invoice Date]])</f>
        <v>43</v>
      </c>
    </row>
    <row r="1161" spans="2:17"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c r="O1161" s="4" t="str">
        <f>TEXT(Table1[[#This Row],[Invoice Date]],"yyyy")</f>
        <v>2021</v>
      </c>
      <c r="P1161" s="4" t="str">
        <f>TEXT(Table1[[#This Row],[Invoice Date]],"mmm")</f>
        <v>Oct</v>
      </c>
      <c r="Q1161" s="4">
        <f>WEEKNUM(Table1[[#This Row],[Invoice Date]])</f>
        <v>43</v>
      </c>
    </row>
    <row r="1162" spans="2:17"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c r="O1162" s="4" t="str">
        <f>TEXT(Table1[[#This Row],[Invoice Date]],"yyyy")</f>
        <v>2021</v>
      </c>
      <c r="P1162" s="4" t="str">
        <f>TEXT(Table1[[#This Row],[Invoice Date]],"mmm")</f>
        <v>Oct</v>
      </c>
      <c r="Q1162" s="4">
        <f>WEEKNUM(Table1[[#This Row],[Invoice Date]])</f>
        <v>43</v>
      </c>
    </row>
    <row r="1163" spans="2:17"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c r="O1163" s="4" t="str">
        <f>TEXT(Table1[[#This Row],[Invoice Date]],"yyyy")</f>
        <v>2021</v>
      </c>
      <c r="P1163" s="4" t="str">
        <f>TEXT(Table1[[#This Row],[Invoice Date]],"mmm")</f>
        <v>Oct</v>
      </c>
      <c r="Q1163" s="4">
        <f>WEEKNUM(Table1[[#This Row],[Invoice Date]])</f>
        <v>43</v>
      </c>
    </row>
    <row r="1164" spans="2:17"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c r="O1164" s="4" t="str">
        <f>TEXT(Table1[[#This Row],[Invoice Date]],"yyyy")</f>
        <v>2021</v>
      </c>
      <c r="P1164" s="4" t="str">
        <f>TEXT(Table1[[#This Row],[Invoice Date]],"mmm")</f>
        <v>Oct</v>
      </c>
      <c r="Q1164" s="4">
        <f>WEEKNUM(Table1[[#This Row],[Invoice Date]])</f>
        <v>43</v>
      </c>
    </row>
    <row r="1165" spans="2:17"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c r="O1165" s="4" t="str">
        <f>TEXT(Table1[[#This Row],[Invoice Date]],"yyyy")</f>
        <v>2021</v>
      </c>
      <c r="P1165" s="4" t="str">
        <f>TEXT(Table1[[#This Row],[Invoice Date]],"mmm")</f>
        <v>Oct</v>
      </c>
      <c r="Q1165" s="4">
        <f>WEEKNUM(Table1[[#This Row],[Invoice Date]])</f>
        <v>43</v>
      </c>
    </row>
    <row r="1166" spans="2:17"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c r="O1166" s="4" t="str">
        <f>TEXT(Table1[[#This Row],[Invoice Date]],"yyyy")</f>
        <v>2021</v>
      </c>
      <c r="P1166" s="4" t="str">
        <f>TEXT(Table1[[#This Row],[Invoice Date]],"mmm")</f>
        <v>Oct</v>
      </c>
      <c r="Q1166" s="4">
        <f>WEEKNUM(Table1[[#This Row],[Invoice Date]])</f>
        <v>44</v>
      </c>
    </row>
    <row r="1167" spans="2:17"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c r="O1167" s="4" t="str">
        <f>TEXT(Table1[[#This Row],[Invoice Date]],"yyyy")</f>
        <v>2021</v>
      </c>
      <c r="P1167" s="4" t="str">
        <f>TEXT(Table1[[#This Row],[Invoice Date]],"mmm")</f>
        <v>Oct</v>
      </c>
      <c r="Q1167" s="4">
        <f>WEEKNUM(Table1[[#This Row],[Invoice Date]])</f>
        <v>44</v>
      </c>
    </row>
    <row r="1168" spans="2:17"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c r="O1168" s="4" t="str">
        <f>TEXT(Table1[[#This Row],[Invoice Date]],"yyyy")</f>
        <v>2021</v>
      </c>
      <c r="P1168" s="4" t="str">
        <f>TEXT(Table1[[#This Row],[Invoice Date]],"mmm")</f>
        <v>Oct</v>
      </c>
      <c r="Q1168" s="4">
        <f>WEEKNUM(Table1[[#This Row],[Invoice Date]])</f>
        <v>44</v>
      </c>
    </row>
    <row r="1169" spans="2:17"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c r="O1169" s="4" t="str">
        <f>TEXT(Table1[[#This Row],[Invoice Date]],"yyyy")</f>
        <v>2021</v>
      </c>
      <c r="P1169" s="4" t="str">
        <f>TEXT(Table1[[#This Row],[Invoice Date]],"mmm")</f>
        <v>Oct</v>
      </c>
      <c r="Q1169" s="4">
        <f>WEEKNUM(Table1[[#This Row],[Invoice Date]])</f>
        <v>44</v>
      </c>
    </row>
    <row r="1170" spans="2:17"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c r="O1170" s="4" t="str">
        <f>TEXT(Table1[[#This Row],[Invoice Date]],"yyyy")</f>
        <v>2021</v>
      </c>
      <c r="P1170" s="4" t="str">
        <f>TEXT(Table1[[#This Row],[Invoice Date]],"mmm")</f>
        <v>Oct</v>
      </c>
      <c r="Q1170" s="4">
        <f>WEEKNUM(Table1[[#This Row],[Invoice Date]])</f>
        <v>44</v>
      </c>
    </row>
    <row r="1171" spans="2:17"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c r="O1171" s="4" t="str">
        <f>TEXT(Table1[[#This Row],[Invoice Date]],"yyyy")</f>
        <v>2021</v>
      </c>
      <c r="P1171" s="4" t="str">
        <f>TEXT(Table1[[#This Row],[Invoice Date]],"mmm")</f>
        <v>Oct</v>
      </c>
      <c r="Q1171" s="4">
        <f>WEEKNUM(Table1[[#This Row],[Invoice Date]])</f>
        <v>44</v>
      </c>
    </row>
    <row r="1172" spans="2:17"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c r="O1172" s="4" t="str">
        <f>TEXT(Table1[[#This Row],[Invoice Date]],"yyyy")</f>
        <v>2021</v>
      </c>
      <c r="P1172" s="4" t="str">
        <f>TEXT(Table1[[#This Row],[Invoice Date]],"mmm")</f>
        <v>Oct</v>
      </c>
      <c r="Q1172" s="4">
        <f>WEEKNUM(Table1[[#This Row],[Invoice Date]])</f>
        <v>44</v>
      </c>
    </row>
    <row r="1173" spans="2:17"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c r="O1173" s="4" t="str">
        <f>TEXT(Table1[[#This Row],[Invoice Date]],"yyyy")</f>
        <v>2021</v>
      </c>
      <c r="P1173" s="4" t="str">
        <f>TEXT(Table1[[#This Row],[Invoice Date]],"mmm")</f>
        <v>Oct</v>
      </c>
      <c r="Q1173" s="4">
        <f>WEEKNUM(Table1[[#This Row],[Invoice Date]])</f>
        <v>45</v>
      </c>
    </row>
    <row r="1174" spans="2:17"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c r="O1174" s="4" t="str">
        <f>TEXT(Table1[[#This Row],[Invoice Date]],"yyyy")</f>
        <v>2021</v>
      </c>
      <c r="P1174" s="4" t="str">
        <f>TEXT(Table1[[#This Row],[Invoice Date]],"mmm")</f>
        <v>Nov</v>
      </c>
      <c r="Q1174" s="4">
        <f>WEEKNUM(Table1[[#This Row],[Invoice Date]])</f>
        <v>45</v>
      </c>
    </row>
    <row r="1175" spans="2:17"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c r="O1175" s="4" t="str">
        <f>TEXT(Table1[[#This Row],[Invoice Date]],"yyyy")</f>
        <v>2021</v>
      </c>
      <c r="P1175" s="4" t="str">
        <f>TEXT(Table1[[#This Row],[Invoice Date]],"mmm")</f>
        <v>Nov</v>
      </c>
      <c r="Q1175" s="4">
        <f>WEEKNUM(Table1[[#This Row],[Invoice Date]])</f>
        <v>45</v>
      </c>
    </row>
    <row r="1176" spans="2:17"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c r="O1176" s="4" t="str">
        <f>TEXT(Table1[[#This Row],[Invoice Date]],"yyyy")</f>
        <v>2021</v>
      </c>
      <c r="P1176" s="4" t="str">
        <f>TEXT(Table1[[#This Row],[Invoice Date]],"mmm")</f>
        <v>Nov</v>
      </c>
      <c r="Q1176" s="4">
        <f>WEEKNUM(Table1[[#This Row],[Invoice Date]])</f>
        <v>45</v>
      </c>
    </row>
    <row r="1177" spans="2:17"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c r="O1177" s="4" t="str">
        <f>TEXT(Table1[[#This Row],[Invoice Date]],"yyyy")</f>
        <v>2021</v>
      </c>
      <c r="P1177" s="4" t="str">
        <f>TEXT(Table1[[#This Row],[Invoice Date]],"mmm")</f>
        <v>Nov</v>
      </c>
      <c r="Q1177" s="4">
        <f>WEEKNUM(Table1[[#This Row],[Invoice Date]])</f>
        <v>45</v>
      </c>
    </row>
    <row r="1178" spans="2:17"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c r="O1178" s="4" t="str">
        <f>TEXT(Table1[[#This Row],[Invoice Date]],"yyyy")</f>
        <v>2021</v>
      </c>
      <c r="P1178" s="4" t="str">
        <f>TEXT(Table1[[#This Row],[Invoice Date]],"mmm")</f>
        <v>Nov</v>
      </c>
      <c r="Q1178" s="4">
        <f>WEEKNUM(Table1[[#This Row],[Invoice Date]])</f>
        <v>45</v>
      </c>
    </row>
    <row r="1179" spans="2:17"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c r="O1179" s="4" t="str">
        <f>TEXT(Table1[[#This Row],[Invoice Date]],"yyyy")</f>
        <v>2021</v>
      </c>
      <c r="P1179" s="4" t="str">
        <f>TEXT(Table1[[#This Row],[Invoice Date]],"mmm")</f>
        <v>Nov</v>
      </c>
      <c r="Q1179" s="4">
        <f>WEEKNUM(Table1[[#This Row],[Invoice Date]])</f>
        <v>45</v>
      </c>
    </row>
    <row r="1180" spans="2:17"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c r="O1180" s="4" t="str">
        <f>TEXT(Table1[[#This Row],[Invoice Date]],"yyyy")</f>
        <v>2021</v>
      </c>
      <c r="P1180" s="4" t="str">
        <f>TEXT(Table1[[#This Row],[Invoice Date]],"mmm")</f>
        <v>Nov</v>
      </c>
      <c r="Q1180" s="4">
        <f>WEEKNUM(Table1[[#This Row],[Invoice Date]])</f>
        <v>46</v>
      </c>
    </row>
    <row r="1181" spans="2:17"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c r="O1181" s="4" t="str">
        <f>TEXT(Table1[[#This Row],[Invoice Date]],"yyyy")</f>
        <v>2021</v>
      </c>
      <c r="P1181" s="4" t="str">
        <f>TEXT(Table1[[#This Row],[Invoice Date]],"mmm")</f>
        <v>Nov</v>
      </c>
      <c r="Q1181" s="4">
        <f>WEEKNUM(Table1[[#This Row],[Invoice Date]])</f>
        <v>46</v>
      </c>
    </row>
    <row r="1182" spans="2:17"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c r="O1182" s="4" t="str">
        <f>TEXT(Table1[[#This Row],[Invoice Date]],"yyyy")</f>
        <v>2021</v>
      </c>
      <c r="P1182" s="4" t="str">
        <f>TEXT(Table1[[#This Row],[Invoice Date]],"mmm")</f>
        <v>Nov</v>
      </c>
      <c r="Q1182" s="4">
        <f>WEEKNUM(Table1[[#This Row],[Invoice Date]])</f>
        <v>46</v>
      </c>
    </row>
    <row r="1183" spans="2:17"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c r="O1183" s="4" t="str">
        <f>TEXT(Table1[[#This Row],[Invoice Date]],"yyyy")</f>
        <v>2021</v>
      </c>
      <c r="P1183" s="4" t="str">
        <f>TEXT(Table1[[#This Row],[Invoice Date]],"mmm")</f>
        <v>Nov</v>
      </c>
      <c r="Q1183" s="4">
        <f>WEEKNUM(Table1[[#This Row],[Invoice Date]])</f>
        <v>46</v>
      </c>
    </row>
    <row r="1184" spans="2:17"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c r="O1184" s="4" t="str">
        <f>TEXT(Table1[[#This Row],[Invoice Date]],"yyyy")</f>
        <v>2021</v>
      </c>
      <c r="P1184" s="4" t="str">
        <f>TEXT(Table1[[#This Row],[Invoice Date]],"mmm")</f>
        <v>Nov</v>
      </c>
      <c r="Q1184" s="4">
        <f>WEEKNUM(Table1[[#This Row],[Invoice Date]])</f>
        <v>46</v>
      </c>
    </row>
    <row r="1185" spans="2:17"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c r="O1185" s="4" t="str">
        <f>TEXT(Table1[[#This Row],[Invoice Date]],"yyyy")</f>
        <v>2021</v>
      </c>
      <c r="P1185" s="4" t="str">
        <f>TEXT(Table1[[#This Row],[Invoice Date]],"mmm")</f>
        <v>Nov</v>
      </c>
      <c r="Q1185" s="4">
        <f>WEEKNUM(Table1[[#This Row],[Invoice Date]])</f>
        <v>46</v>
      </c>
    </row>
    <row r="1186" spans="2:17"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c r="O1186" s="4" t="str">
        <f>TEXT(Table1[[#This Row],[Invoice Date]],"yyyy")</f>
        <v>2021</v>
      </c>
      <c r="P1186" s="4" t="str">
        <f>TEXT(Table1[[#This Row],[Invoice Date]],"mmm")</f>
        <v>Nov</v>
      </c>
      <c r="Q1186" s="4">
        <f>WEEKNUM(Table1[[#This Row],[Invoice Date]])</f>
        <v>46</v>
      </c>
    </row>
    <row r="1187" spans="2:17"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c r="O1187" s="4" t="str">
        <f>TEXT(Table1[[#This Row],[Invoice Date]],"yyyy")</f>
        <v>2021</v>
      </c>
      <c r="P1187" s="4" t="str">
        <f>TEXT(Table1[[#This Row],[Invoice Date]],"mmm")</f>
        <v>Nov</v>
      </c>
      <c r="Q1187" s="4">
        <f>WEEKNUM(Table1[[#This Row],[Invoice Date]])</f>
        <v>47</v>
      </c>
    </row>
    <row r="1188" spans="2:17"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c r="O1188" s="4" t="str">
        <f>TEXT(Table1[[#This Row],[Invoice Date]],"yyyy")</f>
        <v>2021</v>
      </c>
      <c r="P1188" s="4" t="str">
        <f>TEXT(Table1[[#This Row],[Invoice Date]],"mmm")</f>
        <v>Nov</v>
      </c>
      <c r="Q1188" s="4">
        <f>WEEKNUM(Table1[[#This Row],[Invoice Date]])</f>
        <v>47</v>
      </c>
    </row>
    <row r="1189" spans="2:17"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c r="O1189" s="4" t="str">
        <f>TEXT(Table1[[#This Row],[Invoice Date]],"yyyy")</f>
        <v>2021</v>
      </c>
      <c r="P1189" s="4" t="str">
        <f>TEXT(Table1[[#This Row],[Invoice Date]],"mmm")</f>
        <v>Nov</v>
      </c>
      <c r="Q1189" s="4">
        <f>WEEKNUM(Table1[[#This Row],[Invoice Date]])</f>
        <v>47</v>
      </c>
    </row>
    <row r="1190" spans="2:17"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c r="O1190" s="4" t="str">
        <f>TEXT(Table1[[#This Row],[Invoice Date]],"yyyy")</f>
        <v>2021</v>
      </c>
      <c r="P1190" s="4" t="str">
        <f>TEXT(Table1[[#This Row],[Invoice Date]],"mmm")</f>
        <v>Nov</v>
      </c>
      <c r="Q1190" s="4">
        <f>WEEKNUM(Table1[[#This Row],[Invoice Date]])</f>
        <v>47</v>
      </c>
    </row>
    <row r="1191" spans="2:17"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c r="O1191" s="4" t="str">
        <f>TEXT(Table1[[#This Row],[Invoice Date]],"yyyy")</f>
        <v>2021</v>
      </c>
      <c r="P1191" s="4" t="str">
        <f>TEXT(Table1[[#This Row],[Invoice Date]],"mmm")</f>
        <v>Nov</v>
      </c>
      <c r="Q1191" s="4">
        <f>WEEKNUM(Table1[[#This Row],[Invoice Date]])</f>
        <v>47</v>
      </c>
    </row>
    <row r="1192" spans="2:17"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c r="O1192" s="4" t="str">
        <f>TEXT(Table1[[#This Row],[Invoice Date]],"yyyy")</f>
        <v>2021</v>
      </c>
      <c r="P1192" s="4" t="str">
        <f>TEXT(Table1[[#This Row],[Invoice Date]],"mmm")</f>
        <v>Nov</v>
      </c>
      <c r="Q1192" s="4">
        <f>WEEKNUM(Table1[[#This Row],[Invoice Date]])</f>
        <v>47</v>
      </c>
    </row>
    <row r="1193" spans="2:17"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c r="O1193" s="4" t="str">
        <f>TEXT(Table1[[#This Row],[Invoice Date]],"yyyy")</f>
        <v>2021</v>
      </c>
      <c r="P1193" s="4" t="str">
        <f>TEXT(Table1[[#This Row],[Invoice Date]],"mmm")</f>
        <v>Nov</v>
      </c>
      <c r="Q1193" s="4">
        <f>WEEKNUM(Table1[[#This Row],[Invoice Date]])</f>
        <v>47</v>
      </c>
    </row>
    <row r="1194" spans="2:17"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c r="O1194" s="4" t="str">
        <f>TEXT(Table1[[#This Row],[Invoice Date]],"yyyy")</f>
        <v>2021</v>
      </c>
      <c r="P1194" s="4" t="str">
        <f>TEXT(Table1[[#This Row],[Invoice Date]],"mmm")</f>
        <v>Nov</v>
      </c>
      <c r="Q1194" s="4">
        <f>WEEKNUM(Table1[[#This Row],[Invoice Date]])</f>
        <v>48</v>
      </c>
    </row>
    <row r="1195" spans="2:17"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c r="O1195" s="4" t="str">
        <f>TEXT(Table1[[#This Row],[Invoice Date]],"yyyy")</f>
        <v>2021</v>
      </c>
      <c r="P1195" s="4" t="str">
        <f>TEXT(Table1[[#This Row],[Invoice Date]],"mmm")</f>
        <v>Dec</v>
      </c>
      <c r="Q1195" s="4">
        <f>WEEKNUM(Table1[[#This Row],[Invoice Date]])</f>
        <v>52</v>
      </c>
    </row>
    <row r="1196" spans="2:17"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c r="O1196" s="4" t="str">
        <f>TEXT(Table1[[#This Row],[Invoice Date]],"yyyy")</f>
        <v>2021</v>
      </c>
      <c r="P1196" s="4" t="str">
        <f>TEXT(Table1[[#This Row],[Invoice Date]],"mmm")</f>
        <v>Dec</v>
      </c>
      <c r="Q1196" s="4">
        <f>WEEKNUM(Table1[[#This Row],[Invoice Date]])</f>
        <v>52</v>
      </c>
    </row>
    <row r="1197" spans="2:17"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c r="O1197" s="4" t="str">
        <f>TEXT(Table1[[#This Row],[Invoice Date]],"yyyy")</f>
        <v>2021</v>
      </c>
      <c r="P1197" s="4" t="str">
        <f>TEXT(Table1[[#This Row],[Invoice Date]],"mmm")</f>
        <v>Dec</v>
      </c>
      <c r="Q1197" s="4">
        <f>WEEKNUM(Table1[[#This Row],[Invoice Date]])</f>
        <v>52</v>
      </c>
    </row>
    <row r="1198" spans="2:17"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c r="O1198" s="4" t="str">
        <f>TEXT(Table1[[#This Row],[Invoice Date]],"yyyy")</f>
        <v>2021</v>
      </c>
      <c r="P1198" s="4" t="str">
        <f>TEXT(Table1[[#This Row],[Invoice Date]],"mmm")</f>
        <v>Dec</v>
      </c>
      <c r="Q1198" s="4">
        <f>WEEKNUM(Table1[[#This Row],[Invoice Date]])</f>
        <v>52</v>
      </c>
    </row>
    <row r="1199" spans="2:17"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c r="O1199" s="4" t="str">
        <f>TEXT(Table1[[#This Row],[Invoice Date]],"yyyy")</f>
        <v>2021</v>
      </c>
      <c r="P1199" s="4" t="str">
        <f>TEXT(Table1[[#This Row],[Invoice Date]],"mmm")</f>
        <v>Dec</v>
      </c>
      <c r="Q1199" s="4">
        <f>WEEKNUM(Table1[[#This Row],[Invoice Date]])</f>
        <v>52</v>
      </c>
    </row>
    <row r="1200" spans="2:17"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c r="O1200" s="4" t="str">
        <f>TEXT(Table1[[#This Row],[Invoice Date]],"yyyy")</f>
        <v>2021</v>
      </c>
      <c r="P1200" s="4" t="str">
        <f>TEXT(Table1[[#This Row],[Invoice Date]],"mmm")</f>
        <v>Dec</v>
      </c>
      <c r="Q1200" s="4">
        <f>WEEKNUM(Table1[[#This Row],[Invoice Date]])</f>
        <v>52</v>
      </c>
    </row>
    <row r="1201" spans="2:17"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c r="O1201" s="4" t="str">
        <f>TEXT(Table1[[#This Row],[Invoice Date]],"yyyy")</f>
        <v>2021</v>
      </c>
      <c r="P1201" s="4" t="str">
        <f>TEXT(Table1[[#This Row],[Invoice Date]],"mmm")</f>
        <v>Dec</v>
      </c>
      <c r="Q1201" s="4">
        <f>WEEKNUM(Table1[[#This Row],[Invoice Date]])</f>
        <v>53</v>
      </c>
    </row>
    <row r="1202" spans="2:17"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c r="O1202" s="4" t="str">
        <f>TEXT(Table1[[#This Row],[Invoice Date]],"yyyy")</f>
        <v>2021</v>
      </c>
      <c r="P1202" s="4" t="str">
        <f>TEXT(Table1[[#This Row],[Invoice Date]],"mmm")</f>
        <v>Dec</v>
      </c>
      <c r="Q1202" s="4">
        <f>WEEKNUM(Table1[[#This Row],[Invoice Date]])</f>
        <v>53</v>
      </c>
    </row>
    <row r="1203" spans="2:17"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c r="O1203" s="4" t="str">
        <f>TEXT(Table1[[#This Row],[Invoice Date]],"yyyy")</f>
        <v>2021</v>
      </c>
      <c r="P1203" s="4" t="str">
        <f>TEXT(Table1[[#This Row],[Invoice Date]],"mmm")</f>
        <v>Dec</v>
      </c>
      <c r="Q1203" s="4">
        <f>WEEKNUM(Table1[[#This Row],[Invoice Date]])</f>
        <v>53</v>
      </c>
    </row>
    <row r="1204" spans="2:17"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c r="O1204" s="4" t="str">
        <f>TEXT(Table1[[#This Row],[Invoice Date]],"yyyy")</f>
        <v>2021</v>
      </c>
      <c r="P1204" s="4" t="str">
        <f>TEXT(Table1[[#This Row],[Invoice Date]],"mmm")</f>
        <v>Dec</v>
      </c>
      <c r="Q1204" s="4">
        <f>WEEKNUM(Table1[[#This Row],[Invoice Date]])</f>
        <v>53</v>
      </c>
    </row>
    <row r="1205" spans="2:17"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c r="O1205" s="4" t="str">
        <f>TEXT(Table1[[#This Row],[Invoice Date]],"yyyy")</f>
        <v>2021</v>
      </c>
      <c r="P1205" s="4" t="str">
        <f>TEXT(Table1[[#This Row],[Invoice Date]],"mmm")</f>
        <v>Dec</v>
      </c>
      <c r="Q1205" s="4">
        <f>WEEKNUM(Table1[[#This Row],[Invoice Date]])</f>
        <v>53</v>
      </c>
    </row>
    <row r="1206" spans="2:17"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c r="O1206" s="4" t="str">
        <f>TEXT(Table1[[#This Row],[Invoice Date]],"yyyy")</f>
        <v>2021</v>
      </c>
      <c r="P1206" s="4" t="str">
        <f>TEXT(Table1[[#This Row],[Invoice Date]],"mmm")</f>
        <v>Dec</v>
      </c>
      <c r="Q1206" s="4">
        <f>WEEKNUM(Table1[[#This Row],[Invoice Date]])</f>
        <v>53</v>
      </c>
    </row>
    <row r="1207" spans="2:17"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c r="O1207" s="4" t="str">
        <f>TEXT(Table1[[#This Row],[Invoice Date]],"yyyy")</f>
        <v>2021</v>
      </c>
      <c r="P1207" s="4" t="str">
        <f>TEXT(Table1[[#This Row],[Invoice Date]],"mmm")</f>
        <v>Sep</v>
      </c>
      <c r="Q1207" s="4">
        <f>WEEKNUM(Table1[[#This Row],[Invoice Date]])</f>
        <v>38</v>
      </c>
    </row>
    <row r="1208" spans="2:17"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c r="O1208" s="4" t="str">
        <f>TEXT(Table1[[#This Row],[Invoice Date]],"yyyy")</f>
        <v>2021</v>
      </c>
      <c r="P1208" s="4" t="str">
        <f>TEXT(Table1[[#This Row],[Invoice Date]],"mmm")</f>
        <v>Oct</v>
      </c>
      <c r="Q1208" s="4">
        <f>WEEKNUM(Table1[[#This Row],[Invoice Date]])</f>
        <v>43</v>
      </c>
    </row>
    <row r="1209" spans="2:17"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c r="O1209" s="4" t="str">
        <f>TEXT(Table1[[#This Row],[Invoice Date]],"yyyy")</f>
        <v>2021</v>
      </c>
      <c r="P1209" s="4" t="str">
        <f>TEXT(Table1[[#This Row],[Invoice Date]],"mmm")</f>
        <v>Oct</v>
      </c>
      <c r="Q1209" s="4">
        <f>WEEKNUM(Table1[[#This Row],[Invoice Date]])</f>
        <v>43</v>
      </c>
    </row>
    <row r="1210" spans="2:17"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c r="O1210" s="4" t="str">
        <f>TEXT(Table1[[#This Row],[Invoice Date]],"yyyy")</f>
        <v>2021</v>
      </c>
      <c r="P1210" s="4" t="str">
        <f>TEXT(Table1[[#This Row],[Invoice Date]],"mmm")</f>
        <v>Oct</v>
      </c>
      <c r="Q1210" s="4">
        <f>WEEKNUM(Table1[[#This Row],[Invoice Date]])</f>
        <v>43</v>
      </c>
    </row>
    <row r="1211" spans="2:17"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c r="O1211" s="4" t="str">
        <f>TEXT(Table1[[#This Row],[Invoice Date]],"yyyy")</f>
        <v>2021</v>
      </c>
      <c r="P1211" s="4" t="str">
        <f>TEXT(Table1[[#This Row],[Invoice Date]],"mmm")</f>
        <v>Oct</v>
      </c>
      <c r="Q1211" s="4">
        <f>WEEKNUM(Table1[[#This Row],[Invoice Date]])</f>
        <v>43</v>
      </c>
    </row>
    <row r="1212" spans="2:17"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c r="O1212" s="4" t="str">
        <f>TEXT(Table1[[#This Row],[Invoice Date]],"yyyy")</f>
        <v>2021</v>
      </c>
      <c r="P1212" s="4" t="str">
        <f>TEXT(Table1[[#This Row],[Invoice Date]],"mmm")</f>
        <v>Oct</v>
      </c>
      <c r="Q1212" s="4">
        <f>WEEKNUM(Table1[[#This Row],[Invoice Date]])</f>
        <v>43</v>
      </c>
    </row>
    <row r="1213" spans="2:17"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c r="O1213" s="4" t="str">
        <f>TEXT(Table1[[#This Row],[Invoice Date]],"yyyy")</f>
        <v>2021</v>
      </c>
      <c r="P1213" s="4" t="str">
        <f>TEXT(Table1[[#This Row],[Invoice Date]],"mmm")</f>
        <v>Oct</v>
      </c>
      <c r="Q1213" s="4">
        <f>WEEKNUM(Table1[[#This Row],[Invoice Date]])</f>
        <v>43</v>
      </c>
    </row>
    <row r="1214" spans="2:17"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c r="O1214" s="4" t="str">
        <f>TEXT(Table1[[#This Row],[Invoice Date]],"yyyy")</f>
        <v>2021</v>
      </c>
      <c r="P1214" s="4" t="str">
        <f>TEXT(Table1[[#This Row],[Invoice Date]],"mmm")</f>
        <v>Nov</v>
      </c>
      <c r="Q1214" s="4">
        <f>WEEKNUM(Table1[[#This Row],[Invoice Date]])</f>
        <v>47</v>
      </c>
    </row>
    <row r="1215" spans="2:17"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c r="O1215" s="4" t="str">
        <f>TEXT(Table1[[#This Row],[Invoice Date]],"yyyy")</f>
        <v>2021</v>
      </c>
      <c r="P1215" s="4" t="str">
        <f>TEXT(Table1[[#This Row],[Invoice Date]],"mmm")</f>
        <v>Nov</v>
      </c>
      <c r="Q1215" s="4">
        <f>WEEKNUM(Table1[[#This Row],[Invoice Date]])</f>
        <v>47</v>
      </c>
    </row>
    <row r="1216" spans="2:17"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c r="O1216" s="4" t="str">
        <f>TEXT(Table1[[#This Row],[Invoice Date]],"yyyy")</f>
        <v>2021</v>
      </c>
      <c r="P1216" s="4" t="str">
        <f>TEXT(Table1[[#This Row],[Invoice Date]],"mmm")</f>
        <v>Nov</v>
      </c>
      <c r="Q1216" s="4">
        <f>WEEKNUM(Table1[[#This Row],[Invoice Date]])</f>
        <v>47</v>
      </c>
    </row>
    <row r="1217" spans="2:17"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c r="O1217" s="4" t="str">
        <f>TEXT(Table1[[#This Row],[Invoice Date]],"yyyy")</f>
        <v>2021</v>
      </c>
      <c r="P1217" s="4" t="str">
        <f>TEXT(Table1[[#This Row],[Invoice Date]],"mmm")</f>
        <v>Nov</v>
      </c>
      <c r="Q1217" s="4">
        <f>WEEKNUM(Table1[[#This Row],[Invoice Date]])</f>
        <v>47</v>
      </c>
    </row>
    <row r="1218" spans="2:17"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c r="O1218" s="4" t="str">
        <f>TEXT(Table1[[#This Row],[Invoice Date]],"yyyy")</f>
        <v>2021</v>
      </c>
      <c r="P1218" s="4" t="str">
        <f>TEXT(Table1[[#This Row],[Invoice Date]],"mmm")</f>
        <v>Nov</v>
      </c>
      <c r="Q1218" s="4">
        <f>WEEKNUM(Table1[[#This Row],[Invoice Date]])</f>
        <v>47</v>
      </c>
    </row>
    <row r="1219" spans="2:17"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c r="O1219" s="4" t="str">
        <f>TEXT(Table1[[#This Row],[Invoice Date]],"yyyy")</f>
        <v>2021</v>
      </c>
      <c r="P1219" s="4" t="str">
        <f>TEXT(Table1[[#This Row],[Invoice Date]],"mmm")</f>
        <v>Nov</v>
      </c>
      <c r="Q1219" s="4">
        <f>WEEKNUM(Table1[[#This Row],[Invoice Date]])</f>
        <v>47</v>
      </c>
    </row>
    <row r="1220" spans="2:17"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c r="O1220" s="4" t="str">
        <f>TEXT(Table1[[#This Row],[Invoice Date]],"yyyy")</f>
        <v>2021</v>
      </c>
      <c r="P1220" s="4" t="str">
        <f>TEXT(Table1[[#This Row],[Invoice Date]],"mmm")</f>
        <v>Dec</v>
      </c>
      <c r="Q1220" s="4">
        <f>WEEKNUM(Table1[[#This Row],[Invoice Date]])</f>
        <v>51</v>
      </c>
    </row>
    <row r="1221" spans="2:17"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c r="O1221" s="4" t="str">
        <f>TEXT(Table1[[#This Row],[Invoice Date]],"yyyy")</f>
        <v>2021</v>
      </c>
      <c r="P1221" s="4" t="str">
        <f>TEXT(Table1[[#This Row],[Invoice Date]],"mmm")</f>
        <v>Dec</v>
      </c>
      <c r="Q1221" s="4">
        <f>WEEKNUM(Table1[[#This Row],[Invoice Date]])</f>
        <v>51</v>
      </c>
    </row>
    <row r="1222" spans="2:17"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c r="O1222" s="4" t="str">
        <f>TEXT(Table1[[#This Row],[Invoice Date]],"yyyy")</f>
        <v>2021</v>
      </c>
      <c r="P1222" s="4" t="str">
        <f>TEXT(Table1[[#This Row],[Invoice Date]],"mmm")</f>
        <v>Dec</v>
      </c>
      <c r="Q1222" s="4">
        <f>WEEKNUM(Table1[[#This Row],[Invoice Date]])</f>
        <v>51</v>
      </c>
    </row>
    <row r="1223" spans="2:17"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c r="O1223" s="4" t="str">
        <f>TEXT(Table1[[#This Row],[Invoice Date]],"yyyy")</f>
        <v>2021</v>
      </c>
      <c r="P1223" s="4" t="str">
        <f>TEXT(Table1[[#This Row],[Invoice Date]],"mmm")</f>
        <v>Dec</v>
      </c>
      <c r="Q1223" s="4">
        <f>WEEKNUM(Table1[[#This Row],[Invoice Date]])</f>
        <v>51</v>
      </c>
    </row>
    <row r="1224" spans="2:17"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c r="O1224" s="4" t="str">
        <f>TEXT(Table1[[#This Row],[Invoice Date]],"yyyy")</f>
        <v>2021</v>
      </c>
      <c r="P1224" s="4" t="str">
        <f>TEXT(Table1[[#This Row],[Invoice Date]],"mmm")</f>
        <v>Dec</v>
      </c>
      <c r="Q1224" s="4">
        <f>WEEKNUM(Table1[[#This Row],[Invoice Date]])</f>
        <v>51</v>
      </c>
    </row>
    <row r="1225" spans="2:17"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c r="O1225" s="4" t="str">
        <f>TEXT(Table1[[#This Row],[Invoice Date]],"yyyy")</f>
        <v>2021</v>
      </c>
      <c r="P1225" s="4" t="str">
        <f>TEXT(Table1[[#This Row],[Invoice Date]],"mmm")</f>
        <v>Dec</v>
      </c>
      <c r="Q1225" s="4">
        <f>WEEKNUM(Table1[[#This Row],[Invoice Date]])</f>
        <v>51</v>
      </c>
    </row>
    <row r="1226" spans="2:17"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c r="O1226" s="4" t="str">
        <f>TEXT(Table1[[#This Row],[Invoice Date]],"yyyy")</f>
        <v>2021</v>
      </c>
      <c r="P1226" s="4" t="str">
        <f>TEXT(Table1[[#This Row],[Invoice Date]],"mmm")</f>
        <v>Jan</v>
      </c>
      <c r="Q1226" s="4">
        <f>WEEKNUM(Table1[[#This Row],[Invoice Date]])</f>
        <v>3</v>
      </c>
    </row>
    <row r="1227" spans="2:17"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c r="O1227" s="4" t="str">
        <f>TEXT(Table1[[#This Row],[Invoice Date]],"yyyy")</f>
        <v>2021</v>
      </c>
      <c r="P1227" s="4" t="str">
        <f>TEXT(Table1[[#This Row],[Invoice Date]],"mmm")</f>
        <v>Jan</v>
      </c>
      <c r="Q1227" s="4">
        <f>WEEKNUM(Table1[[#This Row],[Invoice Date]])</f>
        <v>3</v>
      </c>
    </row>
    <row r="1228" spans="2:17"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c r="O1228" s="4" t="str">
        <f>TEXT(Table1[[#This Row],[Invoice Date]],"yyyy")</f>
        <v>2021</v>
      </c>
      <c r="P1228" s="4" t="str">
        <f>TEXT(Table1[[#This Row],[Invoice Date]],"mmm")</f>
        <v>Jan</v>
      </c>
      <c r="Q1228" s="4">
        <f>WEEKNUM(Table1[[#This Row],[Invoice Date]])</f>
        <v>3</v>
      </c>
    </row>
    <row r="1229" spans="2:17"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c r="O1229" s="4" t="str">
        <f>TEXT(Table1[[#This Row],[Invoice Date]],"yyyy")</f>
        <v>2021</v>
      </c>
      <c r="P1229" s="4" t="str">
        <f>TEXT(Table1[[#This Row],[Invoice Date]],"mmm")</f>
        <v>Jan</v>
      </c>
      <c r="Q1229" s="4">
        <f>WEEKNUM(Table1[[#This Row],[Invoice Date]])</f>
        <v>3</v>
      </c>
    </row>
    <row r="1230" spans="2:17"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c r="O1230" s="4" t="str">
        <f>TEXT(Table1[[#This Row],[Invoice Date]],"yyyy")</f>
        <v>2021</v>
      </c>
      <c r="P1230" s="4" t="str">
        <f>TEXT(Table1[[#This Row],[Invoice Date]],"mmm")</f>
        <v>Jan</v>
      </c>
      <c r="Q1230" s="4">
        <f>WEEKNUM(Table1[[#This Row],[Invoice Date]])</f>
        <v>5</v>
      </c>
    </row>
    <row r="1231" spans="2:17"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c r="O1231" s="4" t="str">
        <f>TEXT(Table1[[#This Row],[Invoice Date]],"yyyy")</f>
        <v>2021</v>
      </c>
      <c r="P1231" s="4" t="str">
        <f>TEXT(Table1[[#This Row],[Invoice Date]],"mmm")</f>
        <v>Feb</v>
      </c>
      <c r="Q1231" s="4">
        <f>WEEKNUM(Table1[[#This Row],[Invoice Date]])</f>
        <v>9</v>
      </c>
    </row>
    <row r="1232" spans="2:17"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c r="O1232" s="4" t="str">
        <f>TEXT(Table1[[#This Row],[Invoice Date]],"yyyy")</f>
        <v>2021</v>
      </c>
      <c r="P1232" s="4" t="str">
        <f>TEXT(Table1[[#This Row],[Invoice Date]],"mmm")</f>
        <v>Feb</v>
      </c>
      <c r="Q1232" s="4">
        <f>WEEKNUM(Table1[[#This Row],[Invoice Date]])</f>
        <v>9</v>
      </c>
    </row>
    <row r="1233" spans="2:17"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c r="O1233" s="4" t="str">
        <f>TEXT(Table1[[#This Row],[Invoice Date]],"yyyy")</f>
        <v>2021</v>
      </c>
      <c r="P1233" s="4" t="str">
        <f>TEXT(Table1[[#This Row],[Invoice Date]],"mmm")</f>
        <v>Feb</v>
      </c>
      <c r="Q1233" s="4">
        <f>WEEKNUM(Table1[[#This Row],[Invoice Date]])</f>
        <v>9</v>
      </c>
    </row>
    <row r="1234" spans="2:17"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c r="O1234" s="4" t="str">
        <f>TEXT(Table1[[#This Row],[Invoice Date]],"yyyy")</f>
        <v>2021</v>
      </c>
      <c r="P1234" s="4" t="str">
        <f>TEXT(Table1[[#This Row],[Invoice Date]],"mmm")</f>
        <v>Feb</v>
      </c>
      <c r="Q1234" s="4">
        <f>WEEKNUM(Table1[[#This Row],[Invoice Date]])</f>
        <v>9</v>
      </c>
    </row>
    <row r="1235" spans="2:17"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c r="O1235" s="4" t="str">
        <f>TEXT(Table1[[#This Row],[Invoice Date]],"yyyy")</f>
        <v>2021</v>
      </c>
      <c r="P1235" s="4" t="str">
        <f>TEXT(Table1[[#This Row],[Invoice Date]],"mmm")</f>
        <v>Feb</v>
      </c>
      <c r="Q1235" s="4">
        <f>WEEKNUM(Table1[[#This Row],[Invoice Date]])</f>
        <v>9</v>
      </c>
    </row>
    <row r="1236" spans="2:17"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c r="O1236" s="4" t="str">
        <f>TEXT(Table1[[#This Row],[Invoice Date]],"yyyy")</f>
        <v>2021</v>
      </c>
      <c r="P1236" s="4" t="str">
        <f>TEXT(Table1[[#This Row],[Invoice Date]],"mmm")</f>
        <v>Feb</v>
      </c>
      <c r="Q1236" s="4">
        <f>WEEKNUM(Table1[[#This Row],[Invoice Date]])</f>
        <v>9</v>
      </c>
    </row>
    <row r="1237" spans="2:17"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c r="O1237" s="4" t="str">
        <f>TEXT(Table1[[#This Row],[Invoice Date]],"yyyy")</f>
        <v>2021</v>
      </c>
      <c r="P1237" s="4" t="str">
        <f>TEXT(Table1[[#This Row],[Invoice Date]],"mmm")</f>
        <v>Mar</v>
      </c>
      <c r="Q1237" s="4">
        <f>WEEKNUM(Table1[[#This Row],[Invoice Date]])</f>
        <v>12</v>
      </c>
    </row>
    <row r="1238" spans="2:17"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c r="O1238" s="4" t="str">
        <f>TEXT(Table1[[#This Row],[Invoice Date]],"yyyy")</f>
        <v>2021</v>
      </c>
      <c r="P1238" s="4" t="str">
        <f>TEXT(Table1[[#This Row],[Invoice Date]],"mmm")</f>
        <v>Mar</v>
      </c>
      <c r="Q1238" s="4">
        <f>WEEKNUM(Table1[[#This Row],[Invoice Date]])</f>
        <v>12</v>
      </c>
    </row>
    <row r="1239" spans="2:17"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c r="O1239" s="4" t="str">
        <f>TEXT(Table1[[#This Row],[Invoice Date]],"yyyy")</f>
        <v>2021</v>
      </c>
      <c r="P1239" s="4" t="str">
        <f>TEXT(Table1[[#This Row],[Invoice Date]],"mmm")</f>
        <v>Mar</v>
      </c>
      <c r="Q1239" s="4">
        <f>WEEKNUM(Table1[[#This Row],[Invoice Date]])</f>
        <v>12</v>
      </c>
    </row>
    <row r="1240" spans="2:17"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c r="O1240" s="4" t="str">
        <f>TEXT(Table1[[#This Row],[Invoice Date]],"yyyy")</f>
        <v>2021</v>
      </c>
      <c r="P1240" s="4" t="str">
        <f>TEXT(Table1[[#This Row],[Invoice Date]],"mmm")</f>
        <v>Mar</v>
      </c>
      <c r="Q1240" s="4">
        <f>WEEKNUM(Table1[[#This Row],[Invoice Date]])</f>
        <v>12</v>
      </c>
    </row>
    <row r="1241" spans="2:17"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c r="O1241" s="4" t="str">
        <f>TEXT(Table1[[#This Row],[Invoice Date]],"yyyy")</f>
        <v>2021</v>
      </c>
      <c r="P1241" s="4" t="str">
        <f>TEXT(Table1[[#This Row],[Invoice Date]],"mmm")</f>
        <v>Mar</v>
      </c>
      <c r="Q1241" s="4">
        <f>WEEKNUM(Table1[[#This Row],[Invoice Date]])</f>
        <v>12</v>
      </c>
    </row>
    <row r="1242" spans="2:17"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c r="O1242" s="4" t="str">
        <f>TEXT(Table1[[#This Row],[Invoice Date]],"yyyy")</f>
        <v>2021</v>
      </c>
      <c r="P1242" s="4" t="str">
        <f>TEXT(Table1[[#This Row],[Invoice Date]],"mmm")</f>
        <v>Mar</v>
      </c>
      <c r="Q1242" s="4">
        <f>WEEKNUM(Table1[[#This Row],[Invoice Date]])</f>
        <v>12</v>
      </c>
    </row>
    <row r="1243" spans="2:17"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c r="O1243" s="4" t="str">
        <f>TEXT(Table1[[#This Row],[Invoice Date]],"yyyy")</f>
        <v>2021</v>
      </c>
      <c r="P1243" s="4" t="str">
        <f>TEXT(Table1[[#This Row],[Invoice Date]],"mmm")</f>
        <v>Apr</v>
      </c>
      <c r="Q1243" s="4">
        <f>WEEKNUM(Table1[[#This Row],[Invoice Date]])</f>
        <v>17</v>
      </c>
    </row>
    <row r="1244" spans="2:17"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c r="O1244" s="4" t="str">
        <f>TEXT(Table1[[#This Row],[Invoice Date]],"yyyy")</f>
        <v>2021</v>
      </c>
      <c r="P1244" s="4" t="str">
        <f>TEXT(Table1[[#This Row],[Invoice Date]],"mmm")</f>
        <v>Apr</v>
      </c>
      <c r="Q1244" s="4">
        <f>WEEKNUM(Table1[[#This Row],[Invoice Date]])</f>
        <v>17</v>
      </c>
    </row>
    <row r="1245" spans="2:17"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c r="O1245" s="4" t="str">
        <f>TEXT(Table1[[#This Row],[Invoice Date]],"yyyy")</f>
        <v>2021</v>
      </c>
      <c r="P1245" s="4" t="str">
        <f>TEXT(Table1[[#This Row],[Invoice Date]],"mmm")</f>
        <v>Apr</v>
      </c>
      <c r="Q1245" s="4">
        <f>WEEKNUM(Table1[[#This Row],[Invoice Date]])</f>
        <v>17</v>
      </c>
    </row>
    <row r="1246" spans="2:17"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c r="O1246" s="4" t="str">
        <f>TEXT(Table1[[#This Row],[Invoice Date]],"yyyy")</f>
        <v>2021</v>
      </c>
      <c r="P1246" s="4" t="str">
        <f>TEXT(Table1[[#This Row],[Invoice Date]],"mmm")</f>
        <v>Apr</v>
      </c>
      <c r="Q1246" s="4">
        <f>WEEKNUM(Table1[[#This Row],[Invoice Date]])</f>
        <v>17</v>
      </c>
    </row>
    <row r="1247" spans="2:17"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c r="O1247" s="4" t="str">
        <f>TEXT(Table1[[#This Row],[Invoice Date]],"yyyy")</f>
        <v>2021</v>
      </c>
      <c r="P1247" s="4" t="str">
        <f>TEXT(Table1[[#This Row],[Invoice Date]],"mmm")</f>
        <v>Apr</v>
      </c>
      <c r="Q1247" s="4">
        <f>WEEKNUM(Table1[[#This Row],[Invoice Date]])</f>
        <v>17</v>
      </c>
    </row>
    <row r="1248" spans="2:17"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c r="O1248" s="4" t="str">
        <f>TEXT(Table1[[#This Row],[Invoice Date]],"yyyy")</f>
        <v>2021</v>
      </c>
      <c r="P1248" s="4" t="str">
        <f>TEXT(Table1[[#This Row],[Invoice Date]],"mmm")</f>
        <v>Apr</v>
      </c>
      <c r="Q1248" s="4">
        <f>WEEKNUM(Table1[[#This Row],[Invoice Date]])</f>
        <v>17</v>
      </c>
    </row>
    <row r="1249" spans="2:17"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c r="O1249" s="4" t="str">
        <f>TEXT(Table1[[#This Row],[Invoice Date]],"yyyy")</f>
        <v>2021</v>
      </c>
      <c r="P1249" s="4" t="str">
        <f>TEXT(Table1[[#This Row],[Invoice Date]],"mmm")</f>
        <v>May</v>
      </c>
      <c r="Q1249" s="4">
        <f>WEEKNUM(Table1[[#This Row],[Invoice Date]])</f>
        <v>21</v>
      </c>
    </row>
    <row r="1250" spans="2:17"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c r="O1250" s="4" t="str">
        <f>TEXT(Table1[[#This Row],[Invoice Date]],"yyyy")</f>
        <v>2021</v>
      </c>
      <c r="P1250" s="4" t="str">
        <f>TEXT(Table1[[#This Row],[Invoice Date]],"mmm")</f>
        <v>May</v>
      </c>
      <c r="Q1250" s="4">
        <f>WEEKNUM(Table1[[#This Row],[Invoice Date]])</f>
        <v>21</v>
      </c>
    </row>
    <row r="1251" spans="2:17"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c r="O1251" s="4" t="str">
        <f>TEXT(Table1[[#This Row],[Invoice Date]],"yyyy")</f>
        <v>2021</v>
      </c>
      <c r="P1251" s="4" t="str">
        <f>TEXT(Table1[[#This Row],[Invoice Date]],"mmm")</f>
        <v>May</v>
      </c>
      <c r="Q1251" s="4">
        <f>WEEKNUM(Table1[[#This Row],[Invoice Date]])</f>
        <v>21</v>
      </c>
    </row>
    <row r="1252" spans="2:17"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c r="O1252" s="4" t="str">
        <f>TEXT(Table1[[#This Row],[Invoice Date]],"yyyy")</f>
        <v>2021</v>
      </c>
      <c r="P1252" s="4" t="str">
        <f>TEXT(Table1[[#This Row],[Invoice Date]],"mmm")</f>
        <v>May</v>
      </c>
      <c r="Q1252" s="4">
        <f>WEEKNUM(Table1[[#This Row],[Invoice Date]])</f>
        <v>21</v>
      </c>
    </row>
    <row r="1253" spans="2:17"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c r="O1253" s="4" t="str">
        <f>TEXT(Table1[[#This Row],[Invoice Date]],"yyyy")</f>
        <v>2021</v>
      </c>
      <c r="P1253" s="4" t="str">
        <f>TEXT(Table1[[#This Row],[Invoice Date]],"mmm")</f>
        <v>May</v>
      </c>
      <c r="Q1253" s="4">
        <f>WEEKNUM(Table1[[#This Row],[Invoice Date]])</f>
        <v>21</v>
      </c>
    </row>
    <row r="1254" spans="2:17"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c r="O1254" s="4" t="str">
        <f>TEXT(Table1[[#This Row],[Invoice Date]],"yyyy")</f>
        <v>2021</v>
      </c>
      <c r="P1254" s="4" t="str">
        <f>TEXT(Table1[[#This Row],[Invoice Date]],"mmm")</f>
        <v>May</v>
      </c>
      <c r="Q1254" s="4">
        <f>WEEKNUM(Table1[[#This Row],[Invoice Date]])</f>
        <v>21</v>
      </c>
    </row>
    <row r="1255" spans="2:17"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c r="O1255" s="4" t="str">
        <f>TEXT(Table1[[#This Row],[Invoice Date]],"yyyy")</f>
        <v>2021</v>
      </c>
      <c r="P1255" s="4" t="str">
        <f>TEXT(Table1[[#This Row],[Invoice Date]],"mmm")</f>
        <v>Jun</v>
      </c>
      <c r="Q1255" s="4">
        <f>WEEKNUM(Table1[[#This Row],[Invoice Date]])</f>
        <v>26</v>
      </c>
    </row>
    <row r="1256" spans="2:17"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c r="O1256" s="4" t="str">
        <f>TEXT(Table1[[#This Row],[Invoice Date]],"yyyy")</f>
        <v>2021</v>
      </c>
      <c r="P1256" s="4" t="str">
        <f>TEXT(Table1[[#This Row],[Invoice Date]],"mmm")</f>
        <v>Jun</v>
      </c>
      <c r="Q1256" s="4">
        <f>WEEKNUM(Table1[[#This Row],[Invoice Date]])</f>
        <v>26</v>
      </c>
    </row>
    <row r="1257" spans="2:17"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c r="O1257" s="4" t="str">
        <f>TEXT(Table1[[#This Row],[Invoice Date]],"yyyy")</f>
        <v>2021</v>
      </c>
      <c r="P1257" s="4" t="str">
        <f>TEXT(Table1[[#This Row],[Invoice Date]],"mmm")</f>
        <v>Jun</v>
      </c>
      <c r="Q1257" s="4">
        <f>WEEKNUM(Table1[[#This Row],[Invoice Date]])</f>
        <v>26</v>
      </c>
    </row>
    <row r="1258" spans="2:17"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c r="O1258" s="4" t="str">
        <f>TEXT(Table1[[#This Row],[Invoice Date]],"yyyy")</f>
        <v>2021</v>
      </c>
      <c r="P1258" s="4" t="str">
        <f>TEXT(Table1[[#This Row],[Invoice Date]],"mmm")</f>
        <v>Jun</v>
      </c>
      <c r="Q1258" s="4">
        <f>WEEKNUM(Table1[[#This Row],[Invoice Date]])</f>
        <v>26</v>
      </c>
    </row>
    <row r="1259" spans="2:17"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c r="O1259" s="4" t="str">
        <f>TEXT(Table1[[#This Row],[Invoice Date]],"yyyy")</f>
        <v>2021</v>
      </c>
      <c r="P1259" s="4" t="str">
        <f>TEXT(Table1[[#This Row],[Invoice Date]],"mmm")</f>
        <v>Jun</v>
      </c>
      <c r="Q1259" s="4">
        <f>WEEKNUM(Table1[[#This Row],[Invoice Date]])</f>
        <v>26</v>
      </c>
    </row>
    <row r="1260" spans="2:17"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c r="O1260" s="4" t="str">
        <f>TEXT(Table1[[#This Row],[Invoice Date]],"yyyy")</f>
        <v>2021</v>
      </c>
      <c r="P1260" s="4" t="str">
        <f>TEXT(Table1[[#This Row],[Invoice Date]],"mmm")</f>
        <v>Jun</v>
      </c>
      <c r="Q1260" s="4">
        <f>WEEKNUM(Table1[[#This Row],[Invoice Date]])</f>
        <v>26</v>
      </c>
    </row>
    <row r="1261" spans="2:17"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c r="O1261" s="4" t="str">
        <f>TEXT(Table1[[#This Row],[Invoice Date]],"yyyy")</f>
        <v>2021</v>
      </c>
      <c r="P1261" s="4" t="str">
        <f>TEXT(Table1[[#This Row],[Invoice Date]],"mmm")</f>
        <v>Jul</v>
      </c>
      <c r="Q1261" s="4">
        <f>WEEKNUM(Table1[[#This Row],[Invoice Date]])</f>
        <v>30</v>
      </c>
    </row>
    <row r="1262" spans="2:17"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c r="O1262" s="4" t="str">
        <f>TEXT(Table1[[#This Row],[Invoice Date]],"yyyy")</f>
        <v>2021</v>
      </c>
      <c r="P1262" s="4" t="str">
        <f>TEXT(Table1[[#This Row],[Invoice Date]],"mmm")</f>
        <v>Jul</v>
      </c>
      <c r="Q1262" s="4">
        <f>WEEKNUM(Table1[[#This Row],[Invoice Date]])</f>
        <v>30</v>
      </c>
    </row>
    <row r="1263" spans="2:17"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c r="O1263" s="4" t="str">
        <f>TEXT(Table1[[#This Row],[Invoice Date]],"yyyy")</f>
        <v>2021</v>
      </c>
      <c r="P1263" s="4" t="str">
        <f>TEXT(Table1[[#This Row],[Invoice Date]],"mmm")</f>
        <v>Jul</v>
      </c>
      <c r="Q1263" s="4">
        <f>WEEKNUM(Table1[[#This Row],[Invoice Date]])</f>
        <v>30</v>
      </c>
    </row>
    <row r="1264" spans="2:17"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c r="O1264" s="4" t="str">
        <f>TEXT(Table1[[#This Row],[Invoice Date]],"yyyy")</f>
        <v>2021</v>
      </c>
      <c r="P1264" s="4" t="str">
        <f>TEXT(Table1[[#This Row],[Invoice Date]],"mmm")</f>
        <v>Jul</v>
      </c>
      <c r="Q1264" s="4">
        <f>WEEKNUM(Table1[[#This Row],[Invoice Date]])</f>
        <v>30</v>
      </c>
    </row>
    <row r="1265" spans="2:17"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c r="O1265" s="4" t="str">
        <f>TEXT(Table1[[#This Row],[Invoice Date]],"yyyy")</f>
        <v>2021</v>
      </c>
      <c r="P1265" s="4" t="str">
        <f>TEXT(Table1[[#This Row],[Invoice Date]],"mmm")</f>
        <v>Jul</v>
      </c>
      <c r="Q1265" s="4">
        <f>WEEKNUM(Table1[[#This Row],[Invoice Date]])</f>
        <v>30</v>
      </c>
    </row>
    <row r="1266" spans="2:17"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c r="O1266" s="4" t="str">
        <f>TEXT(Table1[[#This Row],[Invoice Date]],"yyyy")</f>
        <v>2021</v>
      </c>
      <c r="P1266" s="4" t="str">
        <f>TEXT(Table1[[#This Row],[Invoice Date]],"mmm")</f>
        <v>Jul</v>
      </c>
      <c r="Q1266" s="4">
        <f>WEEKNUM(Table1[[#This Row],[Invoice Date]])</f>
        <v>30</v>
      </c>
    </row>
    <row r="1267" spans="2:17"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c r="O1267" s="4" t="str">
        <f>TEXT(Table1[[#This Row],[Invoice Date]],"yyyy")</f>
        <v>2021</v>
      </c>
      <c r="P1267" s="4" t="str">
        <f>TEXT(Table1[[#This Row],[Invoice Date]],"mmm")</f>
        <v>Aug</v>
      </c>
      <c r="Q1267" s="4">
        <f>WEEKNUM(Table1[[#This Row],[Invoice Date]])</f>
        <v>34</v>
      </c>
    </row>
    <row r="1268" spans="2:17"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c r="O1268" s="4" t="str">
        <f>TEXT(Table1[[#This Row],[Invoice Date]],"yyyy")</f>
        <v>2021</v>
      </c>
      <c r="P1268" s="4" t="str">
        <f>TEXT(Table1[[#This Row],[Invoice Date]],"mmm")</f>
        <v>Aug</v>
      </c>
      <c r="Q1268" s="4">
        <f>WEEKNUM(Table1[[#This Row],[Invoice Date]])</f>
        <v>34</v>
      </c>
    </row>
    <row r="1269" spans="2:17"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c r="O1269" s="4" t="str">
        <f>TEXT(Table1[[#This Row],[Invoice Date]],"yyyy")</f>
        <v>2021</v>
      </c>
      <c r="P1269" s="4" t="str">
        <f>TEXT(Table1[[#This Row],[Invoice Date]],"mmm")</f>
        <v>Aug</v>
      </c>
      <c r="Q1269" s="4">
        <f>WEEKNUM(Table1[[#This Row],[Invoice Date]])</f>
        <v>34</v>
      </c>
    </row>
    <row r="1270" spans="2:17"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c r="O1270" s="4" t="str">
        <f>TEXT(Table1[[#This Row],[Invoice Date]],"yyyy")</f>
        <v>2021</v>
      </c>
      <c r="P1270" s="4" t="str">
        <f>TEXT(Table1[[#This Row],[Invoice Date]],"mmm")</f>
        <v>Aug</v>
      </c>
      <c r="Q1270" s="4">
        <f>WEEKNUM(Table1[[#This Row],[Invoice Date]])</f>
        <v>34</v>
      </c>
    </row>
    <row r="1271" spans="2:17"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c r="O1271" s="4" t="str">
        <f>TEXT(Table1[[#This Row],[Invoice Date]],"yyyy")</f>
        <v>2021</v>
      </c>
      <c r="P1271" s="4" t="str">
        <f>TEXT(Table1[[#This Row],[Invoice Date]],"mmm")</f>
        <v>Aug</v>
      </c>
      <c r="Q1271" s="4">
        <f>WEEKNUM(Table1[[#This Row],[Invoice Date]])</f>
        <v>34</v>
      </c>
    </row>
    <row r="1272" spans="2:17"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c r="O1272" s="4" t="str">
        <f>TEXT(Table1[[#This Row],[Invoice Date]],"yyyy")</f>
        <v>2021</v>
      </c>
      <c r="P1272" s="4" t="str">
        <f>TEXT(Table1[[#This Row],[Invoice Date]],"mmm")</f>
        <v>Aug</v>
      </c>
      <c r="Q1272" s="4">
        <f>WEEKNUM(Table1[[#This Row],[Invoice Date]])</f>
        <v>34</v>
      </c>
    </row>
    <row r="1273" spans="2:17"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c r="O1273" s="4" t="str">
        <f>TEXT(Table1[[#This Row],[Invoice Date]],"yyyy")</f>
        <v>2021</v>
      </c>
      <c r="P1273" s="4" t="str">
        <f>TEXT(Table1[[#This Row],[Invoice Date]],"mmm")</f>
        <v>Sep</v>
      </c>
      <c r="Q1273" s="4">
        <f>WEEKNUM(Table1[[#This Row],[Invoice Date]])</f>
        <v>39</v>
      </c>
    </row>
    <row r="1274" spans="2:17"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c r="O1274" s="4" t="str">
        <f>TEXT(Table1[[#This Row],[Invoice Date]],"yyyy")</f>
        <v>2021</v>
      </c>
      <c r="P1274" s="4" t="str">
        <f>TEXT(Table1[[#This Row],[Invoice Date]],"mmm")</f>
        <v>Sep</v>
      </c>
      <c r="Q1274" s="4">
        <f>WEEKNUM(Table1[[#This Row],[Invoice Date]])</f>
        <v>39</v>
      </c>
    </row>
    <row r="1275" spans="2:17"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c r="O1275" s="4" t="str">
        <f>TEXT(Table1[[#This Row],[Invoice Date]],"yyyy")</f>
        <v>2021</v>
      </c>
      <c r="P1275" s="4" t="str">
        <f>TEXT(Table1[[#This Row],[Invoice Date]],"mmm")</f>
        <v>Sep</v>
      </c>
      <c r="Q1275" s="4">
        <f>WEEKNUM(Table1[[#This Row],[Invoice Date]])</f>
        <v>39</v>
      </c>
    </row>
    <row r="1276" spans="2:17"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c r="O1276" s="4" t="str">
        <f>TEXT(Table1[[#This Row],[Invoice Date]],"yyyy")</f>
        <v>2021</v>
      </c>
      <c r="P1276" s="4" t="str">
        <f>TEXT(Table1[[#This Row],[Invoice Date]],"mmm")</f>
        <v>Sep</v>
      </c>
      <c r="Q1276" s="4">
        <f>WEEKNUM(Table1[[#This Row],[Invoice Date]])</f>
        <v>39</v>
      </c>
    </row>
    <row r="1277" spans="2:17"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c r="O1277" s="4" t="str">
        <f>TEXT(Table1[[#This Row],[Invoice Date]],"yyyy")</f>
        <v>2021</v>
      </c>
      <c r="P1277" s="4" t="str">
        <f>TEXT(Table1[[#This Row],[Invoice Date]],"mmm")</f>
        <v>Sep</v>
      </c>
      <c r="Q1277" s="4">
        <f>WEEKNUM(Table1[[#This Row],[Invoice Date]])</f>
        <v>39</v>
      </c>
    </row>
    <row r="1278" spans="2:17"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c r="O1278" s="4" t="str">
        <f>TEXT(Table1[[#This Row],[Invoice Date]],"yyyy")</f>
        <v>2021</v>
      </c>
      <c r="P1278" s="4" t="str">
        <f>TEXT(Table1[[#This Row],[Invoice Date]],"mmm")</f>
        <v>Sep</v>
      </c>
      <c r="Q1278" s="4">
        <f>WEEKNUM(Table1[[#This Row],[Invoice Date]])</f>
        <v>39</v>
      </c>
    </row>
    <row r="1279" spans="2:17"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c r="O1279" s="4" t="str">
        <f>TEXT(Table1[[#This Row],[Invoice Date]],"yyyy")</f>
        <v>2021</v>
      </c>
      <c r="P1279" s="4" t="str">
        <f>TEXT(Table1[[#This Row],[Invoice Date]],"mmm")</f>
        <v>Oct</v>
      </c>
      <c r="Q1279" s="4">
        <f>WEEKNUM(Table1[[#This Row],[Invoice Date]])</f>
        <v>43</v>
      </c>
    </row>
    <row r="1280" spans="2:17"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c r="O1280" s="4" t="str">
        <f>TEXT(Table1[[#This Row],[Invoice Date]],"yyyy")</f>
        <v>2021</v>
      </c>
      <c r="P1280" s="4" t="str">
        <f>TEXT(Table1[[#This Row],[Invoice Date]],"mmm")</f>
        <v>Oct</v>
      </c>
      <c r="Q1280" s="4">
        <f>WEEKNUM(Table1[[#This Row],[Invoice Date]])</f>
        <v>43</v>
      </c>
    </row>
    <row r="1281" spans="2:17"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c r="O1281" s="4" t="str">
        <f>TEXT(Table1[[#This Row],[Invoice Date]],"yyyy")</f>
        <v>2021</v>
      </c>
      <c r="P1281" s="4" t="str">
        <f>TEXT(Table1[[#This Row],[Invoice Date]],"mmm")</f>
        <v>Oct</v>
      </c>
      <c r="Q1281" s="4">
        <f>WEEKNUM(Table1[[#This Row],[Invoice Date]])</f>
        <v>43</v>
      </c>
    </row>
    <row r="1282" spans="2:17"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c r="O1282" s="4" t="str">
        <f>TEXT(Table1[[#This Row],[Invoice Date]],"yyyy")</f>
        <v>2021</v>
      </c>
      <c r="P1282" s="4" t="str">
        <f>TEXT(Table1[[#This Row],[Invoice Date]],"mmm")</f>
        <v>Oct</v>
      </c>
      <c r="Q1282" s="4">
        <f>WEEKNUM(Table1[[#This Row],[Invoice Date]])</f>
        <v>43</v>
      </c>
    </row>
    <row r="1283" spans="2:17"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c r="O1283" s="4" t="str">
        <f>TEXT(Table1[[#This Row],[Invoice Date]],"yyyy")</f>
        <v>2021</v>
      </c>
      <c r="P1283" s="4" t="str">
        <f>TEXT(Table1[[#This Row],[Invoice Date]],"mmm")</f>
        <v>Oct</v>
      </c>
      <c r="Q1283" s="4">
        <f>WEEKNUM(Table1[[#This Row],[Invoice Date]])</f>
        <v>43</v>
      </c>
    </row>
    <row r="1284" spans="2:17"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c r="O1284" s="4" t="str">
        <f>TEXT(Table1[[#This Row],[Invoice Date]],"yyyy")</f>
        <v>2021</v>
      </c>
      <c r="P1284" s="4" t="str">
        <f>TEXT(Table1[[#This Row],[Invoice Date]],"mmm")</f>
        <v>Oct</v>
      </c>
      <c r="Q1284" s="4">
        <f>WEEKNUM(Table1[[#This Row],[Invoice Date]])</f>
        <v>43</v>
      </c>
    </row>
    <row r="1285" spans="2:17"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c r="O1285" s="4" t="str">
        <f>TEXT(Table1[[#This Row],[Invoice Date]],"yyyy")</f>
        <v>2021</v>
      </c>
      <c r="P1285" s="4" t="str">
        <f>TEXT(Table1[[#This Row],[Invoice Date]],"mmm")</f>
        <v>Nov</v>
      </c>
      <c r="Q1285" s="4">
        <f>WEEKNUM(Table1[[#This Row],[Invoice Date]])</f>
        <v>48</v>
      </c>
    </row>
    <row r="1286" spans="2:17"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c r="O1286" s="4" t="str">
        <f>TEXT(Table1[[#This Row],[Invoice Date]],"yyyy")</f>
        <v>2021</v>
      </c>
      <c r="P1286" s="4" t="str">
        <f>TEXT(Table1[[#This Row],[Invoice Date]],"mmm")</f>
        <v>Nov</v>
      </c>
      <c r="Q1286" s="4">
        <f>WEEKNUM(Table1[[#This Row],[Invoice Date]])</f>
        <v>48</v>
      </c>
    </row>
    <row r="1287" spans="2:17"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c r="O1287" s="4" t="str">
        <f>TEXT(Table1[[#This Row],[Invoice Date]],"yyyy")</f>
        <v>2021</v>
      </c>
      <c r="P1287" s="4" t="str">
        <f>TEXT(Table1[[#This Row],[Invoice Date]],"mmm")</f>
        <v>Nov</v>
      </c>
      <c r="Q1287" s="4">
        <f>WEEKNUM(Table1[[#This Row],[Invoice Date]])</f>
        <v>48</v>
      </c>
    </row>
    <row r="1288" spans="2:17"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c r="O1288" s="4" t="str">
        <f>TEXT(Table1[[#This Row],[Invoice Date]],"yyyy")</f>
        <v>2021</v>
      </c>
      <c r="P1288" s="4" t="str">
        <f>TEXT(Table1[[#This Row],[Invoice Date]],"mmm")</f>
        <v>Nov</v>
      </c>
      <c r="Q1288" s="4">
        <f>WEEKNUM(Table1[[#This Row],[Invoice Date]])</f>
        <v>48</v>
      </c>
    </row>
    <row r="1289" spans="2:17"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c r="O1289" s="4" t="str">
        <f>TEXT(Table1[[#This Row],[Invoice Date]],"yyyy")</f>
        <v>2021</v>
      </c>
      <c r="P1289" s="4" t="str">
        <f>TEXT(Table1[[#This Row],[Invoice Date]],"mmm")</f>
        <v>Nov</v>
      </c>
      <c r="Q1289" s="4">
        <f>WEEKNUM(Table1[[#This Row],[Invoice Date]])</f>
        <v>48</v>
      </c>
    </row>
    <row r="1290" spans="2:17"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c r="O1290" s="4" t="str">
        <f>TEXT(Table1[[#This Row],[Invoice Date]],"yyyy")</f>
        <v>2021</v>
      </c>
      <c r="P1290" s="4" t="str">
        <f>TEXT(Table1[[#This Row],[Invoice Date]],"mmm")</f>
        <v>Nov</v>
      </c>
      <c r="Q1290" s="4">
        <f>WEEKNUM(Table1[[#This Row],[Invoice Date]])</f>
        <v>48</v>
      </c>
    </row>
    <row r="1291" spans="2:17"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c r="O1291" s="4" t="str">
        <f>TEXT(Table1[[#This Row],[Invoice Date]],"yyyy")</f>
        <v>2021</v>
      </c>
      <c r="P1291" s="4" t="str">
        <f>TEXT(Table1[[#This Row],[Invoice Date]],"mmm")</f>
        <v>Dec</v>
      </c>
      <c r="Q1291" s="4">
        <f>WEEKNUM(Table1[[#This Row],[Invoice Date]])</f>
        <v>52</v>
      </c>
    </row>
    <row r="1292" spans="2:17"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c r="O1292" s="4" t="str">
        <f>TEXT(Table1[[#This Row],[Invoice Date]],"yyyy")</f>
        <v>2021</v>
      </c>
      <c r="P1292" s="4" t="str">
        <f>TEXT(Table1[[#This Row],[Invoice Date]],"mmm")</f>
        <v>Dec</v>
      </c>
      <c r="Q1292" s="4">
        <f>WEEKNUM(Table1[[#This Row],[Invoice Date]])</f>
        <v>52</v>
      </c>
    </row>
    <row r="1293" spans="2:17"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c r="O1293" s="4" t="str">
        <f>TEXT(Table1[[#This Row],[Invoice Date]],"yyyy")</f>
        <v>2021</v>
      </c>
      <c r="P1293" s="4" t="str">
        <f>TEXT(Table1[[#This Row],[Invoice Date]],"mmm")</f>
        <v>Jan</v>
      </c>
      <c r="Q1293" s="4">
        <f>WEEKNUM(Table1[[#This Row],[Invoice Date]])</f>
        <v>3</v>
      </c>
    </row>
    <row r="1294" spans="2:17"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c r="O1294" s="4" t="str">
        <f>TEXT(Table1[[#This Row],[Invoice Date]],"yyyy")</f>
        <v>2021</v>
      </c>
      <c r="P1294" s="4" t="str">
        <f>TEXT(Table1[[#This Row],[Invoice Date]],"mmm")</f>
        <v>Jan</v>
      </c>
      <c r="Q1294" s="4">
        <f>WEEKNUM(Table1[[#This Row],[Invoice Date]])</f>
        <v>3</v>
      </c>
    </row>
    <row r="1295" spans="2:17"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c r="O1295" s="4" t="str">
        <f>TEXT(Table1[[#This Row],[Invoice Date]],"yyyy")</f>
        <v>2021</v>
      </c>
      <c r="P1295" s="4" t="str">
        <f>TEXT(Table1[[#This Row],[Invoice Date]],"mmm")</f>
        <v>Jan</v>
      </c>
      <c r="Q1295" s="4">
        <f>WEEKNUM(Table1[[#This Row],[Invoice Date]])</f>
        <v>3</v>
      </c>
    </row>
    <row r="1296" spans="2:17"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c r="O1296" s="4" t="str">
        <f>TEXT(Table1[[#This Row],[Invoice Date]],"yyyy")</f>
        <v>2021</v>
      </c>
      <c r="P1296" s="4" t="str">
        <f>TEXT(Table1[[#This Row],[Invoice Date]],"mmm")</f>
        <v>Jan</v>
      </c>
      <c r="Q1296" s="4">
        <f>WEEKNUM(Table1[[#This Row],[Invoice Date]])</f>
        <v>3</v>
      </c>
    </row>
    <row r="1297" spans="2:17"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c r="O1297" s="4" t="str">
        <f>TEXT(Table1[[#This Row],[Invoice Date]],"yyyy")</f>
        <v>2021</v>
      </c>
      <c r="P1297" s="4" t="str">
        <f>TEXT(Table1[[#This Row],[Invoice Date]],"mmm")</f>
        <v>Jan</v>
      </c>
      <c r="Q1297" s="4">
        <f>WEEKNUM(Table1[[#This Row],[Invoice Date]])</f>
        <v>3</v>
      </c>
    </row>
    <row r="1298" spans="2:17"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c r="O1298" s="4" t="str">
        <f>TEXT(Table1[[#This Row],[Invoice Date]],"yyyy")</f>
        <v>2021</v>
      </c>
      <c r="P1298" s="4" t="str">
        <f>TEXT(Table1[[#This Row],[Invoice Date]],"mmm")</f>
        <v>Jan</v>
      </c>
      <c r="Q1298" s="4">
        <f>WEEKNUM(Table1[[#This Row],[Invoice Date]])</f>
        <v>3</v>
      </c>
    </row>
    <row r="1299" spans="2:17"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c r="O1299" s="4" t="str">
        <f>TEXT(Table1[[#This Row],[Invoice Date]],"yyyy")</f>
        <v>2021</v>
      </c>
      <c r="P1299" s="4" t="str">
        <f>TEXT(Table1[[#This Row],[Invoice Date]],"mmm")</f>
        <v>Feb</v>
      </c>
      <c r="Q1299" s="4">
        <f>WEEKNUM(Table1[[#This Row],[Invoice Date]])</f>
        <v>7</v>
      </c>
    </row>
    <row r="1300" spans="2:17"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c r="O1300" s="4" t="str">
        <f>TEXT(Table1[[#This Row],[Invoice Date]],"yyyy")</f>
        <v>2021</v>
      </c>
      <c r="P1300" s="4" t="str">
        <f>TEXT(Table1[[#This Row],[Invoice Date]],"mmm")</f>
        <v>Feb</v>
      </c>
      <c r="Q1300" s="4">
        <f>WEEKNUM(Table1[[#This Row],[Invoice Date]])</f>
        <v>7</v>
      </c>
    </row>
    <row r="1301" spans="2:17"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c r="O1301" s="4" t="str">
        <f>TEXT(Table1[[#This Row],[Invoice Date]],"yyyy")</f>
        <v>2021</v>
      </c>
      <c r="P1301" s="4" t="str">
        <f>TEXT(Table1[[#This Row],[Invoice Date]],"mmm")</f>
        <v>Feb</v>
      </c>
      <c r="Q1301" s="4">
        <f>WEEKNUM(Table1[[#This Row],[Invoice Date]])</f>
        <v>7</v>
      </c>
    </row>
    <row r="1302" spans="2:17"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c r="O1302" s="4" t="str">
        <f>TEXT(Table1[[#This Row],[Invoice Date]],"yyyy")</f>
        <v>2021</v>
      </c>
      <c r="P1302" s="4" t="str">
        <f>TEXT(Table1[[#This Row],[Invoice Date]],"mmm")</f>
        <v>Feb</v>
      </c>
      <c r="Q1302" s="4">
        <f>WEEKNUM(Table1[[#This Row],[Invoice Date]])</f>
        <v>7</v>
      </c>
    </row>
    <row r="1303" spans="2:17"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c r="O1303" s="4" t="str">
        <f>TEXT(Table1[[#This Row],[Invoice Date]],"yyyy")</f>
        <v>2021</v>
      </c>
      <c r="P1303" s="4" t="str">
        <f>TEXT(Table1[[#This Row],[Invoice Date]],"mmm")</f>
        <v>Feb</v>
      </c>
      <c r="Q1303" s="4">
        <f>WEEKNUM(Table1[[#This Row],[Invoice Date]])</f>
        <v>7</v>
      </c>
    </row>
    <row r="1304" spans="2:17"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c r="O1304" s="4" t="str">
        <f>TEXT(Table1[[#This Row],[Invoice Date]],"yyyy")</f>
        <v>2021</v>
      </c>
      <c r="P1304" s="4" t="str">
        <f>TEXT(Table1[[#This Row],[Invoice Date]],"mmm")</f>
        <v>Feb</v>
      </c>
      <c r="Q1304" s="4">
        <f>WEEKNUM(Table1[[#This Row],[Invoice Date]])</f>
        <v>7</v>
      </c>
    </row>
    <row r="1305" spans="2:17"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c r="O1305" s="4" t="str">
        <f>TEXT(Table1[[#This Row],[Invoice Date]],"yyyy")</f>
        <v>2021</v>
      </c>
      <c r="P1305" s="4" t="str">
        <f>TEXT(Table1[[#This Row],[Invoice Date]],"mmm")</f>
        <v>Mar</v>
      </c>
      <c r="Q1305" s="4">
        <f>WEEKNUM(Table1[[#This Row],[Invoice Date]])</f>
        <v>11</v>
      </c>
    </row>
    <row r="1306" spans="2:17"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c r="O1306" s="4" t="str">
        <f>TEXT(Table1[[#This Row],[Invoice Date]],"yyyy")</f>
        <v>2021</v>
      </c>
      <c r="P1306" s="4" t="str">
        <f>TEXT(Table1[[#This Row],[Invoice Date]],"mmm")</f>
        <v>Mar</v>
      </c>
      <c r="Q1306" s="4">
        <f>WEEKNUM(Table1[[#This Row],[Invoice Date]])</f>
        <v>11</v>
      </c>
    </row>
    <row r="1307" spans="2:17"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c r="O1307" s="4" t="str">
        <f>TEXT(Table1[[#This Row],[Invoice Date]],"yyyy")</f>
        <v>2021</v>
      </c>
      <c r="P1307" s="4" t="str">
        <f>TEXT(Table1[[#This Row],[Invoice Date]],"mmm")</f>
        <v>Mar</v>
      </c>
      <c r="Q1307" s="4">
        <f>WEEKNUM(Table1[[#This Row],[Invoice Date]])</f>
        <v>11</v>
      </c>
    </row>
    <row r="1308" spans="2:17"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c r="O1308" s="4" t="str">
        <f>TEXT(Table1[[#This Row],[Invoice Date]],"yyyy")</f>
        <v>2021</v>
      </c>
      <c r="P1308" s="4" t="str">
        <f>TEXT(Table1[[#This Row],[Invoice Date]],"mmm")</f>
        <v>Mar</v>
      </c>
      <c r="Q1308" s="4">
        <f>WEEKNUM(Table1[[#This Row],[Invoice Date]])</f>
        <v>11</v>
      </c>
    </row>
    <row r="1309" spans="2:17"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c r="O1309" s="4" t="str">
        <f>TEXT(Table1[[#This Row],[Invoice Date]],"yyyy")</f>
        <v>2021</v>
      </c>
      <c r="P1309" s="4" t="str">
        <f>TEXT(Table1[[#This Row],[Invoice Date]],"mmm")</f>
        <v>Mar</v>
      </c>
      <c r="Q1309" s="4">
        <f>WEEKNUM(Table1[[#This Row],[Invoice Date]])</f>
        <v>11</v>
      </c>
    </row>
    <row r="1310" spans="2:17"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c r="O1310" s="4" t="str">
        <f>TEXT(Table1[[#This Row],[Invoice Date]],"yyyy")</f>
        <v>2021</v>
      </c>
      <c r="P1310" s="4" t="str">
        <f>TEXT(Table1[[#This Row],[Invoice Date]],"mmm")</f>
        <v>Mar</v>
      </c>
      <c r="Q1310" s="4">
        <f>WEEKNUM(Table1[[#This Row],[Invoice Date]])</f>
        <v>11</v>
      </c>
    </row>
    <row r="1311" spans="2:17"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c r="O1311" s="4" t="str">
        <f>TEXT(Table1[[#This Row],[Invoice Date]],"yyyy")</f>
        <v>2021</v>
      </c>
      <c r="P1311" s="4" t="str">
        <f>TEXT(Table1[[#This Row],[Invoice Date]],"mmm")</f>
        <v>Apr</v>
      </c>
      <c r="Q1311" s="4">
        <f>WEEKNUM(Table1[[#This Row],[Invoice Date]])</f>
        <v>15</v>
      </c>
    </row>
    <row r="1312" spans="2:17"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c r="O1312" s="4" t="str">
        <f>TEXT(Table1[[#This Row],[Invoice Date]],"yyyy")</f>
        <v>2021</v>
      </c>
      <c r="P1312" s="4" t="str">
        <f>TEXT(Table1[[#This Row],[Invoice Date]],"mmm")</f>
        <v>Apr</v>
      </c>
      <c r="Q1312" s="4">
        <f>WEEKNUM(Table1[[#This Row],[Invoice Date]])</f>
        <v>15</v>
      </c>
    </row>
    <row r="1313" spans="2:17"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c r="O1313" s="4" t="str">
        <f>TEXT(Table1[[#This Row],[Invoice Date]],"yyyy")</f>
        <v>2021</v>
      </c>
      <c r="P1313" s="4" t="str">
        <f>TEXT(Table1[[#This Row],[Invoice Date]],"mmm")</f>
        <v>Apr</v>
      </c>
      <c r="Q1313" s="4">
        <f>WEEKNUM(Table1[[#This Row],[Invoice Date]])</f>
        <v>15</v>
      </c>
    </row>
    <row r="1314" spans="2:17"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c r="O1314" s="4" t="str">
        <f>TEXT(Table1[[#This Row],[Invoice Date]],"yyyy")</f>
        <v>2021</v>
      </c>
      <c r="P1314" s="4" t="str">
        <f>TEXT(Table1[[#This Row],[Invoice Date]],"mmm")</f>
        <v>Apr</v>
      </c>
      <c r="Q1314" s="4">
        <f>WEEKNUM(Table1[[#This Row],[Invoice Date]])</f>
        <v>15</v>
      </c>
    </row>
    <row r="1315" spans="2:17"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c r="O1315" s="4" t="str">
        <f>TEXT(Table1[[#This Row],[Invoice Date]],"yyyy")</f>
        <v>2021</v>
      </c>
      <c r="P1315" s="4" t="str">
        <f>TEXT(Table1[[#This Row],[Invoice Date]],"mmm")</f>
        <v>Apr</v>
      </c>
      <c r="Q1315" s="4">
        <f>WEEKNUM(Table1[[#This Row],[Invoice Date]])</f>
        <v>15</v>
      </c>
    </row>
    <row r="1316" spans="2:17"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c r="O1316" s="4" t="str">
        <f>TEXT(Table1[[#This Row],[Invoice Date]],"yyyy")</f>
        <v>2021</v>
      </c>
      <c r="P1316" s="4" t="str">
        <f>TEXT(Table1[[#This Row],[Invoice Date]],"mmm")</f>
        <v>Apr</v>
      </c>
      <c r="Q1316" s="4">
        <f>WEEKNUM(Table1[[#This Row],[Invoice Date]])</f>
        <v>15</v>
      </c>
    </row>
    <row r="1317" spans="2:17"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c r="O1317" s="4" t="str">
        <f>TEXT(Table1[[#This Row],[Invoice Date]],"yyyy")</f>
        <v>2021</v>
      </c>
      <c r="P1317" s="4" t="str">
        <f>TEXT(Table1[[#This Row],[Invoice Date]],"mmm")</f>
        <v>May</v>
      </c>
      <c r="Q1317" s="4">
        <f>WEEKNUM(Table1[[#This Row],[Invoice Date]])</f>
        <v>20</v>
      </c>
    </row>
    <row r="1318" spans="2:17"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c r="O1318" s="4" t="str">
        <f>TEXT(Table1[[#This Row],[Invoice Date]],"yyyy")</f>
        <v>2021</v>
      </c>
      <c r="P1318" s="4" t="str">
        <f>TEXT(Table1[[#This Row],[Invoice Date]],"mmm")</f>
        <v>May</v>
      </c>
      <c r="Q1318" s="4">
        <f>WEEKNUM(Table1[[#This Row],[Invoice Date]])</f>
        <v>20</v>
      </c>
    </row>
    <row r="1319" spans="2:17"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c r="O1319" s="4" t="str">
        <f>TEXT(Table1[[#This Row],[Invoice Date]],"yyyy")</f>
        <v>2021</v>
      </c>
      <c r="P1319" s="4" t="str">
        <f>TEXT(Table1[[#This Row],[Invoice Date]],"mmm")</f>
        <v>May</v>
      </c>
      <c r="Q1319" s="4">
        <f>WEEKNUM(Table1[[#This Row],[Invoice Date]])</f>
        <v>20</v>
      </c>
    </row>
    <row r="1320" spans="2:17"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c r="O1320" s="4" t="str">
        <f>TEXT(Table1[[#This Row],[Invoice Date]],"yyyy")</f>
        <v>2021</v>
      </c>
      <c r="P1320" s="4" t="str">
        <f>TEXT(Table1[[#This Row],[Invoice Date]],"mmm")</f>
        <v>May</v>
      </c>
      <c r="Q1320" s="4">
        <f>WEEKNUM(Table1[[#This Row],[Invoice Date]])</f>
        <v>20</v>
      </c>
    </row>
    <row r="1321" spans="2:17"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c r="O1321" s="4" t="str">
        <f>TEXT(Table1[[#This Row],[Invoice Date]],"yyyy")</f>
        <v>2021</v>
      </c>
      <c r="P1321" s="4" t="str">
        <f>TEXT(Table1[[#This Row],[Invoice Date]],"mmm")</f>
        <v>May</v>
      </c>
      <c r="Q1321" s="4">
        <f>WEEKNUM(Table1[[#This Row],[Invoice Date]])</f>
        <v>20</v>
      </c>
    </row>
    <row r="1322" spans="2:17"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c r="O1322" s="4" t="str">
        <f>TEXT(Table1[[#This Row],[Invoice Date]],"yyyy")</f>
        <v>2021</v>
      </c>
      <c r="P1322" s="4" t="str">
        <f>TEXT(Table1[[#This Row],[Invoice Date]],"mmm")</f>
        <v>May</v>
      </c>
      <c r="Q1322" s="4">
        <f>WEEKNUM(Table1[[#This Row],[Invoice Date]])</f>
        <v>20</v>
      </c>
    </row>
    <row r="1323" spans="2:17"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c r="O1323" s="4" t="str">
        <f>TEXT(Table1[[#This Row],[Invoice Date]],"yyyy")</f>
        <v>2021</v>
      </c>
      <c r="P1323" s="4" t="str">
        <f>TEXT(Table1[[#This Row],[Invoice Date]],"mmm")</f>
        <v>Jun</v>
      </c>
      <c r="Q1323" s="4">
        <f>WEEKNUM(Table1[[#This Row],[Invoice Date]])</f>
        <v>24</v>
      </c>
    </row>
    <row r="1324" spans="2:17"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c r="O1324" s="4" t="str">
        <f>TEXT(Table1[[#This Row],[Invoice Date]],"yyyy")</f>
        <v>2021</v>
      </c>
      <c r="P1324" s="4" t="str">
        <f>TEXT(Table1[[#This Row],[Invoice Date]],"mmm")</f>
        <v>Jun</v>
      </c>
      <c r="Q1324" s="4">
        <f>WEEKNUM(Table1[[#This Row],[Invoice Date]])</f>
        <v>24</v>
      </c>
    </row>
    <row r="1325" spans="2:17"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c r="O1325" s="4" t="str">
        <f>TEXT(Table1[[#This Row],[Invoice Date]],"yyyy")</f>
        <v>2021</v>
      </c>
      <c r="P1325" s="4" t="str">
        <f>TEXT(Table1[[#This Row],[Invoice Date]],"mmm")</f>
        <v>Jun</v>
      </c>
      <c r="Q1325" s="4">
        <f>WEEKNUM(Table1[[#This Row],[Invoice Date]])</f>
        <v>24</v>
      </c>
    </row>
    <row r="1326" spans="2:17"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c r="O1326" s="4" t="str">
        <f>TEXT(Table1[[#This Row],[Invoice Date]],"yyyy")</f>
        <v>2021</v>
      </c>
      <c r="P1326" s="4" t="str">
        <f>TEXT(Table1[[#This Row],[Invoice Date]],"mmm")</f>
        <v>Jun</v>
      </c>
      <c r="Q1326" s="4">
        <f>WEEKNUM(Table1[[#This Row],[Invoice Date]])</f>
        <v>24</v>
      </c>
    </row>
    <row r="1327" spans="2:17"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c r="O1327" s="4" t="str">
        <f>TEXT(Table1[[#This Row],[Invoice Date]],"yyyy")</f>
        <v>2021</v>
      </c>
      <c r="P1327" s="4" t="str">
        <f>TEXT(Table1[[#This Row],[Invoice Date]],"mmm")</f>
        <v>Jun</v>
      </c>
      <c r="Q1327" s="4">
        <f>WEEKNUM(Table1[[#This Row],[Invoice Date]])</f>
        <v>24</v>
      </c>
    </row>
    <row r="1328" spans="2:17"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c r="O1328" s="4" t="str">
        <f>TEXT(Table1[[#This Row],[Invoice Date]],"yyyy")</f>
        <v>2021</v>
      </c>
      <c r="P1328" s="4" t="str">
        <f>TEXT(Table1[[#This Row],[Invoice Date]],"mmm")</f>
        <v>Jun</v>
      </c>
      <c r="Q1328" s="4">
        <f>WEEKNUM(Table1[[#This Row],[Invoice Date]])</f>
        <v>24</v>
      </c>
    </row>
    <row r="1329" spans="2:17"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c r="O1329" s="4" t="str">
        <f>TEXT(Table1[[#This Row],[Invoice Date]],"yyyy")</f>
        <v>2021</v>
      </c>
      <c r="P1329" s="4" t="str">
        <f>TEXT(Table1[[#This Row],[Invoice Date]],"mmm")</f>
        <v>Jul</v>
      </c>
      <c r="Q1329" s="4">
        <f>WEEKNUM(Table1[[#This Row],[Invoice Date]])</f>
        <v>28</v>
      </c>
    </row>
    <row r="1330" spans="2:17"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c r="O1330" s="4" t="str">
        <f>TEXT(Table1[[#This Row],[Invoice Date]],"yyyy")</f>
        <v>2021</v>
      </c>
      <c r="P1330" s="4" t="str">
        <f>TEXT(Table1[[#This Row],[Invoice Date]],"mmm")</f>
        <v>Jul</v>
      </c>
      <c r="Q1330" s="4">
        <f>WEEKNUM(Table1[[#This Row],[Invoice Date]])</f>
        <v>28</v>
      </c>
    </row>
    <row r="1331" spans="2:17"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c r="O1331" s="4" t="str">
        <f>TEXT(Table1[[#This Row],[Invoice Date]],"yyyy")</f>
        <v>2021</v>
      </c>
      <c r="P1331" s="4" t="str">
        <f>TEXT(Table1[[#This Row],[Invoice Date]],"mmm")</f>
        <v>Jul</v>
      </c>
      <c r="Q1331" s="4">
        <f>WEEKNUM(Table1[[#This Row],[Invoice Date]])</f>
        <v>28</v>
      </c>
    </row>
    <row r="1332" spans="2:17"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c r="O1332" s="4" t="str">
        <f>TEXT(Table1[[#This Row],[Invoice Date]],"yyyy")</f>
        <v>2021</v>
      </c>
      <c r="P1332" s="4" t="str">
        <f>TEXT(Table1[[#This Row],[Invoice Date]],"mmm")</f>
        <v>Jul</v>
      </c>
      <c r="Q1332" s="4">
        <f>WEEKNUM(Table1[[#This Row],[Invoice Date]])</f>
        <v>28</v>
      </c>
    </row>
    <row r="1333" spans="2:17"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c r="O1333" s="4" t="str">
        <f>TEXT(Table1[[#This Row],[Invoice Date]],"yyyy")</f>
        <v>2021</v>
      </c>
      <c r="P1333" s="4" t="str">
        <f>TEXT(Table1[[#This Row],[Invoice Date]],"mmm")</f>
        <v>Jul</v>
      </c>
      <c r="Q1333" s="4">
        <f>WEEKNUM(Table1[[#This Row],[Invoice Date]])</f>
        <v>28</v>
      </c>
    </row>
    <row r="1334" spans="2:17"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c r="O1334" s="4" t="str">
        <f>TEXT(Table1[[#This Row],[Invoice Date]],"yyyy")</f>
        <v>2021</v>
      </c>
      <c r="P1334" s="4" t="str">
        <f>TEXT(Table1[[#This Row],[Invoice Date]],"mmm")</f>
        <v>Jul</v>
      </c>
      <c r="Q1334" s="4">
        <f>WEEKNUM(Table1[[#This Row],[Invoice Date]])</f>
        <v>28</v>
      </c>
    </row>
    <row r="1335" spans="2:17"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c r="O1335" s="4" t="str">
        <f>TEXT(Table1[[#This Row],[Invoice Date]],"yyyy")</f>
        <v>2021</v>
      </c>
      <c r="P1335" s="4" t="str">
        <f>TEXT(Table1[[#This Row],[Invoice Date]],"mmm")</f>
        <v>Aug</v>
      </c>
      <c r="Q1335" s="4">
        <f>WEEKNUM(Table1[[#This Row],[Invoice Date]])</f>
        <v>33</v>
      </c>
    </row>
    <row r="1336" spans="2:17"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c r="O1336" s="4" t="str">
        <f>TEXT(Table1[[#This Row],[Invoice Date]],"yyyy")</f>
        <v>2021</v>
      </c>
      <c r="P1336" s="4" t="str">
        <f>TEXT(Table1[[#This Row],[Invoice Date]],"mmm")</f>
        <v>Aug</v>
      </c>
      <c r="Q1336" s="4">
        <f>WEEKNUM(Table1[[#This Row],[Invoice Date]])</f>
        <v>33</v>
      </c>
    </row>
    <row r="1337" spans="2:17"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c r="O1337" s="4" t="str">
        <f>TEXT(Table1[[#This Row],[Invoice Date]],"yyyy")</f>
        <v>2021</v>
      </c>
      <c r="P1337" s="4" t="str">
        <f>TEXT(Table1[[#This Row],[Invoice Date]],"mmm")</f>
        <v>Aug</v>
      </c>
      <c r="Q1337" s="4">
        <f>WEEKNUM(Table1[[#This Row],[Invoice Date]])</f>
        <v>33</v>
      </c>
    </row>
    <row r="1338" spans="2:17"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c r="O1338" s="4" t="str">
        <f>TEXT(Table1[[#This Row],[Invoice Date]],"yyyy")</f>
        <v>2021</v>
      </c>
      <c r="P1338" s="4" t="str">
        <f>TEXT(Table1[[#This Row],[Invoice Date]],"mmm")</f>
        <v>Aug</v>
      </c>
      <c r="Q1338" s="4">
        <f>WEEKNUM(Table1[[#This Row],[Invoice Date]])</f>
        <v>33</v>
      </c>
    </row>
    <row r="1339" spans="2:17"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c r="O1339" s="4" t="str">
        <f>TEXT(Table1[[#This Row],[Invoice Date]],"yyyy")</f>
        <v>2021</v>
      </c>
      <c r="P1339" s="4" t="str">
        <f>TEXT(Table1[[#This Row],[Invoice Date]],"mmm")</f>
        <v>Aug</v>
      </c>
      <c r="Q1339" s="4">
        <f>WEEKNUM(Table1[[#This Row],[Invoice Date]])</f>
        <v>33</v>
      </c>
    </row>
    <row r="1340" spans="2:17"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c r="O1340" s="4" t="str">
        <f>TEXT(Table1[[#This Row],[Invoice Date]],"yyyy")</f>
        <v>2021</v>
      </c>
      <c r="P1340" s="4" t="str">
        <f>TEXT(Table1[[#This Row],[Invoice Date]],"mmm")</f>
        <v>Aug</v>
      </c>
      <c r="Q1340" s="4">
        <f>WEEKNUM(Table1[[#This Row],[Invoice Date]])</f>
        <v>33</v>
      </c>
    </row>
    <row r="1341" spans="2:17"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c r="O1341" s="4" t="str">
        <f>TEXT(Table1[[#This Row],[Invoice Date]],"yyyy")</f>
        <v>2021</v>
      </c>
      <c r="P1341" s="4" t="str">
        <f>TEXT(Table1[[#This Row],[Invoice Date]],"mmm")</f>
        <v>Sep</v>
      </c>
      <c r="Q1341" s="4">
        <f>WEEKNUM(Table1[[#This Row],[Invoice Date]])</f>
        <v>37</v>
      </c>
    </row>
    <row r="1342" spans="2:17"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c r="O1342" s="4" t="str">
        <f>TEXT(Table1[[#This Row],[Invoice Date]],"yyyy")</f>
        <v>2021</v>
      </c>
      <c r="P1342" s="4" t="str">
        <f>TEXT(Table1[[#This Row],[Invoice Date]],"mmm")</f>
        <v>Sep</v>
      </c>
      <c r="Q1342" s="4">
        <f>WEEKNUM(Table1[[#This Row],[Invoice Date]])</f>
        <v>37</v>
      </c>
    </row>
    <row r="1343" spans="2:17"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c r="O1343" s="4" t="str">
        <f>TEXT(Table1[[#This Row],[Invoice Date]],"yyyy")</f>
        <v>2021</v>
      </c>
      <c r="P1343" s="4" t="str">
        <f>TEXT(Table1[[#This Row],[Invoice Date]],"mmm")</f>
        <v>Sep</v>
      </c>
      <c r="Q1343" s="4">
        <f>WEEKNUM(Table1[[#This Row],[Invoice Date]])</f>
        <v>37</v>
      </c>
    </row>
    <row r="1344" spans="2:17"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c r="O1344" s="4" t="str">
        <f>TEXT(Table1[[#This Row],[Invoice Date]],"yyyy")</f>
        <v>2021</v>
      </c>
      <c r="P1344" s="4" t="str">
        <f>TEXT(Table1[[#This Row],[Invoice Date]],"mmm")</f>
        <v>Sep</v>
      </c>
      <c r="Q1344" s="4">
        <f>WEEKNUM(Table1[[#This Row],[Invoice Date]])</f>
        <v>37</v>
      </c>
    </row>
    <row r="1345" spans="2:17"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c r="O1345" s="4" t="str">
        <f>TEXT(Table1[[#This Row],[Invoice Date]],"yyyy")</f>
        <v>2021</v>
      </c>
      <c r="P1345" s="4" t="str">
        <f>TEXT(Table1[[#This Row],[Invoice Date]],"mmm")</f>
        <v>Sep</v>
      </c>
      <c r="Q1345" s="4">
        <f>WEEKNUM(Table1[[#This Row],[Invoice Date]])</f>
        <v>37</v>
      </c>
    </row>
    <row r="1346" spans="2:17"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c r="O1346" s="4" t="str">
        <f>TEXT(Table1[[#This Row],[Invoice Date]],"yyyy")</f>
        <v>2021</v>
      </c>
      <c r="P1346" s="4" t="str">
        <f>TEXT(Table1[[#This Row],[Invoice Date]],"mmm")</f>
        <v>Sep</v>
      </c>
      <c r="Q1346" s="4">
        <f>WEEKNUM(Table1[[#This Row],[Invoice Date]])</f>
        <v>37</v>
      </c>
    </row>
    <row r="1347" spans="2:17"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c r="O1347" s="4" t="str">
        <f>TEXT(Table1[[#This Row],[Invoice Date]],"yyyy")</f>
        <v>2021</v>
      </c>
      <c r="P1347" s="4" t="str">
        <f>TEXT(Table1[[#This Row],[Invoice Date]],"mmm")</f>
        <v>Oct</v>
      </c>
      <c r="Q1347" s="4">
        <f>WEEKNUM(Table1[[#This Row],[Invoice Date]])</f>
        <v>42</v>
      </c>
    </row>
    <row r="1348" spans="2:17"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c r="O1348" s="4" t="str">
        <f>TEXT(Table1[[#This Row],[Invoice Date]],"yyyy")</f>
        <v>2021</v>
      </c>
      <c r="P1348" s="4" t="str">
        <f>TEXT(Table1[[#This Row],[Invoice Date]],"mmm")</f>
        <v>Oct</v>
      </c>
      <c r="Q1348" s="4">
        <f>WEEKNUM(Table1[[#This Row],[Invoice Date]])</f>
        <v>42</v>
      </c>
    </row>
    <row r="1349" spans="2:17"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c r="O1349" s="4" t="str">
        <f>TEXT(Table1[[#This Row],[Invoice Date]],"yyyy")</f>
        <v>2021</v>
      </c>
      <c r="P1349" s="4" t="str">
        <f>TEXT(Table1[[#This Row],[Invoice Date]],"mmm")</f>
        <v>Oct</v>
      </c>
      <c r="Q1349" s="4">
        <f>WEEKNUM(Table1[[#This Row],[Invoice Date]])</f>
        <v>42</v>
      </c>
    </row>
    <row r="1350" spans="2:17"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c r="O1350" s="4" t="str">
        <f>TEXT(Table1[[#This Row],[Invoice Date]],"yyyy")</f>
        <v>2021</v>
      </c>
      <c r="P1350" s="4" t="str">
        <f>TEXT(Table1[[#This Row],[Invoice Date]],"mmm")</f>
        <v>Oct</v>
      </c>
      <c r="Q1350" s="4">
        <f>WEEKNUM(Table1[[#This Row],[Invoice Date]])</f>
        <v>42</v>
      </c>
    </row>
    <row r="1351" spans="2:17"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c r="O1351" s="4" t="str">
        <f>TEXT(Table1[[#This Row],[Invoice Date]],"yyyy")</f>
        <v>2021</v>
      </c>
      <c r="P1351" s="4" t="str">
        <f>TEXT(Table1[[#This Row],[Invoice Date]],"mmm")</f>
        <v>Oct</v>
      </c>
      <c r="Q1351" s="4">
        <f>WEEKNUM(Table1[[#This Row],[Invoice Date]])</f>
        <v>42</v>
      </c>
    </row>
    <row r="1352" spans="2:17"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c r="O1352" s="4" t="str">
        <f>TEXT(Table1[[#This Row],[Invoice Date]],"yyyy")</f>
        <v>2021</v>
      </c>
      <c r="P1352" s="4" t="str">
        <f>TEXT(Table1[[#This Row],[Invoice Date]],"mmm")</f>
        <v>Oct</v>
      </c>
      <c r="Q1352" s="4">
        <f>WEEKNUM(Table1[[#This Row],[Invoice Date]])</f>
        <v>42</v>
      </c>
    </row>
    <row r="1353" spans="2:17"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c r="O1353" s="4" t="str">
        <f>TEXT(Table1[[#This Row],[Invoice Date]],"yyyy")</f>
        <v>2021</v>
      </c>
      <c r="P1353" s="4" t="str">
        <f>TEXT(Table1[[#This Row],[Invoice Date]],"mmm")</f>
        <v>Nov</v>
      </c>
      <c r="Q1353" s="4">
        <f>WEEKNUM(Table1[[#This Row],[Invoice Date]])</f>
        <v>46</v>
      </c>
    </row>
    <row r="1354" spans="2:17"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c r="O1354" s="4" t="str">
        <f>TEXT(Table1[[#This Row],[Invoice Date]],"yyyy")</f>
        <v>2021</v>
      </c>
      <c r="P1354" s="4" t="str">
        <f>TEXT(Table1[[#This Row],[Invoice Date]],"mmm")</f>
        <v>Nov</v>
      </c>
      <c r="Q1354" s="4">
        <f>WEEKNUM(Table1[[#This Row],[Invoice Date]])</f>
        <v>46</v>
      </c>
    </row>
    <row r="1355" spans="2:17"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c r="O1355" s="4" t="str">
        <f>TEXT(Table1[[#This Row],[Invoice Date]],"yyyy")</f>
        <v>2021</v>
      </c>
      <c r="P1355" s="4" t="str">
        <f>TEXT(Table1[[#This Row],[Invoice Date]],"mmm")</f>
        <v>Nov</v>
      </c>
      <c r="Q1355" s="4">
        <f>WEEKNUM(Table1[[#This Row],[Invoice Date]])</f>
        <v>46</v>
      </c>
    </row>
    <row r="1356" spans="2:17"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c r="O1356" s="4" t="str">
        <f>TEXT(Table1[[#This Row],[Invoice Date]],"yyyy")</f>
        <v>2021</v>
      </c>
      <c r="P1356" s="4" t="str">
        <f>TEXT(Table1[[#This Row],[Invoice Date]],"mmm")</f>
        <v>Nov</v>
      </c>
      <c r="Q1356" s="4">
        <f>WEEKNUM(Table1[[#This Row],[Invoice Date]])</f>
        <v>46</v>
      </c>
    </row>
    <row r="1357" spans="2:17"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c r="O1357" s="4" t="str">
        <f>TEXT(Table1[[#This Row],[Invoice Date]],"yyyy")</f>
        <v>2021</v>
      </c>
      <c r="P1357" s="4" t="str">
        <f>TEXT(Table1[[#This Row],[Invoice Date]],"mmm")</f>
        <v>Nov</v>
      </c>
      <c r="Q1357" s="4">
        <f>WEEKNUM(Table1[[#This Row],[Invoice Date]])</f>
        <v>46</v>
      </c>
    </row>
    <row r="1358" spans="2:17"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c r="O1358" s="4" t="str">
        <f>TEXT(Table1[[#This Row],[Invoice Date]],"yyyy")</f>
        <v>2021</v>
      </c>
      <c r="P1358" s="4" t="str">
        <f>TEXT(Table1[[#This Row],[Invoice Date]],"mmm")</f>
        <v>Nov</v>
      </c>
      <c r="Q1358" s="4">
        <f>WEEKNUM(Table1[[#This Row],[Invoice Date]])</f>
        <v>46</v>
      </c>
    </row>
    <row r="1359" spans="2:17"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c r="O1359" s="4" t="str">
        <f>TEXT(Table1[[#This Row],[Invoice Date]],"yyyy")</f>
        <v>2021</v>
      </c>
      <c r="P1359" s="4" t="str">
        <f>TEXT(Table1[[#This Row],[Invoice Date]],"mmm")</f>
        <v>Dec</v>
      </c>
      <c r="Q1359" s="4">
        <f>WEEKNUM(Table1[[#This Row],[Invoice Date]])</f>
        <v>50</v>
      </c>
    </row>
    <row r="1360" spans="2:17"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c r="O1360" s="4" t="str">
        <f>TEXT(Table1[[#This Row],[Invoice Date]],"yyyy")</f>
        <v>2021</v>
      </c>
      <c r="P1360" s="4" t="str">
        <f>TEXT(Table1[[#This Row],[Invoice Date]],"mmm")</f>
        <v>Dec</v>
      </c>
      <c r="Q1360" s="4">
        <f>WEEKNUM(Table1[[#This Row],[Invoice Date]])</f>
        <v>50</v>
      </c>
    </row>
    <row r="1361" spans="2:17"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c r="O1361" s="4" t="str">
        <f>TEXT(Table1[[#This Row],[Invoice Date]],"yyyy")</f>
        <v>2021</v>
      </c>
      <c r="P1361" s="4" t="str">
        <f>TEXT(Table1[[#This Row],[Invoice Date]],"mmm")</f>
        <v>Dec</v>
      </c>
      <c r="Q1361" s="4">
        <f>WEEKNUM(Table1[[#This Row],[Invoice Date]])</f>
        <v>50</v>
      </c>
    </row>
    <row r="1362" spans="2:17"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c r="O1362" s="4" t="str">
        <f>TEXT(Table1[[#This Row],[Invoice Date]],"yyyy")</f>
        <v>2021</v>
      </c>
      <c r="P1362" s="4" t="str">
        <f>TEXT(Table1[[#This Row],[Invoice Date]],"mmm")</f>
        <v>Dec</v>
      </c>
      <c r="Q1362" s="4">
        <f>WEEKNUM(Table1[[#This Row],[Invoice Date]])</f>
        <v>50</v>
      </c>
    </row>
    <row r="1363" spans="2:17"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c r="O1363" s="4" t="str">
        <f>TEXT(Table1[[#This Row],[Invoice Date]],"yyyy")</f>
        <v>2021</v>
      </c>
      <c r="P1363" s="4" t="str">
        <f>TEXT(Table1[[#This Row],[Invoice Date]],"mmm")</f>
        <v>Dec</v>
      </c>
      <c r="Q1363" s="4">
        <f>WEEKNUM(Table1[[#This Row],[Invoice Date]])</f>
        <v>50</v>
      </c>
    </row>
    <row r="1364" spans="2:17"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c r="O1364" s="4" t="str">
        <f>TEXT(Table1[[#This Row],[Invoice Date]],"yyyy")</f>
        <v>2021</v>
      </c>
      <c r="P1364" s="4" t="str">
        <f>TEXT(Table1[[#This Row],[Invoice Date]],"mmm")</f>
        <v>Dec</v>
      </c>
      <c r="Q1364" s="4">
        <f>WEEKNUM(Table1[[#This Row],[Invoice Date]])</f>
        <v>50</v>
      </c>
    </row>
    <row r="1365" spans="2:17"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c r="O1365" s="4" t="str">
        <f>TEXT(Table1[[#This Row],[Invoice Date]],"yyyy")</f>
        <v>2021</v>
      </c>
      <c r="P1365" s="4" t="str">
        <f>TEXT(Table1[[#This Row],[Invoice Date]],"mmm")</f>
        <v>Jan</v>
      </c>
      <c r="Q1365" s="4">
        <f>WEEKNUM(Table1[[#This Row],[Invoice Date]])</f>
        <v>4</v>
      </c>
    </row>
    <row r="1366" spans="2:17"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c r="O1366" s="4" t="str">
        <f>TEXT(Table1[[#This Row],[Invoice Date]],"yyyy")</f>
        <v>2021</v>
      </c>
      <c r="P1366" s="4" t="str">
        <f>TEXT(Table1[[#This Row],[Invoice Date]],"mmm")</f>
        <v>Jan</v>
      </c>
      <c r="Q1366" s="4">
        <f>WEEKNUM(Table1[[#This Row],[Invoice Date]])</f>
        <v>4</v>
      </c>
    </row>
    <row r="1367" spans="2:17"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c r="O1367" s="4" t="str">
        <f>TEXT(Table1[[#This Row],[Invoice Date]],"yyyy")</f>
        <v>2021</v>
      </c>
      <c r="P1367" s="4" t="str">
        <f>TEXT(Table1[[#This Row],[Invoice Date]],"mmm")</f>
        <v>Jan</v>
      </c>
      <c r="Q1367" s="4">
        <f>WEEKNUM(Table1[[#This Row],[Invoice Date]])</f>
        <v>4</v>
      </c>
    </row>
    <row r="1368" spans="2:17"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c r="O1368" s="4" t="str">
        <f>TEXT(Table1[[#This Row],[Invoice Date]],"yyyy")</f>
        <v>2021</v>
      </c>
      <c r="P1368" s="4" t="str">
        <f>TEXT(Table1[[#This Row],[Invoice Date]],"mmm")</f>
        <v>Jan</v>
      </c>
      <c r="Q1368" s="4">
        <f>WEEKNUM(Table1[[#This Row],[Invoice Date]])</f>
        <v>4</v>
      </c>
    </row>
    <row r="1369" spans="2:17"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c r="O1369" s="4" t="str">
        <f>TEXT(Table1[[#This Row],[Invoice Date]],"yyyy")</f>
        <v>2021</v>
      </c>
      <c r="P1369" s="4" t="str">
        <f>TEXT(Table1[[#This Row],[Invoice Date]],"mmm")</f>
        <v>Jan</v>
      </c>
      <c r="Q1369" s="4">
        <f>WEEKNUM(Table1[[#This Row],[Invoice Date]])</f>
        <v>4</v>
      </c>
    </row>
    <row r="1370" spans="2:17"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c r="O1370" s="4" t="str">
        <f>TEXT(Table1[[#This Row],[Invoice Date]],"yyyy")</f>
        <v>2021</v>
      </c>
      <c r="P1370" s="4" t="str">
        <f>TEXT(Table1[[#This Row],[Invoice Date]],"mmm")</f>
        <v>Jan</v>
      </c>
      <c r="Q1370" s="4">
        <f>WEEKNUM(Table1[[#This Row],[Invoice Date]])</f>
        <v>4</v>
      </c>
    </row>
    <row r="1371" spans="2:17"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c r="O1371" s="4" t="str">
        <f>TEXT(Table1[[#This Row],[Invoice Date]],"yyyy")</f>
        <v>2021</v>
      </c>
      <c r="P1371" s="4" t="str">
        <f>TEXT(Table1[[#This Row],[Invoice Date]],"mmm")</f>
        <v>Feb</v>
      </c>
      <c r="Q1371" s="4">
        <f>WEEKNUM(Table1[[#This Row],[Invoice Date]])</f>
        <v>8</v>
      </c>
    </row>
    <row r="1372" spans="2:17"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c r="O1372" s="4" t="str">
        <f>TEXT(Table1[[#This Row],[Invoice Date]],"yyyy")</f>
        <v>2021</v>
      </c>
      <c r="P1372" s="4" t="str">
        <f>TEXT(Table1[[#This Row],[Invoice Date]],"mmm")</f>
        <v>Feb</v>
      </c>
      <c r="Q1372" s="4">
        <f>WEEKNUM(Table1[[#This Row],[Invoice Date]])</f>
        <v>8</v>
      </c>
    </row>
    <row r="1373" spans="2:17"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c r="O1373" s="4" t="str">
        <f>TEXT(Table1[[#This Row],[Invoice Date]],"yyyy")</f>
        <v>2021</v>
      </c>
      <c r="P1373" s="4" t="str">
        <f>TEXT(Table1[[#This Row],[Invoice Date]],"mmm")</f>
        <v>Feb</v>
      </c>
      <c r="Q1373" s="4">
        <f>WEEKNUM(Table1[[#This Row],[Invoice Date]])</f>
        <v>8</v>
      </c>
    </row>
    <row r="1374" spans="2:17"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c r="O1374" s="4" t="str">
        <f>TEXT(Table1[[#This Row],[Invoice Date]],"yyyy")</f>
        <v>2021</v>
      </c>
      <c r="P1374" s="4" t="str">
        <f>TEXT(Table1[[#This Row],[Invoice Date]],"mmm")</f>
        <v>Feb</v>
      </c>
      <c r="Q1374" s="4">
        <f>WEEKNUM(Table1[[#This Row],[Invoice Date]])</f>
        <v>8</v>
      </c>
    </row>
    <row r="1375" spans="2:17"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c r="O1375" s="4" t="str">
        <f>TEXT(Table1[[#This Row],[Invoice Date]],"yyyy")</f>
        <v>2021</v>
      </c>
      <c r="P1375" s="4" t="str">
        <f>TEXT(Table1[[#This Row],[Invoice Date]],"mmm")</f>
        <v>Feb</v>
      </c>
      <c r="Q1375" s="4">
        <f>WEEKNUM(Table1[[#This Row],[Invoice Date]])</f>
        <v>8</v>
      </c>
    </row>
    <row r="1376" spans="2:17"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c r="O1376" s="4" t="str">
        <f>TEXT(Table1[[#This Row],[Invoice Date]],"yyyy")</f>
        <v>2021</v>
      </c>
      <c r="P1376" s="4" t="str">
        <f>TEXT(Table1[[#This Row],[Invoice Date]],"mmm")</f>
        <v>Feb</v>
      </c>
      <c r="Q1376" s="4">
        <f>WEEKNUM(Table1[[#This Row],[Invoice Date]])</f>
        <v>8</v>
      </c>
    </row>
    <row r="1377" spans="2:17"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c r="O1377" s="4" t="str">
        <f>TEXT(Table1[[#This Row],[Invoice Date]],"yyyy")</f>
        <v>2021</v>
      </c>
      <c r="P1377" s="4" t="str">
        <f>TEXT(Table1[[#This Row],[Invoice Date]],"mmm")</f>
        <v>Mar</v>
      </c>
      <c r="Q1377" s="4">
        <f>WEEKNUM(Table1[[#This Row],[Invoice Date]])</f>
        <v>12</v>
      </c>
    </row>
    <row r="1378" spans="2:17"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c r="O1378" s="4" t="str">
        <f>TEXT(Table1[[#This Row],[Invoice Date]],"yyyy")</f>
        <v>2021</v>
      </c>
      <c r="P1378" s="4" t="str">
        <f>TEXT(Table1[[#This Row],[Invoice Date]],"mmm")</f>
        <v>Mar</v>
      </c>
      <c r="Q1378" s="4">
        <f>WEEKNUM(Table1[[#This Row],[Invoice Date]])</f>
        <v>12</v>
      </c>
    </row>
    <row r="1379" spans="2:17"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c r="O1379" s="4" t="str">
        <f>TEXT(Table1[[#This Row],[Invoice Date]],"yyyy")</f>
        <v>2021</v>
      </c>
      <c r="P1379" s="4" t="str">
        <f>TEXT(Table1[[#This Row],[Invoice Date]],"mmm")</f>
        <v>Mar</v>
      </c>
      <c r="Q1379" s="4">
        <f>WEEKNUM(Table1[[#This Row],[Invoice Date]])</f>
        <v>12</v>
      </c>
    </row>
    <row r="1380" spans="2:17"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c r="O1380" s="4" t="str">
        <f>TEXT(Table1[[#This Row],[Invoice Date]],"yyyy")</f>
        <v>2021</v>
      </c>
      <c r="P1380" s="4" t="str">
        <f>TEXT(Table1[[#This Row],[Invoice Date]],"mmm")</f>
        <v>Mar</v>
      </c>
      <c r="Q1380" s="4">
        <f>WEEKNUM(Table1[[#This Row],[Invoice Date]])</f>
        <v>12</v>
      </c>
    </row>
    <row r="1381" spans="2:17"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c r="O1381" s="4" t="str">
        <f>TEXT(Table1[[#This Row],[Invoice Date]],"yyyy")</f>
        <v>2021</v>
      </c>
      <c r="P1381" s="4" t="str">
        <f>TEXT(Table1[[#This Row],[Invoice Date]],"mmm")</f>
        <v>Mar</v>
      </c>
      <c r="Q1381" s="4">
        <f>WEEKNUM(Table1[[#This Row],[Invoice Date]])</f>
        <v>12</v>
      </c>
    </row>
    <row r="1382" spans="2:17"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c r="O1382" s="4" t="str">
        <f>TEXT(Table1[[#This Row],[Invoice Date]],"yyyy")</f>
        <v>2021</v>
      </c>
      <c r="P1382" s="4" t="str">
        <f>TEXT(Table1[[#This Row],[Invoice Date]],"mmm")</f>
        <v>Mar</v>
      </c>
      <c r="Q1382" s="4">
        <f>WEEKNUM(Table1[[#This Row],[Invoice Date]])</f>
        <v>12</v>
      </c>
    </row>
    <row r="1383" spans="2:17"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c r="O1383" s="4" t="str">
        <f>TEXT(Table1[[#This Row],[Invoice Date]],"yyyy")</f>
        <v>2021</v>
      </c>
      <c r="P1383" s="4" t="str">
        <f>TEXT(Table1[[#This Row],[Invoice Date]],"mmm")</f>
        <v>Apr</v>
      </c>
      <c r="Q1383" s="4">
        <f>WEEKNUM(Table1[[#This Row],[Invoice Date]])</f>
        <v>16</v>
      </c>
    </row>
    <row r="1384" spans="2:17"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c r="O1384" s="4" t="str">
        <f>TEXT(Table1[[#This Row],[Invoice Date]],"yyyy")</f>
        <v>2021</v>
      </c>
      <c r="P1384" s="4" t="str">
        <f>TEXT(Table1[[#This Row],[Invoice Date]],"mmm")</f>
        <v>Apr</v>
      </c>
      <c r="Q1384" s="4">
        <f>WEEKNUM(Table1[[#This Row],[Invoice Date]])</f>
        <v>16</v>
      </c>
    </row>
    <row r="1385" spans="2:17"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c r="O1385" s="4" t="str">
        <f>TEXT(Table1[[#This Row],[Invoice Date]],"yyyy")</f>
        <v>2021</v>
      </c>
      <c r="P1385" s="4" t="str">
        <f>TEXT(Table1[[#This Row],[Invoice Date]],"mmm")</f>
        <v>Apr</v>
      </c>
      <c r="Q1385" s="4">
        <f>WEEKNUM(Table1[[#This Row],[Invoice Date]])</f>
        <v>16</v>
      </c>
    </row>
    <row r="1386" spans="2:17"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c r="O1386" s="4" t="str">
        <f>TEXT(Table1[[#This Row],[Invoice Date]],"yyyy")</f>
        <v>2021</v>
      </c>
      <c r="P1386" s="4" t="str">
        <f>TEXT(Table1[[#This Row],[Invoice Date]],"mmm")</f>
        <v>Apr</v>
      </c>
      <c r="Q1386" s="4">
        <f>WEEKNUM(Table1[[#This Row],[Invoice Date]])</f>
        <v>16</v>
      </c>
    </row>
    <row r="1387" spans="2:17"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c r="O1387" s="4" t="str">
        <f>TEXT(Table1[[#This Row],[Invoice Date]],"yyyy")</f>
        <v>2021</v>
      </c>
      <c r="P1387" s="4" t="str">
        <f>TEXT(Table1[[#This Row],[Invoice Date]],"mmm")</f>
        <v>Apr</v>
      </c>
      <c r="Q1387" s="4">
        <f>WEEKNUM(Table1[[#This Row],[Invoice Date]])</f>
        <v>16</v>
      </c>
    </row>
    <row r="1388" spans="2:17"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c r="O1388" s="4" t="str">
        <f>TEXT(Table1[[#This Row],[Invoice Date]],"yyyy")</f>
        <v>2021</v>
      </c>
      <c r="P1388" s="4" t="str">
        <f>TEXT(Table1[[#This Row],[Invoice Date]],"mmm")</f>
        <v>Apr</v>
      </c>
      <c r="Q1388" s="4">
        <f>WEEKNUM(Table1[[#This Row],[Invoice Date]])</f>
        <v>16</v>
      </c>
    </row>
    <row r="1389" spans="2:17"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c r="O1389" s="4" t="str">
        <f>TEXT(Table1[[#This Row],[Invoice Date]],"yyyy")</f>
        <v>2021</v>
      </c>
      <c r="P1389" s="4" t="str">
        <f>TEXT(Table1[[#This Row],[Invoice Date]],"mmm")</f>
        <v>May</v>
      </c>
      <c r="Q1389" s="4">
        <f>WEEKNUM(Table1[[#This Row],[Invoice Date]])</f>
        <v>21</v>
      </c>
    </row>
    <row r="1390" spans="2:17"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c r="O1390" s="4" t="str">
        <f>TEXT(Table1[[#This Row],[Invoice Date]],"yyyy")</f>
        <v>2021</v>
      </c>
      <c r="P1390" s="4" t="str">
        <f>TEXT(Table1[[#This Row],[Invoice Date]],"mmm")</f>
        <v>May</v>
      </c>
      <c r="Q1390" s="4">
        <f>WEEKNUM(Table1[[#This Row],[Invoice Date]])</f>
        <v>21</v>
      </c>
    </row>
    <row r="1391" spans="2:17"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c r="O1391" s="4" t="str">
        <f>TEXT(Table1[[#This Row],[Invoice Date]],"yyyy")</f>
        <v>2021</v>
      </c>
      <c r="P1391" s="4" t="str">
        <f>TEXT(Table1[[#This Row],[Invoice Date]],"mmm")</f>
        <v>May</v>
      </c>
      <c r="Q1391" s="4">
        <f>WEEKNUM(Table1[[#This Row],[Invoice Date]])</f>
        <v>21</v>
      </c>
    </row>
    <row r="1392" spans="2:17"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c r="O1392" s="4" t="str">
        <f>TEXT(Table1[[#This Row],[Invoice Date]],"yyyy")</f>
        <v>2021</v>
      </c>
      <c r="P1392" s="4" t="str">
        <f>TEXT(Table1[[#This Row],[Invoice Date]],"mmm")</f>
        <v>May</v>
      </c>
      <c r="Q1392" s="4">
        <f>WEEKNUM(Table1[[#This Row],[Invoice Date]])</f>
        <v>21</v>
      </c>
    </row>
    <row r="1393" spans="2:17"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c r="O1393" s="4" t="str">
        <f>TEXT(Table1[[#This Row],[Invoice Date]],"yyyy")</f>
        <v>2021</v>
      </c>
      <c r="P1393" s="4" t="str">
        <f>TEXT(Table1[[#This Row],[Invoice Date]],"mmm")</f>
        <v>May</v>
      </c>
      <c r="Q1393" s="4">
        <f>WEEKNUM(Table1[[#This Row],[Invoice Date]])</f>
        <v>21</v>
      </c>
    </row>
    <row r="1394" spans="2:17"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c r="O1394" s="4" t="str">
        <f>TEXT(Table1[[#This Row],[Invoice Date]],"yyyy")</f>
        <v>2021</v>
      </c>
      <c r="P1394" s="4" t="str">
        <f>TEXT(Table1[[#This Row],[Invoice Date]],"mmm")</f>
        <v>May</v>
      </c>
      <c r="Q1394" s="4">
        <f>WEEKNUM(Table1[[#This Row],[Invoice Date]])</f>
        <v>21</v>
      </c>
    </row>
    <row r="1395" spans="2:17"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c r="O1395" s="4" t="str">
        <f>TEXT(Table1[[#This Row],[Invoice Date]],"yyyy")</f>
        <v>2021</v>
      </c>
      <c r="P1395" s="4" t="str">
        <f>TEXT(Table1[[#This Row],[Invoice Date]],"mmm")</f>
        <v>Jun</v>
      </c>
      <c r="Q1395" s="4">
        <f>WEEKNUM(Table1[[#This Row],[Invoice Date]])</f>
        <v>25</v>
      </c>
    </row>
    <row r="1396" spans="2:17"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c r="O1396" s="4" t="str">
        <f>TEXT(Table1[[#This Row],[Invoice Date]],"yyyy")</f>
        <v>2021</v>
      </c>
      <c r="P1396" s="4" t="str">
        <f>TEXT(Table1[[#This Row],[Invoice Date]],"mmm")</f>
        <v>Jun</v>
      </c>
      <c r="Q1396" s="4">
        <f>WEEKNUM(Table1[[#This Row],[Invoice Date]])</f>
        <v>25</v>
      </c>
    </row>
    <row r="1397" spans="2:17"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c r="O1397" s="4" t="str">
        <f>TEXT(Table1[[#This Row],[Invoice Date]],"yyyy")</f>
        <v>2021</v>
      </c>
      <c r="P1397" s="4" t="str">
        <f>TEXT(Table1[[#This Row],[Invoice Date]],"mmm")</f>
        <v>Jun</v>
      </c>
      <c r="Q1397" s="4">
        <f>WEEKNUM(Table1[[#This Row],[Invoice Date]])</f>
        <v>25</v>
      </c>
    </row>
    <row r="1398" spans="2:17"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c r="O1398" s="4" t="str">
        <f>TEXT(Table1[[#This Row],[Invoice Date]],"yyyy")</f>
        <v>2021</v>
      </c>
      <c r="P1398" s="4" t="str">
        <f>TEXT(Table1[[#This Row],[Invoice Date]],"mmm")</f>
        <v>Jun</v>
      </c>
      <c r="Q1398" s="4">
        <f>WEEKNUM(Table1[[#This Row],[Invoice Date]])</f>
        <v>25</v>
      </c>
    </row>
    <row r="1399" spans="2:17"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c r="O1399" s="4" t="str">
        <f>TEXT(Table1[[#This Row],[Invoice Date]],"yyyy")</f>
        <v>2021</v>
      </c>
      <c r="P1399" s="4" t="str">
        <f>TEXT(Table1[[#This Row],[Invoice Date]],"mmm")</f>
        <v>Jun</v>
      </c>
      <c r="Q1399" s="4">
        <f>WEEKNUM(Table1[[#This Row],[Invoice Date]])</f>
        <v>25</v>
      </c>
    </row>
    <row r="1400" spans="2:17"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c r="O1400" s="4" t="str">
        <f>TEXT(Table1[[#This Row],[Invoice Date]],"yyyy")</f>
        <v>2021</v>
      </c>
      <c r="P1400" s="4" t="str">
        <f>TEXT(Table1[[#This Row],[Invoice Date]],"mmm")</f>
        <v>Jun</v>
      </c>
      <c r="Q1400" s="4">
        <f>WEEKNUM(Table1[[#This Row],[Invoice Date]])</f>
        <v>25</v>
      </c>
    </row>
    <row r="1401" spans="2:17"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c r="O1401" s="4" t="str">
        <f>TEXT(Table1[[#This Row],[Invoice Date]],"yyyy")</f>
        <v>2021</v>
      </c>
      <c r="P1401" s="4" t="str">
        <f>TEXT(Table1[[#This Row],[Invoice Date]],"mmm")</f>
        <v>Jul</v>
      </c>
      <c r="Q1401" s="4">
        <f>WEEKNUM(Table1[[#This Row],[Invoice Date]])</f>
        <v>29</v>
      </c>
    </row>
    <row r="1402" spans="2:17"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c r="O1402" s="4" t="str">
        <f>TEXT(Table1[[#This Row],[Invoice Date]],"yyyy")</f>
        <v>2021</v>
      </c>
      <c r="P1402" s="4" t="str">
        <f>TEXT(Table1[[#This Row],[Invoice Date]],"mmm")</f>
        <v>Jul</v>
      </c>
      <c r="Q1402" s="4">
        <f>WEEKNUM(Table1[[#This Row],[Invoice Date]])</f>
        <v>29</v>
      </c>
    </row>
    <row r="1403" spans="2:17"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c r="O1403" s="4" t="str">
        <f>TEXT(Table1[[#This Row],[Invoice Date]],"yyyy")</f>
        <v>2021</v>
      </c>
      <c r="P1403" s="4" t="str">
        <f>TEXT(Table1[[#This Row],[Invoice Date]],"mmm")</f>
        <v>Jul</v>
      </c>
      <c r="Q1403" s="4">
        <f>WEEKNUM(Table1[[#This Row],[Invoice Date]])</f>
        <v>29</v>
      </c>
    </row>
    <row r="1404" spans="2:17"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c r="O1404" s="4" t="str">
        <f>TEXT(Table1[[#This Row],[Invoice Date]],"yyyy")</f>
        <v>2021</v>
      </c>
      <c r="P1404" s="4" t="str">
        <f>TEXT(Table1[[#This Row],[Invoice Date]],"mmm")</f>
        <v>Jul</v>
      </c>
      <c r="Q1404" s="4">
        <f>WEEKNUM(Table1[[#This Row],[Invoice Date]])</f>
        <v>29</v>
      </c>
    </row>
    <row r="1405" spans="2:17"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c r="O1405" s="4" t="str">
        <f>TEXT(Table1[[#This Row],[Invoice Date]],"yyyy")</f>
        <v>2021</v>
      </c>
      <c r="P1405" s="4" t="str">
        <f>TEXT(Table1[[#This Row],[Invoice Date]],"mmm")</f>
        <v>Jul</v>
      </c>
      <c r="Q1405" s="4">
        <f>WEEKNUM(Table1[[#This Row],[Invoice Date]])</f>
        <v>29</v>
      </c>
    </row>
    <row r="1406" spans="2:17"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c r="O1406" s="4" t="str">
        <f>TEXT(Table1[[#This Row],[Invoice Date]],"yyyy")</f>
        <v>2021</v>
      </c>
      <c r="P1406" s="4" t="str">
        <f>TEXT(Table1[[#This Row],[Invoice Date]],"mmm")</f>
        <v>Jul</v>
      </c>
      <c r="Q1406" s="4">
        <f>WEEKNUM(Table1[[#This Row],[Invoice Date]])</f>
        <v>29</v>
      </c>
    </row>
    <row r="1407" spans="2:17"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c r="O1407" s="4" t="str">
        <f>TEXT(Table1[[#This Row],[Invoice Date]],"yyyy")</f>
        <v>2021</v>
      </c>
      <c r="P1407" s="4" t="str">
        <f>TEXT(Table1[[#This Row],[Invoice Date]],"mmm")</f>
        <v>Aug</v>
      </c>
      <c r="Q1407" s="4">
        <f>WEEKNUM(Table1[[#This Row],[Invoice Date]])</f>
        <v>34</v>
      </c>
    </row>
    <row r="1408" spans="2:17"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c r="O1408" s="4" t="str">
        <f>TEXT(Table1[[#This Row],[Invoice Date]],"yyyy")</f>
        <v>2021</v>
      </c>
      <c r="P1408" s="4" t="str">
        <f>TEXT(Table1[[#This Row],[Invoice Date]],"mmm")</f>
        <v>Aug</v>
      </c>
      <c r="Q1408" s="4">
        <f>WEEKNUM(Table1[[#This Row],[Invoice Date]])</f>
        <v>34</v>
      </c>
    </row>
    <row r="1409" spans="2:17"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c r="O1409" s="4" t="str">
        <f>TEXT(Table1[[#This Row],[Invoice Date]],"yyyy")</f>
        <v>2021</v>
      </c>
      <c r="P1409" s="4" t="str">
        <f>TEXT(Table1[[#This Row],[Invoice Date]],"mmm")</f>
        <v>Aug</v>
      </c>
      <c r="Q1409" s="4">
        <f>WEEKNUM(Table1[[#This Row],[Invoice Date]])</f>
        <v>34</v>
      </c>
    </row>
    <row r="1410" spans="2:17"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c r="O1410" s="4" t="str">
        <f>TEXT(Table1[[#This Row],[Invoice Date]],"yyyy")</f>
        <v>2021</v>
      </c>
      <c r="P1410" s="4" t="str">
        <f>TEXT(Table1[[#This Row],[Invoice Date]],"mmm")</f>
        <v>Aug</v>
      </c>
      <c r="Q1410" s="4">
        <f>WEEKNUM(Table1[[#This Row],[Invoice Date]])</f>
        <v>34</v>
      </c>
    </row>
    <row r="1411" spans="2:17"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c r="O1411" s="4" t="str">
        <f>TEXT(Table1[[#This Row],[Invoice Date]],"yyyy")</f>
        <v>2021</v>
      </c>
      <c r="P1411" s="4" t="str">
        <f>TEXT(Table1[[#This Row],[Invoice Date]],"mmm")</f>
        <v>Aug</v>
      </c>
      <c r="Q1411" s="4">
        <f>WEEKNUM(Table1[[#This Row],[Invoice Date]])</f>
        <v>34</v>
      </c>
    </row>
    <row r="1412" spans="2:17"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c r="O1412" s="4" t="str">
        <f>TEXT(Table1[[#This Row],[Invoice Date]],"yyyy")</f>
        <v>2021</v>
      </c>
      <c r="P1412" s="4" t="str">
        <f>TEXT(Table1[[#This Row],[Invoice Date]],"mmm")</f>
        <v>Aug</v>
      </c>
      <c r="Q1412" s="4">
        <f>WEEKNUM(Table1[[#This Row],[Invoice Date]])</f>
        <v>34</v>
      </c>
    </row>
    <row r="1413" spans="2:17"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c r="O1413" s="4" t="str">
        <f>TEXT(Table1[[#This Row],[Invoice Date]],"yyyy")</f>
        <v>2021</v>
      </c>
      <c r="P1413" s="4" t="str">
        <f>TEXT(Table1[[#This Row],[Invoice Date]],"mmm")</f>
        <v>Sep</v>
      </c>
      <c r="Q1413" s="4">
        <f>WEEKNUM(Table1[[#This Row],[Invoice Date]])</f>
        <v>38</v>
      </c>
    </row>
    <row r="1414" spans="2:17"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c r="O1414" s="4" t="str">
        <f>TEXT(Table1[[#This Row],[Invoice Date]],"yyyy")</f>
        <v>2021</v>
      </c>
      <c r="P1414" s="4" t="str">
        <f>TEXT(Table1[[#This Row],[Invoice Date]],"mmm")</f>
        <v>Sep</v>
      </c>
      <c r="Q1414" s="4">
        <f>WEEKNUM(Table1[[#This Row],[Invoice Date]])</f>
        <v>38</v>
      </c>
    </row>
    <row r="1415" spans="2:17"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c r="O1415" s="4" t="str">
        <f>TEXT(Table1[[#This Row],[Invoice Date]],"yyyy")</f>
        <v>2021</v>
      </c>
      <c r="P1415" s="4" t="str">
        <f>TEXT(Table1[[#This Row],[Invoice Date]],"mmm")</f>
        <v>Sep</v>
      </c>
      <c r="Q1415" s="4">
        <f>WEEKNUM(Table1[[#This Row],[Invoice Date]])</f>
        <v>38</v>
      </c>
    </row>
    <row r="1416" spans="2:17"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c r="O1416" s="4" t="str">
        <f>TEXT(Table1[[#This Row],[Invoice Date]],"yyyy")</f>
        <v>2021</v>
      </c>
      <c r="P1416" s="4" t="str">
        <f>TEXT(Table1[[#This Row],[Invoice Date]],"mmm")</f>
        <v>Sep</v>
      </c>
      <c r="Q1416" s="4">
        <f>WEEKNUM(Table1[[#This Row],[Invoice Date]])</f>
        <v>38</v>
      </c>
    </row>
    <row r="1417" spans="2:17"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c r="O1417" s="4" t="str">
        <f>TEXT(Table1[[#This Row],[Invoice Date]],"yyyy")</f>
        <v>2021</v>
      </c>
      <c r="P1417" s="4" t="str">
        <f>TEXT(Table1[[#This Row],[Invoice Date]],"mmm")</f>
        <v>Sep</v>
      </c>
      <c r="Q1417" s="4">
        <f>WEEKNUM(Table1[[#This Row],[Invoice Date]])</f>
        <v>38</v>
      </c>
    </row>
    <row r="1418" spans="2:17"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c r="O1418" s="4" t="str">
        <f>TEXT(Table1[[#This Row],[Invoice Date]],"yyyy")</f>
        <v>2021</v>
      </c>
      <c r="P1418" s="4" t="str">
        <f>TEXT(Table1[[#This Row],[Invoice Date]],"mmm")</f>
        <v>Sep</v>
      </c>
      <c r="Q1418" s="4">
        <f>WEEKNUM(Table1[[#This Row],[Invoice Date]])</f>
        <v>38</v>
      </c>
    </row>
    <row r="1419" spans="2:17"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c r="O1419" s="4" t="str">
        <f>TEXT(Table1[[#This Row],[Invoice Date]],"yyyy")</f>
        <v>2021</v>
      </c>
      <c r="P1419" s="4" t="str">
        <f>TEXT(Table1[[#This Row],[Invoice Date]],"mmm")</f>
        <v>Oct</v>
      </c>
      <c r="Q1419" s="4">
        <f>WEEKNUM(Table1[[#This Row],[Invoice Date]])</f>
        <v>43</v>
      </c>
    </row>
    <row r="1420" spans="2:17"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c r="O1420" s="4" t="str">
        <f>TEXT(Table1[[#This Row],[Invoice Date]],"yyyy")</f>
        <v>2021</v>
      </c>
      <c r="P1420" s="4" t="str">
        <f>TEXT(Table1[[#This Row],[Invoice Date]],"mmm")</f>
        <v>Oct</v>
      </c>
      <c r="Q1420" s="4">
        <f>WEEKNUM(Table1[[#This Row],[Invoice Date]])</f>
        <v>43</v>
      </c>
    </row>
    <row r="1421" spans="2:17"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c r="O1421" s="4" t="str">
        <f>TEXT(Table1[[#This Row],[Invoice Date]],"yyyy")</f>
        <v>2021</v>
      </c>
      <c r="P1421" s="4" t="str">
        <f>TEXT(Table1[[#This Row],[Invoice Date]],"mmm")</f>
        <v>Oct</v>
      </c>
      <c r="Q1421" s="4">
        <f>WEEKNUM(Table1[[#This Row],[Invoice Date]])</f>
        <v>43</v>
      </c>
    </row>
    <row r="1422" spans="2:17"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c r="O1422" s="4" t="str">
        <f>TEXT(Table1[[#This Row],[Invoice Date]],"yyyy")</f>
        <v>2021</v>
      </c>
      <c r="P1422" s="4" t="str">
        <f>TEXT(Table1[[#This Row],[Invoice Date]],"mmm")</f>
        <v>Oct</v>
      </c>
      <c r="Q1422" s="4">
        <f>WEEKNUM(Table1[[#This Row],[Invoice Date]])</f>
        <v>43</v>
      </c>
    </row>
    <row r="1423" spans="2:17"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c r="O1423" s="4" t="str">
        <f>TEXT(Table1[[#This Row],[Invoice Date]],"yyyy")</f>
        <v>2021</v>
      </c>
      <c r="P1423" s="4" t="str">
        <f>TEXT(Table1[[#This Row],[Invoice Date]],"mmm")</f>
        <v>Oct</v>
      </c>
      <c r="Q1423" s="4">
        <f>WEEKNUM(Table1[[#This Row],[Invoice Date]])</f>
        <v>43</v>
      </c>
    </row>
    <row r="1424" spans="2:17"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c r="O1424" s="4" t="str">
        <f>TEXT(Table1[[#This Row],[Invoice Date]],"yyyy")</f>
        <v>2021</v>
      </c>
      <c r="P1424" s="4" t="str">
        <f>TEXT(Table1[[#This Row],[Invoice Date]],"mmm")</f>
        <v>Oct</v>
      </c>
      <c r="Q1424" s="4">
        <f>WEEKNUM(Table1[[#This Row],[Invoice Date]])</f>
        <v>43</v>
      </c>
    </row>
    <row r="1425" spans="2:17"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c r="O1425" s="4" t="str">
        <f>TEXT(Table1[[#This Row],[Invoice Date]],"yyyy")</f>
        <v>2021</v>
      </c>
      <c r="P1425" s="4" t="str">
        <f>TEXT(Table1[[#This Row],[Invoice Date]],"mmm")</f>
        <v>Nov</v>
      </c>
      <c r="Q1425" s="4">
        <f>WEEKNUM(Table1[[#This Row],[Invoice Date]])</f>
        <v>47</v>
      </c>
    </row>
    <row r="1426" spans="2:17"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c r="O1426" s="4" t="str">
        <f>TEXT(Table1[[#This Row],[Invoice Date]],"yyyy")</f>
        <v>2021</v>
      </c>
      <c r="P1426" s="4" t="str">
        <f>TEXT(Table1[[#This Row],[Invoice Date]],"mmm")</f>
        <v>Nov</v>
      </c>
      <c r="Q1426" s="4">
        <f>WEEKNUM(Table1[[#This Row],[Invoice Date]])</f>
        <v>47</v>
      </c>
    </row>
    <row r="1427" spans="2:17"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c r="O1427" s="4" t="str">
        <f>TEXT(Table1[[#This Row],[Invoice Date]],"yyyy")</f>
        <v>2021</v>
      </c>
      <c r="P1427" s="4" t="str">
        <f>TEXT(Table1[[#This Row],[Invoice Date]],"mmm")</f>
        <v>Nov</v>
      </c>
      <c r="Q1427" s="4">
        <f>WEEKNUM(Table1[[#This Row],[Invoice Date]])</f>
        <v>47</v>
      </c>
    </row>
    <row r="1428" spans="2:17"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c r="O1428" s="4" t="str">
        <f>TEXT(Table1[[#This Row],[Invoice Date]],"yyyy")</f>
        <v>2021</v>
      </c>
      <c r="P1428" s="4" t="str">
        <f>TEXT(Table1[[#This Row],[Invoice Date]],"mmm")</f>
        <v>Nov</v>
      </c>
      <c r="Q1428" s="4">
        <f>WEEKNUM(Table1[[#This Row],[Invoice Date]])</f>
        <v>47</v>
      </c>
    </row>
    <row r="1429" spans="2:17"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c r="O1429" s="4" t="str">
        <f>TEXT(Table1[[#This Row],[Invoice Date]],"yyyy")</f>
        <v>2021</v>
      </c>
      <c r="P1429" s="4" t="str">
        <f>TEXT(Table1[[#This Row],[Invoice Date]],"mmm")</f>
        <v>Nov</v>
      </c>
      <c r="Q1429" s="4">
        <f>WEEKNUM(Table1[[#This Row],[Invoice Date]])</f>
        <v>47</v>
      </c>
    </row>
    <row r="1430" spans="2:17"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c r="O1430" s="4" t="str">
        <f>TEXT(Table1[[#This Row],[Invoice Date]],"yyyy")</f>
        <v>2021</v>
      </c>
      <c r="P1430" s="4" t="str">
        <f>TEXT(Table1[[#This Row],[Invoice Date]],"mmm")</f>
        <v>Nov</v>
      </c>
      <c r="Q1430" s="4">
        <f>WEEKNUM(Table1[[#This Row],[Invoice Date]])</f>
        <v>47</v>
      </c>
    </row>
    <row r="1431" spans="2:17"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c r="O1431" s="4" t="str">
        <f>TEXT(Table1[[#This Row],[Invoice Date]],"yyyy")</f>
        <v>2021</v>
      </c>
      <c r="P1431" s="4" t="str">
        <f>TEXT(Table1[[#This Row],[Invoice Date]],"mmm")</f>
        <v>Dec</v>
      </c>
      <c r="Q1431" s="4">
        <f>WEEKNUM(Table1[[#This Row],[Invoice Date]])</f>
        <v>51</v>
      </c>
    </row>
    <row r="1432" spans="2:17"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c r="O1432" s="4" t="str">
        <f>TEXT(Table1[[#This Row],[Invoice Date]],"yyyy")</f>
        <v>2021</v>
      </c>
      <c r="P1432" s="4" t="str">
        <f>TEXT(Table1[[#This Row],[Invoice Date]],"mmm")</f>
        <v>Dec</v>
      </c>
      <c r="Q1432" s="4">
        <f>WEEKNUM(Table1[[#This Row],[Invoice Date]])</f>
        <v>51</v>
      </c>
    </row>
    <row r="1433" spans="2:17"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c r="O1433" s="4" t="str">
        <f>TEXT(Table1[[#This Row],[Invoice Date]],"yyyy")</f>
        <v>2021</v>
      </c>
      <c r="P1433" s="4" t="str">
        <f>TEXT(Table1[[#This Row],[Invoice Date]],"mmm")</f>
        <v>Dec</v>
      </c>
      <c r="Q1433" s="4">
        <f>WEEKNUM(Table1[[#This Row],[Invoice Date]])</f>
        <v>51</v>
      </c>
    </row>
    <row r="1434" spans="2:17"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c r="O1434" s="4" t="str">
        <f>TEXT(Table1[[#This Row],[Invoice Date]],"yyyy")</f>
        <v>2021</v>
      </c>
      <c r="P1434" s="4" t="str">
        <f>TEXT(Table1[[#This Row],[Invoice Date]],"mmm")</f>
        <v>Dec</v>
      </c>
      <c r="Q1434" s="4">
        <f>WEEKNUM(Table1[[#This Row],[Invoice Date]])</f>
        <v>51</v>
      </c>
    </row>
    <row r="1435" spans="2:17"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c r="O1435" s="4" t="str">
        <f>TEXT(Table1[[#This Row],[Invoice Date]],"yyyy")</f>
        <v>2021</v>
      </c>
      <c r="P1435" s="4" t="str">
        <f>TEXT(Table1[[#This Row],[Invoice Date]],"mmm")</f>
        <v>Dec</v>
      </c>
      <c r="Q1435" s="4">
        <f>WEEKNUM(Table1[[#This Row],[Invoice Date]])</f>
        <v>51</v>
      </c>
    </row>
    <row r="1436" spans="2:17"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c r="O1436" s="4" t="str">
        <f>TEXT(Table1[[#This Row],[Invoice Date]],"yyyy")</f>
        <v>2021</v>
      </c>
      <c r="P1436" s="4" t="str">
        <f>TEXT(Table1[[#This Row],[Invoice Date]],"mmm")</f>
        <v>Dec</v>
      </c>
      <c r="Q1436" s="4">
        <f>WEEKNUM(Table1[[#This Row],[Invoice Date]])</f>
        <v>51</v>
      </c>
    </row>
    <row r="1437" spans="2:17"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c r="O1437" s="4" t="str">
        <f>TEXT(Table1[[#This Row],[Invoice Date]],"yyyy")</f>
        <v>2021</v>
      </c>
      <c r="P1437" s="4" t="str">
        <f>TEXT(Table1[[#This Row],[Invoice Date]],"mmm")</f>
        <v>Jan</v>
      </c>
      <c r="Q1437" s="4">
        <f>WEEKNUM(Table1[[#This Row],[Invoice Date]])</f>
        <v>3</v>
      </c>
    </row>
    <row r="1438" spans="2:17"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c r="O1438" s="4" t="str">
        <f>TEXT(Table1[[#This Row],[Invoice Date]],"yyyy")</f>
        <v>2021</v>
      </c>
      <c r="P1438" s="4" t="str">
        <f>TEXT(Table1[[#This Row],[Invoice Date]],"mmm")</f>
        <v>Jan</v>
      </c>
      <c r="Q1438" s="4">
        <f>WEEKNUM(Table1[[#This Row],[Invoice Date]])</f>
        <v>3</v>
      </c>
    </row>
    <row r="1439" spans="2:17"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c r="O1439" s="4" t="str">
        <f>TEXT(Table1[[#This Row],[Invoice Date]],"yyyy")</f>
        <v>2021</v>
      </c>
      <c r="P1439" s="4" t="str">
        <f>TEXT(Table1[[#This Row],[Invoice Date]],"mmm")</f>
        <v>Jan</v>
      </c>
      <c r="Q1439" s="4">
        <f>WEEKNUM(Table1[[#This Row],[Invoice Date]])</f>
        <v>3</v>
      </c>
    </row>
    <row r="1440" spans="2:17"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c r="O1440" s="4" t="str">
        <f>TEXT(Table1[[#This Row],[Invoice Date]],"yyyy")</f>
        <v>2021</v>
      </c>
      <c r="P1440" s="4" t="str">
        <f>TEXT(Table1[[#This Row],[Invoice Date]],"mmm")</f>
        <v>Jan</v>
      </c>
      <c r="Q1440" s="4">
        <f>WEEKNUM(Table1[[#This Row],[Invoice Date]])</f>
        <v>3</v>
      </c>
    </row>
    <row r="1441" spans="2:17"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c r="O1441" s="4" t="str">
        <f>TEXT(Table1[[#This Row],[Invoice Date]],"yyyy")</f>
        <v>2021</v>
      </c>
      <c r="P1441" s="4" t="str">
        <f>TEXT(Table1[[#This Row],[Invoice Date]],"mmm")</f>
        <v>Jan</v>
      </c>
      <c r="Q1441" s="4">
        <f>WEEKNUM(Table1[[#This Row],[Invoice Date]])</f>
        <v>3</v>
      </c>
    </row>
    <row r="1442" spans="2:17"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c r="O1442" s="4" t="str">
        <f>TEXT(Table1[[#This Row],[Invoice Date]],"yyyy")</f>
        <v>2021</v>
      </c>
      <c r="P1442" s="4" t="str">
        <f>TEXT(Table1[[#This Row],[Invoice Date]],"mmm")</f>
        <v>Jan</v>
      </c>
      <c r="Q1442" s="4">
        <f>WEEKNUM(Table1[[#This Row],[Invoice Date]])</f>
        <v>3</v>
      </c>
    </row>
    <row r="1443" spans="2:17"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c r="O1443" s="4" t="str">
        <f>TEXT(Table1[[#This Row],[Invoice Date]],"yyyy")</f>
        <v>2021</v>
      </c>
      <c r="P1443" s="4" t="str">
        <f>TEXT(Table1[[#This Row],[Invoice Date]],"mmm")</f>
        <v>Feb</v>
      </c>
      <c r="Q1443" s="4">
        <f>WEEKNUM(Table1[[#This Row],[Invoice Date]])</f>
        <v>7</v>
      </c>
    </row>
    <row r="1444" spans="2:17"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c r="O1444" s="4" t="str">
        <f>TEXT(Table1[[#This Row],[Invoice Date]],"yyyy")</f>
        <v>2021</v>
      </c>
      <c r="P1444" s="4" t="str">
        <f>TEXT(Table1[[#This Row],[Invoice Date]],"mmm")</f>
        <v>Feb</v>
      </c>
      <c r="Q1444" s="4">
        <f>WEEKNUM(Table1[[#This Row],[Invoice Date]])</f>
        <v>7</v>
      </c>
    </row>
    <row r="1445" spans="2:17"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c r="O1445" s="4" t="str">
        <f>TEXT(Table1[[#This Row],[Invoice Date]],"yyyy")</f>
        <v>2021</v>
      </c>
      <c r="P1445" s="4" t="str">
        <f>TEXT(Table1[[#This Row],[Invoice Date]],"mmm")</f>
        <v>Feb</v>
      </c>
      <c r="Q1445" s="4">
        <f>WEEKNUM(Table1[[#This Row],[Invoice Date]])</f>
        <v>7</v>
      </c>
    </row>
    <row r="1446" spans="2:17"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c r="O1446" s="4" t="str">
        <f>TEXT(Table1[[#This Row],[Invoice Date]],"yyyy")</f>
        <v>2021</v>
      </c>
      <c r="P1446" s="4" t="str">
        <f>TEXT(Table1[[#This Row],[Invoice Date]],"mmm")</f>
        <v>Feb</v>
      </c>
      <c r="Q1446" s="4">
        <f>WEEKNUM(Table1[[#This Row],[Invoice Date]])</f>
        <v>7</v>
      </c>
    </row>
    <row r="1447" spans="2:17"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c r="O1447" s="4" t="str">
        <f>TEXT(Table1[[#This Row],[Invoice Date]],"yyyy")</f>
        <v>2021</v>
      </c>
      <c r="P1447" s="4" t="str">
        <f>TEXT(Table1[[#This Row],[Invoice Date]],"mmm")</f>
        <v>Feb</v>
      </c>
      <c r="Q1447" s="4">
        <f>WEEKNUM(Table1[[#This Row],[Invoice Date]])</f>
        <v>7</v>
      </c>
    </row>
    <row r="1448" spans="2:17"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c r="O1448" s="4" t="str">
        <f>TEXT(Table1[[#This Row],[Invoice Date]],"yyyy")</f>
        <v>2021</v>
      </c>
      <c r="P1448" s="4" t="str">
        <f>TEXT(Table1[[#This Row],[Invoice Date]],"mmm")</f>
        <v>Feb</v>
      </c>
      <c r="Q1448" s="4">
        <f>WEEKNUM(Table1[[#This Row],[Invoice Date]])</f>
        <v>7</v>
      </c>
    </row>
    <row r="1449" spans="2:17"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c r="O1449" s="4" t="str">
        <f>TEXT(Table1[[#This Row],[Invoice Date]],"yyyy")</f>
        <v>2021</v>
      </c>
      <c r="P1449" s="4" t="str">
        <f>TEXT(Table1[[#This Row],[Invoice Date]],"mmm")</f>
        <v>Mar</v>
      </c>
      <c r="Q1449" s="4">
        <f>WEEKNUM(Table1[[#This Row],[Invoice Date]])</f>
        <v>11</v>
      </c>
    </row>
    <row r="1450" spans="2:17"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c r="O1450" s="4" t="str">
        <f>TEXT(Table1[[#This Row],[Invoice Date]],"yyyy")</f>
        <v>2021</v>
      </c>
      <c r="P1450" s="4" t="str">
        <f>TEXT(Table1[[#This Row],[Invoice Date]],"mmm")</f>
        <v>Mar</v>
      </c>
      <c r="Q1450" s="4">
        <f>WEEKNUM(Table1[[#This Row],[Invoice Date]])</f>
        <v>11</v>
      </c>
    </row>
    <row r="1451" spans="2:17"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c r="O1451" s="4" t="str">
        <f>TEXT(Table1[[#This Row],[Invoice Date]],"yyyy")</f>
        <v>2021</v>
      </c>
      <c r="P1451" s="4" t="str">
        <f>TEXT(Table1[[#This Row],[Invoice Date]],"mmm")</f>
        <v>Mar</v>
      </c>
      <c r="Q1451" s="4">
        <f>WEEKNUM(Table1[[#This Row],[Invoice Date]])</f>
        <v>11</v>
      </c>
    </row>
    <row r="1452" spans="2:17"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c r="O1452" s="4" t="str">
        <f>TEXT(Table1[[#This Row],[Invoice Date]],"yyyy")</f>
        <v>2021</v>
      </c>
      <c r="P1452" s="4" t="str">
        <f>TEXT(Table1[[#This Row],[Invoice Date]],"mmm")</f>
        <v>Mar</v>
      </c>
      <c r="Q1452" s="4">
        <f>WEEKNUM(Table1[[#This Row],[Invoice Date]])</f>
        <v>11</v>
      </c>
    </row>
    <row r="1453" spans="2:17"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c r="O1453" s="4" t="str">
        <f>TEXT(Table1[[#This Row],[Invoice Date]],"yyyy")</f>
        <v>2021</v>
      </c>
      <c r="P1453" s="4" t="str">
        <f>TEXT(Table1[[#This Row],[Invoice Date]],"mmm")</f>
        <v>Mar</v>
      </c>
      <c r="Q1453" s="4">
        <f>WEEKNUM(Table1[[#This Row],[Invoice Date]])</f>
        <v>11</v>
      </c>
    </row>
    <row r="1454" spans="2:17"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c r="O1454" s="4" t="str">
        <f>TEXT(Table1[[#This Row],[Invoice Date]],"yyyy")</f>
        <v>2021</v>
      </c>
      <c r="P1454" s="4" t="str">
        <f>TEXT(Table1[[#This Row],[Invoice Date]],"mmm")</f>
        <v>Mar</v>
      </c>
      <c r="Q1454" s="4">
        <f>WEEKNUM(Table1[[#This Row],[Invoice Date]])</f>
        <v>11</v>
      </c>
    </row>
    <row r="1455" spans="2:17"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c r="O1455" s="4" t="str">
        <f>TEXT(Table1[[#This Row],[Invoice Date]],"yyyy")</f>
        <v>2021</v>
      </c>
      <c r="P1455" s="4" t="str">
        <f>TEXT(Table1[[#This Row],[Invoice Date]],"mmm")</f>
        <v>Apr</v>
      </c>
      <c r="Q1455" s="4">
        <f>WEEKNUM(Table1[[#This Row],[Invoice Date]])</f>
        <v>15</v>
      </c>
    </row>
    <row r="1456" spans="2:17"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c r="O1456" s="4" t="str">
        <f>TEXT(Table1[[#This Row],[Invoice Date]],"yyyy")</f>
        <v>2021</v>
      </c>
      <c r="P1456" s="4" t="str">
        <f>TEXT(Table1[[#This Row],[Invoice Date]],"mmm")</f>
        <v>Apr</v>
      </c>
      <c r="Q1456" s="4">
        <f>WEEKNUM(Table1[[#This Row],[Invoice Date]])</f>
        <v>15</v>
      </c>
    </row>
    <row r="1457" spans="2:17"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c r="O1457" s="4" t="str">
        <f>TEXT(Table1[[#This Row],[Invoice Date]],"yyyy")</f>
        <v>2021</v>
      </c>
      <c r="P1457" s="4" t="str">
        <f>TEXT(Table1[[#This Row],[Invoice Date]],"mmm")</f>
        <v>Apr</v>
      </c>
      <c r="Q1457" s="4">
        <f>WEEKNUM(Table1[[#This Row],[Invoice Date]])</f>
        <v>15</v>
      </c>
    </row>
    <row r="1458" spans="2:17"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c r="O1458" s="4" t="str">
        <f>TEXT(Table1[[#This Row],[Invoice Date]],"yyyy")</f>
        <v>2021</v>
      </c>
      <c r="P1458" s="4" t="str">
        <f>TEXT(Table1[[#This Row],[Invoice Date]],"mmm")</f>
        <v>Apr</v>
      </c>
      <c r="Q1458" s="4">
        <f>WEEKNUM(Table1[[#This Row],[Invoice Date]])</f>
        <v>15</v>
      </c>
    </row>
    <row r="1459" spans="2:17"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c r="O1459" s="4" t="str">
        <f>TEXT(Table1[[#This Row],[Invoice Date]],"yyyy")</f>
        <v>2021</v>
      </c>
      <c r="P1459" s="4" t="str">
        <f>TEXT(Table1[[#This Row],[Invoice Date]],"mmm")</f>
        <v>Apr</v>
      </c>
      <c r="Q1459" s="4">
        <f>WEEKNUM(Table1[[#This Row],[Invoice Date]])</f>
        <v>15</v>
      </c>
    </row>
    <row r="1460" spans="2:17"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c r="O1460" s="4" t="str">
        <f>TEXT(Table1[[#This Row],[Invoice Date]],"yyyy")</f>
        <v>2021</v>
      </c>
      <c r="P1460" s="4" t="str">
        <f>TEXT(Table1[[#This Row],[Invoice Date]],"mmm")</f>
        <v>Apr</v>
      </c>
      <c r="Q1460" s="4">
        <f>WEEKNUM(Table1[[#This Row],[Invoice Date]])</f>
        <v>15</v>
      </c>
    </row>
    <row r="1461" spans="2:17"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c r="O1461" s="4" t="str">
        <f>TEXT(Table1[[#This Row],[Invoice Date]],"yyyy")</f>
        <v>2021</v>
      </c>
      <c r="P1461" s="4" t="str">
        <f>TEXT(Table1[[#This Row],[Invoice Date]],"mmm")</f>
        <v>May</v>
      </c>
      <c r="Q1461" s="4">
        <f>WEEKNUM(Table1[[#This Row],[Invoice Date]])</f>
        <v>19</v>
      </c>
    </row>
    <row r="1462" spans="2:17"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c r="O1462" s="4" t="str">
        <f>TEXT(Table1[[#This Row],[Invoice Date]],"yyyy")</f>
        <v>2021</v>
      </c>
      <c r="P1462" s="4" t="str">
        <f>TEXT(Table1[[#This Row],[Invoice Date]],"mmm")</f>
        <v>May</v>
      </c>
      <c r="Q1462" s="4">
        <f>WEEKNUM(Table1[[#This Row],[Invoice Date]])</f>
        <v>19</v>
      </c>
    </row>
    <row r="1463" spans="2:17"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c r="O1463" s="4" t="str">
        <f>TEXT(Table1[[#This Row],[Invoice Date]],"yyyy")</f>
        <v>2021</v>
      </c>
      <c r="P1463" s="4" t="str">
        <f>TEXT(Table1[[#This Row],[Invoice Date]],"mmm")</f>
        <v>May</v>
      </c>
      <c r="Q1463" s="4">
        <f>WEEKNUM(Table1[[#This Row],[Invoice Date]])</f>
        <v>19</v>
      </c>
    </row>
    <row r="1464" spans="2:17"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c r="O1464" s="4" t="str">
        <f>TEXT(Table1[[#This Row],[Invoice Date]],"yyyy")</f>
        <v>2021</v>
      </c>
      <c r="P1464" s="4" t="str">
        <f>TEXT(Table1[[#This Row],[Invoice Date]],"mmm")</f>
        <v>May</v>
      </c>
      <c r="Q1464" s="4">
        <f>WEEKNUM(Table1[[#This Row],[Invoice Date]])</f>
        <v>19</v>
      </c>
    </row>
    <row r="1465" spans="2:17"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c r="O1465" s="4" t="str">
        <f>TEXT(Table1[[#This Row],[Invoice Date]],"yyyy")</f>
        <v>2021</v>
      </c>
      <c r="P1465" s="4" t="str">
        <f>TEXT(Table1[[#This Row],[Invoice Date]],"mmm")</f>
        <v>May</v>
      </c>
      <c r="Q1465" s="4">
        <f>WEEKNUM(Table1[[#This Row],[Invoice Date]])</f>
        <v>19</v>
      </c>
    </row>
    <row r="1466" spans="2:17"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c r="O1466" s="4" t="str">
        <f>TEXT(Table1[[#This Row],[Invoice Date]],"yyyy")</f>
        <v>2021</v>
      </c>
      <c r="P1466" s="4" t="str">
        <f>TEXT(Table1[[#This Row],[Invoice Date]],"mmm")</f>
        <v>May</v>
      </c>
      <c r="Q1466" s="4">
        <f>WEEKNUM(Table1[[#This Row],[Invoice Date]])</f>
        <v>19</v>
      </c>
    </row>
    <row r="1467" spans="2:17"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c r="O1467" s="4" t="str">
        <f>TEXT(Table1[[#This Row],[Invoice Date]],"yyyy")</f>
        <v>2021</v>
      </c>
      <c r="P1467" s="4" t="str">
        <f>TEXT(Table1[[#This Row],[Invoice Date]],"mmm")</f>
        <v>Jun</v>
      </c>
      <c r="Q1467" s="4">
        <f>WEEKNUM(Table1[[#This Row],[Invoice Date]])</f>
        <v>24</v>
      </c>
    </row>
    <row r="1468" spans="2:17"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c r="O1468" s="4" t="str">
        <f>TEXT(Table1[[#This Row],[Invoice Date]],"yyyy")</f>
        <v>2021</v>
      </c>
      <c r="P1468" s="4" t="str">
        <f>TEXT(Table1[[#This Row],[Invoice Date]],"mmm")</f>
        <v>Jun</v>
      </c>
      <c r="Q1468" s="4">
        <f>WEEKNUM(Table1[[#This Row],[Invoice Date]])</f>
        <v>24</v>
      </c>
    </row>
    <row r="1469" spans="2:17"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c r="O1469" s="4" t="str">
        <f>TEXT(Table1[[#This Row],[Invoice Date]],"yyyy")</f>
        <v>2021</v>
      </c>
      <c r="P1469" s="4" t="str">
        <f>TEXT(Table1[[#This Row],[Invoice Date]],"mmm")</f>
        <v>Jun</v>
      </c>
      <c r="Q1469" s="4">
        <f>WEEKNUM(Table1[[#This Row],[Invoice Date]])</f>
        <v>24</v>
      </c>
    </row>
    <row r="1470" spans="2:17"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c r="O1470" s="4" t="str">
        <f>TEXT(Table1[[#This Row],[Invoice Date]],"yyyy")</f>
        <v>2021</v>
      </c>
      <c r="P1470" s="4" t="str">
        <f>TEXT(Table1[[#This Row],[Invoice Date]],"mmm")</f>
        <v>Jun</v>
      </c>
      <c r="Q1470" s="4">
        <f>WEEKNUM(Table1[[#This Row],[Invoice Date]])</f>
        <v>24</v>
      </c>
    </row>
    <row r="1471" spans="2:17"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c r="O1471" s="4" t="str">
        <f>TEXT(Table1[[#This Row],[Invoice Date]],"yyyy")</f>
        <v>2021</v>
      </c>
      <c r="P1471" s="4" t="str">
        <f>TEXT(Table1[[#This Row],[Invoice Date]],"mmm")</f>
        <v>Jun</v>
      </c>
      <c r="Q1471" s="4">
        <f>WEEKNUM(Table1[[#This Row],[Invoice Date]])</f>
        <v>24</v>
      </c>
    </row>
    <row r="1472" spans="2:17"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c r="O1472" s="4" t="str">
        <f>TEXT(Table1[[#This Row],[Invoice Date]],"yyyy")</f>
        <v>2021</v>
      </c>
      <c r="P1472" s="4" t="str">
        <f>TEXT(Table1[[#This Row],[Invoice Date]],"mmm")</f>
        <v>Jun</v>
      </c>
      <c r="Q1472" s="4">
        <f>WEEKNUM(Table1[[#This Row],[Invoice Date]])</f>
        <v>24</v>
      </c>
    </row>
    <row r="1473" spans="2:17"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c r="O1473" s="4" t="str">
        <f>TEXT(Table1[[#This Row],[Invoice Date]],"yyyy")</f>
        <v>2021</v>
      </c>
      <c r="P1473" s="4" t="str">
        <f>TEXT(Table1[[#This Row],[Invoice Date]],"mmm")</f>
        <v>Jul</v>
      </c>
      <c r="Q1473" s="4">
        <f>WEEKNUM(Table1[[#This Row],[Invoice Date]])</f>
        <v>28</v>
      </c>
    </row>
    <row r="1474" spans="2:17"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c r="O1474" s="4" t="str">
        <f>TEXT(Table1[[#This Row],[Invoice Date]],"yyyy")</f>
        <v>2021</v>
      </c>
      <c r="P1474" s="4" t="str">
        <f>TEXT(Table1[[#This Row],[Invoice Date]],"mmm")</f>
        <v>Jul</v>
      </c>
      <c r="Q1474" s="4">
        <f>WEEKNUM(Table1[[#This Row],[Invoice Date]])</f>
        <v>28</v>
      </c>
    </row>
    <row r="1475" spans="2:17"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c r="O1475" s="4" t="str">
        <f>TEXT(Table1[[#This Row],[Invoice Date]],"yyyy")</f>
        <v>2021</v>
      </c>
      <c r="P1475" s="4" t="str">
        <f>TEXT(Table1[[#This Row],[Invoice Date]],"mmm")</f>
        <v>Jul</v>
      </c>
      <c r="Q1475" s="4">
        <f>WEEKNUM(Table1[[#This Row],[Invoice Date]])</f>
        <v>28</v>
      </c>
    </row>
    <row r="1476" spans="2:17"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c r="O1476" s="4" t="str">
        <f>TEXT(Table1[[#This Row],[Invoice Date]],"yyyy")</f>
        <v>2021</v>
      </c>
      <c r="P1476" s="4" t="str">
        <f>TEXT(Table1[[#This Row],[Invoice Date]],"mmm")</f>
        <v>Jul</v>
      </c>
      <c r="Q1476" s="4">
        <f>WEEKNUM(Table1[[#This Row],[Invoice Date]])</f>
        <v>28</v>
      </c>
    </row>
    <row r="1477" spans="2:17"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c r="O1477" s="4" t="str">
        <f>TEXT(Table1[[#This Row],[Invoice Date]],"yyyy")</f>
        <v>2021</v>
      </c>
      <c r="P1477" s="4" t="str">
        <f>TEXT(Table1[[#This Row],[Invoice Date]],"mmm")</f>
        <v>Jul</v>
      </c>
      <c r="Q1477" s="4">
        <f>WEEKNUM(Table1[[#This Row],[Invoice Date]])</f>
        <v>28</v>
      </c>
    </row>
    <row r="1478" spans="2:17"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c r="O1478" s="4" t="str">
        <f>TEXT(Table1[[#This Row],[Invoice Date]],"yyyy")</f>
        <v>2021</v>
      </c>
      <c r="P1478" s="4" t="str">
        <f>TEXT(Table1[[#This Row],[Invoice Date]],"mmm")</f>
        <v>Jul</v>
      </c>
      <c r="Q1478" s="4">
        <f>WEEKNUM(Table1[[#This Row],[Invoice Date]])</f>
        <v>28</v>
      </c>
    </row>
    <row r="1479" spans="2:17"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c r="O1479" s="4" t="str">
        <f>TEXT(Table1[[#This Row],[Invoice Date]],"yyyy")</f>
        <v>2021</v>
      </c>
      <c r="P1479" s="4" t="str">
        <f>TEXT(Table1[[#This Row],[Invoice Date]],"mmm")</f>
        <v>Aug</v>
      </c>
      <c r="Q1479" s="4">
        <f>WEEKNUM(Table1[[#This Row],[Invoice Date]])</f>
        <v>33</v>
      </c>
    </row>
    <row r="1480" spans="2:17"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c r="O1480" s="4" t="str">
        <f>TEXT(Table1[[#This Row],[Invoice Date]],"yyyy")</f>
        <v>2021</v>
      </c>
      <c r="P1480" s="4" t="str">
        <f>TEXT(Table1[[#This Row],[Invoice Date]],"mmm")</f>
        <v>Aug</v>
      </c>
      <c r="Q1480" s="4">
        <f>WEEKNUM(Table1[[#This Row],[Invoice Date]])</f>
        <v>33</v>
      </c>
    </row>
    <row r="1481" spans="2:17"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c r="O1481" s="4" t="str">
        <f>TEXT(Table1[[#This Row],[Invoice Date]],"yyyy")</f>
        <v>2021</v>
      </c>
      <c r="P1481" s="4" t="str">
        <f>TEXT(Table1[[#This Row],[Invoice Date]],"mmm")</f>
        <v>Aug</v>
      </c>
      <c r="Q1481" s="4">
        <f>WEEKNUM(Table1[[#This Row],[Invoice Date]])</f>
        <v>33</v>
      </c>
    </row>
    <row r="1482" spans="2:17"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c r="O1482" s="4" t="str">
        <f>TEXT(Table1[[#This Row],[Invoice Date]],"yyyy")</f>
        <v>2021</v>
      </c>
      <c r="P1482" s="4" t="str">
        <f>TEXT(Table1[[#This Row],[Invoice Date]],"mmm")</f>
        <v>Aug</v>
      </c>
      <c r="Q1482" s="4">
        <f>WEEKNUM(Table1[[#This Row],[Invoice Date]])</f>
        <v>33</v>
      </c>
    </row>
    <row r="1483" spans="2:17"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c r="O1483" s="4" t="str">
        <f>TEXT(Table1[[#This Row],[Invoice Date]],"yyyy")</f>
        <v>2021</v>
      </c>
      <c r="P1483" s="4" t="str">
        <f>TEXT(Table1[[#This Row],[Invoice Date]],"mmm")</f>
        <v>Aug</v>
      </c>
      <c r="Q1483" s="4">
        <f>WEEKNUM(Table1[[#This Row],[Invoice Date]])</f>
        <v>33</v>
      </c>
    </row>
    <row r="1484" spans="2:17"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c r="O1484" s="4" t="str">
        <f>TEXT(Table1[[#This Row],[Invoice Date]],"yyyy")</f>
        <v>2021</v>
      </c>
      <c r="P1484" s="4" t="str">
        <f>TEXT(Table1[[#This Row],[Invoice Date]],"mmm")</f>
        <v>Aug</v>
      </c>
      <c r="Q1484" s="4">
        <f>WEEKNUM(Table1[[#This Row],[Invoice Date]])</f>
        <v>33</v>
      </c>
    </row>
    <row r="1485" spans="2:17"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c r="O1485" s="4" t="str">
        <f>TEXT(Table1[[#This Row],[Invoice Date]],"yyyy")</f>
        <v>2021</v>
      </c>
      <c r="P1485" s="4" t="str">
        <f>TEXT(Table1[[#This Row],[Invoice Date]],"mmm")</f>
        <v>Sep</v>
      </c>
      <c r="Q1485" s="4">
        <f>WEEKNUM(Table1[[#This Row],[Invoice Date]])</f>
        <v>37</v>
      </c>
    </row>
    <row r="1486" spans="2:17"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c r="O1486" s="4" t="str">
        <f>TEXT(Table1[[#This Row],[Invoice Date]],"yyyy")</f>
        <v>2021</v>
      </c>
      <c r="P1486" s="4" t="str">
        <f>TEXT(Table1[[#This Row],[Invoice Date]],"mmm")</f>
        <v>Sep</v>
      </c>
      <c r="Q1486" s="4">
        <f>WEEKNUM(Table1[[#This Row],[Invoice Date]])</f>
        <v>37</v>
      </c>
    </row>
    <row r="1487" spans="2:17"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c r="O1487" s="4" t="str">
        <f>TEXT(Table1[[#This Row],[Invoice Date]],"yyyy")</f>
        <v>2021</v>
      </c>
      <c r="P1487" s="4" t="str">
        <f>TEXT(Table1[[#This Row],[Invoice Date]],"mmm")</f>
        <v>Sep</v>
      </c>
      <c r="Q1487" s="4">
        <f>WEEKNUM(Table1[[#This Row],[Invoice Date]])</f>
        <v>37</v>
      </c>
    </row>
    <row r="1488" spans="2:17"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c r="O1488" s="4" t="str">
        <f>TEXT(Table1[[#This Row],[Invoice Date]],"yyyy")</f>
        <v>2021</v>
      </c>
      <c r="P1488" s="4" t="str">
        <f>TEXT(Table1[[#This Row],[Invoice Date]],"mmm")</f>
        <v>Sep</v>
      </c>
      <c r="Q1488" s="4">
        <f>WEEKNUM(Table1[[#This Row],[Invoice Date]])</f>
        <v>37</v>
      </c>
    </row>
    <row r="1489" spans="2:17"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c r="O1489" s="4" t="str">
        <f>TEXT(Table1[[#This Row],[Invoice Date]],"yyyy")</f>
        <v>2021</v>
      </c>
      <c r="P1489" s="4" t="str">
        <f>TEXT(Table1[[#This Row],[Invoice Date]],"mmm")</f>
        <v>Sep</v>
      </c>
      <c r="Q1489" s="4">
        <f>WEEKNUM(Table1[[#This Row],[Invoice Date]])</f>
        <v>37</v>
      </c>
    </row>
    <row r="1490" spans="2:17"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c r="O1490" s="4" t="str">
        <f>TEXT(Table1[[#This Row],[Invoice Date]],"yyyy")</f>
        <v>2021</v>
      </c>
      <c r="P1490" s="4" t="str">
        <f>TEXT(Table1[[#This Row],[Invoice Date]],"mmm")</f>
        <v>Sep</v>
      </c>
      <c r="Q1490" s="4">
        <f>WEEKNUM(Table1[[#This Row],[Invoice Date]])</f>
        <v>37</v>
      </c>
    </row>
    <row r="1491" spans="2:17"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c r="O1491" s="4" t="str">
        <f>TEXT(Table1[[#This Row],[Invoice Date]],"yyyy")</f>
        <v>2021</v>
      </c>
      <c r="P1491" s="4" t="str">
        <f>TEXT(Table1[[#This Row],[Invoice Date]],"mmm")</f>
        <v>Oct</v>
      </c>
      <c r="Q1491" s="4">
        <f>WEEKNUM(Table1[[#This Row],[Invoice Date]])</f>
        <v>42</v>
      </c>
    </row>
    <row r="1492" spans="2:17"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c r="O1492" s="4" t="str">
        <f>TEXT(Table1[[#This Row],[Invoice Date]],"yyyy")</f>
        <v>2021</v>
      </c>
      <c r="P1492" s="4" t="str">
        <f>TEXT(Table1[[#This Row],[Invoice Date]],"mmm")</f>
        <v>Oct</v>
      </c>
      <c r="Q1492" s="4">
        <f>WEEKNUM(Table1[[#This Row],[Invoice Date]])</f>
        <v>42</v>
      </c>
    </row>
    <row r="1493" spans="2:17"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c r="O1493" s="4" t="str">
        <f>TEXT(Table1[[#This Row],[Invoice Date]],"yyyy")</f>
        <v>2021</v>
      </c>
      <c r="P1493" s="4" t="str">
        <f>TEXT(Table1[[#This Row],[Invoice Date]],"mmm")</f>
        <v>Oct</v>
      </c>
      <c r="Q1493" s="4">
        <f>WEEKNUM(Table1[[#This Row],[Invoice Date]])</f>
        <v>42</v>
      </c>
    </row>
    <row r="1494" spans="2:17"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c r="O1494" s="4" t="str">
        <f>TEXT(Table1[[#This Row],[Invoice Date]],"yyyy")</f>
        <v>2021</v>
      </c>
      <c r="P1494" s="4" t="str">
        <f>TEXT(Table1[[#This Row],[Invoice Date]],"mmm")</f>
        <v>Oct</v>
      </c>
      <c r="Q1494" s="4">
        <f>WEEKNUM(Table1[[#This Row],[Invoice Date]])</f>
        <v>42</v>
      </c>
    </row>
    <row r="1495" spans="2:17"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c r="O1495" s="4" t="str">
        <f>TEXT(Table1[[#This Row],[Invoice Date]],"yyyy")</f>
        <v>2021</v>
      </c>
      <c r="P1495" s="4" t="str">
        <f>TEXT(Table1[[#This Row],[Invoice Date]],"mmm")</f>
        <v>Oct</v>
      </c>
      <c r="Q1495" s="4">
        <f>WEEKNUM(Table1[[#This Row],[Invoice Date]])</f>
        <v>42</v>
      </c>
    </row>
    <row r="1496" spans="2:17"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c r="O1496" s="4" t="str">
        <f>TEXT(Table1[[#This Row],[Invoice Date]],"yyyy")</f>
        <v>2021</v>
      </c>
      <c r="P1496" s="4" t="str">
        <f>TEXT(Table1[[#This Row],[Invoice Date]],"mmm")</f>
        <v>Oct</v>
      </c>
      <c r="Q1496" s="4">
        <f>WEEKNUM(Table1[[#This Row],[Invoice Date]])</f>
        <v>42</v>
      </c>
    </row>
    <row r="1497" spans="2:17"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c r="O1497" s="4" t="str">
        <f>TEXT(Table1[[#This Row],[Invoice Date]],"yyyy")</f>
        <v>2021</v>
      </c>
      <c r="P1497" s="4" t="str">
        <f>TEXT(Table1[[#This Row],[Invoice Date]],"mmm")</f>
        <v>Nov</v>
      </c>
      <c r="Q1497" s="4">
        <f>WEEKNUM(Table1[[#This Row],[Invoice Date]])</f>
        <v>46</v>
      </c>
    </row>
    <row r="1498" spans="2:17"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c r="O1498" s="4" t="str">
        <f>TEXT(Table1[[#This Row],[Invoice Date]],"yyyy")</f>
        <v>2021</v>
      </c>
      <c r="P1498" s="4" t="str">
        <f>TEXT(Table1[[#This Row],[Invoice Date]],"mmm")</f>
        <v>Nov</v>
      </c>
      <c r="Q1498" s="4">
        <f>WEEKNUM(Table1[[#This Row],[Invoice Date]])</f>
        <v>46</v>
      </c>
    </row>
    <row r="1499" spans="2:17"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c r="O1499" s="4" t="str">
        <f>TEXT(Table1[[#This Row],[Invoice Date]],"yyyy")</f>
        <v>2021</v>
      </c>
      <c r="P1499" s="4" t="str">
        <f>TEXT(Table1[[#This Row],[Invoice Date]],"mmm")</f>
        <v>Nov</v>
      </c>
      <c r="Q1499" s="4">
        <f>WEEKNUM(Table1[[#This Row],[Invoice Date]])</f>
        <v>46</v>
      </c>
    </row>
    <row r="1500" spans="2:17"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c r="O1500" s="4" t="str">
        <f>TEXT(Table1[[#This Row],[Invoice Date]],"yyyy")</f>
        <v>2021</v>
      </c>
      <c r="P1500" s="4" t="str">
        <f>TEXT(Table1[[#This Row],[Invoice Date]],"mmm")</f>
        <v>Nov</v>
      </c>
      <c r="Q1500" s="4">
        <f>WEEKNUM(Table1[[#This Row],[Invoice Date]])</f>
        <v>46</v>
      </c>
    </row>
    <row r="1501" spans="2:17"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c r="O1501" s="4" t="str">
        <f>TEXT(Table1[[#This Row],[Invoice Date]],"yyyy")</f>
        <v>2021</v>
      </c>
      <c r="P1501" s="4" t="str">
        <f>TEXT(Table1[[#This Row],[Invoice Date]],"mmm")</f>
        <v>Nov</v>
      </c>
      <c r="Q1501" s="4">
        <f>WEEKNUM(Table1[[#This Row],[Invoice Date]])</f>
        <v>46</v>
      </c>
    </row>
    <row r="1502" spans="2:17"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c r="O1502" s="4" t="str">
        <f>TEXT(Table1[[#This Row],[Invoice Date]],"yyyy")</f>
        <v>2021</v>
      </c>
      <c r="P1502" s="4" t="str">
        <f>TEXT(Table1[[#This Row],[Invoice Date]],"mmm")</f>
        <v>Nov</v>
      </c>
      <c r="Q1502" s="4">
        <f>WEEKNUM(Table1[[#This Row],[Invoice Date]])</f>
        <v>46</v>
      </c>
    </row>
    <row r="1503" spans="2:17"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c r="O1503" s="4" t="str">
        <f>TEXT(Table1[[#This Row],[Invoice Date]],"yyyy")</f>
        <v>2021</v>
      </c>
      <c r="P1503" s="4" t="str">
        <f>TEXT(Table1[[#This Row],[Invoice Date]],"mmm")</f>
        <v>Dec</v>
      </c>
      <c r="Q1503" s="4">
        <f>WEEKNUM(Table1[[#This Row],[Invoice Date]])</f>
        <v>50</v>
      </c>
    </row>
    <row r="1504" spans="2:17"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c r="O1504" s="4" t="str">
        <f>TEXT(Table1[[#This Row],[Invoice Date]],"yyyy")</f>
        <v>2021</v>
      </c>
      <c r="P1504" s="4" t="str">
        <f>TEXT(Table1[[#This Row],[Invoice Date]],"mmm")</f>
        <v>Dec</v>
      </c>
      <c r="Q1504" s="4">
        <f>WEEKNUM(Table1[[#This Row],[Invoice Date]])</f>
        <v>50</v>
      </c>
    </row>
    <row r="1505" spans="2:17"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c r="O1505" s="4" t="str">
        <f>TEXT(Table1[[#This Row],[Invoice Date]],"yyyy")</f>
        <v>2021</v>
      </c>
      <c r="P1505" s="4" t="str">
        <f>TEXT(Table1[[#This Row],[Invoice Date]],"mmm")</f>
        <v>Dec</v>
      </c>
      <c r="Q1505" s="4">
        <f>WEEKNUM(Table1[[#This Row],[Invoice Date]])</f>
        <v>50</v>
      </c>
    </row>
    <row r="1506" spans="2:17"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c r="O1506" s="4" t="str">
        <f>TEXT(Table1[[#This Row],[Invoice Date]],"yyyy")</f>
        <v>2021</v>
      </c>
      <c r="P1506" s="4" t="str">
        <f>TEXT(Table1[[#This Row],[Invoice Date]],"mmm")</f>
        <v>Dec</v>
      </c>
      <c r="Q1506" s="4">
        <f>WEEKNUM(Table1[[#This Row],[Invoice Date]])</f>
        <v>50</v>
      </c>
    </row>
    <row r="1507" spans="2:17"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c r="O1507" s="4" t="str">
        <f>TEXT(Table1[[#This Row],[Invoice Date]],"yyyy")</f>
        <v>2021</v>
      </c>
      <c r="P1507" s="4" t="str">
        <f>TEXT(Table1[[#This Row],[Invoice Date]],"mmm")</f>
        <v>Dec</v>
      </c>
      <c r="Q1507" s="4">
        <f>WEEKNUM(Table1[[#This Row],[Invoice Date]])</f>
        <v>50</v>
      </c>
    </row>
    <row r="1508" spans="2:17"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c r="O1508" s="4" t="str">
        <f>TEXT(Table1[[#This Row],[Invoice Date]],"yyyy")</f>
        <v>2021</v>
      </c>
      <c r="P1508" s="4" t="str">
        <f>TEXT(Table1[[#This Row],[Invoice Date]],"mmm")</f>
        <v>Dec</v>
      </c>
      <c r="Q1508" s="4">
        <f>WEEKNUM(Table1[[#This Row],[Invoice Date]])</f>
        <v>50</v>
      </c>
    </row>
    <row r="1509" spans="2:17"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c r="O1509" s="4" t="str">
        <f>TEXT(Table1[[#This Row],[Invoice Date]],"yyyy")</f>
        <v>2021</v>
      </c>
      <c r="P1509" s="4" t="str">
        <f>TEXT(Table1[[#This Row],[Invoice Date]],"mmm")</f>
        <v>Jan</v>
      </c>
      <c r="Q1509" s="4">
        <f>WEEKNUM(Table1[[#This Row],[Invoice Date]])</f>
        <v>3</v>
      </c>
    </row>
    <row r="1510" spans="2:17"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c r="O1510" s="4" t="str">
        <f>TEXT(Table1[[#This Row],[Invoice Date]],"yyyy")</f>
        <v>2021</v>
      </c>
      <c r="P1510" s="4" t="str">
        <f>TEXT(Table1[[#This Row],[Invoice Date]],"mmm")</f>
        <v>Jan</v>
      </c>
      <c r="Q1510" s="4">
        <f>WEEKNUM(Table1[[#This Row],[Invoice Date]])</f>
        <v>3</v>
      </c>
    </row>
    <row r="1511" spans="2:17"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c r="O1511" s="4" t="str">
        <f>TEXT(Table1[[#This Row],[Invoice Date]],"yyyy")</f>
        <v>2021</v>
      </c>
      <c r="P1511" s="4" t="str">
        <f>TEXT(Table1[[#This Row],[Invoice Date]],"mmm")</f>
        <v>Jan</v>
      </c>
      <c r="Q1511" s="4">
        <f>WEEKNUM(Table1[[#This Row],[Invoice Date]])</f>
        <v>3</v>
      </c>
    </row>
    <row r="1512" spans="2:17"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c r="O1512" s="4" t="str">
        <f>TEXT(Table1[[#This Row],[Invoice Date]],"yyyy")</f>
        <v>2021</v>
      </c>
      <c r="P1512" s="4" t="str">
        <f>TEXT(Table1[[#This Row],[Invoice Date]],"mmm")</f>
        <v>Jan</v>
      </c>
      <c r="Q1512" s="4">
        <f>WEEKNUM(Table1[[#This Row],[Invoice Date]])</f>
        <v>3</v>
      </c>
    </row>
    <row r="1513" spans="2:17"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c r="O1513" s="4" t="str">
        <f>TEXT(Table1[[#This Row],[Invoice Date]],"yyyy")</f>
        <v>2021</v>
      </c>
      <c r="P1513" s="4" t="str">
        <f>TEXT(Table1[[#This Row],[Invoice Date]],"mmm")</f>
        <v>Jan</v>
      </c>
      <c r="Q1513" s="4">
        <f>WEEKNUM(Table1[[#This Row],[Invoice Date]])</f>
        <v>3</v>
      </c>
    </row>
    <row r="1514" spans="2:17"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c r="O1514" s="4" t="str">
        <f>TEXT(Table1[[#This Row],[Invoice Date]],"yyyy")</f>
        <v>2021</v>
      </c>
      <c r="P1514" s="4" t="str">
        <f>TEXT(Table1[[#This Row],[Invoice Date]],"mmm")</f>
        <v>Jan</v>
      </c>
      <c r="Q1514" s="4">
        <f>WEEKNUM(Table1[[#This Row],[Invoice Date]])</f>
        <v>3</v>
      </c>
    </row>
    <row r="1515" spans="2:17"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c r="O1515" s="4" t="str">
        <f>TEXT(Table1[[#This Row],[Invoice Date]],"yyyy")</f>
        <v>2021</v>
      </c>
      <c r="P1515" s="4" t="str">
        <f>TEXT(Table1[[#This Row],[Invoice Date]],"mmm")</f>
        <v>Feb</v>
      </c>
      <c r="Q1515" s="4">
        <f>WEEKNUM(Table1[[#This Row],[Invoice Date]])</f>
        <v>7</v>
      </c>
    </row>
    <row r="1516" spans="2:17"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c r="O1516" s="4" t="str">
        <f>TEXT(Table1[[#This Row],[Invoice Date]],"yyyy")</f>
        <v>2021</v>
      </c>
      <c r="P1516" s="4" t="str">
        <f>TEXT(Table1[[#This Row],[Invoice Date]],"mmm")</f>
        <v>Feb</v>
      </c>
      <c r="Q1516" s="4">
        <f>WEEKNUM(Table1[[#This Row],[Invoice Date]])</f>
        <v>7</v>
      </c>
    </row>
    <row r="1517" spans="2:17"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c r="O1517" s="4" t="str">
        <f>TEXT(Table1[[#This Row],[Invoice Date]],"yyyy")</f>
        <v>2021</v>
      </c>
      <c r="P1517" s="4" t="str">
        <f>TEXT(Table1[[#This Row],[Invoice Date]],"mmm")</f>
        <v>Feb</v>
      </c>
      <c r="Q1517" s="4">
        <f>WEEKNUM(Table1[[#This Row],[Invoice Date]])</f>
        <v>7</v>
      </c>
    </row>
    <row r="1518" spans="2:17"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c r="O1518" s="4" t="str">
        <f>TEXT(Table1[[#This Row],[Invoice Date]],"yyyy")</f>
        <v>2021</v>
      </c>
      <c r="P1518" s="4" t="str">
        <f>TEXT(Table1[[#This Row],[Invoice Date]],"mmm")</f>
        <v>Feb</v>
      </c>
      <c r="Q1518" s="4">
        <f>WEEKNUM(Table1[[#This Row],[Invoice Date]])</f>
        <v>7</v>
      </c>
    </row>
    <row r="1519" spans="2:17"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c r="O1519" s="4" t="str">
        <f>TEXT(Table1[[#This Row],[Invoice Date]],"yyyy")</f>
        <v>2021</v>
      </c>
      <c r="P1519" s="4" t="str">
        <f>TEXT(Table1[[#This Row],[Invoice Date]],"mmm")</f>
        <v>Feb</v>
      </c>
      <c r="Q1519" s="4">
        <f>WEEKNUM(Table1[[#This Row],[Invoice Date]])</f>
        <v>7</v>
      </c>
    </row>
    <row r="1520" spans="2:17"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c r="O1520" s="4" t="str">
        <f>TEXT(Table1[[#This Row],[Invoice Date]],"yyyy")</f>
        <v>2021</v>
      </c>
      <c r="P1520" s="4" t="str">
        <f>TEXT(Table1[[#This Row],[Invoice Date]],"mmm")</f>
        <v>Feb</v>
      </c>
      <c r="Q1520" s="4">
        <f>WEEKNUM(Table1[[#This Row],[Invoice Date]])</f>
        <v>7</v>
      </c>
    </row>
    <row r="1521" spans="2:17"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c r="O1521" s="4" t="str">
        <f>TEXT(Table1[[#This Row],[Invoice Date]],"yyyy")</f>
        <v>2021</v>
      </c>
      <c r="P1521" s="4" t="str">
        <f>TEXT(Table1[[#This Row],[Invoice Date]],"mmm")</f>
        <v>Mar</v>
      </c>
      <c r="Q1521" s="4">
        <f>WEEKNUM(Table1[[#This Row],[Invoice Date]])</f>
        <v>11</v>
      </c>
    </row>
    <row r="1522" spans="2:17"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c r="O1522" s="4" t="str">
        <f>TEXT(Table1[[#This Row],[Invoice Date]],"yyyy")</f>
        <v>2021</v>
      </c>
      <c r="P1522" s="4" t="str">
        <f>TEXT(Table1[[#This Row],[Invoice Date]],"mmm")</f>
        <v>Mar</v>
      </c>
      <c r="Q1522" s="4">
        <f>WEEKNUM(Table1[[#This Row],[Invoice Date]])</f>
        <v>11</v>
      </c>
    </row>
    <row r="1523" spans="2:17"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c r="O1523" s="4" t="str">
        <f>TEXT(Table1[[#This Row],[Invoice Date]],"yyyy")</f>
        <v>2021</v>
      </c>
      <c r="P1523" s="4" t="str">
        <f>TEXT(Table1[[#This Row],[Invoice Date]],"mmm")</f>
        <v>Mar</v>
      </c>
      <c r="Q1523" s="4">
        <f>WEEKNUM(Table1[[#This Row],[Invoice Date]])</f>
        <v>11</v>
      </c>
    </row>
    <row r="1524" spans="2:17"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c r="O1524" s="4" t="str">
        <f>TEXT(Table1[[#This Row],[Invoice Date]],"yyyy")</f>
        <v>2021</v>
      </c>
      <c r="P1524" s="4" t="str">
        <f>TEXT(Table1[[#This Row],[Invoice Date]],"mmm")</f>
        <v>Mar</v>
      </c>
      <c r="Q1524" s="4">
        <f>WEEKNUM(Table1[[#This Row],[Invoice Date]])</f>
        <v>11</v>
      </c>
    </row>
    <row r="1525" spans="2:17"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c r="O1525" s="4" t="str">
        <f>TEXT(Table1[[#This Row],[Invoice Date]],"yyyy")</f>
        <v>2021</v>
      </c>
      <c r="P1525" s="4" t="str">
        <f>TEXT(Table1[[#This Row],[Invoice Date]],"mmm")</f>
        <v>Mar</v>
      </c>
      <c r="Q1525" s="4">
        <f>WEEKNUM(Table1[[#This Row],[Invoice Date]])</f>
        <v>11</v>
      </c>
    </row>
    <row r="1526" spans="2:17"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c r="O1526" s="4" t="str">
        <f>TEXT(Table1[[#This Row],[Invoice Date]],"yyyy")</f>
        <v>2021</v>
      </c>
      <c r="P1526" s="4" t="str">
        <f>TEXT(Table1[[#This Row],[Invoice Date]],"mmm")</f>
        <v>Mar</v>
      </c>
      <c r="Q1526" s="4">
        <f>WEEKNUM(Table1[[#This Row],[Invoice Date]])</f>
        <v>11</v>
      </c>
    </row>
    <row r="1527" spans="2:17"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c r="O1527" s="4" t="str">
        <f>TEXT(Table1[[#This Row],[Invoice Date]],"yyyy")</f>
        <v>2021</v>
      </c>
      <c r="P1527" s="4" t="str">
        <f>TEXT(Table1[[#This Row],[Invoice Date]],"mmm")</f>
        <v>Apr</v>
      </c>
      <c r="Q1527" s="4">
        <f>WEEKNUM(Table1[[#This Row],[Invoice Date]])</f>
        <v>16</v>
      </c>
    </row>
    <row r="1528" spans="2:17"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c r="O1528" s="4" t="str">
        <f>TEXT(Table1[[#This Row],[Invoice Date]],"yyyy")</f>
        <v>2021</v>
      </c>
      <c r="P1528" s="4" t="str">
        <f>TEXT(Table1[[#This Row],[Invoice Date]],"mmm")</f>
        <v>Apr</v>
      </c>
      <c r="Q1528" s="4">
        <f>WEEKNUM(Table1[[#This Row],[Invoice Date]])</f>
        <v>16</v>
      </c>
    </row>
    <row r="1529" spans="2:17"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c r="O1529" s="4" t="str">
        <f>TEXT(Table1[[#This Row],[Invoice Date]],"yyyy")</f>
        <v>2021</v>
      </c>
      <c r="P1529" s="4" t="str">
        <f>TEXT(Table1[[#This Row],[Invoice Date]],"mmm")</f>
        <v>Apr</v>
      </c>
      <c r="Q1529" s="4">
        <f>WEEKNUM(Table1[[#This Row],[Invoice Date]])</f>
        <v>16</v>
      </c>
    </row>
    <row r="1530" spans="2:17"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c r="O1530" s="4" t="str">
        <f>TEXT(Table1[[#This Row],[Invoice Date]],"yyyy")</f>
        <v>2021</v>
      </c>
      <c r="P1530" s="4" t="str">
        <f>TEXT(Table1[[#This Row],[Invoice Date]],"mmm")</f>
        <v>Apr</v>
      </c>
      <c r="Q1530" s="4">
        <f>WEEKNUM(Table1[[#This Row],[Invoice Date]])</f>
        <v>16</v>
      </c>
    </row>
    <row r="1531" spans="2:17"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c r="O1531" s="4" t="str">
        <f>TEXT(Table1[[#This Row],[Invoice Date]],"yyyy")</f>
        <v>2021</v>
      </c>
      <c r="P1531" s="4" t="str">
        <f>TEXT(Table1[[#This Row],[Invoice Date]],"mmm")</f>
        <v>Apr</v>
      </c>
      <c r="Q1531" s="4">
        <f>WEEKNUM(Table1[[#This Row],[Invoice Date]])</f>
        <v>16</v>
      </c>
    </row>
    <row r="1532" spans="2:17"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c r="O1532" s="4" t="str">
        <f>TEXT(Table1[[#This Row],[Invoice Date]],"yyyy")</f>
        <v>2021</v>
      </c>
      <c r="P1532" s="4" t="str">
        <f>TEXT(Table1[[#This Row],[Invoice Date]],"mmm")</f>
        <v>Apr</v>
      </c>
      <c r="Q1532" s="4">
        <f>WEEKNUM(Table1[[#This Row],[Invoice Date]])</f>
        <v>16</v>
      </c>
    </row>
    <row r="1533" spans="2:17"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c r="O1533" s="4" t="str">
        <f>TEXT(Table1[[#This Row],[Invoice Date]],"yyyy")</f>
        <v>2021</v>
      </c>
      <c r="P1533" s="4" t="str">
        <f>TEXT(Table1[[#This Row],[Invoice Date]],"mmm")</f>
        <v>May</v>
      </c>
      <c r="Q1533" s="4">
        <f>WEEKNUM(Table1[[#This Row],[Invoice Date]])</f>
        <v>20</v>
      </c>
    </row>
    <row r="1534" spans="2:17"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c r="O1534" s="4" t="str">
        <f>TEXT(Table1[[#This Row],[Invoice Date]],"yyyy")</f>
        <v>2021</v>
      </c>
      <c r="P1534" s="4" t="str">
        <f>TEXT(Table1[[#This Row],[Invoice Date]],"mmm")</f>
        <v>May</v>
      </c>
      <c r="Q1534" s="4">
        <f>WEEKNUM(Table1[[#This Row],[Invoice Date]])</f>
        <v>20</v>
      </c>
    </row>
    <row r="1535" spans="2:17"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c r="O1535" s="4" t="str">
        <f>TEXT(Table1[[#This Row],[Invoice Date]],"yyyy")</f>
        <v>2021</v>
      </c>
      <c r="P1535" s="4" t="str">
        <f>TEXT(Table1[[#This Row],[Invoice Date]],"mmm")</f>
        <v>May</v>
      </c>
      <c r="Q1535" s="4">
        <f>WEEKNUM(Table1[[#This Row],[Invoice Date]])</f>
        <v>20</v>
      </c>
    </row>
    <row r="1536" spans="2:17"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c r="O1536" s="4" t="str">
        <f>TEXT(Table1[[#This Row],[Invoice Date]],"yyyy")</f>
        <v>2021</v>
      </c>
      <c r="P1536" s="4" t="str">
        <f>TEXT(Table1[[#This Row],[Invoice Date]],"mmm")</f>
        <v>May</v>
      </c>
      <c r="Q1536" s="4">
        <f>WEEKNUM(Table1[[#This Row],[Invoice Date]])</f>
        <v>20</v>
      </c>
    </row>
    <row r="1537" spans="2:17"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c r="O1537" s="4" t="str">
        <f>TEXT(Table1[[#This Row],[Invoice Date]],"yyyy")</f>
        <v>2021</v>
      </c>
      <c r="P1537" s="4" t="str">
        <f>TEXT(Table1[[#This Row],[Invoice Date]],"mmm")</f>
        <v>May</v>
      </c>
      <c r="Q1537" s="4">
        <f>WEEKNUM(Table1[[#This Row],[Invoice Date]])</f>
        <v>20</v>
      </c>
    </row>
    <row r="1538" spans="2:17"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c r="O1538" s="4" t="str">
        <f>TEXT(Table1[[#This Row],[Invoice Date]],"yyyy")</f>
        <v>2021</v>
      </c>
      <c r="P1538" s="4" t="str">
        <f>TEXT(Table1[[#This Row],[Invoice Date]],"mmm")</f>
        <v>May</v>
      </c>
      <c r="Q1538" s="4">
        <f>WEEKNUM(Table1[[#This Row],[Invoice Date]])</f>
        <v>20</v>
      </c>
    </row>
    <row r="1539" spans="2:17"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c r="O1539" s="4" t="str">
        <f>TEXT(Table1[[#This Row],[Invoice Date]],"yyyy")</f>
        <v>2021</v>
      </c>
      <c r="P1539" s="4" t="str">
        <f>TEXT(Table1[[#This Row],[Invoice Date]],"mmm")</f>
        <v>Jun</v>
      </c>
      <c r="Q1539" s="4">
        <f>WEEKNUM(Table1[[#This Row],[Invoice Date]])</f>
        <v>24</v>
      </c>
    </row>
    <row r="1540" spans="2:17"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c r="O1540" s="4" t="str">
        <f>TEXT(Table1[[#This Row],[Invoice Date]],"yyyy")</f>
        <v>2021</v>
      </c>
      <c r="P1540" s="4" t="str">
        <f>TEXT(Table1[[#This Row],[Invoice Date]],"mmm")</f>
        <v>Jun</v>
      </c>
      <c r="Q1540" s="4">
        <f>WEEKNUM(Table1[[#This Row],[Invoice Date]])</f>
        <v>24</v>
      </c>
    </row>
    <row r="1541" spans="2:17"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c r="O1541" s="4" t="str">
        <f>TEXT(Table1[[#This Row],[Invoice Date]],"yyyy")</f>
        <v>2021</v>
      </c>
      <c r="P1541" s="4" t="str">
        <f>TEXT(Table1[[#This Row],[Invoice Date]],"mmm")</f>
        <v>Jun</v>
      </c>
      <c r="Q1541" s="4">
        <f>WEEKNUM(Table1[[#This Row],[Invoice Date]])</f>
        <v>24</v>
      </c>
    </row>
    <row r="1542" spans="2:17"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c r="O1542" s="4" t="str">
        <f>TEXT(Table1[[#This Row],[Invoice Date]],"yyyy")</f>
        <v>2021</v>
      </c>
      <c r="P1542" s="4" t="str">
        <f>TEXT(Table1[[#This Row],[Invoice Date]],"mmm")</f>
        <v>Jun</v>
      </c>
      <c r="Q1542" s="4">
        <f>WEEKNUM(Table1[[#This Row],[Invoice Date]])</f>
        <v>24</v>
      </c>
    </row>
    <row r="1543" spans="2:17"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c r="O1543" s="4" t="str">
        <f>TEXT(Table1[[#This Row],[Invoice Date]],"yyyy")</f>
        <v>2021</v>
      </c>
      <c r="P1543" s="4" t="str">
        <f>TEXT(Table1[[#This Row],[Invoice Date]],"mmm")</f>
        <v>Jun</v>
      </c>
      <c r="Q1543" s="4">
        <f>WEEKNUM(Table1[[#This Row],[Invoice Date]])</f>
        <v>24</v>
      </c>
    </row>
    <row r="1544" spans="2:17"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c r="O1544" s="4" t="str">
        <f>TEXT(Table1[[#This Row],[Invoice Date]],"yyyy")</f>
        <v>2021</v>
      </c>
      <c r="P1544" s="4" t="str">
        <f>TEXT(Table1[[#This Row],[Invoice Date]],"mmm")</f>
        <v>Jun</v>
      </c>
      <c r="Q1544" s="4">
        <f>WEEKNUM(Table1[[#This Row],[Invoice Date]])</f>
        <v>24</v>
      </c>
    </row>
    <row r="1545" spans="2:17"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c r="O1545" s="4" t="str">
        <f>TEXT(Table1[[#This Row],[Invoice Date]],"yyyy")</f>
        <v>2021</v>
      </c>
      <c r="P1545" s="4" t="str">
        <f>TEXT(Table1[[#This Row],[Invoice Date]],"mmm")</f>
        <v>Jul</v>
      </c>
      <c r="Q1545" s="4">
        <f>WEEKNUM(Table1[[#This Row],[Invoice Date]])</f>
        <v>28</v>
      </c>
    </row>
    <row r="1546" spans="2:17"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c r="O1546" s="4" t="str">
        <f>TEXT(Table1[[#This Row],[Invoice Date]],"yyyy")</f>
        <v>2021</v>
      </c>
      <c r="P1546" s="4" t="str">
        <f>TEXT(Table1[[#This Row],[Invoice Date]],"mmm")</f>
        <v>Jul</v>
      </c>
      <c r="Q1546" s="4">
        <f>WEEKNUM(Table1[[#This Row],[Invoice Date]])</f>
        <v>28</v>
      </c>
    </row>
    <row r="1547" spans="2:17"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c r="O1547" s="4" t="str">
        <f>TEXT(Table1[[#This Row],[Invoice Date]],"yyyy")</f>
        <v>2021</v>
      </c>
      <c r="P1547" s="4" t="str">
        <f>TEXT(Table1[[#This Row],[Invoice Date]],"mmm")</f>
        <v>Jul</v>
      </c>
      <c r="Q1547" s="4">
        <f>WEEKNUM(Table1[[#This Row],[Invoice Date]])</f>
        <v>28</v>
      </c>
    </row>
    <row r="1548" spans="2:17"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c r="O1548" s="4" t="str">
        <f>TEXT(Table1[[#This Row],[Invoice Date]],"yyyy")</f>
        <v>2021</v>
      </c>
      <c r="P1548" s="4" t="str">
        <f>TEXT(Table1[[#This Row],[Invoice Date]],"mmm")</f>
        <v>Jul</v>
      </c>
      <c r="Q1548" s="4">
        <f>WEEKNUM(Table1[[#This Row],[Invoice Date]])</f>
        <v>28</v>
      </c>
    </row>
    <row r="1549" spans="2:17"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c r="O1549" s="4" t="str">
        <f>TEXT(Table1[[#This Row],[Invoice Date]],"yyyy")</f>
        <v>2021</v>
      </c>
      <c r="P1549" s="4" t="str">
        <f>TEXT(Table1[[#This Row],[Invoice Date]],"mmm")</f>
        <v>Jul</v>
      </c>
      <c r="Q1549" s="4">
        <f>WEEKNUM(Table1[[#This Row],[Invoice Date]])</f>
        <v>28</v>
      </c>
    </row>
    <row r="1550" spans="2:17"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c r="O1550" s="4" t="str">
        <f>TEXT(Table1[[#This Row],[Invoice Date]],"yyyy")</f>
        <v>2021</v>
      </c>
      <c r="P1550" s="4" t="str">
        <f>TEXT(Table1[[#This Row],[Invoice Date]],"mmm")</f>
        <v>Jul</v>
      </c>
      <c r="Q1550" s="4">
        <f>WEEKNUM(Table1[[#This Row],[Invoice Date]])</f>
        <v>28</v>
      </c>
    </row>
    <row r="1551" spans="2:17"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c r="O1551" s="4" t="str">
        <f>TEXT(Table1[[#This Row],[Invoice Date]],"yyyy")</f>
        <v>2021</v>
      </c>
      <c r="P1551" s="4" t="str">
        <f>TEXT(Table1[[#This Row],[Invoice Date]],"mmm")</f>
        <v>Aug</v>
      </c>
      <c r="Q1551" s="4">
        <f>WEEKNUM(Table1[[#This Row],[Invoice Date]])</f>
        <v>33</v>
      </c>
    </row>
    <row r="1552" spans="2:17"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c r="O1552" s="4" t="str">
        <f>TEXT(Table1[[#This Row],[Invoice Date]],"yyyy")</f>
        <v>2021</v>
      </c>
      <c r="P1552" s="4" t="str">
        <f>TEXT(Table1[[#This Row],[Invoice Date]],"mmm")</f>
        <v>Aug</v>
      </c>
      <c r="Q1552" s="4">
        <f>WEEKNUM(Table1[[#This Row],[Invoice Date]])</f>
        <v>33</v>
      </c>
    </row>
    <row r="1553" spans="2:17"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c r="O1553" s="4" t="str">
        <f>TEXT(Table1[[#This Row],[Invoice Date]],"yyyy")</f>
        <v>2021</v>
      </c>
      <c r="P1553" s="4" t="str">
        <f>TEXT(Table1[[#This Row],[Invoice Date]],"mmm")</f>
        <v>Aug</v>
      </c>
      <c r="Q1553" s="4">
        <f>WEEKNUM(Table1[[#This Row],[Invoice Date]])</f>
        <v>33</v>
      </c>
    </row>
    <row r="1554" spans="2:17"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c r="O1554" s="4" t="str">
        <f>TEXT(Table1[[#This Row],[Invoice Date]],"yyyy")</f>
        <v>2021</v>
      </c>
      <c r="P1554" s="4" t="str">
        <f>TEXT(Table1[[#This Row],[Invoice Date]],"mmm")</f>
        <v>Aug</v>
      </c>
      <c r="Q1554" s="4">
        <f>WEEKNUM(Table1[[#This Row],[Invoice Date]])</f>
        <v>33</v>
      </c>
    </row>
    <row r="1555" spans="2:17"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c r="O1555" s="4" t="str">
        <f>TEXT(Table1[[#This Row],[Invoice Date]],"yyyy")</f>
        <v>2021</v>
      </c>
      <c r="P1555" s="4" t="str">
        <f>TEXT(Table1[[#This Row],[Invoice Date]],"mmm")</f>
        <v>Aug</v>
      </c>
      <c r="Q1555" s="4">
        <f>WEEKNUM(Table1[[#This Row],[Invoice Date]])</f>
        <v>33</v>
      </c>
    </row>
    <row r="1556" spans="2:17"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c r="O1556" s="4" t="str">
        <f>TEXT(Table1[[#This Row],[Invoice Date]],"yyyy")</f>
        <v>2021</v>
      </c>
      <c r="P1556" s="4" t="str">
        <f>TEXT(Table1[[#This Row],[Invoice Date]],"mmm")</f>
        <v>Aug</v>
      </c>
      <c r="Q1556" s="4">
        <f>WEEKNUM(Table1[[#This Row],[Invoice Date]])</f>
        <v>33</v>
      </c>
    </row>
    <row r="1557" spans="2:17"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c r="O1557" s="4" t="str">
        <f>TEXT(Table1[[#This Row],[Invoice Date]],"yyyy")</f>
        <v>2021</v>
      </c>
      <c r="P1557" s="4" t="str">
        <f>TEXT(Table1[[#This Row],[Invoice Date]],"mmm")</f>
        <v>Sep</v>
      </c>
      <c r="Q1557" s="4">
        <f>WEEKNUM(Table1[[#This Row],[Invoice Date]])</f>
        <v>37</v>
      </c>
    </row>
    <row r="1558" spans="2:17"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c r="O1558" s="4" t="str">
        <f>TEXT(Table1[[#This Row],[Invoice Date]],"yyyy")</f>
        <v>2021</v>
      </c>
      <c r="P1558" s="4" t="str">
        <f>TEXT(Table1[[#This Row],[Invoice Date]],"mmm")</f>
        <v>Sep</v>
      </c>
      <c r="Q1558" s="4">
        <f>WEEKNUM(Table1[[#This Row],[Invoice Date]])</f>
        <v>37</v>
      </c>
    </row>
    <row r="1559" spans="2:17"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c r="O1559" s="4" t="str">
        <f>TEXT(Table1[[#This Row],[Invoice Date]],"yyyy")</f>
        <v>2021</v>
      </c>
      <c r="P1559" s="4" t="str">
        <f>TEXT(Table1[[#This Row],[Invoice Date]],"mmm")</f>
        <v>Sep</v>
      </c>
      <c r="Q1559" s="4">
        <f>WEEKNUM(Table1[[#This Row],[Invoice Date]])</f>
        <v>37</v>
      </c>
    </row>
    <row r="1560" spans="2:17"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c r="O1560" s="4" t="str">
        <f>TEXT(Table1[[#This Row],[Invoice Date]],"yyyy")</f>
        <v>2021</v>
      </c>
      <c r="P1560" s="4" t="str">
        <f>TEXT(Table1[[#This Row],[Invoice Date]],"mmm")</f>
        <v>Sep</v>
      </c>
      <c r="Q1560" s="4">
        <f>WEEKNUM(Table1[[#This Row],[Invoice Date]])</f>
        <v>37</v>
      </c>
    </row>
    <row r="1561" spans="2:17"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c r="O1561" s="4" t="str">
        <f>TEXT(Table1[[#This Row],[Invoice Date]],"yyyy")</f>
        <v>2021</v>
      </c>
      <c r="P1561" s="4" t="str">
        <f>TEXT(Table1[[#This Row],[Invoice Date]],"mmm")</f>
        <v>Sep</v>
      </c>
      <c r="Q1561" s="4">
        <f>WEEKNUM(Table1[[#This Row],[Invoice Date]])</f>
        <v>37</v>
      </c>
    </row>
    <row r="1562" spans="2:17"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c r="O1562" s="4" t="str">
        <f>TEXT(Table1[[#This Row],[Invoice Date]],"yyyy")</f>
        <v>2021</v>
      </c>
      <c r="P1562" s="4" t="str">
        <f>TEXT(Table1[[#This Row],[Invoice Date]],"mmm")</f>
        <v>Sep</v>
      </c>
      <c r="Q1562" s="4">
        <f>WEEKNUM(Table1[[#This Row],[Invoice Date]])</f>
        <v>37</v>
      </c>
    </row>
    <row r="1563" spans="2:17"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c r="O1563" s="4" t="str">
        <f>TEXT(Table1[[#This Row],[Invoice Date]],"yyyy")</f>
        <v>2021</v>
      </c>
      <c r="P1563" s="4" t="str">
        <f>TEXT(Table1[[#This Row],[Invoice Date]],"mmm")</f>
        <v>Oct</v>
      </c>
      <c r="Q1563" s="4">
        <f>WEEKNUM(Table1[[#This Row],[Invoice Date]])</f>
        <v>42</v>
      </c>
    </row>
    <row r="1564" spans="2:17"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c r="O1564" s="4" t="str">
        <f>TEXT(Table1[[#This Row],[Invoice Date]],"yyyy")</f>
        <v>2021</v>
      </c>
      <c r="P1564" s="4" t="str">
        <f>TEXT(Table1[[#This Row],[Invoice Date]],"mmm")</f>
        <v>Oct</v>
      </c>
      <c r="Q1564" s="4">
        <f>WEEKNUM(Table1[[#This Row],[Invoice Date]])</f>
        <v>42</v>
      </c>
    </row>
    <row r="1565" spans="2:17"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c r="O1565" s="4" t="str">
        <f>TEXT(Table1[[#This Row],[Invoice Date]],"yyyy")</f>
        <v>2021</v>
      </c>
      <c r="P1565" s="4" t="str">
        <f>TEXT(Table1[[#This Row],[Invoice Date]],"mmm")</f>
        <v>Oct</v>
      </c>
      <c r="Q1565" s="4">
        <f>WEEKNUM(Table1[[#This Row],[Invoice Date]])</f>
        <v>42</v>
      </c>
    </row>
    <row r="1566" spans="2:17"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c r="O1566" s="4" t="str">
        <f>TEXT(Table1[[#This Row],[Invoice Date]],"yyyy")</f>
        <v>2021</v>
      </c>
      <c r="P1566" s="4" t="str">
        <f>TEXT(Table1[[#This Row],[Invoice Date]],"mmm")</f>
        <v>Oct</v>
      </c>
      <c r="Q1566" s="4">
        <f>WEEKNUM(Table1[[#This Row],[Invoice Date]])</f>
        <v>42</v>
      </c>
    </row>
    <row r="1567" spans="2:17"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c r="O1567" s="4" t="str">
        <f>TEXT(Table1[[#This Row],[Invoice Date]],"yyyy")</f>
        <v>2021</v>
      </c>
      <c r="P1567" s="4" t="str">
        <f>TEXT(Table1[[#This Row],[Invoice Date]],"mmm")</f>
        <v>Oct</v>
      </c>
      <c r="Q1567" s="4">
        <f>WEEKNUM(Table1[[#This Row],[Invoice Date]])</f>
        <v>42</v>
      </c>
    </row>
    <row r="1568" spans="2:17"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c r="O1568" s="4" t="str">
        <f>TEXT(Table1[[#This Row],[Invoice Date]],"yyyy")</f>
        <v>2021</v>
      </c>
      <c r="P1568" s="4" t="str">
        <f>TEXT(Table1[[#This Row],[Invoice Date]],"mmm")</f>
        <v>Oct</v>
      </c>
      <c r="Q1568" s="4">
        <f>WEEKNUM(Table1[[#This Row],[Invoice Date]])</f>
        <v>42</v>
      </c>
    </row>
    <row r="1569" spans="2:17"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c r="O1569" s="4" t="str">
        <f>TEXT(Table1[[#This Row],[Invoice Date]],"yyyy")</f>
        <v>2021</v>
      </c>
      <c r="P1569" s="4" t="str">
        <f>TEXT(Table1[[#This Row],[Invoice Date]],"mmm")</f>
        <v>Nov</v>
      </c>
      <c r="Q1569" s="4">
        <f>WEEKNUM(Table1[[#This Row],[Invoice Date]])</f>
        <v>46</v>
      </c>
    </row>
    <row r="1570" spans="2:17"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c r="O1570" s="4" t="str">
        <f>TEXT(Table1[[#This Row],[Invoice Date]],"yyyy")</f>
        <v>2021</v>
      </c>
      <c r="P1570" s="4" t="str">
        <f>TEXT(Table1[[#This Row],[Invoice Date]],"mmm")</f>
        <v>Nov</v>
      </c>
      <c r="Q1570" s="4">
        <f>WEEKNUM(Table1[[#This Row],[Invoice Date]])</f>
        <v>46</v>
      </c>
    </row>
    <row r="1571" spans="2:17"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c r="O1571" s="4" t="str">
        <f>TEXT(Table1[[#This Row],[Invoice Date]],"yyyy")</f>
        <v>2021</v>
      </c>
      <c r="P1571" s="4" t="str">
        <f>TEXT(Table1[[#This Row],[Invoice Date]],"mmm")</f>
        <v>Nov</v>
      </c>
      <c r="Q1571" s="4">
        <f>WEEKNUM(Table1[[#This Row],[Invoice Date]])</f>
        <v>46</v>
      </c>
    </row>
    <row r="1572" spans="2:17"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c r="O1572" s="4" t="str">
        <f>TEXT(Table1[[#This Row],[Invoice Date]],"yyyy")</f>
        <v>2021</v>
      </c>
      <c r="P1572" s="4" t="str">
        <f>TEXT(Table1[[#This Row],[Invoice Date]],"mmm")</f>
        <v>Nov</v>
      </c>
      <c r="Q1572" s="4">
        <f>WEEKNUM(Table1[[#This Row],[Invoice Date]])</f>
        <v>46</v>
      </c>
    </row>
    <row r="1573" spans="2:17"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c r="O1573" s="4" t="str">
        <f>TEXT(Table1[[#This Row],[Invoice Date]],"yyyy")</f>
        <v>2021</v>
      </c>
      <c r="P1573" s="4" t="str">
        <f>TEXT(Table1[[#This Row],[Invoice Date]],"mmm")</f>
        <v>Nov</v>
      </c>
      <c r="Q1573" s="4">
        <f>WEEKNUM(Table1[[#This Row],[Invoice Date]])</f>
        <v>46</v>
      </c>
    </row>
    <row r="1574" spans="2:17"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c r="O1574" s="4" t="str">
        <f>TEXT(Table1[[#This Row],[Invoice Date]],"yyyy")</f>
        <v>2021</v>
      </c>
      <c r="P1574" s="4" t="str">
        <f>TEXT(Table1[[#This Row],[Invoice Date]],"mmm")</f>
        <v>Nov</v>
      </c>
      <c r="Q1574" s="4">
        <f>WEEKNUM(Table1[[#This Row],[Invoice Date]])</f>
        <v>46</v>
      </c>
    </row>
    <row r="1575" spans="2:17"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c r="O1575" s="4" t="str">
        <f>TEXT(Table1[[#This Row],[Invoice Date]],"yyyy")</f>
        <v>2021</v>
      </c>
      <c r="P1575" s="4" t="str">
        <f>TEXT(Table1[[#This Row],[Invoice Date]],"mmm")</f>
        <v>Dec</v>
      </c>
      <c r="Q1575" s="4">
        <f>WEEKNUM(Table1[[#This Row],[Invoice Date]])</f>
        <v>50</v>
      </c>
    </row>
    <row r="1576" spans="2:17"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c r="O1576" s="4" t="str">
        <f>TEXT(Table1[[#This Row],[Invoice Date]],"yyyy")</f>
        <v>2021</v>
      </c>
      <c r="P1576" s="4" t="str">
        <f>TEXT(Table1[[#This Row],[Invoice Date]],"mmm")</f>
        <v>Dec</v>
      </c>
      <c r="Q1576" s="4">
        <f>WEEKNUM(Table1[[#This Row],[Invoice Date]])</f>
        <v>50</v>
      </c>
    </row>
    <row r="1577" spans="2:17"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c r="O1577" s="4" t="str">
        <f>TEXT(Table1[[#This Row],[Invoice Date]],"yyyy")</f>
        <v>2021</v>
      </c>
      <c r="P1577" s="4" t="str">
        <f>TEXT(Table1[[#This Row],[Invoice Date]],"mmm")</f>
        <v>Dec</v>
      </c>
      <c r="Q1577" s="4">
        <f>WEEKNUM(Table1[[#This Row],[Invoice Date]])</f>
        <v>50</v>
      </c>
    </row>
    <row r="1578" spans="2:17"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c r="O1578" s="4" t="str">
        <f>TEXT(Table1[[#This Row],[Invoice Date]],"yyyy")</f>
        <v>2021</v>
      </c>
      <c r="P1578" s="4" t="str">
        <f>TEXT(Table1[[#This Row],[Invoice Date]],"mmm")</f>
        <v>Dec</v>
      </c>
      <c r="Q1578" s="4">
        <f>WEEKNUM(Table1[[#This Row],[Invoice Date]])</f>
        <v>50</v>
      </c>
    </row>
    <row r="1579" spans="2:17"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c r="O1579" s="4" t="str">
        <f>TEXT(Table1[[#This Row],[Invoice Date]],"yyyy")</f>
        <v>2021</v>
      </c>
      <c r="P1579" s="4" t="str">
        <f>TEXT(Table1[[#This Row],[Invoice Date]],"mmm")</f>
        <v>Dec</v>
      </c>
      <c r="Q1579" s="4">
        <f>WEEKNUM(Table1[[#This Row],[Invoice Date]])</f>
        <v>50</v>
      </c>
    </row>
    <row r="1580" spans="2:17"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c r="O1580" s="4" t="str">
        <f>TEXT(Table1[[#This Row],[Invoice Date]],"yyyy")</f>
        <v>2021</v>
      </c>
      <c r="P1580" s="4" t="str">
        <f>TEXT(Table1[[#This Row],[Invoice Date]],"mmm")</f>
        <v>Dec</v>
      </c>
      <c r="Q1580" s="4">
        <f>WEEKNUM(Table1[[#This Row],[Invoice Date]])</f>
        <v>50</v>
      </c>
    </row>
    <row r="1581" spans="2:17"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c r="O1581" s="4" t="str">
        <f>TEXT(Table1[[#This Row],[Invoice Date]],"yyyy")</f>
        <v>2021</v>
      </c>
      <c r="P1581" s="4" t="str">
        <f>TEXT(Table1[[#This Row],[Invoice Date]],"mmm")</f>
        <v>Jan</v>
      </c>
      <c r="Q1581" s="4">
        <f>WEEKNUM(Table1[[#This Row],[Invoice Date]])</f>
        <v>5</v>
      </c>
    </row>
    <row r="1582" spans="2:17"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c r="O1582" s="4" t="str">
        <f>TEXT(Table1[[#This Row],[Invoice Date]],"yyyy")</f>
        <v>2021</v>
      </c>
      <c r="P1582" s="4" t="str">
        <f>TEXT(Table1[[#This Row],[Invoice Date]],"mmm")</f>
        <v>Jan</v>
      </c>
      <c r="Q1582" s="4">
        <f>WEEKNUM(Table1[[#This Row],[Invoice Date]])</f>
        <v>5</v>
      </c>
    </row>
    <row r="1583" spans="2:17"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c r="O1583" s="4" t="str">
        <f>TEXT(Table1[[#This Row],[Invoice Date]],"yyyy")</f>
        <v>2021</v>
      </c>
      <c r="P1583" s="4" t="str">
        <f>TEXT(Table1[[#This Row],[Invoice Date]],"mmm")</f>
        <v>Jan</v>
      </c>
      <c r="Q1583" s="4">
        <f>WEEKNUM(Table1[[#This Row],[Invoice Date]])</f>
        <v>5</v>
      </c>
    </row>
    <row r="1584" spans="2:17"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c r="O1584" s="4" t="str">
        <f>TEXT(Table1[[#This Row],[Invoice Date]],"yyyy")</f>
        <v>2021</v>
      </c>
      <c r="P1584" s="4" t="str">
        <f>TEXT(Table1[[#This Row],[Invoice Date]],"mmm")</f>
        <v>Jan</v>
      </c>
      <c r="Q1584" s="4">
        <f>WEEKNUM(Table1[[#This Row],[Invoice Date]])</f>
        <v>5</v>
      </c>
    </row>
    <row r="1585" spans="2:17"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c r="O1585" s="4" t="str">
        <f>TEXT(Table1[[#This Row],[Invoice Date]],"yyyy")</f>
        <v>2021</v>
      </c>
      <c r="P1585" s="4" t="str">
        <f>TEXT(Table1[[#This Row],[Invoice Date]],"mmm")</f>
        <v>Jan</v>
      </c>
      <c r="Q1585" s="4">
        <f>WEEKNUM(Table1[[#This Row],[Invoice Date]])</f>
        <v>5</v>
      </c>
    </row>
    <row r="1586" spans="2:17"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c r="O1586" s="4" t="str">
        <f>TEXT(Table1[[#This Row],[Invoice Date]],"yyyy")</f>
        <v>2021</v>
      </c>
      <c r="P1586" s="4" t="str">
        <f>TEXT(Table1[[#This Row],[Invoice Date]],"mmm")</f>
        <v>Jan</v>
      </c>
      <c r="Q1586" s="4">
        <f>WEEKNUM(Table1[[#This Row],[Invoice Date]])</f>
        <v>5</v>
      </c>
    </row>
    <row r="1587" spans="2:17"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c r="O1587" s="4" t="str">
        <f>TEXT(Table1[[#This Row],[Invoice Date]],"yyyy")</f>
        <v>2021</v>
      </c>
      <c r="P1587" s="4" t="str">
        <f>TEXT(Table1[[#This Row],[Invoice Date]],"mmm")</f>
        <v>Feb</v>
      </c>
      <c r="Q1587" s="4">
        <f>WEEKNUM(Table1[[#This Row],[Invoice Date]])</f>
        <v>9</v>
      </c>
    </row>
    <row r="1588" spans="2:17"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c r="O1588" s="4" t="str">
        <f>TEXT(Table1[[#This Row],[Invoice Date]],"yyyy")</f>
        <v>2021</v>
      </c>
      <c r="P1588" s="4" t="str">
        <f>TEXT(Table1[[#This Row],[Invoice Date]],"mmm")</f>
        <v>Feb</v>
      </c>
      <c r="Q1588" s="4">
        <f>WEEKNUM(Table1[[#This Row],[Invoice Date]])</f>
        <v>9</v>
      </c>
    </row>
    <row r="1589" spans="2:17"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c r="O1589" s="4" t="str">
        <f>TEXT(Table1[[#This Row],[Invoice Date]],"yyyy")</f>
        <v>2021</v>
      </c>
      <c r="P1589" s="4" t="str">
        <f>TEXT(Table1[[#This Row],[Invoice Date]],"mmm")</f>
        <v>Feb</v>
      </c>
      <c r="Q1589" s="4">
        <f>WEEKNUM(Table1[[#This Row],[Invoice Date]])</f>
        <v>9</v>
      </c>
    </row>
    <row r="1590" spans="2:17"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c r="O1590" s="4" t="str">
        <f>TEXT(Table1[[#This Row],[Invoice Date]],"yyyy")</f>
        <v>2021</v>
      </c>
      <c r="P1590" s="4" t="str">
        <f>TEXT(Table1[[#This Row],[Invoice Date]],"mmm")</f>
        <v>Feb</v>
      </c>
      <c r="Q1590" s="4">
        <f>WEEKNUM(Table1[[#This Row],[Invoice Date]])</f>
        <v>9</v>
      </c>
    </row>
    <row r="1591" spans="2:17"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c r="O1591" s="4" t="str">
        <f>TEXT(Table1[[#This Row],[Invoice Date]],"yyyy")</f>
        <v>2021</v>
      </c>
      <c r="P1591" s="4" t="str">
        <f>TEXT(Table1[[#This Row],[Invoice Date]],"mmm")</f>
        <v>Feb</v>
      </c>
      <c r="Q1591" s="4">
        <f>WEEKNUM(Table1[[#This Row],[Invoice Date]])</f>
        <v>9</v>
      </c>
    </row>
    <row r="1592" spans="2:17"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c r="O1592" s="4" t="str">
        <f>TEXT(Table1[[#This Row],[Invoice Date]],"yyyy")</f>
        <v>2021</v>
      </c>
      <c r="P1592" s="4" t="str">
        <f>TEXT(Table1[[#This Row],[Invoice Date]],"mmm")</f>
        <v>Feb</v>
      </c>
      <c r="Q1592" s="4">
        <f>WEEKNUM(Table1[[#This Row],[Invoice Date]])</f>
        <v>9</v>
      </c>
    </row>
    <row r="1593" spans="2:17"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c r="O1593" s="4" t="str">
        <f>TEXT(Table1[[#This Row],[Invoice Date]],"yyyy")</f>
        <v>2021</v>
      </c>
      <c r="P1593" s="4" t="str">
        <f>TEXT(Table1[[#This Row],[Invoice Date]],"mmm")</f>
        <v>Mar</v>
      </c>
      <c r="Q1593" s="4">
        <f>WEEKNUM(Table1[[#This Row],[Invoice Date]])</f>
        <v>13</v>
      </c>
    </row>
    <row r="1594" spans="2:17"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c r="O1594" s="4" t="str">
        <f>TEXT(Table1[[#This Row],[Invoice Date]],"yyyy")</f>
        <v>2021</v>
      </c>
      <c r="P1594" s="4" t="str">
        <f>TEXT(Table1[[#This Row],[Invoice Date]],"mmm")</f>
        <v>Mar</v>
      </c>
      <c r="Q1594" s="4">
        <f>WEEKNUM(Table1[[#This Row],[Invoice Date]])</f>
        <v>13</v>
      </c>
    </row>
    <row r="1595" spans="2:17"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c r="O1595" s="4" t="str">
        <f>TEXT(Table1[[#This Row],[Invoice Date]],"yyyy")</f>
        <v>2021</v>
      </c>
      <c r="P1595" s="4" t="str">
        <f>TEXT(Table1[[#This Row],[Invoice Date]],"mmm")</f>
        <v>Mar</v>
      </c>
      <c r="Q1595" s="4">
        <f>WEEKNUM(Table1[[#This Row],[Invoice Date]])</f>
        <v>13</v>
      </c>
    </row>
    <row r="1596" spans="2:17"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c r="O1596" s="4" t="str">
        <f>TEXT(Table1[[#This Row],[Invoice Date]],"yyyy")</f>
        <v>2021</v>
      </c>
      <c r="P1596" s="4" t="str">
        <f>TEXT(Table1[[#This Row],[Invoice Date]],"mmm")</f>
        <v>Mar</v>
      </c>
      <c r="Q1596" s="4">
        <f>WEEKNUM(Table1[[#This Row],[Invoice Date]])</f>
        <v>13</v>
      </c>
    </row>
    <row r="1597" spans="2:17"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c r="O1597" s="4" t="str">
        <f>TEXT(Table1[[#This Row],[Invoice Date]],"yyyy")</f>
        <v>2021</v>
      </c>
      <c r="P1597" s="4" t="str">
        <f>TEXT(Table1[[#This Row],[Invoice Date]],"mmm")</f>
        <v>Mar</v>
      </c>
      <c r="Q1597" s="4">
        <f>WEEKNUM(Table1[[#This Row],[Invoice Date]])</f>
        <v>13</v>
      </c>
    </row>
    <row r="1598" spans="2:17"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c r="O1598" s="4" t="str">
        <f>TEXT(Table1[[#This Row],[Invoice Date]],"yyyy")</f>
        <v>2021</v>
      </c>
      <c r="P1598" s="4" t="str">
        <f>TEXT(Table1[[#This Row],[Invoice Date]],"mmm")</f>
        <v>Mar</v>
      </c>
      <c r="Q1598" s="4">
        <f>WEEKNUM(Table1[[#This Row],[Invoice Date]])</f>
        <v>13</v>
      </c>
    </row>
    <row r="1599" spans="2:17"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c r="O1599" s="4" t="str">
        <f>TEXT(Table1[[#This Row],[Invoice Date]],"yyyy")</f>
        <v>2021</v>
      </c>
      <c r="P1599" s="4" t="str">
        <f>TEXT(Table1[[#This Row],[Invoice Date]],"mmm")</f>
        <v>Apr</v>
      </c>
      <c r="Q1599" s="4">
        <f>WEEKNUM(Table1[[#This Row],[Invoice Date]])</f>
        <v>17</v>
      </c>
    </row>
    <row r="1600" spans="2:17"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c r="O1600" s="4" t="str">
        <f>TEXT(Table1[[#This Row],[Invoice Date]],"yyyy")</f>
        <v>2021</v>
      </c>
      <c r="P1600" s="4" t="str">
        <f>TEXT(Table1[[#This Row],[Invoice Date]],"mmm")</f>
        <v>Apr</v>
      </c>
      <c r="Q1600" s="4">
        <f>WEEKNUM(Table1[[#This Row],[Invoice Date]])</f>
        <v>17</v>
      </c>
    </row>
    <row r="1601" spans="2:17"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c r="O1601" s="4" t="str">
        <f>TEXT(Table1[[#This Row],[Invoice Date]],"yyyy")</f>
        <v>2021</v>
      </c>
      <c r="P1601" s="4" t="str">
        <f>TEXT(Table1[[#This Row],[Invoice Date]],"mmm")</f>
        <v>Apr</v>
      </c>
      <c r="Q1601" s="4">
        <f>WEEKNUM(Table1[[#This Row],[Invoice Date]])</f>
        <v>17</v>
      </c>
    </row>
    <row r="1602" spans="2:17"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c r="O1602" s="4" t="str">
        <f>TEXT(Table1[[#This Row],[Invoice Date]],"yyyy")</f>
        <v>2021</v>
      </c>
      <c r="P1602" s="4" t="str">
        <f>TEXT(Table1[[#This Row],[Invoice Date]],"mmm")</f>
        <v>Apr</v>
      </c>
      <c r="Q1602" s="4">
        <f>WEEKNUM(Table1[[#This Row],[Invoice Date]])</f>
        <v>17</v>
      </c>
    </row>
    <row r="1603" spans="2:17"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c r="O1603" s="4" t="str">
        <f>TEXT(Table1[[#This Row],[Invoice Date]],"yyyy")</f>
        <v>2021</v>
      </c>
      <c r="P1603" s="4" t="str">
        <f>TEXT(Table1[[#This Row],[Invoice Date]],"mmm")</f>
        <v>Apr</v>
      </c>
      <c r="Q1603" s="4">
        <f>WEEKNUM(Table1[[#This Row],[Invoice Date]])</f>
        <v>17</v>
      </c>
    </row>
    <row r="1604" spans="2:17"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c r="O1604" s="4" t="str">
        <f>TEXT(Table1[[#This Row],[Invoice Date]],"yyyy")</f>
        <v>2021</v>
      </c>
      <c r="P1604" s="4" t="str">
        <f>TEXT(Table1[[#This Row],[Invoice Date]],"mmm")</f>
        <v>Apr</v>
      </c>
      <c r="Q1604" s="4">
        <f>WEEKNUM(Table1[[#This Row],[Invoice Date]])</f>
        <v>17</v>
      </c>
    </row>
    <row r="1605" spans="2:17"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c r="O1605" s="4" t="str">
        <f>TEXT(Table1[[#This Row],[Invoice Date]],"yyyy")</f>
        <v>2021</v>
      </c>
      <c r="P1605" s="4" t="str">
        <f>TEXT(Table1[[#This Row],[Invoice Date]],"mmm")</f>
        <v>May</v>
      </c>
      <c r="Q1605" s="4">
        <f>WEEKNUM(Table1[[#This Row],[Invoice Date]])</f>
        <v>22</v>
      </c>
    </row>
    <row r="1606" spans="2:17"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c r="O1606" s="4" t="str">
        <f>TEXT(Table1[[#This Row],[Invoice Date]],"yyyy")</f>
        <v>2021</v>
      </c>
      <c r="P1606" s="4" t="str">
        <f>TEXT(Table1[[#This Row],[Invoice Date]],"mmm")</f>
        <v>May</v>
      </c>
      <c r="Q1606" s="4">
        <f>WEEKNUM(Table1[[#This Row],[Invoice Date]])</f>
        <v>22</v>
      </c>
    </row>
    <row r="1607" spans="2:17"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c r="O1607" s="4" t="str">
        <f>TEXT(Table1[[#This Row],[Invoice Date]],"yyyy")</f>
        <v>2021</v>
      </c>
      <c r="P1607" s="4" t="str">
        <f>TEXT(Table1[[#This Row],[Invoice Date]],"mmm")</f>
        <v>May</v>
      </c>
      <c r="Q1607" s="4">
        <f>WEEKNUM(Table1[[#This Row],[Invoice Date]])</f>
        <v>22</v>
      </c>
    </row>
    <row r="1608" spans="2:17"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c r="O1608" s="4" t="str">
        <f>TEXT(Table1[[#This Row],[Invoice Date]],"yyyy")</f>
        <v>2021</v>
      </c>
      <c r="P1608" s="4" t="str">
        <f>TEXT(Table1[[#This Row],[Invoice Date]],"mmm")</f>
        <v>May</v>
      </c>
      <c r="Q1608" s="4">
        <f>WEEKNUM(Table1[[#This Row],[Invoice Date]])</f>
        <v>22</v>
      </c>
    </row>
    <row r="1609" spans="2:17"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c r="O1609" s="4" t="str">
        <f>TEXT(Table1[[#This Row],[Invoice Date]],"yyyy")</f>
        <v>2021</v>
      </c>
      <c r="P1609" s="4" t="str">
        <f>TEXT(Table1[[#This Row],[Invoice Date]],"mmm")</f>
        <v>May</v>
      </c>
      <c r="Q1609" s="4">
        <f>WEEKNUM(Table1[[#This Row],[Invoice Date]])</f>
        <v>22</v>
      </c>
    </row>
    <row r="1610" spans="2:17"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c r="O1610" s="4" t="str">
        <f>TEXT(Table1[[#This Row],[Invoice Date]],"yyyy")</f>
        <v>2021</v>
      </c>
      <c r="P1610" s="4" t="str">
        <f>TEXT(Table1[[#This Row],[Invoice Date]],"mmm")</f>
        <v>May</v>
      </c>
      <c r="Q1610" s="4">
        <f>WEEKNUM(Table1[[#This Row],[Invoice Date]])</f>
        <v>22</v>
      </c>
    </row>
    <row r="1611" spans="2:17"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c r="O1611" s="4" t="str">
        <f>TEXT(Table1[[#This Row],[Invoice Date]],"yyyy")</f>
        <v>2021</v>
      </c>
      <c r="P1611" s="4" t="str">
        <f>TEXT(Table1[[#This Row],[Invoice Date]],"mmm")</f>
        <v>Jun</v>
      </c>
      <c r="Q1611" s="4">
        <f>WEEKNUM(Table1[[#This Row],[Invoice Date]])</f>
        <v>26</v>
      </c>
    </row>
    <row r="1612" spans="2:17"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c r="O1612" s="4" t="str">
        <f>TEXT(Table1[[#This Row],[Invoice Date]],"yyyy")</f>
        <v>2021</v>
      </c>
      <c r="P1612" s="4" t="str">
        <f>TEXT(Table1[[#This Row],[Invoice Date]],"mmm")</f>
        <v>Jun</v>
      </c>
      <c r="Q1612" s="4">
        <f>WEEKNUM(Table1[[#This Row],[Invoice Date]])</f>
        <v>26</v>
      </c>
    </row>
    <row r="1613" spans="2:17"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c r="O1613" s="4" t="str">
        <f>TEXT(Table1[[#This Row],[Invoice Date]],"yyyy")</f>
        <v>2021</v>
      </c>
      <c r="P1613" s="4" t="str">
        <f>TEXT(Table1[[#This Row],[Invoice Date]],"mmm")</f>
        <v>Jun</v>
      </c>
      <c r="Q1613" s="4">
        <f>WEEKNUM(Table1[[#This Row],[Invoice Date]])</f>
        <v>26</v>
      </c>
    </row>
    <row r="1614" spans="2:17"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c r="O1614" s="4" t="str">
        <f>TEXT(Table1[[#This Row],[Invoice Date]],"yyyy")</f>
        <v>2021</v>
      </c>
      <c r="P1614" s="4" t="str">
        <f>TEXT(Table1[[#This Row],[Invoice Date]],"mmm")</f>
        <v>Jun</v>
      </c>
      <c r="Q1614" s="4">
        <f>WEEKNUM(Table1[[#This Row],[Invoice Date]])</f>
        <v>26</v>
      </c>
    </row>
    <row r="1615" spans="2:17"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c r="O1615" s="4" t="str">
        <f>TEXT(Table1[[#This Row],[Invoice Date]],"yyyy")</f>
        <v>2021</v>
      </c>
      <c r="P1615" s="4" t="str">
        <f>TEXT(Table1[[#This Row],[Invoice Date]],"mmm")</f>
        <v>Jun</v>
      </c>
      <c r="Q1615" s="4">
        <f>WEEKNUM(Table1[[#This Row],[Invoice Date]])</f>
        <v>26</v>
      </c>
    </row>
    <row r="1616" spans="2:17"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c r="O1616" s="4" t="str">
        <f>TEXT(Table1[[#This Row],[Invoice Date]],"yyyy")</f>
        <v>2021</v>
      </c>
      <c r="P1616" s="4" t="str">
        <f>TEXT(Table1[[#This Row],[Invoice Date]],"mmm")</f>
        <v>Jun</v>
      </c>
      <c r="Q1616" s="4">
        <f>WEEKNUM(Table1[[#This Row],[Invoice Date]])</f>
        <v>26</v>
      </c>
    </row>
    <row r="1617" spans="2:17"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c r="O1617" s="4" t="str">
        <f>TEXT(Table1[[#This Row],[Invoice Date]],"yyyy")</f>
        <v>2021</v>
      </c>
      <c r="P1617" s="4" t="str">
        <f>TEXT(Table1[[#This Row],[Invoice Date]],"mmm")</f>
        <v>Jul</v>
      </c>
      <c r="Q1617" s="4">
        <f>WEEKNUM(Table1[[#This Row],[Invoice Date]])</f>
        <v>30</v>
      </c>
    </row>
    <row r="1618" spans="2:17"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c r="O1618" s="4" t="str">
        <f>TEXT(Table1[[#This Row],[Invoice Date]],"yyyy")</f>
        <v>2021</v>
      </c>
      <c r="P1618" s="4" t="str">
        <f>TEXT(Table1[[#This Row],[Invoice Date]],"mmm")</f>
        <v>Jul</v>
      </c>
      <c r="Q1618" s="4">
        <f>WEEKNUM(Table1[[#This Row],[Invoice Date]])</f>
        <v>30</v>
      </c>
    </row>
    <row r="1619" spans="2:17"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c r="O1619" s="4" t="str">
        <f>TEXT(Table1[[#This Row],[Invoice Date]],"yyyy")</f>
        <v>2021</v>
      </c>
      <c r="P1619" s="4" t="str">
        <f>TEXT(Table1[[#This Row],[Invoice Date]],"mmm")</f>
        <v>Jul</v>
      </c>
      <c r="Q1619" s="4">
        <f>WEEKNUM(Table1[[#This Row],[Invoice Date]])</f>
        <v>30</v>
      </c>
    </row>
    <row r="1620" spans="2:17"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c r="O1620" s="4" t="str">
        <f>TEXT(Table1[[#This Row],[Invoice Date]],"yyyy")</f>
        <v>2021</v>
      </c>
      <c r="P1620" s="4" t="str">
        <f>TEXT(Table1[[#This Row],[Invoice Date]],"mmm")</f>
        <v>Jul</v>
      </c>
      <c r="Q1620" s="4">
        <f>WEEKNUM(Table1[[#This Row],[Invoice Date]])</f>
        <v>30</v>
      </c>
    </row>
    <row r="1621" spans="2:17"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c r="O1621" s="4" t="str">
        <f>TEXT(Table1[[#This Row],[Invoice Date]],"yyyy")</f>
        <v>2021</v>
      </c>
      <c r="P1621" s="4" t="str">
        <f>TEXT(Table1[[#This Row],[Invoice Date]],"mmm")</f>
        <v>Jul</v>
      </c>
      <c r="Q1621" s="4">
        <f>WEEKNUM(Table1[[#This Row],[Invoice Date]])</f>
        <v>30</v>
      </c>
    </row>
    <row r="1622" spans="2:17"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c r="O1622" s="4" t="str">
        <f>TEXT(Table1[[#This Row],[Invoice Date]],"yyyy")</f>
        <v>2021</v>
      </c>
      <c r="P1622" s="4" t="str">
        <f>TEXT(Table1[[#This Row],[Invoice Date]],"mmm")</f>
        <v>Jul</v>
      </c>
      <c r="Q1622" s="4">
        <f>WEEKNUM(Table1[[#This Row],[Invoice Date]])</f>
        <v>30</v>
      </c>
    </row>
    <row r="1623" spans="2:17"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c r="O1623" s="4" t="str">
        <f>TEXT(Table1[[#This Row],[Invoice Date]],"yyyy")</f>
        <v>2021</v>
      </c>
      <c r="P1623" s="4" t="str">
        <f>TEXT(Table1[[#This Row],[Invoice Date]],"mmm")</f>
        <v>Aug</v>
      </c>
      <c r="Q1623" s="4">
        <f>WEEKNUM(Table1[[#This Row],[Invoice Date]])</f>
        <v>35</v>
      </c>
    </row>
    <row r="1624" spans="2:17"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c r="O1624" s="4" t="str">
        <f>TEXT(Table1[[#This Row],[Invoice Date]],"yyyy")</f>
        <v>2021</v>
      </c>
      <c r="P1624" s="4" t="str">
        <f>TEXT(Table1[[#This Row],[Invoice Date]],"mmm")</f>
        <v>Aug</v>
      </c>
      <c r="Q1624" s="4">
        <f>WEEKNUM(Table1[[#This Row],[Invoice Date]])</f>
        <v>35</v>
      </c>
    </row>
    <row r="1625" spans="2:17"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c r="O1625" s="4" t="str">
        <f>TEXT(Table1[[#This Row],[Invoice Date]],"yyyy")</f>
        <v>2021</v>
      </c>
      <c r="P1625" s="4" t="str">
        <f>TEXT(Table1[[#This Row],[Invoice Date]],"mmm")</f>
        <v>Aug</v>
      </c>
      <c r="Q1625" s="4">
        <f>WEEKNUM(Table1[[#This Row],[Invoice Date]])</f>
        <v>35</v>
      </c>
    </row>
    <row r="1626" spans="2:17"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c r="O1626" s="4" t="str">
        <f>TEXT(Table1[[#This Row],[Invoice Date]],"yyyy")</f>
        <v>2021</v>
      </c>
      <c r="P1626" s="4" t="str">
        <f>TEXT(Table1[[#This Row],[Invoice Date]],"mmm")</f>
        <v>Aug</v>
      </c>
      <c r="Q1626" s="4">
        <f>WEEKNUM(Table1[[#This Row],[Invoice Date]])</f>
        <v>35</v>
      </c>
    </row>
    <row r="1627" spans="2:17"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c r="O1627" s="4" t="str">
        <f>TEXT(Table1[[#This Row],[Invoice Date]],"yyyy")</f>
        <v>2021</v>
      </c>
      <c r="P1627" s="4" t="str">
        <f>TEXT(Table1[[#This Row],[Invoice Date]],"mmm")</f>
        <v>Aug</v>
      </c>
      <c r="Q1627" s="4">
        <f>WEEKNUM(Table1[[#This Row],[Invoice Date]])</f>
        <v>35</v>
      </c>
    </row>
    <row r="1628" spans="2:17"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c r="O1628" s="4" t="str">
        <f>TEXT(Table1[[#This Row],[Invoice Date]],"yyyy")</f>
        <v>2021</v>
      </c>
      <c r="P1628" s="4" t="str">
        <f>TEXT(Table1[[#This Row],[Invoice Date]],"mmm")</f>
        <v>Aug</v>
      </c>
      <c r="Q1628" s="4">
        <f>WEEKNUM(Table1[[#This Row],[Invoice Date]])</f>
        <v>35</v>
      </c>
    </row>
    <row r="1629" spans="2:17"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c r="O1629" s="4" t="str">
        <f>TEXT(Table1[[#This Row],[Invoice Date]],"yyyy")</f>
        <v>2021</v>
      </c>
      <c r="P1629" s="4" t="str">
        <f>TEXT(Table1[[#This Row],[Invoice Date]],"mmm")</f>
        <v>Sep</v>
      </c>
      <c r="Q1629" s="4">
        <f>WEEKNUM(Table1[[#This Row],[Invoice Date]])</f>
        <v>39</v>
      </c>
    </row>
    <row r="1630" spans="2:17"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c r="O1630" s="4" t="str">
        <f>TEXT(Table1[[#This Row],[Invoice Date]],"yyyy")</f>
        <v>2021</v>
      </c>
      <c r="P1630" s="4" t="str">
        <f>TEXT(Table1[[#This Row],[Invoice Date]],"mmm")</f>
        <v>Sep</v>
      </c>
      <c r="Q1630" s="4">
        <f>WEEKNUM(Table1[[#This Row],[Invoice Date]])</f>
        <v>39</v>
      </c>
    </row>
    <row r="1631" spans="2:17"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c r="O1631" s="4" t="str">
        <f>TEXT(Table1[[#This Row],[Invoice Date]],"yyyy")</f>
        <v>2021</v>
      </c>
      <c r="P1631" s="4" t="str">
        <f>TEXT(Table1[[#This Row],[Invoice Date]],"mmm")</f>
        <v>Sep</v>
      </c>
      <c r="Q1631" s="4">
        <f>WEEKNUM(Table1[[#This Row],[Invoice Date]])</f>
        <v>39</v>
      </c>
    </row>
    <row r="1632" spans="2:17"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c r="O1632" s="4" t="str">
        <f>TEXT(Table1[[#This Row],[Invoice Date]],"yyyy")</f>
        <v>2021</v>
      </c>
      <c r="P1632" s="4" t="str">
        <f>TEXT(Table1[[#This Row],[Invoice Date]],"mmm")</f>
        <v>Sep</v>
      </c>
      <c r="Q1632" s="4">
        <f>WEEKNUM(Table1[[#This Row],[Invoice Date]])</f>
        <v>39</v>
      </c>
    </row>
    <row r="1633" spans="2:17"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c r="O1633" s="4" t="str">
        <f>TEXT(Table1[[#This Row],[Invoice Date]],"yyyy")</f>
        <v>2021</v>
      </c>
      <c r="P1633" s="4" t="str">
        <f>TEXT(Table1[[#This Row],[Invoice Date]],"mmm")</f>
        <v>Sep</v>
      </c>
      <c r="Q1633" s="4">
        <f>WEEKNUM(Table1[[#This Row],[Invoice Date]])</f>
        <v>39</v>
      </c>
    </row>
    <row r="1634" spans="2:17"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c r="O1634" s="4" t="str">
        <f>TEXT(Table1[[#This Row],[Invoice Date]],"yyyy")</f>
        <v>2021</v>
      </c>
      <c r="P1634" s="4" t="str">
        <f>TEXT(Table1[[#This Row],[Invoice Date]],"mmm")</f>
        <v>Sep</v>
      </c>
      <c r="Q1634" s="4">
        <f>WEEKNUM(Table1[[#This Row],[Invoice Date]])</f>
        <v>39</v>
      </c>
    </row>
    <row r="1635" spans="2:17"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c r="O1635" s="4" t="str">
        <f>TEXT(Table1[[#This Row],[Invoice Date]],"yyyy")</f>
        <v>2021</v>
      </c>
      <c r="P1635" s="4" t="str">
        <f>TEXT(Table1[[#This Row],[Invoice Date]],"mmm")</f>
        <v>Oct</v>
      </c>
      <c r="Q1635" s="4">
        <f>WEEKNUM(Table1[[#This Row],[Invoice Date]])</f>
        <v>44</v>
      </c>
    </row>
    <row r="1636" spans="2:17"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c r="O1636" s="4" t="str">
        <f>TEXT(Table1[[#This Row],[Invoice Date]],"yyyy")</f>
        <v>2021</v>
      </c>
      <c r="P1636" s="4" t="str">
        <f>TEXT(Table1[[#This Row],[Invoice Date]],"mmm")</f>
        <v>Oct</v>
      </c>
      <c r="Q1636" s="4">
        <f>WEEKNUM(Table1[[#This Row],[Invoice Date]])</f>
        <v>44</v>
      </c>
    </row>
    <row r="1637" spans="2:17"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c r="O1637" s="4" t="str">
        <f>TEXT(Table1[[#This Row],[Invoice Date]],"yyyy")</f>
        <v>2021</v>
      </c>
      <c r="P1637" s="4" t="str">
        <f>TEXT(Table1[[#This Row],[Invoice Date]],"mmm")</f>
        <v>Oct</v>
      </c>
      <c r="Q1637" s="4">
        <f>WEEKNUM(Table1[[#This Row],[Invoice Date]])</f>
        <v>44</v>
      </c>
    </row>
    <row r="1638" spans="2:17"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c r="O1638" s="4" t="str">
        <f>TEXT(Table1[[#This Row],[Invoice Date]],"yyyy")</f>
        <v>2021</v>
      </c>
      <c r="P1638" s="4" t="str">
        <f>TEXT(Table1[[#This Row],[Invoice Date]],"mmm")</f>
        <v>Oct</v>
      </c>
      <c r="Q1638" s="4">
        <f>WEEKNUM(Table1[[#This Row],[Invoice Date]])</f>
        <v>44</v>
      </c>
    </row>
    <row r="1639" spans="2:17"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c r="O1639" s="4" t="str">
        <f>TEXT(Table1[[#This Row],[Invoice Date]],"yyyy")</f>
        <v>2021</v>
      </c>
      <c r="P1639" s="4" t="str">
        <f>TEXT(Table1[[#This Row],[Invoice Date]],"mmm")</f>
        <v>Oct</v>
      </c>
      <c r="Q1639" s="4">
        <f>WEEKNUM(Table1[[#This Row],[Invoice Date]])</f>
        <v>44</v>
      </c>
    </row>
    <row r="1640" spans="2:17"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c r="O1640" s="4" t="str">
        <f>TEXT(Table1[[#This Row],[Invoice Date]],"yyyy")</f>
        <v>2021</v>
      </c>
      <c r="P1640" s="4" t="str">
        <f>TEXT(Table1[[#This Row],[Invoice Date]],"mmm")</f>
        <v>Oct</v>
      </c>
      <c r="Q1640" s="4">
        <f>WEEKNUM(Table1[[#This Row],[Invoice Date]])</f>
        <v>44</v>
      </c>
    </row>
    <row r="1641" spans="2:17"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c r="O1641" s="4" t="str">
        <f>TEXT(Table1[[#This Row],[Invoice Date]],"yyyy")</f>
        <v>2021</v>
      </c>
      <c r="P1641" s="4" t="str">
        <f>TEXT(Table1[[#This Row],[Invoice Date]],"mmm")</f>
        <v>Nov</v>
      </c>
      <c r="Q1641" s="4">
        <f>WEEKNUM(Table1[[#This Row],[Invoice Date]])</f>
        <v>48</v>
      </c>
    </row>
    <row r="1642" spans="2:17"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c r="O1642" s="4" t="str">
        <f>TEXT(Table1[[#This Row],[Invoice Date]],"yyyy")</f>
        <v>2021</v>
      </c>
      <c r="P1642" s="4" t="str">
        <f>TEXT(Table1[[#This Row],[Invoice Date]],"mmm")</f>
        <v>Nov</v>
      </c>
      <c r="Q1642" s="4">
        <f>WEEKNUM(Table1[[#This Row],[Invoice Date]])</f>
        <v>48</v>
      </c>
    </row>
    <row r="1643" spans="2:17"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c r="O1643" s="4" t="str">
        <f>TEXT(Table1[[#This Row],[Invoice Date]],"yyyy")</f>
        <v>2021</v>
      </c>
      <c r="P1643" s="4" t="str">
        <f>TEXT(Table1[[#This Row],[Invoice Date]],"mmm")</f>
        <v>Nov</v>
      </c>
      <c r="Q1643" s="4">
        <f>WEEKNUM(Table1[[#This Row],[Invoice Date]])</f>
        <v>48</v>
      </c>
    </row>
    <row r="1644" spans="2:17"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c r="O1644" s="4" t="str">
        <f>TEXT(Table1[[#This Row],[Invoice Date]],"yyyy")</f>
        <v>2021</v>
      </c>
      <c r="P1644" s="4" t="str">
        <f>TEXT(Table1[[#This Row],[Invoice Date]],"mmm")</f>
        <v>Nov</v>
      </c>
      <c r="Q1644" s="4">
        <f>WEEKNUM(Table1[[#This Row],[Invoice Date]])</f>
        <v>48</v>
      </c>
    </row>
    <row r="1645" spans="2:17"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c r="O1645" s="4" t="str">
        <f>TEXT(Table1[[#This Row],[Invoice Date]],"yyyy")</f>
        <v>2021</v>
      </c>
      <c r="P1645" s="4" t="str">
        <f>TEXT(Table1[[#This Row],[Invoice Date]],"mmm")</f>
        <v>Nov</v>
      </c>
      <c r="Q1645" s="4">
        <f>WEEKNUM(Table1[[#This Row],[Invoice Date]])</f>
        <v>48</v>
      </c>
    </row>
    <row r="1646" spans="2:17"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c r="O1646" s="4" t="str">
        <f>TEXT(Table1[[#This Row],[Invoice Date]],"yyyy")</f>
        <v>2021</v>
      </c>
      <c r="P1646" s="4" t="str">
        <f>TEXT(Table1[[#This Row],[Invoice Date]],"mmm")</f>
        <v>Nov</v>
      </c>
      <c r="Q1646" s="4">
        <f>WEEKNUM(Table1[[#This Row],[Invoice Date]])</f>
        <v>48</v>
      </c>
    </row>
    <row r="1647" spans="2:17"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c r="O1647" s="4" t="str">
        <f>TEXT(Table1[[#This Row],[Invoice Date]],"yyyy")</f>
        <v>2021</v>
      </c>
      <c r="P1647" s="4" t="str">
        <f>TEXT(Table1[[#This Row],[Invoice Date]],"mmm")</f>
        <v>Dec</v>
      </c>
      <c r="Q1647" s="4">
        <f>WEEKNUM(Table1[[#This Row],[Invoice Date]])</f>
        <v>52</v>
      </c>
    </row>
    <row r="1648" spans="2:17"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c r="O1648" s="4" t="str">
        <f>TEXT(Table1[[#This Row],[Invoice Date]],"yyyy")</f>
        <v>2021</v>
      </c>
      <c r="P1648" s="4" t="str">
        <f>TEXT(Table1[[#This Row],[Invoice Date]],"mmm")</f>
        <v>Dec</v>
      </c>
      <c r="Q1648" s="4">
        <f>WEEKNUM(Table1[[#This Row],[Invoice Date]])</f>
        <v>52</v>
      </c>
    </row>
    <row r="1649" spans="2:17"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c r="O1649" s="4" t="str">
        <f>TEXT(Table1[[#This Row],[Invoice Date]],"yyyy")</f>
        <v>2021</v>
      </c>
      <c r="P1649" s="4" t="str">
        <f>TEXT(Table1[[#This Row],[Invoice Date]],"mmm")</f>
        <v>Dec</v>
      </c>
      <c r="Q1649" s="4">
        <f>WEEKNUM(Table1[[#This Row],[Invoice Date]])</f>
        <v>52</v>
      </c>
    </row>
    <row r="1650" spans="2:17"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c r="O1650" s="4" t="str">
        <f>TEXT(Table1[[#This Row],[Invoice Date]],"yyyy")</f>
        <v>2021</v>
      </c>
      <c r="P1650" s="4" t="str">
        <f>TEXT(Table1[[#This Row],[Invoice Date]],"mmm")</f>
        <v>Dec</v>
      </c>
      <c r="Q1650" s="4">
        <f>WEEKNUM(Table1[[#This Row],[Invoice Date]])</f>
        <v>52</v>
      </c>
    </row>
    <row r="1651" spans="2:17"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c r="O1651" s="4" t="str">
        <f>TEXT(Table1[[#This Row],[Invoice Date]],"yyyy")</f>
        <v>2021</v>
      </c>
      <c r="P1651" s="4" t="str">
        <f>TEXT(Table1[[#This Row],[Invoice Date]],"mmm")</f>
        <v>Dec</v>
      </c>
      <c r="Q1651" s="4">
        <f>WEEKNUM(Table1[[#This Row],[Invoice Date]])</f>
        <v>52</v>
      </c>
    </row>
    <row r="1652" spans="2:17"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c r="O1652" s="4" t="str">
        <f>TEXT(Table1[[#This Row],[Invoice Date]],"yyyy")</f>
        <v>2021</v>
      </c>
      <c r="P1652" s="4" t="str">
        <f>TEXT(Table1[[#This Row],[Invoice Date]],"mmm")</f>
        <v>Dec</v>
      </c>
      <c r="Q1652" s="4">
        <f>WEEKNUM(Table1[[#This Row],[Invoice Date]])</f>
        <v>52</v>
      </c>
    </row>
    <row r="1653" spans="2:17"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c r="O1653" s="4" t="str">
        <f>TEXT(Table1[[#This Row],[Invoice Date]],"yyyy")</f>
        <v>2021</v>
      </c>
      <c r="P1653" s="4" t="str">
        <f>TEXT(Table1[[#This Row],[Invoice Date]],"mmm")</f>
        <v>Jan</v>
      </c>
      <c r="Q1653" s="4">
        <f>WEEKNUM(Table1[[#This Row],[Invoice Date]])</f>
        <v>4</v>
      </c>
    </row>
    <row r="1654" spans="2:17"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c r="O1654" s="4" t="str">
        <f>TEXT(Table1[[#This Row],[Invoice Date]],"yyyy")</f>
        <v>2021</v>
      </c>
      <c r="P1654" s="4" t="str">
        <f>TEXT(Table1[[#This Row],[Invoice Date]],"mmm")</f>
        <v>Jan</v>
      </c>
      <c r="Q1654" s="4">
        <f>WEEKNUM(Table1[[#This Row],[Invoice Date]])</f>
        <v>4</v>
      </c>
    </row>
    <row r="1655" spans="2:17"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c r="O1655" s="4" t="str">
        <f>TEXT(Table1[[#This Row],[Invoice Date]],"yyyy")</f>
        <v>2021</v>
      </c>
      <c r="P1655" s="4" t="str">
        <f>TEXT(Table1[[#This Row],[Invoice Date]],"mmm")</f>
        <v>Jan</v>
      </c>
      <c r="Q1655" s="4">
        <f>WEEKNUM(Table1[[#This Row],[Invoice Date]])</f>
        <v>4</v>
      </c>
    </row>
    <row r="1656" spans="2:17"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c r="O1656" s="4" t="str">
        <f>TEXT(Table1[[#This Row],[Invoice Date]],"yyyy")</f>
        <v>2021</v>
      </c>
      <c r="P1656" s="4" t="str">
        <f>TEXT(Table1[[#This Row],[Invoice Date]],"mmm")</f>
        <v>Jan</v>
      </c>
      <c r="Q1656" s="4">
        <f>WEEKNUM(Table1[[#This Row],[Invoice Date]])</f>
        <v>4</v>
      </c>
    </row>
    <row r="1657" spans="2:17"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c r="O1657" s="4" t="str">
        <f>TEXT(Table1[[#This Row],[Invoice Date]],"yyyy")</f>
        <v>2021</v>
      </c>
      <c r="P1657" s="4" t="str">
        <f>TEXT(Table1[[#This Row],[Invoice Date]],"mmm")</f>
        <v>Jan</v>
      </c>
      <c r="Q1657" s="4">
        <f>WEEKNUM(Table1[[#This Row],[Invoice Date]])</f>
        <v>4</v>
      </c>
    </row>
    <row r="1658" spans="2:17"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c r="O1658" s="4" t="str">
        <f>TEXT(Table1[[#This Row],[Invoice Date]],"yyyy")</f>
        <v>2021</v>
      </c>
      <c r="P1658" s="4" t="str">
        <f>TEXT(Table1[[#This Row],[Invoice Date]],"mmm")</f>
        <v>Jan</v>
      </c>
      <c r="Q1658" s="4">
        <f>WEEKNUM(Table1[[#This Row],[Invoice Date]])</f>
        <v>4</v>
      </c>
    </row>
    <row r="1659" spans="2:17"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c r="O1659" s="4" t="str">
        <f>TEXT(Table1[[#This Row],[Invoice Date]],"yyyy")</f>
        <v>2021</v>
      </c>
      <c r="P1659" s="4" t="str">
        <f>TEXT(Table1[[#This Row],[Invoice Date]],"mmm")</f>
        <v>Feb</v>
      </c>
      <c r="Q1659" s="4">
        <f>WEEKNUM(Table1[[#This Row],[Invoice Date]])</f>
        <v>8</v>
      </c>
    </row>
    <row r="1660" spans="2:17"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c r="O1660" s="4" t="str">
        <f>TEXT(Table1[[#This Row],[Invoice Date]],"yyyy")</f>
        <v>2021</v>
      </c>
      <c r="P1660" s="4" t="str">
        <f>TEXT(Table1[[#This Row],[Invoice Date]],"mmm")</f>
        <v>Feb</v>
      </c>
      <c r="Q1660" s="4">
        <f>WEEKNUM(Table1[[#This Row],[Invoice Date]])</f>
        <v>8</v>
      </c>
    </row>
    <row r="1661" spans="2:17"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c r="O1661" s="4" t="str">
        <f>TEXT(Table1[[#This Row],[Invoice Date]],"yyyy")</f>
        <v>2021</v>
      </c>
      <c r="P1661" s="4" t="str">
        <f>TEXT(Table1[[#This Row],[Invoice Date]],"mmm")</f>
        <v>Feb</v>
      </c>
      <c r="Q1661" s="4">
        <f>WEEKNUM(Table1[[#This Row],[Invoice Date]])</f>
        <v>8</v>
      </c>
    </row>
    <row r="1662" spans="2:17"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c r="O1662" s="4" t="str">
        <f>TEXT(Table1[[#This Row],[Invoice Date]],"yyyy")</f>
        <v>2021</v>
      </c>
      <c r="P1662" s="4" t="str">
        <f>TEXT(Table1[[#This Row],[Invoice Date]],"mmm")</f>
        <v>Feb</v>
      </c>
      <c r="Q1662" s="4">
        <f>WEEKNUM(Table1[[#This Row],[Invoice Date]])</f>
        <v>8</v>
      </c>
    </row>
    <row r="1663" spans="2:17"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c r="O1663" s="4" t="str">
        <f>TEXT(Table1[[#This Row],[Invoice Date]],"yyyy")</f>
        <v>2021</v>
      </c>
      <c r="P1663" s="4" t="str">
        <f>TEXT(Table1[[#This Row],[Invoice Date]],"mmm")</f>
        <v>Feb</v>
      </c>
      <c r="Q1663" s="4">
        <f>WEEKNUM(Table1[[#This Row],[Invoice Date]])</f>
        <v>8</v>
      </c>
    </row>
    <row r="1664" spans="2:17"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c r="O1664" s="4" t="str">
        <f>TEXT(Table1[[#This Row],[Invoice Date]],"yyyy")</f>
        <v>2021</v>
      </c>
      <c r="P1664" s="4" t="str">
        <f>TEXT(Table1[[#This Row],[Invoice Date]],"mmm")</f>
        <v>Feb</v>
      </c>
      <c r="Q1664" s="4">
        <f>WEEKNUM(Table1[[#This Row],[Invoice Date]])</f>
        <v>8</v>
      </c>
    </row>
    <row r="1665" spans="2:17"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c r="O1665" s="4" t="str">
        <f>TEXT(Table1[[#This Row],[Invoice Date]],"yyyy")</f>
        <v>2021</v>
      </c>
      <c r="P1665" s="4" t="str">
        <f>TEXT(Table1[[#This Row],[Invoice Date]],"mmm")</f>
        <v>Mar</v>
      </c>
      <c r="Q1665" s="4">
        <f>WEEKNUM(Table1[[#This Row],[Invoice Date]])</f>
        <v>12</v>
      </c>
    </row>
    <row r="1666" spans="2:17"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c r="O1666" s="4" t="str">
        <f>TEXT(Table1[[#This Row],[Invoice Date]],"yyyy")</f>
        <v>2021</v>
      </c>
      <c r="P1666" s="4" t="str">
        <f>TEXT(Table1[[#This Row],[Invoice Date]],"mmm")</f>
        <v>Mar</v>
      </c>
      <c r="Q1666" s="4">
        <f>WEEKNUM(Table1[[#This Row],[Invoice Date]])</f>
        <v>12</v>
      </c>
    </row>
    <row r="1667" spans="2:17"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c r="O1667" s="4" t="str">
        <f>TEXT(Table1[[#This Row],[Invoice Date]],"yyyy")</f>
        <v>2021</v>
      </c>
      <c r="P1667" s="4" t="str">
        <f>TEXT(Table1[[#This Row],[Invoice Date]],"mmm")</f>
        <v>Mar</v>
      </c>
      <c r="Q1667" s="4">
        <f>WEEKNUM(Table1[[#This Row],[Invoice Date]])</f>
        <v>12</v>
      </c>
    </row>
    <row r="1668" spans="2:17"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c r="O1668" s="4" t="str">
        <f>TEXT(Table1[[#This Row],[Invoice Date]],"yyyy")</f>
        <v>2021</v>
      </c>
      <c r="P1668" s="4" t="str">
        <f>TEXT(Table1[[#This Row],[Invoice Date]],"mmm")</f>
        <v>Mar</v>
      </c>
      <c r="Q1668" s="4">
        <f>WEEKNUM(Table1[[#This Row],[Invoice Date]])</f>
        <v>12</v>
      </c>
    </row>
    <row r="1669" spans="2:17"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c r="O1669" s="4" t="str">
        <f>TEXT(Table1[[#This Row],[Invoice Date]],"yyyy")</f>
        <v>2021</v>
      </c>
      <c r="P1669" s="4" t="str">
        <f>TEXT(Table1[[#This Row],[Invoice Date]],"mmm")</f>
        <v>Mar</v>
      </c>
      <c r="Q1669" s="4">
        <f>WEEKNUM(Table1[[#This Row],[Invoice Date]])</f>
        <v>12</v>
      </c>
    </row>
    <row r="1670" spans="2:17"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c r="O1670" s="4" t="str">
        <f>TEXT(Table1[[#This Row],[Invoice Date]],"yyyy")</f>
        <v>2021</v>
      </c>
      <c r="P1670" s="4" t="str">
        <f>TEXT(Table1[[#This Row],[Invoice Date]],"mmm")</f>
        <v>Mar</v>
      </c>
      <c r="Q1670" s="4">
        <f>WEEKNUM(Table1[[#This Row],[Invoice Date]])</f>
        <v>12</v>
      </c>
    </row>
    <row r="1671" spans="2:17"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c r="O1671" s="4" t="str">
        <f>TEXT(Table1[[#This Row],[Invoice Date]],"yyyy")</f>
        <v>2021</v>
      </c>
      <c r="P1671" s="4" t="str">
        <f>TEXT(Table1[[#This Row],[Invoice Date]],"mmm")</f>
        <v>Apr</v>
      </c>
      <c r="Q1671" s="4">
        <f>WEEKNUM(Table1[[#This Row],[Invoice Date]])</f>
        <v>16</v>
      </c>
    </row>
    <row r="1672" spans="2:17"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c r="O1672" s="4" t="str">
        <f>TEXT(Table1[[#This Row],[Invoice Date]],"yyyy")</f>
        <v>2021</v>
      </c>
      <c r="P1672" s="4" t="str">
        <f>TEXT(Table1[[#This Row],[Invoice Date]],"mmm")</f>
        <v>Apr</v>
      </c>
      <c r="Q1672" s="4">
        <f>WEEKNUM(Table1[[#This Row],[Invoice Date]])</f>
        <v>16</v>
      </c>
    </row>
    <row r="1673" spans="2:17"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c r="O1673" s="4" t="str">
        <f>TEXT(Table1[[#This Row],[Invoice Date]],"yyyy")</f>
        <v>2021</v>
      </c>
      <c r="P1673" s="4" t="str">
        <f>TEXT(Table1[[#This Row],[Invoice Date]],"mmm")</f>
        <v>Apr</v>
      </c>
      <c r="Q1673" s="4">
        <f>WEEKNUM(Table1[[#This Row],[Invoice Date]])</f>
        <v>16</v>
      </c>
    </row>
    <row r="1674" spans="2:17"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c r="O1674" s="4" t="str">
        <f>TEXT(Table1[[#This Row],[Invoice Date]],"yyyy")</f>
        <v>2021</v>
      </c>
      <c r="P1674" s="4" t="str">
        <f>TEXT(Table1[[#This Row],[Invoice Date]],"mmm")</f>
        <v>Apr</v>
      </c>
      <c r="Q1674" s="4">
        <f>WEEKNUM(Table1[[#This Row],[Invoice Date]])</f>
        <v>16</v>
      </c>
    </row>
    <row r="1675" spans="2:17"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c r="O1675" s="4" t="str">
        <f>TEXT(Table1[[#This Row],[Invoice Date]],"yyyy")</f>
        <v>2021</v>
      </c>
      <c r="P1675" s="4" t="str">
        <f>TEXT(Table1[[#This Row],[Invoice Date]],"mmm")</f>
        <v>Apr</v>
      </c>
      <c r="Q1675" s="4">
        <f>WEEKNUM(Table1[[#This Row],[Invoice Date]])</f>
        <v>16</v>
      </c>
    </row>
    <row r="1676" spans="2:17"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c r="O1676" s="4" t="str">
        <f>TEXT(Table1[[#This Row],[Invoice Date]],"yyyy")</f>
        <v>2021</v>
      </c>
      <c r="P1676" s="4" t="str">
        <f>TEXT(Table1[[#This Row],[Invoice Date]],"mmm")</f>
        <v>Apr</v>
      </c>
      <c r="Q1676" s="4">
        <f>WEEKNUM(Table1[[#This Row],[Invoice Date]])</f>
        <v>16</v>
      </c>
    </row>
    <row r="1677" spans="2:17"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c r="O1677" s="4" t="str">
        <f>TEXT(Table1[[#This Row],[Invoice Date]],"yyyy")</f>
        <v>2021</v>
      </c>
      <c r="P1677" s="4" t="str">
        <f>TEXT(Table1[[#This Row],[Invoice Date]],"mmm")</f>
        <v>May</v>
      </c>
      <c r="Q1677" s="4">
        <f>WEEKNUM(Table1[[#This Row],[Invoice Date]])</f>
        <v>20</v>
      </c>
    </row>
    <row r="1678" spans="2:17"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c r="O1678" s="4" t="str">
        <f>TEXT(Table1[[#This Row],[Invoice Date]],"yyyy")</f>
        <v>2021</v>
      </c>
      <c r="P1678" s="4" t="str">
        <f>TEXT(Table1[[#This Row],[Invoice Date]],"mmm")</f>
        <v>May</v>
      </c>
      <c r="Q1678" s="4">
        <f>WEEKNUM(Table1[[#This Row],[Invoice Date]])</f>
        <v>20</v>
      </c>
    </row>
    <row r="1679" spans="2:17"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c r="O1679" s="4" t="str">
        <f>TEXT(Table1[[#This Row],[Invoice Date]],"yyyy")</f>
        <v>2021</v>
      </c>
      <c r="P1679" s="4" t="str">
        <f>TEXT(Table1[[#This Row],[Invoice Date]],"mmm")</f>
        <v>May</v>
      </c>
      <c r="Q1679" s="4">
        <f>WEEKNUM(Table1[[#This Row],[Invoice Date]])</f>
        <v>20</v>
      </c>
    </row>
    <row r="1680" spans="2:17"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c r="O1680" s="4" t="str">
        <f>TEXT(Table1[[#This Row],[Invoice Date]],"yyyy")</f>
        <v>2021</v>
      </c>
      <c r="P1680" s="4" t="str">
        <f>TEXT(Table1[[#This Row],[Invoice Date]],"mmm")</f>
        <v>May</v>
      </c>
      <c r="Q1680" s="4">
        <f>WEEKNUM(Table1[[#This Row],[Invoice Date]])</f>
        <v>20</v>
      </c>
    </row>
    <row r="1681" spans="2:17"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c r="O1681" s="4" t="str">
        <f>TEXT(Table1[[#This Row],[Invoice Date]],"yyyy")</f>
        <v>2021</v>
      </c>
      <c r="P1681" s="4" t="str">
        <f>TEXT(Table1[[#This Row],[Invoice Date]],"mmm")</f>
        <v>May</v>
      </c>
      <c r="Q1681" s="4">
        <f>WEEKNUM(Table1[[#This Row],[Invoice Date]])</f>
        <v>20</v>
      </c>
    </row>
    <row r="1682" spans="2:17"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c r="O1682" s="4" t="str">
        <f>TEXT(Table1[[#This Row],[Invoice Date]],"yyyy")</f>
        <v>2021</v>
      </c>
      <c r="P1682" s="4" t="str">
        <f>TEXT(Table1[[#This Row],[Invoice Date]],"mmm")</f>
        <v>May</v>
      </c>
      <c r="Q1682" s="4">
        <f>WEEKNUM(Table1[[#This Row],[Invoice Date]])</f>
        <v>20</v>
      </c>
    </row>
    <row r="1683" spans="2:17"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c r="O1683" s="4" t="str">
        <f>TEXT(Table1[[#This Row],[Invoice Date]],"yyyy")</f>
        <v>2021</v>
      </c>
      <c r="P1683" s="4" t="str">
        <f>TEXT(Table1[[#This Row],[Invoice Date]],"mmm")</f>
        <v>Jun</v>
      </c>
      <c r="Q1683" s="4">
        <f>WEEKNUM(Table1[[#This Row],[Invoice Date]])</f>
        <v>25</v>
      </c>
    </row>
    <row r="1684" spans="2:17"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c r="O1684" s="4" t="str">
        <f>TEXT(Table1[[#This Row],[Invoice Date]],"yyyy")</f>
        <v>2021</v>
      </c>
      <c r="P1684" s="4" t="str">
        <f>TEXT(Table1[[#This Row],[Invoice Date]],"mmm")</f>
        <v>Jun</v>
      </c>
      <c r="Q1684" s="4">
        <f>WEEKNUM(Table1[[#This Row],[Invoice Date]])</f>
        <v>25</v>
      </c>
    </row>
    <row r="1685" spans="2:17"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c r="O1685" s="4" t="str">
        <f>TEXT(Table1[[#This Row],[Invoice Date]],"yyyy")</f>
        <v>2021</v>
      </c>
      <c r="P1685" s="4" t="str">
        <f>TEXT(Table1[[#This Row],[Invoice Date]],"mmm")</f>
        <v>Jun</v>
      </c>
      <c r="Q1685" s="4">
        <f>WEEKNUM(Table1[[#This Row],[Invoice Date]])</f>
        <v>25</v>
      </c>
    </row>
    <row r="1686" spans="2:17"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c r="O1686" s="4" t="str">
        <f>TEXT(Table1[[#This Row],[Invoice Date]],"yyyy")</f>
        <v>2021</v>
      </c>
      <c r="P1686" s="4" t="str">
        <f>TEXT(Table1[[#This Row],[Invoice Date]],"mmm")</f>
        <v>Jun</v>
      </c>
      <c r="Q1686" s="4">
        <f>WEEKNUM(Table1[[#This Row],[Invoice Date]])</f>
        <v>25</v>
      </c>
    </row>
    <row r="1687" spans="2:17"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c r="O1687" s="4" t="str">
        <f>TEXT(Table1[[#This Row],[Invoice Date]],"yyyy")</f>
        <v>2021</v>
      </c>
      <c r="P1687" s="4" t="str">
        <f>TEXT(Table1[[#This Row],[Invoice Date]],"mmm")</f>
        <v>Jun</v>
      </c>
      <c r="Q1687" s="4">
        <f>WEEKNUM(Table1[[#This Row],[Invoice Date]])</f>
        <v>25</v>
      </c>
    </row>
    <row r="1688" spans="2:17"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c r="O1688" s="4" t="str">
        <f>TEXT(Table1[[#This Row],[Invoice Date]],"yyyy")</f>
        <v>2021</v>
      </c>
      <c r="P1688" s="4" t="str">
        <f>TEXT(Table1[[#This Row],[Invoice Date]],"mmm")</f>
        <v>Jun</v>
      </c>
      <c r="Q1688" s="4">
        <f>WEEKNUM(Table1[[#This Row],[Invoice Date]])</f>
        <v>25</v>
      </c>
    </row>
    <row r="1689" spans="2:17"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c r="O1689" s="4" t="str">
        <f>TEXT(Table1[[#This Row],[Invoice Date]],"yyyy")</f>
        <v>2021</v>
      </c>
      <c r="P1689" s="4" t="str">
        <f>TEXT(Table1[[#This Row],[Invoice Date]],"mmm")</f>
        <v>Jul</v>
      </c>
      <c r="Q1689" s="4">
        <f>WEEKNUM(Table1[[#This Row],[Invoice Date]])</f>
        <v>29</v>
      </c>
    </row>
    <row r="1690" spans="2:17"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c r="O1690" s="4" t="str">
        <f>TEXT(Table1[[#This Row],[Invoice Date]],"yyyy")</f>
        <v>2021</v>
      </c>
      <c r="P1690" s="4" t="str">
        <f>TEXT(Table1[[#This Row],[Invoice Date]],"mmm")</f>
        <v>Jul</v>
      </c>
      <c r="Q1690" s="4">
        <f>WEEKNUM(Table1[[#This Row],[Invoice Date]])</f>
        <v>29</v>
      </c>
    </row>
    <row r="1691" spans="2:17"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c r="O1691" s="4" t="str">
        <f>TEXT(Table1[[#This Row],[Invoice Date]],"yyyy")</f>
        <v>2021</v>
      </c>
      <c r="P1691" s="4" t="str">
        <f>TEXT(Table1[[#This Row],[Invoice Date]],"mmm")</f>
        <v>Jul</v>
      </c>
      <c r="Q1691" s="4">
        <f>WEEKNUM(Table1[[#This Row],[Invoice Date]])</f>
        <v>29</v>
      </c>
    </row>
    <row r="1692" spans="2:17"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c r="O1692" s="4" t="str">
        <f>TEXT(Table1[[#This Row],[Invoice Date]],"yyyy")</f>
        <v>2021</v>
      </c>
      <c r="P1692" s="4" t="str">
        <f>TEXT(Table1[[#This Row],[Invoice Date]],"mmm")</f>
        <v>Jul</v>
      </c>
      <c r="Q1692" s="4">
        <f>WEEKNUM(Table1[[#This Row],[Invoice Date]])</f>
        <v>29</v>
      </c>
    </row>
    <row r="1693" spans="2:17"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c r="O1693" s="4" t="str">
        <f>TEXT(Table1[[#This Row],[Invoice Date]],"yyyy")</f>
        <v>2021</v>
      </c>
      <c r="P1693" s="4" t="str">
        <f>TEXT(Table1[[#This Row],[Invoice Date]],"mmm")</f>
        <v>Jul</v>
      </c>
      <c r="Q1693" s="4">
        <f>WEEKNUM(Table1[[#This Row],[Invoice Date]])</f>
        <v>29</v>
      </c>
    </row>
    <row r="1694" spans="2:17"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c r="O1694" s="4" t="str">
        <f>TEXT(Table1[[#This Row],[Invoice Date]],"yyyy")</f>
        <v>2021</v>
      </c>
      <c r="P1694" s="4" t="str">
        <f>TEXT(Table1[[#This Row],[Invoice Date]],"mmm")</f>
        <v>Jul</v>
      </c>
      <c r="Q1694" s="4">
        <f>WEEKNUM(Table1[[#This Row],[Invoice Date]])</f>
        <v>29</v>
      </c>
    </row>
    <row r="1695" spans="2:17"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c r="O1695" s="4" t="str">
        <f>TEXT(Table1[[#This Row],[Invoice Date]],"yyyy")</f>
        <v>2021</v>
      </c>
      <c r="P1695" s="4" t="str">
        <f>TEXT(Table1[[#This Row],[Invoice Date]],"mmm")</f>
        <v>Aug</v>
      </c>
      <c r="Q1695" s="4">
        <f>WEEKNUM(Table1[[#This Row],[Invoice Date]])</f>
        <v>34</v>
      </c>
    </row>
    <row r="1696" spans="2:17"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c r="O1696" s="4" t="str">
        <f>TEXT(Table1[[#This Row],[Invoice Date]],"yyyy")</f>
        <v>2021</v>
      </c>
      <c r="P1696" s="4" t="str">
        <f>TEXT(Table1[[#This Row],[Invoice Date]],"mmm")</f>
        <v>Aug</v>
      </c>
      <c r="Q1696" s="4">
        <f>WEEKNUM(Table1[[#This Row],[Invoice Date]])</f>
        <v>34</v>
      </c>
    </row>
    <row r="1697" spans="2:17"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c r="O1697" s="4" t="str">
        <f>TEXT(Table1[[#This Row],[Invoice Date]],"yyyy")</f>
        <v>2021</v>
      </c>
      <c r="P1697" s="4" t="str">
        <f>TEXT(Table1[[#This Row],[Invoice Date]],"mmm")</f>
        <v>Aug</v>
      </c>
      <c r="Q1697" s="4">
        <f>WEEKNUM(Table1[[#This Row],[Invoice Date]])</f>
        <v>34</v>
      </c>
    </row>
    <row r="1698" spans="2:17"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c r="O1698" s="4" t="str">
        <f>TEXT(Table1[[#This Row],[Invoice Date]],"yyyy")</f>
        <v>2021</v>
      </c>
      <c r="P1698" s="4" t="str">
        <f>TEXT(Table1[[#This Row],[Invoice Date]],"mmm")</f>
        <v>Aug</v>
      </c>
      <c r="Q1698" s="4">
        <f>WEEKNUM(Table1[[#This Row],[Invoice Date]])</f>
        <v>34</v>
      </c>
    </row>
    <row r="1699" spans="2:17"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c r="O1699" s="4" t="str">
        <f>TEXT(Table1[[#This Row],[Invoice Date]],"yyyy")</f>
        <v>2021</v>
      </c>
      <c r="P1699" s="4" t="str">
        <f>TEXT(Table1[[#This Row],[Invoice Date]],"mmm")</f>
        <v>Aug</v>
      </c>
      <c r="Q1699" s="4">
        <f>WEEKNUM(Table1[[#This Row],[Invoice Date]])</f>
        <v>34</v>
      </c>
    </row>
    <row r="1700" spans="2:17"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c r="O1700" s="4" t="str">
        <f>TEXT(Table1[[#This Row],[Invoice Date]],"yyyy")</f>
        <v>2021</v>
      </c>
      <c r="P1700" s="4" t="str">
        <f>TEXT(Table1[[#This Row],[Invoice Date]],"mmm")</f>
        <v>Aug</v>
      </c>
      <c r="Q1700" s="4">
        <f>WEEKNUM(Table1[[#This Row],[Invoice Date]])</f>
        <v>34</v>
      </c>
    </row>
    <row r="1701" spans="2:17"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c r="O1701" s="4" t="str">
        <f>TEXT(Table1[[#This Row],[Invoice Date]],"yyyy")</f>
        <v>2021</v>
      </c>
      <c r="P1701" s="4" t="str">
        <f>TEXT(Table1[[#This Row],[Invoice Date]],"mmm")</f>
        <v>Sep</v>
      </c>
      <c r="Q1701" s="4">
        <f>WEEKNUM(Table1[[#This Row],[Invoice Date]])</f>
        <v>38</v>
      </c>
    </row>
    <row r="1702" spans="2:17"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c r="O1702" s="4" t="str">
        <f>TEXT(Table1[[#This Row],[Invoice Date]],"yyyy")</f>
        <v>2021</v>
      </c>
      <c r="P1702" s="4" t="str">
        <f>TEXT(Table1[[#This Row],[Invoice Date]],"mmm")</f>
        <v>Sep</v>
      </c>
      <c r="Q1702" s="4">
        <f>WEEKNUM(Table1[[#This Row],[Invoice Date]])</f>
        <v>38</v>
      </c>
    </row>
    <row r="1703" spans="2:17"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c r="O1703" s="4" t="str">
        <f>TEXT(Table1[[#This Row],[Invoice Date]],"yyyy")</f>
        <v>2021</v>
      </c>
      <c r="P1703" s="4" t="str">
        <f>TEXT(Table1[[#This Row],[Invoice Date]],"mmm")</f>
        <v>Sep</v>
      </c>
      <c r="Q1703" s="4">
        <f>WEEKNUM(Table1[[#This Row],[Invoice Date]])</f>
        <v>38</v>
      </c>
    </row>
    <row r="1704" spans="2:17"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c r="O1704" s="4" t="str">
        <f>TEXT(Table1[[#This Row],[Invoice Date]],"yyyy")</f>
        <v>2021</v>
      </c>
      <c r="P1704" s="4" t="str">
        <f>TEXT(Table1[[#This Row],[Invoice Date]],"mmm")</f>
        <v>Sep</v>
      </c>
      <c r="Q1704" s="4">
        <f>WEEKNUM(Table1[[#This Row],[Invoice Date]])</f>
        <v>38</v>
      </c>
    </row>
    <row r="1705" spans="2:17"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c r="O1705" s="4" t="str">
        <f>TEXT(Table1[[#This Row],[Invoice Date]],"yyyy")</f>
        <v>2021</v>
      </c>
      <c r="P1705" s="4" t="str">
        <f>TEXT(Table1[[#This Row],[Invoice Date]],"mmm")</f>
        <v>Sep</v>
      </c>
      <c r="Q1705" s="4">
        <f>WEEKNUM(Table1[[#This Row],[Invoice Date]])</f>
        <v>38</v>
      </c>
    </row>
    <row r="1706" spans="2:17"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c r="O1706" s="4" t="str">
        <f>TEXT(Table1[[#This Row],[Invoice Date]],"yyyy")</f>
        <v>2021</v>
      </c>
      <c r="P1706" s="4" t="str">
        <f>TEXT(Table1[[#This Row],[Invoice Date]],"mmm")</f>
        <v>Sep</v>
      </c>
      <c r="Q1706" s="4">
        <f>WEEKNUM(Table1[[#This Row],[Invoice Date]])</f>
        <v>38</v>
      </c>
    </row>
    <row r="1707" spans="2:17"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c r="O1707" s="4" t="str">
        <f>TEXT(Table1[[#This Row],[Invoice Date]],"yyyy")</f>
        <v>2021</v>
      </c>
      <c r="P1707" s="4" t="str">
        <f>TEXT(Table1[[#This Row],[Invoice Date]],"mmm")</f>
        <v>Oct</v>
      </c>
      <c r="Q1707" s="4">
        <f>WEEKNUM(Table1[[#This Row],[Invoice Date]])</f>
        <v>43</v>
      </c>
    </row>
    <row r="1708" spans="2:17"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c r="O1708" s="4" t="str">
        <f>TEXT(Table1[[#This Row],[Invoice Date]],"yyyy")</f>
        <v>2021</v>
      </c>
      <c r="P1708" s="4" t="str">
        <f>TEXT(Table1[[#This Row],[Invoice Date]],"mmm")</f>
        <v>Oct</v>
      </c>
      <c r="Q1708" s="4">
        <f>WEEKNUM(Table1[[#This Row],[Invoice Date]])</f>
        <v>43</v>
      </c>
    </row>
    <row r="1709" spans="2:17"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c r="O1709" s="4" t="str">
        <f>TEXT(Table1[[#This Row],[Invoice Date]],"yyyy")</f>
        <v>2021</v>
      </c>
      <c r="P1709" s="4" t="str">
        <f>TEXT(Table1[[#This Row],[Invoice Date]],"mmm")</f>
        <v>Oct</v>
      </c>
      <c r="Q1709" s="4">
        <f>WEEKNUM(Table1[[#This Row],[Invoice Date]])</f>
        <v>43</v>
      </c>
    </row>
    <row r="1710" spans="2:17"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c r="O1710" s="4" t="str">
        <f>TEXT(Table1[[#This Row],[Invoice Date]],"yyyy")</f>
        <v>2021</v>
      </c>
      <c r="P1710" s="4" t="str">
        <f>TEXT(Table1[[#This Row],[Invoice Date]],"mmm")</f>
        <v>Oct</v>
      </c>
      <c r="Q1710" s="4">
        <f>WEEKNUM(Table1[[#This Row],[Invoice Date]])</f>
        <v>43</v>
      </c>
    </row>
    <row r="1711" spans="2:17"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c r="O1711" s="4" t="str">
        <f>TEXT(Table1[[#This Row],[Invoice Date]],"yyyy")</f>
        <v>2021</v>
      </c>
      <c r="P1711" s="4" t="str">
        <f>TEXT(Table1[[#This Row],[Invoice Date]],"mmm")</f>
        <v>Oct</v>
      </c>
      <c r="Q1711" s="4">
        <f>WEEKNUM(Table1[[#This Row],[Invoice Date]])</f>
        <v>43</v>
      </c>
    </row>
    <row r="1712" spans="2:17"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c r="O1712" s="4" t="str">
        <f>TEXT(Table1[[#This Row],[Invoice Date]],"yyyy")</f>
        <v>2021</v>
      </c>
      <c r="P1712" s="4" t="str">
        <f>TEXT(Table1[[#This Row],[Invoice Date]],"mmm")</f>
        <v>Oct</v>
      </c>
      <c r="Q1712" s="4">
        <f>WEEKNUM(Table1[[#This Row],[Invoice Date]])</f>
        <v>43</v>
      </c>
    </row>
    <row r="1713" spans="2:17"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c r="O1713" s="4" t="str">
        <f>TEXT(Table1[[#This Row],[Invoice Date]],"yyyy")</f>
        <v>2021</v>
      </c>
      <c r="P1713" s="4" t="str">
        <f>TEXT(Table1[[#This Row],[Invoice Date]],"mmm")</f>
        <v>Nov</v>
      </c>
      <c r="Q1713" s="4">
        <f>WEEKNUM(Table1[[#This Row],[Invoice Date]])</f>
        <v>47</v>
      </c>
    </row>
    <row r="1714" spans="2:17"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c r="O1714" s="4" t="str">
        <f>TEXT(Table1[[#This Row],[Invoice Date]],"yyyy")</f>
        <v>2021</v>
      </c>
      <c r="P1714" s="4" t="str">
        <f>TEXT(Table1[[#This Row],[Invoice Date]],"mmm")</f>
        <v>Nov</v>
      </c>
      <c r="Q1714" s="4">
        <f>WEEKNUM(Table1[[#This Row],[Invoice Date]])</f>
        <v>47</v>
      </c>
    </row>
    <row r="1715" spans="2:17"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c r="O1715" s="4" t="str">
        <f>TEXT(Table1[[#This Row],[Invoice Date]],"yyyy")</f>
        <v>2021</v>
      </c>
      <c r="P1715" s="4" t="str">
        <f>TEXT(Table1[[#This Row],[Invoice Date]],"mmm")</f>
        <v>Nov</v>
      </c>
      <c r="Q1715" s="4">
        <f>WEEKNUM(Table1[[#This Row],[Invoice Date]])</f>
        <v>47</v>
      </c>
    </row>
    <row r="1716" spans="2:17"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c r="O1716" s="4" t="str">
        <f>TEXT(Table1[[#This Row],[Invoice Date]],"yyyy")</f>
        <v>2021</v>
      </c>
      <c r="P1716" s="4" t="str">
        <f>TEXT(Table1[[#This Row],[Invoice Date]],"mmm")</f>
        <v>Nov</v>
      </c>
      <c r="Q1716" s="4">
        <f>WEEKNUM(Table1[[#This Row],[Invoice Date]])</f>
        <v>47</v>
      </c>
    </row>
    <row r="1717" spans="2:17"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c r="O1717" s="4" t="str">
        <f>TEXT(Table1[[#This Row],[Invoice Date]],"yyyy")</f>
        <v>2021</v>
      </c>
      <c r="P1717" s="4" t="str">
        <f>TEXT(Table1[[#This Row],[Invoice Date]],"mmm")</f>
        <v>Nov</v>
      </c>
      <c r="Q1717" s="4">
        <f>WEEKNUM(Table1[[#This Row],[Invoice Date]])</f>
        <v>47</v>
      </c>
    </row>
    <row r="1718" spans="2:17"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c r="O1718" s="4" t="str">
        <f>TEXT(Table1[[#This Row],[Invoice Date]],"yyyy")</f>
        <v>2021</v>
      </c>
      <c r="P1718" s="4" t="str">
        <f>TEXT(Table1[[#This Row],[Invoice Date]],"mmm")</f>
        <v>Nov</v>
      </c>
      <c r="Q1718" s="4">
        <f>WEEKNUM(Table1[[#This Row],[Invoice Date]])</f>
        <v>47</v>
      </c>
    </row>
    <row r="1719" spans="2:17"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c r="O1719" s="4" t="str">
        <f>TEXT(Table1[[#This Row],[Invoice Date]],"yyyy")</f>
        <v>2021</v>
      </c>
      <c r="P1719" s="4" t="str">
        <f>TEXT(Table1[[#This Row],[Invoice Date]],"mmm")</f>
        <v>Dec</v>
      </c>
      <c r="Q1719" s="4">
        <f>WEEKNUM(Table1[[#This Row],[Invoice Date]])</f>
        <v>51</v>
      </c>
    </row>
    <row r="1720" spans="2:17"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c r="O1720" s="4" t="str">
        <f>TEXT(Table1[[#This Row],[Invoice Date]],"yyyy")</f>
        <v>2021</v>
      </c>
      <c r="P1720" s="4" t="str">
        <f>TEXT(Table1[[#This Row],[Invoice Date]],"mmm")</f>
        <v>Dec</v>
      </c>
      <c r="Q1720" s="4">
        <f>WEEKNUM(Table1[[#This Row],[Invoice Date]])</f>
        <v>51</v>
      </c>
    </row>
    <row r="1721" spans="2:17"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c r="O1721" s="4" t="str">
        <f>TEXT(Table1[[#This Row],[Invoice Date]],"yyyy")</f>
        <v>2021</v>
      </c>
      <c r="P1721" s="4" t="str">
        <f>TEXT(Table1[[#This Row],[Invoice Date]],"mmm")</f>
        <v>Dec</v>
      </c>
      <c r="Q1721" s="4">
        <f>WEEKNUM(Table1[[#This Row],[Invoice Date]])</f>
        <v>51</v>
      </c>
    </row>
    <row r="1722" spans="2:17"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c r="O1722" s="4" t="str">
        <f>TEXT(Table1[[#This Row],[Invoice Date]],"yyyy")</f>
        <v>2021</v>
      </c>
      <c r="P1722" s="4" t="str">
        <f>TEXT(Table1[[#This Row],[Invoice Date]],"mmm")</f>
        <v>Dec</v>
      </c>
      <c r="Q1722" s="4">
        <f>WEEKNUM(Table1[[#This Row],[Invoice Date]])</f>
        <v>51</v>
      </c>
    </row>
    <row r="1723" spans="2:17"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c r="O1723" s="4" t="str">
        <f>TEXT(Table1[[#This Row],[Invoice Date]],"yyyy")</f>
        <v>2021</v>
      </c>
      <c r="P1723" s="4" t="str">
        <f>TEXT(Table1[[#This Row],[Invoice Date]],"mmm")</f>
        <v>Dec</v>
      </c>
      <c r="Q1723" s="4">
        <f>WEEKNUM(Table1[[#This Row],[Invoice Date]])</f>
        <v>51</v>
      </c>
    </row>
    <row r="1724" spans="2:17"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c r="O1724" s="4" t="str">
        <f>TEXT(Table1[[#This Row],[Invoice Date]],"yyyy")</f>
        <v>2021</v>
      </c>
      <c r="P1724" s="4" t="str">
        <f>TEXT(Table1[[#This Row],[Invoice Date]],"mmm")</f>
        <v>Dec</v>
      </c>
      <c r="Q1724" s="4">
        <f>WEEKNUM(Table1[[#This Row],[Invoice Date]])</f>
        <v>51</v>
      </c>
    </row>
    <row r="1725" spans="2:17"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c r="O1725" s="4" t="str">
        <f>TEXT(Table1[[#This Row],[Invoice Date]],"yyyy")</f>
        <v>2021</v>
      </c>
      <c r="P1725" s="4" t="str">
        <f>TEXT(Table1[[#This Row],[Invoice Date]],"mmm")</f>
        <v>Jan</v>
      </c>
      <c r="Q1725" s="4">
        <f>WEEKNUM(Table1[[#This Row],[Invoice Date]])</f>
        <v>4</v>
      </c>
    </row>
    <row r="1726" spans="2:17"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c r="O1726" s="4" t="str">
        <f>TEXT(Table1[[#This Row],[Invoice Date]],"yyyy")</f>
        <v>2021</v>
      </c>
      <c r="P1726" s="4" t="str">
        <f>TEXT(Table1[[#This Row],[Invoice Date]],"mmm")</f>
        <v>Jan</v>
      </c>
      <c r="Q1726" s="4">
        <f>WEEKNUM(Table1[[#This Row],[Invoice Date]])</f>
        <v>4</v>
      </c>
    </row>
    <row r="1727" spans="2:17"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c r="O1727" s="4" t="str">
        <f>TEXT(Table1[[#This Row],[Invoice Date]],"yyyy")</f>
        <v>2021</v>
      </c>
      <c r="P1727" s="4" t="str">
        <f>TEXT(Table1[[#This Row],[Invoice Date]],"mmm")</f>
        <v>Jan</v>
      </c>
      <c r="Q1727" s="4">
        <f>WEEKNUM(Table1[[#This Row],[Invoice Date]])</f>
        <v>4</v>
      </c>
    </row>
    <row r="1728" spans="2:17"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c r="O1728" s="4" t="str">
        <f>TEXT(Table1[[#This Row],[Invoice Date]],"yyyy")</f>
        <v>2021</v>
      </c>
      <c r="P1728" s="4" t="str">
        <f>TEXT(Table1[[#This Row],[Invoice Date]],"mmm")</f>
        <v>Jan</v>
      </c>
      <c r="Q1728" s="4">
        <f>WEEKNUM(Table1[[#This Row],[Invoice Date]])</f>
        <v>4</v>
      </c>
    </row>
    <row r="1729" spans="2:17"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c r="O1729" s="4" t="str">
        <f>TEXT(Table1[[#This Row],[Invoice Date]],"yyyy")</f>
        <v>2021</v>
      </c>
      <c r="P1729" s="4" t="str">
        <f>TEXT(Table1[[#This Row],[Invoice Date]],"mmm")</f>
        <v>Jan</v>
      </c>
      <c r="Q1729" s="4">
        <f>WEEKNUM(Table1[[#This Row],[Invoice Date]])</f>
        <v>4</v>
      </c>
    </row>
    <row r="1730" spans="2:17"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c r="O1730" s="4" t="str">
        <f>TEXT(Table1[[#This Row],[Invoice Date]],"yyyy")</f>
        <v>2021</v>
      </c>
      <c r="P1730" s="4" t="str">
        <f>TEXT(Table1[[#This Row],[Invoice Date]],"mmm")</f>
        <v>Jan</v>
      </c>
      <c r="Q1730" s="4">
        <f>WEEKNUM(Table1[[#This Row],[Invoice Date]])</f>
        <v>4</v>
      </c>
    </row>
    <row r="1731" spans="2:17"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c r="O1731" s="4" t="str">
        <f>TEXT(Table1[[#This Row],[Invoice Date]],"yyyy")</f>
        <v>2021</v>
      </c>
      <c r="P1731" s="4" t="str">
        <f>TEXT(Table1[[#This Row],[Invoice Date]],"mmm")</f>
        <v>Feb</v>
      </c>
      <c r="Q1731" s="4">
        <f>WEEKNUM(Table1[[#This Row],[Invoice Date]])</f>
        <v>8</v>
      </c>
    </row>
    <row r="1732" spans="2:17"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c r="O1732" s="4" t="str">
        <f>TEXT(Table1[[#This Row],[Invoice Date]],"yyyy")</f>
        <v>2021</v>
      </c>
      <c r="P1732" s="4" t="str">
        <f>TEXT(Table1[[#This Row],[Invoice Date]],"mmm")</f>
        <v>Feb</v>
      </c>
      <c r="Q1732" s="4">
        <f>WEEKNUM(Table1[[#This Row],[Invoice Date]])</f>
        <v>8</v>
      </c>
    </row>
    <row r="1733" spans="2:17"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c r="O1733" s="4" t="str">
        <f>TEXT(Table1[[#This Row],[Invoice Date]],"yyyy")</f>
        <v>2021</v>
      </c>
      <c r="P1733" s="4" t="str">
        <f>TEXT(Table1[[#This Row],[Invoice Date]],"mmm")</f>
        <v>Feb</v>
      </c>
      <c r="Q1733" s="4">
        <f>WEEKNUM(Table1[[#This Row],[Invoice Date]])</f>
        <v>8</v>
      </c>
    </row>
    <row r="1734" spans="2:17"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c r="O1734" s="4" t="str">
        <f>TEXT(Table1[[#This Row],[Invoice Date]],"yyyy")</f>
        <v>2021</v>
      </c>
      <c r="P1734" s="4" t="str">
        <f>TEXT(Table1[[#This Row],[Invoice Date]],"mmm")</f>
        <v>Feb</v>
      </c>
      <c r="Q1734" s="4">
        <f>WEEKNUM(Table1[[#This Row],[Invoice Date]])</f>
        <v>8</v>
      </c>
    </row>
    <row r="1735" spans="2:17"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c r="O1735" s="4" t="str">
        <f>TEXT(Table1[[#This Row],[Invoice Date]],"yyyy")</f>
        <v>2021</v>
      </c>
      <c r="P1735" s="4" t="str">
        <f>TEXT(Table1[[#This Row],[Invoice Date]],"mmm")</f>
        <v>Feb</v>
      </c>
      <c r="Q1735" s="4">
        <f>WEEKNUM(Table1[[#This Row],[Invoice Date]])</f>
        <v>8</v>
      </c>
    </row>
    <row r="1736" spans="2:17"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c r="O1736" s="4" t="str">
        <f>TEXT(Table1[[#This Row],[Invoice Date]],"yyyy")</f>
        <v>2021</v>
      </c>
      <c r="P1736" s="4" t="str">
        <f>TEXT(Table1[[#This Row],[Invoice Date]],"mmm")</f>
        <v>Feb</v>
      </c>
      <c r="Q1736" s="4">
        <f>WEEKNUM(Table1[[#This Row],[Invoice Date]])</f>
        <v>8</v>
      </c>
    </row>
    <row r="1737" spans="2:17"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c r="O1737" s="4" t="str">
        <f>TEXT(Table1[[#This Row],[Invoice Date]],"yyyy")</f>
        <v>2021</v>
      </c>
      <c r="P1737" s="4" t="str">
        <f>TEXT(Table1[[#This Row],[Invoice Date]],"mmm")</f>
        <v>Mar</v>
      </c>
      <c r="Q1737" s="4">
        <f>WEEKNUM(Table1[[#This Row],[Invoice Date]])</f>
        <v>12</v>
      </c>
    </row>
    <row r="1738" spans="2:17"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c r="O1738" s="4" t="str">
        <f>TEXT(Table1[[#This Row],[Invoice Date]],"yyyy")</f>
        <v>2021</v>
      </c>
      <c r="P1738" s="4" t="str">
        <f>TEXT(Table1[[#This Row],[Invoice Date]],"mmm")</f>
        <v>Mar</v>
      </c>
      <c r="Q1738" s="4">
        <f>WEEKNUM(Table1[[#This Row],[Invoice Date]])</f>
        <v>12</v>
      </c>
    </row>
    <row r="1739" spans="2:17"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c r="O1739" s="4" t="str">
        <f>TEXT(Table1[[#This Row],[Invoice Date]],"yyyy")</f>
        <v>2021</v>
      </c>
      <c r="P1739" s="4" t="str">
        <f>TEXT(Table1[[#This Row],[Invoice Date]],"mmm")</f>
        <v>Mar</v>
      </c>
      <c r="Q1739" s="4">
        <f>WEEKNUM(Table1[[#This Row],[Invoice Date]])</f>
        <v>12</v>
      </c>
    </row>
    <row r="1740" spans="2:17"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c r="O1740" s="4" t="str">
        <f>TEXT(Table1[[#This Row],[Invoice Date]],"yyyy")</f>
        <v>2021</v>
      </c>
      <c r="P1740" s="4" t="str">
        <f>TEXT(Table1[[#This Row],[Invoice Date]],"mmm")</f>
        <v>Mar</v>
      </c>
      <c r="Q1740" s="4">
        <f>WEEKNUM(Table1[[#This Row],[Invoice Date]])</f>
        <v>12</v>
      </c>
    </row>
    <row r="1741" spans="2:17"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c r="O1741" s="4" t="str">
        <f>TEXT(Table1[[#This Row],[Invoice Date]],"yyyy")</f>
        <v>2021</v>
      </c>
      <c r="P1741" s="4" t="str">
        <f>TEXT(Table1[[#This Row],[Invoice Date]],"mmm")</f>
        <v>Mar</v>
      </c>
      <c r="Q1741" s="4">
        <f>WEEKNUM(Table1[[#This Row],[Invoice Date]])</f>
        <v>12</v>
      </c>
    </row>
    <row r="1742" spans="2:17"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c r="O1742" s="4" t="str">
        <f>TEXT(Table1[[#This Row],[Invoice Date]],"yyyy")</f>
        <v>2021</v>
      </c>
      <c r="P1742" s="4" t="str">
        <f>TEXT(Table1[[#This Row],[Invoice Date]],"mmm")</f>
        <v>Mar</v>
      </c>
      <c r="Q1742" s="4">
        <f>WEEKNUM(Table1[[#This Row],[Invoice Date]])</f>
        <v>12</v>
      </c>
    </row>
    <row r="1743" spans="2:17"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c r="O1743" s="4" t="str">
        <f>TEXT(Table1[[#This Row],[Invoice Date]],"yyyy")</f>
        <v>2021</v>
      </c>
      <c r="P1743" s="4" t="str">
        <f>TEXT(Table1[[#This Row],[Invoice Date]],"mmm")</f>
        <v>Apr</v>
      </c>
      <c r="Q1743" s="4">
        <f>WEEKNUM(Table1[[#This Row],[Invoice Date]])</f>
        <v>17</v>
      </c>
    </row>
    <row r="1744" spans="2:17"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c r="O1744" s="4" t="str">
        <f>TEXT(Table1[[#This Row],[Invoice Date]],"yyyy")</f>
        <v>2021</v>
      </c>
      <c r="P1744" s="4" t="str">
        <f>TEXT(Table1[[#This Row],[Invoice Date]],"mmm")</f>
        <v>Apr</v>
      </c>
      <c r="Q1744" s="4">
        <f>WEEKNUM(Table1[[#This Row],[Invoice Date]])</f>
        <v>17</v>
      </c>
    </row>
    <row r="1745" spans="2:17"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c r="O1745" s="4" t="str">
        <f>TEXT(Table1[[#This Row],[Invoice Date]],"yyyy")</f>
        <v>2021</v>
      </c>
      <c r="P1745" s="4" t="str">
        <f>TEXT(Table1[[#This Row],[Invoice Date]],"mmm")</f>
        <v>Apr</v>
      </c>
      <c r="Q1745" s="4">
        <f>WEEKNUM(Table1[[#This Row],[Invoice Date]])</f>
        <v>17</v>
      </c>
    </row>
    <row r="1746" spans="2:17"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c r="O1746" s="4" t="str">
        <f>TEXT(Table1[[#This Row],[Invoice Date]],"yyyy")</f>
        <v>2021</v>
      </c>
      <c r="P1746" s="4" t="str">
        <f>TEXT(Table1[[#This Row],[Invoice Date]],"mmm")</f>
        <v>Apr</v>
      </c>
      <c r="Q1746" s="4">
        <f>WEEKNUM(Table1[[#This Row],[Invoice Date]])</f>
        <v>17</v>
      </c>
    </row>
    <row r="1747" spans="2:17"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c r="O1747" s="4" t="str">
        <f>TEXT(Table1[[#This Row],[Invoice Date]],"yyyy")</f>
        <v>2021</v>
      </c>
      <c r="P1747" s="4" t="str">
        <f>TEXT(Table1[[#This Row],[Invoice Date]],"mmm")</f>
        <v>Apr</v>
      </c>
      <c r="Q1747" s="4">
        <f>WEEKNUM(Table1[[#This Row],[Invoice Date]])</f>
        <v>17</v>
      </c>
    </row>
    <row r="1748" spans="2:17"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c r="O1748" s="4" t="str">
        <f>TEXT(Table1[[#This Row],[Invoice Date]],"yyyy")</f>
        <v>2021</v>
      </c>
      <c r="P1748" s="4" t="str">
        <f>TEXT(Table1[[#This Row],[Invoice Date]],"mmm")</f>
        <v>Apr</v>
      </c>
      <c r="Q1748" s="4">
        <f>WEEKNUM(Table1[[#This Row],[Invoice Date]])</f>
        <v>17</v>
      </c>
    </row>
    <row r="1749" spans="2:17"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c r="O1749" s="4" t="str">
        <f>TEXT(Table1[[#This Row],[Invoice Date]],"yyyy")</f>
        <v>2021</v>
      </c>
      <c r="P1749" s="4" t="str">
        <f>TEXT(Table1[[#This Row],[Invoice Date]],"mmm")</f>
        <v>May</v>
      </c>
      <c r="Q1749" s="4">
        <f>WEEKNUM(Table1[[#This Row],[Invoice Date]])</f>
        <v>21</v>
      </c>
    </row>
    <row r="1750" spans="2:17"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c r="O1750" s="4" t="str">
        <f>TEXT(Table1[[#This Row],[Invoice Date]],"yyyy")</f>
        <v>2021</v>
      </c>
      <c r="P1750" s="4" t="str">
        <f>TEXT(Table1[[#This Row],[Invoice Date]],"mmm")</f>
        <v>May</v>
      </c>
      <c r="Q1750" s="4">
        <f>WEEKNUM(Table1[[#This Row],[Invoice Date]])</f>
        <v>21</v>
      </c>
    </row>
    <row r="1751" spans="2:17"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c r="O1751" s="4" t="str">
        <f>TEXT(Table1[[#This Row],[Invoice Date]],"yyyy")</f>
        <v>2021</v>
      </c>
      <c r="P1751" s="4" t="str">
        <f>TEXT(Table1[[#This Row],[Invoice Date]],"mmm")</f>
        <v>May</v>
      </c>
      <c r="Q1751" s="4">
        <f>WEEKNUM(Table1[[#This Row],[Invoice Date]])</f>
        <v>21</v>
      </c>
    </row>
    <row r="1752" spans="2:17"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c r="O1752" s="4" t="str">
        <f>TEXT(Table1[[#This Row],[Invoice Date]],"yyyy")</f>
        <v>2021</v>
      </c>
      <c r="P1752" s="4" t="str">
        <f>TEXT(Table1[[#This Row],[Invoice Date]],"mmm")</f>
        <v>May</v>
      </c>
      <c r="Q1752" s="4">
        <f>WEEKNUM(Table1[[#This Row],[Invoice Date]])</f>
        <v>21</v>
      </c>
    </row>
    <row r="1753" spans="2:17"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c r="O1753" s="4" t="str">
        <f>TEXT(Table1[[#This Row],[Invoice Date]],"yyyy")</f>
        <v>2021</v>
      </c>
      <c r="P1753" s="4" t="str">
        <f>TEXT(Table1[[#This Row],[Invoice Date]],"mmm")</f>
        <v>May</v>
      </c>
      <c r="Q1753" s="4">
        <f>WEEKNUM(Table1[[#This Row],[Invoice Date]])</f>
        <v>21</v>
      </c>
    </row>
    <row r="1754" spans="2:17"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c r="O1754" s="4" t="str">
        <f>TEXT(Table1[[#This Row],[Invoice Date]],"yyyy")</f>
        <v>2021</v>
      </c>
      <c r="P1754" s="4" t="str">
        <f>TEXT(Table1[[#This Row],[Invoice Date]],"mmm")</f>
        <v>May</v>
      </c>
      <c r="Q1754" s="4">
        <f>WEEKNUM(Table1[[#This Row],[Invoice Date]])</f>
        <v>21</v>
      </c>
    </row>
    <row r="1755" spans="2:17"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c r="O1755" s="4" t="str">
        <f>TEXT(Table1[[#This Row],[Invoice Date]],"yyyy")</f>
        <v>2021</v>
      </c>
      <c r="P1755" s="4" t="str">
        <f>TEXT(Table1[[#This Row],[Invoice Date]],"mmm")</f>
        <v>Jun</v>
      </c>
      <c r="Q1755" s="4">
        <f>WEEKNUM(Table1[[#This Row],[Invoice Date]])</f>
        <v>25</v>
      </c>
    </row>
    <row r="1756" spans="2:17"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c r="O1756" s="4" t="str">
        <f>TEXT(Table1[[#This Row],[Invoice Date]],"yyyy")</f>
        <v>2021</v>
      </c>
      <c r="P1756" s="4" t="str">
        <f>TEXT(Table1[[#This Row],[Invoice Date]],"mmm")</f>
        <v>Jun</v>
      </c>
      <c r="Q1756" s="4">
        <f>WEEKNUM(Table1[[#This Row],[Invoice Date]])</f>
        <v>25</v>
      </c>
    </row>
    <row r="1757" spans="2:17"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c r="O1757" s="4" t="str">
        <f>TEXT(Table1[[#This Row],[Invoice Date]],"yyyy")</f>
        <v>2021</v>
      </c>
      <c r="P1757" s="4" t="str">
        <f>TEXT(Table1[[#This Row],[Invoice Date]],"mmm")</f>
        <v>Jun</v>
      </c>
      <c r="Q1757" s="4">
        <f>WEEKNUM(Table1[[#This Row],[Invoice Date]])</f>
        <v>25</v>
      </c>
    </row>
    <row r="1758" spans="2:17"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c r="O1758" s="4" t="str">
        <f>TEXT(Table1[[#This Row],[Invoice Date]],"yyyy")</f>
        <v>2021</v>
      </c>
      <c r="P1758" s="4" t="str">
        <f>TEXT(Table1[[#This Row],[Invoice Date]],"mmm")</f>
        <v>Jun</v>
      </c>
      <c r="Q1758" s="4">
        <f>WEEKNUM(Table1[[#This Row],[Invoice Date]])</f>
        <v>25</v>
      </c>
    </row>
    <row r="1759" spans="2:17"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c r="O1759" s="4" t="str">
        <f>TEXT(Table1[[#This Row],[Invoice Date]],"yyyy")</f>
        <v>2021</v>
      </c>
      <c r="P1759" s="4" t="str">
        <f>TEXT(Table1[[#This Row],[Invoice Date]],"mmm")</f>
        <v>Jun</v>
      </c>
      <c r="Q1759" s="4">
        <f>WEEKNUM(Table1[[#This Row],[Invoice Date]])</f>
        <v>25</v>
      </c>
    </row>
    <row r="1760" spans="2:17"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c r="O1760" s="4" t="str">
        <f>TEXT(Table1[[#This Row],[Invoice Date]],"yyyy")</f>
        <v>2021</v>
      </c>
      <c r="P1760" s="4" t="str">
        <f>TEXT(Table1[[#This Row],[Invoice Date]],"mmm")</f>
        <v>Jun</v>
      </c>
      <c r="Q1760" s="4">
        <f>WEEKNUM(Table1[[#This Row],[Invoice Date]])</f>
        <v>25</v>
      </c>
    </row>
    <row r="1761" spans="2:17"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c r="O1761" s="4" t="str">
        <f>TEXT(Table1[[#This Row],[Invoice Date]],"yyyy")</f>
        <v>2021</v>
      </c>
      <c r="P1761" s="4" t="str">
        <f>TEXT(Table1[[#This Row],[Invoice Date]],"mmm")</f>
        <v>Jul</v>
      </c>
      <c r="Q1761" s="4">
        <f>WEEKNUM(Table1[[#This Row],[Invoice Date]])</f>
        <v>29</v>
      </c>
    </row>
    <row r="1762" spans="2:17"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c r="O1762" s="4" t="str">
        <f>TEXT(Table1[[#This Row],[Invoice Date]],"yyyy")</f>
        <v>2021</v>
      </c>
      <c r="P1762" s="4" t="str">
        <f>TEXT(Table1[[#This Row],[Invoice Date]],"mmm")</f>
        <v>Jul</v>
      </c>
      <c r="Q1762" s="4">
        <f>WEEKNUM(Table1[[#This Row],[Invoice Date]])</f>
        <v>29</v>
      </c>
    </row>
    <row r="1763" spans="2:17"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c r="O1763" s="4" t="str">
        <f>TEXT(Table1[[#This Row],[Invoice Date]],"yyyy")</f>
        <v>2021</v>
      </c>
      <c r="P1763" s="4" t="str">
        <f>TEXT(Table1[[#This Row],[Invoice Date]],"mmm")</f>
        <v>Jul</v>
      </c>
      <c r="Q1763" s="4">
        <f>WEEKNUM(Table1[[#This Row],[Invoice Date]])</f>
        <v>29</v>
      </c>
    </row>
    <row r="1764" spans="2:17"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c r="O1764" s="4" t="str">
        <f>TEXT(Table1[[#This Row],[Invoice Date]],"yyyy")</f>
        <v>2021</v>
      </c>
      <c r="P1764" s="4" t="str">
        <f>TEXT(Table1[[#This Row],[Invoice Date]],"mmm")</f>
        <v>Jul</v>
      </c>
      <c r="Q1764" s="4">
        <f>WEEKNUM(Table1[[#This Row],[Invoice Date]])</f>
        <v>29</v>
      </c>
    </row>
    <row r="1765" spans="2:17"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c r="O1765" s="4" t="str">
        <f>TEXT(Table1[[#This Row],[Invoice Date]],"yyyy")</f>
        <v>2021</v>
      </c>
      <c r="P1765" s="4" t="str">
        <f>TEXT(Table1[[#This Row],[Invoice Date]],"mmm")</f>
        <v>Jul</v>
      </c>
      <c r="Q1765" s="4">
        <f>WEEKNUM(Table1[[#This Row],[Invoice Date]])</f>
        <v>29</v>
      </c>
    </row>
    <row r="1766" spans="2:17"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c r="O1766" s="4" t="str">
        <f>TEXT(Table1[[#This Row],[Invoice Date]],"yyyy")</f>
        <v>2021</v>
      </c>
      <c r="P1766" s="4" t="str">
        <f>TEXT(Table1[[#This Row],[Invoice Date]],"mmm")</f>
        <v>Jul</v>
      </c>
      <c r="Q1766" s="4">
        <f>WEEKNUM(Table1[[#This Row],[Invoice Date]])</f>
        <v>29</v>
      </c>
    </row>
    <row r="1767" spans="2:17"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c r="O1767" s="4" t="str">
        <f>TEXT(Table1[[#This Row],[Invoice Date]],"yyyy")</f>
        <v>2021</v>
      </c>
      <c r="P1767" s="4" t="str">
        <f>TEXT(Table1[[#This Row],[Invoice Date]],"mmm")</f>
        <v>Aug</v>
      </c>
      <c r="Q1767" s="4">
        <f>WEEKNUM(Table1[[#This Row],[Invoice Date]])</f>
        <v>34</v>
      </c>
    </row>
    <row r="1768" spans="2:17"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c r="O1768" s="4" t="str">
        <f>TEXT(Table1[[#This Row],[Invoice Date]],"yyyy")</f>
        <v>2021</v>
      </c>
      <c r="P1768" s="4" t="str">
        <f>TEXT(Table1[[#This Row],[Invoice Date]],"mmm")</f>
        <v>Aug</v>
      </c>
      <c r="Q1768" s="4">
        <f>WEEKNUM(Table1[[#This Row],[Invoice Date]])</f>
        <v>34</v>
      </c>
    </row>
    <row r="1769" spans="2:17"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c r="O1769" s="4" t="str">
        <f>TEXT(Table1[[#This Row],[Invoice Date]],"yyyy")</f>
        <v>2021</v>
      </c>
      <c r="P1769" s="4" t="str">
        <f>TEXT(Table1[[#This Row],[Invoice Date]],"mmm")</f>
        <v>Aug</v>
      </c>
      <c r="Q1769" s="4">
        <f>WEEKNUM(Table1[[#This Row],[Invoice Date]])</f>
        <v>34</v>
      </c>
    </row>
    <row r="1770" spans="2:17"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c r="O1770" s="4" t="str">
        <f>TEXT(Table1[[#This Row],[Invoice Date]],"yyyy")</f>
        <v>2021</v>
      </c>
      <c r="P1770" s="4" t="str">
        <f>TEXT(Table1[[#This Row],[Invoice Date]],"mmm")</f>
        <v>Aug</v>
      </c>
      <c r="Q1770" s="4">
        <f>WEEKNUM(Table1[[#This Row],[Invoice Date]])</f>
        <v>34</v>
      </c>
    </row>
    <row r="1771" spans="2:17"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c r="O1771" s="4" t="str">
        <f>TEXT(Table1[[#This Row],[Invoice Date]],"yyyy")</f>
        <v>2021</v>
      </c>
      <c r="P1771" s="4" t="str">
        <f>TEXT(Table1[[#This Row],[Invoice Date]],"mmm")</f>
        <v>Aug</v>
      </c>
      <c r="Q1771" s="4">
        <f>WEEKNUM(Table1[[#This Row],[Invoice Date]])</f>
        <v>34</v>
      </c>
    </row>
    <row r="1772" spans="2:17"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c r="O1772" s="4" t="str">
        <f>TEXT(Table1[[#This Row],[Invoice Date]],"yyyy")</f>
        <v>2021</v>
      </c>
      <c r="P1772" s="4" t="str">
        <f>TEXT(Table1[[#This Row],[Invoice Date]],"mmm")</f>
        <v>Aug</v>
      </c>
      <c r="Q1772" s="4">
        <f>WEEKNUM(Table1[[#This Row],[Invoice Date]])</f>
        <v>34</v>
      </c>
    </row>
    <row r="1773" spans="2:17"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c r="O1773" s="4" t="str">
        <f>TEXT(Table1[[#This Row],[Invoice Date]],"yyyy")</f>
        <v>2021</v>
      </c>
      <c r="P1773" s="4" t="str">
        <f>TEXT(Table1[[#This Row],[Invoice Date]],"mmm")</f>
        <v>Sep</v>
      </c>
      <c r="Q1773" s="4">
        <f>WEEKNUM(Table1[[#This Row],[Invoice Date]])</f>
        <v>39</v>
      </c>
    </row>
    <row r="1774" spans="2:17"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c r="O1774" s="4" t="str">
        <f>TEXT(Table1[[#This Row],[Invoice Date]],"yyyy")</f>
        <v>2021</v>
      </c>
      <c r="P1774" s="4" t="str">
        <f>TEXT(Table1[[#This Row],[Invoice Date]],"mmm")</f>
        <v>Sep</v>
      </c>
      <c r="Q1774" s="4">
        <f>WEEKNUM(Table1[[#This Row],[Invoice Date]])</f>
        <v>39</v>
      </c>
    </row>
    <row r="1775" spans="2:17"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c r="O1775" s="4" t="str">
        <f>TEXT(Table1[[#This Row],[Invoice Date]],"yyyy")</f>
        <v>2021</v>
      </c>
      <c r="P1775" s="4" t="str">
        <f>TEXT(Table1[[#This Row],[Invoice Date]],"mmm")</f>
        <v>Sep</v>
      </c>
      <c r="Q1775" s="4">
        <f>WEEKNUM(Table1[[#This Row],[Invoice Date]])</f>
        <v>39</v>
      </c>
    </row>
    <row r="1776" spans="2:17"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c r="O1776" s="4" t="str">
        <f>TEXT(Table1[[#This Row],[Invoice Date]],"yyyy")</f>
        <v>2021</v>
      </c>
      <c r="P1776" s="4" t="str">
        <f>TEXT(Table1[[#This Row],[Invoice Date]],"mmm")</f>
        <v>Sep</v>
      </c>
      <c r="Q1776" s="4">
        <f>WEEKNUM(Table1[[#This Row],[Invoice Date]])</f>
        <v>39</v>
      </c>
    </row>
    <row r="1777" spans="2:17"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c r="O1777" s="4" t="str">
        <f>TEXT(Table1[[#This Row],[Invoice Date]],"yyyy")</f>
        <v>2021</v>
      </c>
      <c r="P1777" s="4" t="str">
        <f>TEXT(Table1[[#This Row],[Invoice Date]],"mmm")</f>
        <v>Sep</v>
      </c>
      <c r="Q1777" s="4">
        <f>WEEKNUM(Table1[[#This Row],[Invoice Date]])</f>
        <v>39</v>
      </c>
    </row>
    <row r="1778" spans="2:17"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c r="O1778" s="4" t="str">
        <f>TEXT(Table1[[#This Row],[Invoice Date]],"yyyy")</f>
        <v>2021</v>
      </c>
      <c r="P1778" s="4" t="str">
        <f>TEXT(Table1[[#This Row],[Invoice Date]],"mmm")</f>
        <v>Sep</v>
      </c>
      <c r="Q1778" s="4">
        <f>WEEKNUM(Table1[[#This Row],[Invoice Date]])</f>
        <v>39</v>
      </c>
    </row>
    <row r="1779" spans="2:17"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c r="O1779" s="4" t="str">
        <f>TEXT(Table1[[#This Row],[Invoice Date]],"yyyy")</f>
        <v>2021</v>
      </c>
      <c r="P1779" s="4" t="str">
        <f>TEXT(Table1[[#This Row],[Invoice Date]],"mmm")</f>
        <v>Oct</v>
      </c>
      <c r="Q1779" s="4">
        <f>WEEKNUM(Table1[[#This Row],[Invoice Date]])</f>
        <v>43</v>
      </c>
    </row>
    <row r="1780" spans="2:17"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c r="O1780" s="4" t="str">
        <f>TEXT(Table1[[#This Row],[Invoice Date]],"yyyy")</f>
        <v>2021</v>
      </c>
      <c r="P1780" s="4" t="str">
        <f>TEXT(Table1[[#This Row],[Invoice Date]],"mmm")</f>
        <v>Oct</v>
      </c>
      <c r="Q1780" s="4">
        <f>WEEKNUM(Table1[[#This Row],[Invoice Date]])</f>
        <v>43</v>
      </c>
    </row>
    <row r="1781" spans="2:17"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c r="O1781" s="4" t="str">
        <f>TEXT(Table1[[#This Row],[Invoice Date]],"yyyy")</f>
        <v>2021</v>
      </c>
      <c r="P1781" s="4" t="str">
        <f>TEXT(Table1[[#This Row],[Invoice Date]],"mmm")</f>
        <v>Oct</v>
      </c>
      <c r="Q1781" s="4">
        <f>WEEKNUM(Table1[[#This Row],[Invoice Date]])</f>
        <v>43</v>
      </c>
    </row>
    <row r="1782" spans="2:17"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c r="O1782" s="4" t="str">
        <f>TEXT(Table1[[#This Row],[Invoice Date]],"yyyy")</f>
        <v>2021</v>
      </c>
      <c r="P1782" s="4" t="str">
        <f>TEXT(Table1[[#This Row],[Invoice Date]],"mmm")</f>
        <v>Oct</v>
      </c>
      <c r="Q1782" s="4">
        <f>WEEKNUM(Table1[[#This Row],[Invoice Date]])</f>
        <v>43</v>
      </c>
    </row>
    <row r="1783" spans="2:17"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c r="O1783" s="4" t="str">
        <f>TEXT(Table1[[#This Row],[Invoice Date]],"yyyy")</f>
        <v>2021</v>
      </c>
      <c r="P1783" s="4" t="str">
        <f>TEXT(Table1[[#This Row],[Invoice Date]],"mmm")</f>
        <v>Oct</v>
      </c>
      <c r="Q1783" s="4">
        <f>WEEKNUM(Table1[[#This Row],[Invoice Date]])</f>
        <v>43</v>
      </c>
    </row>
    <row r="1784" spans="2:17"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c r="O1784" s="4" t="str">
        <f>TEXT(Table1[[#This Row],[Invoice Date]],"yyyy")</f>
        <v>2021</v>
      </c>
      <c r="P1784" s="4" t="str">
        <f>TEXT(Table1[[#This Row],[Invoice Date]],"mmm")</f>
        <v>Oct</v>
      </c>
      <c r="Q1784" s="4">
        <f>WEEKNUM(Table1[[#This Row],[Invoice Date]])</f>
        <v>43</v>
      </c>
    </row>
    <row r="1785" spans="2:17"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c r="O1785" s="4" t="str">
        <f>TEXT(Table1[[#This Row],[Invoice Date]],"yyyy")</f>
        <v>2021</v>
      </c>
      <c r="P1785" s="4" t="str">
        <f>TEXT(Table1[[#This Row],[Invoice Date]],"mmm")</f>
        <v>Nov</v>
      </c>
      <c r="Q1785" s="4">
        <f>WEEKNUM(Table1[[#This Row],[Invoice Date]])</f>
        <v>47</v>
      </c>
    </row>
    <row r="1786" spans="2:17"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c r="O1786" s="4" t="str">
        <f>TEXT(Table1[[#This Row],[Invoice Date]],"yyyy")</f>
        <v>2021</v>
      </c>
      <c r="P1786" s="4" t="str">
        <f>TEXT(Table1[[#This Row],[Invoice Date]],"mmm")</f>
        <v>Nov</v>
      </c>
      <c r="Q1786" s="4">
        <f>WEEKNUM(Table1[[#This Row],[Invoice Date]])</f>
        <v>47</v>
      </c>
    </row>
    <row r="1787" spans="2:17"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c r="O1787" s="4" t="str">
        <f>TEXT(Table1[[#This Row],[Invoice Date]],"yyyy")</f>
        <v>2021</v>
      </c>
      <c r="P1787" s="4" t="str">
        <f>TEXT(Table1[[#This Row],[Invoice Date]],"mmm")</f>
        <v>Nov</v>
      </c>
      <c r="Q1787" s="4">
        <f>WEEKNUM(Table1[[#This Row],[Invoice Date]])</f>
        <v>47</v>
      </c>
    </row>
    <row r="1788" spans="2:17"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c r="O1788" s="4" t="str">
        <f>TEXT(Table1[[#This Row],[Invoice Date]],"yyyy")</f>
        <v>2021</v>
      </c>
      <c r="P1788" s="4" t="str">
        <f>TEXT(Table1[[#This Row],[Invoice Date]],"mmm")</f>
        <v>Nov</v>
      </c>
      <c r="Q1788" s="4">
        <f>WEEKNUM(Table1[[#This Row],[Invoice Date]])</f>
        <v>47</v>
      </c>
    </row>
    <row r="1789" spans="2:17"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c r="O1789" s="4" t="str">
        <f>TEXT(Table1[[#This Row],[Invoice Date]],"yyyy")</f>
        <v>2021</v>
      </c>
      <c r="P1789" s="4" t="str">
        <f>TEXT(Table1[[#This Row],[Invoice Date]],"mmm")</f>
        <v>Nov</v>
      </c>
      <c r="Q1789" s="4">
        <f>WEEKNUM(Table1[[#This Row],[Invoice Date]])</f>
        <v>47</v>
      </c>
    </row>
    <row r="1790" spans="2:17"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c r="O1790" s="4" t="str">
        <f>TEXT(Table1[[#This Row],[Invoice Date]],"yyyy")</f>
        <v>2021</v>
      </c>
      <c r="P1790" s="4" t="str">
        <f>TEXT(Table1[[#This Row],[Invoice Date]],"mmm")</f>
        <v>Nov</v>
      </c>
      <c r="Q1790" s="4">
        <f>WEEKNUM(Table1[[#This Row],[Invoice Date]])</f>
        <v>47</v>
      </c>
    </row>
    <row r="1791" spans="2:17"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c r="O1791" s="4" t="str">
        <f>TEXT(Table1[[#This Row],[Invoice Date]],"yyyy")</f>
        <v>2021</v>
      </c>
      <c r="P1791" s="4" t="str">
        <f>TEXT(Table1[[#This Row],[Invoice Date]],"mmm")</f>
        <v>Dec</v>
      </c>
      <c r="Q1791" s="4">
        <f>WEEKNUM(Table1[[#This Row],[Invoice Date]])</f>
        <v>51</v>
      </c>
    </row>
    <row r="1792" spans="2:17"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c r="O1792" s="4" t="str">
        <f>TEXT(Table1[[#This Row],[Invoice Date]],"yyyy")</f>
        <v>2021</v>
      </c>
      <c r="P1792" s="4" t="str">
        <f>TEXT(Table1[[#This Row],[Invoice Date]],"mmm")</f>
        <v>Dec</v>
      </c>
      <c r="Q1792" s="4">
        <f>WEEKNUM(Table1[[#This Row],[Invoice Date]])</f>
        <v>51</v>
      </c>
    </row>
    <row r="1793" spans="2:17"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c r="O1793" s="4" t="str">
        <f>TEXT(Table1[[#This Row],[Invoice Date]],"yyyy")</f>
        <v>2021</v>
      </c>
      <c r="P1793" s="4" t="str">
        <f>TEXT(Table1[[#This Row],[Invoice Date]],"mmm")</f>
        <v>Dec</v>
      </c>
      <c r="Q1793" s="4">
        <f>WEEKNUM(Table1[[#This Row],[Invoice Date]])</f>
        <v>51</v>
      </c>
    </row>
    <row r="1794" spans="2:17"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c r="O1794" s="4" t="str">
        <f>TEXT(Table1[[#This Row],[Invoice Date]],"yyyy")</f>
        <v>2021</v>
      </c>
      <c r="P1794" s="4" t="str">
        <f>TEXT(Table1[[#This Row],[Invoice Date]],"mmm")</f>
        <v>Dec</v>
      </c>
      <c r="Q1794" s="4">
        <f>WEEKNUM(Table1[[#This Row],[Invoice Date]])</f>
        <v>51</v>
      </c>
    </row>
    <row r="1795" spans="2:17"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c r="O1795" s="4" t="str">
        <f>TEXT(Table1[[#This Row],[Invoice Date]],"yyyy")</f>
        <v>2021</v>
      </c>
      <c r="P1795" s="4" t="str">
        <f>TEXT(Table1[[#This Row],[Invoice Date]],"mmm")</f>
        <v>Dec</v>
      </c>
      <c r="Q1795" s="4">
        <f>WEEKNUM(Table1[[#This Row],[Invoice Date]])</f>
        <v>51</v>
      </c>
    </row>
    <row r="1796" spans="2:17"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c r="O1796" s="4" t="str">
        <f>TEXT(Table1[[#This Row],[Invoice Date]],"yyyy")</f>
        <v>2021</v>
      </c>
      <c r="P1796" s="4" t="str">
        <f>TEXT(Table1[[#This Row],[Invoice Date]],"mmm")</f>
        <v>Dec</v>
      </c>
      <c r="Q1796" s="4">
        <f>WEEKNUM(Table1[[#This Row],[Invoice Date]])</f>
        <v>51</v>
      </c>
    </row>
    <row r="1797" spans="2:17"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c r="O1797" s="4" t="str">
        <f>TEXT(Table1[[#This Row],[Invoice Date]],"yyyy")</f>
        <v>2021</v>
      </c>
      <c r="P1797" s="4" t="str">
        <f>TEXT(Table1[[#This Row],[Invoice Date]],"mmm")</f>
        <v>Jan</v>
      </c>
      <c r="Q1797" s="4">
        <f>WEEKNUM(Table1[[#This Row],[Invoice Date]])</f>
        <v>3</v>
      </c>
    </row>
    <row r="1798" spans="2:17"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c r="O1798" s="4" t="str">
        <f>TEXT(Table1[[#This Row],[Invoice Date]],"yyyy")</f>
        <v>2021</v>
      </c>
      <c r="P1798" s="4" t="str">
        <f>TEXT(Table1[[#This Row],[Invoice Date]],"mmm")</f>
        <v>Jan</v>
      </c>
      <c r="Q1798" s="4">
        <f>WEEKNUM(Table1[[#This Row],[Invoice Date]])</f>
        <v>3</v>
      </c>
    </row>
    <row r="1799" spans="2:17"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c r="O1799" s="4" t="str">
        <f>TEXT(Table1[[#This Row],[Invoice Date]],"yyyy")</f>
        <v>2021</v>
      </c>
      <c r="P1799" s="4" t="str">
        <f>TEXT(Table1[[#This Row],[Invoice Date]],"mmm")</f>
        <v>Jan</v>
      </c>
      <c r="Q1799" s="4">
        <f>WEEKNUM(Table1[[#This Row],[Invoice Date]])</f>
        <v>3</v>
      </c>
    </row>
    <row r="1800" spans="2:17"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c r="O1800" s="4" t="str">
        <f>TEXT(Table1[[#This Row],[Invoice Date]],"yyyy")</f>
        <v>2021</v>
      </c>
      <c r="P1800" s="4" t="str">
        <f>TEXT(Table1[[#This Row],[Invoice Date]],"mmm")</f>
        <v>Jan</v>
      </c>
      <c r="Q1800" s="4">
        <f>WEEKNUM(Table1[[#This Row],[Invoice Date]])</f>
        <v>3</v>
      </c>
    </row>
    <row r="1801" spans="2:17"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c r="O1801" s="4" t="str">
        <f>TEXT(Table1[[#This Row],[Invoice Date]],"yyyy")</f>
        <v>2021</v>
      </c>
      <c r="P1801" s="4" t="str">
        <f>TEXT(Table1[[#This Row],[Invoice Date]],"mmm")</f>
        <v>Jan</v>
      </c>
      <c r="Q1801" s="4">
        <f>WEEKNUM(Table1[[#This Row],[Invoice Date]])</f>
        <v>3</v>
      </c>
    </row>
    <row r="1802" spans="2:17"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c r="O1802" s="4" t="str">
        <f>TEXT(Table1[[#This Row],[Invoice Date]],"yyyy")</f>
        <v>2021</v>
      </c>
      <c r="P1802" s="4" t="str">
        <f>TEXT(Table1[[#This Row],[Invoice Date]],"mmm")</f>
        <v>Jan</v>
      </c>
      <c r="Q1802" s="4">
        <f>WEEKNUM(Table1[[#This Row],[Invoice Date]])</f>
        <v>3</v>
      </c>
    </row>
    <row r="1803" spans="2:17"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c r="O1803" s="4" t="str">
        <f>TEXT(Table1[[#This Row],[Invoice Date]],"yyyy")</f>
        <v>2021</v>
      </c>
      <c r="P1803" s="4" t="str">
        <f>TEXT(Table1[[#This Row],[Invoice Date]],"mmm")</f>
        <v>Feb</v>
      </c>
      <c r="Q1803" s="4">
        <f>WEEKNUM(Table1[[#This Row],[Invoice Date]])</f>
        <v>7</v>
      </c>
    </row>
    <row r="1804" spans="2:17"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c r="O1804" s="4" t="str">
        <f>TEXT(Table1[[#This Row],[Invoice Date]],"yyyy")</f>
        <v>2021</v>
      </c>
      <c r="P1804" s="4" t="str">
        <f>TEXT(Table1[[#This Row],[Invoice Date]],"mmm")</f>
        <v>Feb</v>
      </c>
      <c r="Q1804" s="4">
        <f>WEEKNUM(Table1[[#This Row],[Invoice Date]])</f>
        <v>7</v>
      </c>
    </row>
    <row r="1805" spans="2:17"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c r="O1805" s="4" t="str">
        <f>TEXT(Table1[[#This Row],[Invoice Date]],"yyyy")</f>
        <v>2021</v>
      </c>
      <c r="P1805" s="4" t="str">
        <f>TEXT(Table1[[#This Row],[Invoice Date]],"mmm")</f>
        <v>Feb</v>
      </c>
      <c r="Q1805" s="4">
        <f>WEEKNUM(Table1[[#This Row],[Invoice Date]])</f>
        <v>7</v>
      </c>
    </row>
    <row r="1806" spans="2:17"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c r="O1806" s="4" t="str">
        <f>TEXT(Table1[[#This Row],[Invoice Date]],"yyyy")</f>
        <v>2021</v>
      </c>
      <c r="P1806" s="4" t="str">
        <f>TEXT(Table1[[#This Row],[Invoice Date]],"mmm")</f>
        <v>Feb</v>
      </c>
      <c r="Q1806" s="4">
        <f>WEEKNUM(Table1[[#This Row],[Invoice Date]])</f>
        <v>7</v>
      </c>
    </row>
    <row r="1807" spans="2:17"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c r="O1807" s="4" t="str">
        <f>TEXT(Table1[[#This Row],[Invoice Date]],"yyyy")</f>
        <v>2021</v>
      </c>
      <c r="P1807" s="4" t="str">
        <f>TEXT(Table1[[#This Row],[Invoice Date]],"mmm")</f>
        <v>Feb</v>
      </c>
      <c r="Q1807" s="4">
        <f>WEEKNUM(Table1[[#This Row],[Invoice Date]])</f>
        <v>7</v>
      </c>
    </row>
    <row r="1808" spans="2:17"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c r="O1808" s="4" t="str">
        <f>TEXT(Table1[[#This Row],[Invoice Date]],"yyyy")</f>
        <v>2021</v>
      </c>
      <c r="P1808" s="4" t="str">
        <f>TEXT(Table1[[#This Row],[Invoice Date]],"mmm")</f>
        <v>Feb</v>
      </c>
      <c r="Q1808" s="4">
        <f>WEEKNUM(Table1[[#This Row],[Invoice Date]])</f>
        <v>7</v>
      </c>
    </row>
    <row r="1809" spans="2:17"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c r="O1809" s="4" t="str">
        <f>TEXT(Table1[[#This Row],[Invoice Date]],"yyyy")</f>
        <v>2021</v>
      </c>
      <c r="P1809" s="4" t="str">
        <f>TEXT(Table1[[#This Row],[Invoice Date]],"mmm")</f>
        <v>Mar</v>
      </c>
      <c r="Q1809" s="4">
        <f>WEEKNUM(Table1[[#This Row],[Invoice Date]])</f>
        <v>11</v>
      </c>
    </row>
    <row r="1810" spans="2:17"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c r="O1810" s="4" t="str">
        <f>TEXT(Table1[[#This Row],[Invoice Date]],"yyyy")</f>
        <v>2021</v>
      </c>
      <c r="P1810" s="4" t="str">
        <f>TEXT(Table1[[#This Row],[Invoice Date]],"mmm")</f>
        <v>Mar</v>
      </c>
      <c r="Q1810" s="4">
        <f>WEEKNUM(Table1[[#This Row],[Invoice Date]])</f>
        <v>11</v>
      </c>
    </row>
    <row r="1811" spans="2:17"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c r="O1811" s="4" t="str">
        <f>TEXT(Table1[[#This Row],[Invoice Date]],"yyyy")</f>
        <v>2021</v>
      </c>
      <c r="P1811" s="4" t="str">
        <f>TEXT(Table1[[#This Row],[Invoice Date]],"mmm")</f>
        <v>Mar</v>
      </c>
      <c r="Q1811" s="4">
        <f>WEEKNUM(Table1[[#This Row],[Invoice Date]])</f>
        <v>11</v>
      </c>
    </row>
    <row r="1812" spans="2:17"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c r="O1812" s="4" t="str">
        <f>TEXT(Table1[[#This Row],[Invoice Date]],"yyyy")</f>
        <v>2021</v>
      </c>
      <c r="P1812" s="4" t="str">
        <f>TEXT(Table1[[#This Row],[Invoice Date]],"mmm")</f>
        <v>Mar</v>
      </c>
      <c r="Q1812" s="4">
        <f>WEEKNUM(Table1[[#This Row],[Invoice Date]])</f>
        <v>11</v>
      </c>
    </row>
    <row r="1813" spans="2:17"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c r="O1813" s="4" t="str">
        <f>TEXT(Table1[[#This Row],[Invoice Date]],"yyyy")</f>
        <v>2021</v>
      </c>
      <c r="P1813" s="4" t="str">
        <f>TEXT(Table1[[#This Row],[Invoice Date]],"mmm")</f>
        <v>Mar</v>
      </c>
      <c r="Q1813" s="4">
        <f>WEEKNUM(Table1[[#This Row],[Invoice Date]])</f>
        <v>11</v>
      </c>
    </row>
    <row r="1814" spans="2:17"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c r="O1814" s="4" t="str">
        <f>TEXT(Table1[[#This Row],[Invoice Date]],"yyyy")</f>
        <v>2021</v>
      </c>
      <c r="P1814" s="4" t="str">
        <f>TEXT(Table1[[#This Row],[Invoice Date]],"mmm")</f>
        <v>Mar</v>
      </c>
      <c r="Q1814" s="4">
        <f>WEEKNUM(Table1[[#This Row],[Invoice Date]])</f>
        <v>11</v>
      </c>
    </row>
    <row r="1815" spans="2:17"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c r="O1815" s="4" t="str">
        <f>TEXT(Table1[[#This Row],[Invoice Date]],"yyyy")</f>
        <v>2021</v>
      </c>
      <c r="P1815" s="4" t="str">
        <f>TEXT(Table1[[#This Row],[Invoice Date]],"mmm")</f>
        <v>Apr</v>
      </c>
      <c r="Q1815" s="4">
        <f>WEEKNUM(Table1[[#This Row],[Invoice Date]])</f>
        <v>16</v>
      </c>
    </row>
    <row r="1816" spans="2:17"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c r="O1816" s="4" t="str">
        <f>TEXT(Table1[[#This Row],[Invoice Date]],"yyyy")</f>
        <v>2021</v>
      </c>
      <c r="P1816" s="4" t="str">
        <f>TEXT(Table1[[#This Row],[Invoice Date]],"mmm")</f>
        <v>Apr</v>
      </c>
      <c r="Q1816" s="4">
        <f>WEEKNUM(Table1[[#This Row],[Invoice Date]])</f>
        <v>16</v>
      </c>
    </row>
    <row r="1817" spans="2:17"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c r="O1817" s="4" t="str">
        <f>TEXT(Table1[[#This Row],[Invoice Date]],"yyyy")</f>
        <v>2021</v>
      </c>
      <c r="P1817" s="4" t="str">
        <f>TEXT(Table1[[#This Row],[Invoice Date]],"mmm")</f>
        <v>Apr</v>
      </c>
      <c r="Q1817" s="4">
        <f>WEEKNUM(Table1[[#This Row],[Invoice Date]])</f>
        <v>16</v>
      </c>
    </row>
    <row r="1818" spans="2:17"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c r="O1818" s="4" t="str">
        <f>TEXT(Table1[[#This Row],[Invoice Date]],"yyyy")</f>
        <v>2021</v>
      </c>
      <c r="P1818" s="4" t="str">
        <f>TEXT(Table1[[#This Row],[Invoice Date]],"mmm")</f>
        <v>Apr</v>
      </c>
      <c r="Q1818" s="4">
        <f>WEEKNUM(Table1[[#This Row],[Invoice Date]])</f>
        <v>16</v>
      </c>
    </row>
    <row r="1819" spans="2:17"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c r="O1819" s="4" t="str">
        <f>TEXT(Table1[[#This Row],[Invoice Date]],"yyyy")</f>
        <v>2021</v>
      </c>
      <c r="P1819" s="4" t="str">
        <f>TEXT(Table1[[#This Row],[Invoice Date]],"mmm")</f>
        <v>Apr</v>
      </c>
      <c r="Q1819" s="4">
        <f>WEEKNUM(Table1[[#This Row],[Invoice Date]])</f>
        <v>16</v>
      </c>
    </row>
    <row r="1820" spans="2:17"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c r="O1820" s="4" t="str">
        <f>TEXT(Table1[[#This Row],[Invoice Date]],"yyyy")</f>
        <v>2021</v>
      </c>
      <c r="P1820" s="4" t="str">
        <f>TEXT(Table1[[#This Row],[Invoice Date]],"mmm")</f>
        <v>Apr</v>
      </c>
      <c r="Q1820" s="4">
        <f>WEEKNUM(Table1[[#This Row],[Invoice Date]])</f>
        <v>16</v>
      </c>
    </row>
    <row r="1821" spans="2:17"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c r="O1821" s="4" t="str">
        <f>TEXT(Table1[[#This Row],[Invoice Date]],"yyyy")</f>
        <v>2021</v>
      </c>
      <c r="P1821" s="4" t="str">
        <f>TEXT(Table1[[#This Row],[Invoice Date]],"mmm")</f>
        <v>May</v>
      </c>
      <c r="Q1821" s="4">
        <f>WEEKNUM(Table1[[#This Row],[Invoice Date]])</f>
        <v>20</v>
      </c>
    </row>
    <row r="1822" spans="2:17"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c r="O1822" s="4" t="str">
        <f>TEXT(Table1[[#This Row],[Invoice Date]],"yyyy")</f>
        <v>2021</v>
      </c>
      <c r="P1822" s="4" t="str">
        <f>TEXT(Table1[[#This Row],[Invoice Date]],"mmm")</f>
        <v>May</v>
      </c>
      <c r="Q1822" s="4">
        <f>WEEKNUM(Table1[[#This Row],[Invoice Date]])</f>
        <v>20</v>
      </c>
    </row>
    <row r="1823" spans="2:17"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c r="O1823" s="4" t="str">
        <f>TEXT(Table1[[#This Row],[Invoice Date]],"yyyy")</f>
        <v>2021</v>
      </c>
      <c r="P1823" s="4" t="str">
        <f>TEXT(Table1[[#This Row],[Invoice Date]],"mmm")</f>
        <v>May</v>
      </c>
      <c r="Q1823" s="4">
        <f>WEEKNUM(Table1[[#This Row],[Invoice Date]])</f>
        <v>20</v>
      </c>
    </row>
    <row r="1824" spans="2:17"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c r="O1824" s="4" t="str">
        <f>TEXT(Table1[[#This Row],[Invoice Date]],"yyyy")</f>
        <v>2021</v>
      </c>
      <c r="P1824" s="4" t="str">
        <f>TEXT(Table1[[#This Row],[Invoice Date]],"mmm")</f>
        <v>May</v>
      </c>
      <c r="Q1824" s="4">
        <f>WEEKNUM(Table1[[#This Row],[Invoice Date]])</f>
        <v>20</v>
      </c>
    </row>
    <row r="1825" spans="2:17"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c r="O1825" s="4" t="str">
        <f>TEXT(Table1[[#This Row],[Invoice Date]],"yyyy")</f>
        <v>2021</v>
      </c>
      <c r="P1825" s="4" t="str">
        <f>TEXT(Table1[[#This Row],[Invoice Date]],"mmm")</f>
        <v>May</v>
      </c>
      <c r="Q1825" s="4">
        <f>WEEKNUM(Table1[[#This Row],[Invoice Date]])</f>
        <v>20</v>
      </c>
    </row>
    <row r="1826" spans="2:17"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c r="O1826" s="4" t="str">
        <f>TEXT(Table1[[#This Row],[Invoice Date]],"yyyy")</f>
        <v>2021</v>
      </c>
      <c r="P1826" s="4" t="str">
        <f>TEXT(Table1[[#This Row],[Invoice Date]],"mmm")</f>
        <v>May</v>
      </c>
      <c r="Q1826" s="4">
        <f>WEEKNUM(Table1[[#This Row],[Invoice Date]])</f>
        <v>20</v>
      </c>
    </row>
    <row r="1827" spans="2:17"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c r="O1827" s="4" t="str">
        <f>TEXT(Table1[[#This Row],[Invoice Date]],"yyyy")</f>
        <v>2021</v>
      </c>
      <c r="P1827" s="4" t="str">
        <f>TEXT(Table1[[#This Row],[Invoice Date]],"mmm")</f>
        <v>Jun</v>
      </c>
      <c r="Q1827" s="4">
        <f>WEEKNUM(Table1[[#This Row],[Invoice Date]])</f>
        <v>24</v>
      </c>
    </row>
    <row r="1828" spans="2:17"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c r="O1828" s="4" t="str">
        <f>TEXT(Table1[[#This Row],[Invoice Date]],"yyyy")</f>
        <v>2021</v>
      </c>
      <c r="P1828" s="4" t="str">
        <f>TEXT(Table1[[#This Row],[Invoice Date]],"mmm")</f>
        <v>Jun</v>
      </c>
      <c r="Q1828" s="4">
        <f>WEEKNUM(Table1[[#This Row],[Invoice Date]])</f>
        <v>24</v>
      </c>
    </row>
    <row r="1829" spans="2:17"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c r="O1829" s="4" t="str">
        <f>TEXT(Table1[[#This Row],[Invoice Date]],"yyyy")</f>
        <v>2021</v>
      </c>
      <c r="P1829" s="4" t="str">
        <f>TEXT(Table1[[#This Row],[Invoice Date]],"mmm")</f>
        <v>Jun</v>
      </c>
      <c r="Q1829" s="4">
        <f>WEEKNUM(Table1[[#This Row],[Invoice Date]])</f>
        <v>24</v>
      </c>
    </row>
    <row r="1830" spans="2:17"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c r="O1830" s="4" t="str">
        <f>TEXT(Table1[[#This Row],[Invoice Date]],"yyyy")</f>
        <v>2021</v>
      </c>
      <c r="P1830" s="4" t="str">
        <f>TEXT(Table1[[#This Row],[Invoice Date]],"mmm")</f>
        <v>Jun</v>
      </c>
      <c r="Q1830" s="4">
        <f>WEEKNUM(Table1[[#This Row],[Invoice Date]])</f>
        <v>24</v>
      </c>
    </row>
    <row r="1831" spans="2:17"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c r="O1831" s="4" t="str">
        <f>TEXT(Table1[[#This Row],[Invoice Date]],"yyyy")</f>
        <v>2021</v>
      </c>
      <c r="P1831" s="4" t="str">
        <f>TEXT(Table1[[#This Row],[Invoice Date]],"mmm")</f>
        <v>Jun</v>
      </c>
      <c r="Q1831" s="4">
        <f>WEEKNUM(Table1[[#This Row],[Invoice Date]])</f>
        <v>24</v>
      </c>
    </row>
    <row r="1832" spans="2:17"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c r="O1832" s="4" t="str">
        <f>TEXT(Table1[[#This Row],[Invoice Date]],"yyyy")</f>
        <v>2021</v>
      </c>
      <c r="P1832" s="4" t="str">
        <f>TEXT(Table1[[#This Row],[Invoice Date]],"mmm")</f>
        <v>Jun</v>
      </c>
      <c r="Q1832" s="4">
        <f>WEEKNUM(Table1[[#This Row],[Invoice Date]])</f>
        <v>24</v>
      </c>
    </row>
    <row r="1833" spans="2:17"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c r="O1833" s="4" t="str">
        <f>TEXT(Table1[[#This Row],[Invoice Date]],"yyyy")</f>
        <v>2021</v>
      </c>
      <c r="P1833" s="4" t="str">
        <f>TEXT(Table1[[#This Row],[Invoice Date]],"mmm")</f>
        <v>Jul</v>
      </c>
      <c r="Q1833" s="4">
        <f>WEEKNUM(Table1[[#This Row],[Invoice Date]])</f>
        <v>28</v>
      </c>
    </row>
    <row r="1834" spans="2:17"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c r="O1834" s="4" t="str">
        <f>TEXT(Table1[[#This Row],[Invoice Date]],"yyyy")</f>
        <v>2021</v>
      </c>
      <c r="P1834" s="4" t="str">
        <f>TEXT(Table1[[#This Row],[Invoice Date]],"mmm")</f>
        <v>Jul</v>
      </c>
      <c r="Q1834" s="4">
        <f>WEEKNUM(Table1[[#This Row],[Invoice Date]])</f>
        <v>28</v>
      </c>
    </row>
    <row r="1835" spans="2:17"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c r="O1835" s="4" t="str">
        <f>TEXT(Table1[[#This Row],[Invoice Date]],"yyyy")</f>
        <v>2021</v>
      </c>
      <c r="P1835" s="4" t="str">
        <f>TEXT(Table1[[#This Row],[Invoice Date]],"mmm")</f>
        <v>Jul</v>
      </c>
      <c r="Q1835" s="4">
        <f>WEEKNUM(Table1[[#This Row],[Invoice Date]])</f>
        <v>28</v>
      </c>
    </row>
    <row r="1836" spans="2:17"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c r="O1836" s="4" t="str">
        <f>TEXT(Table1[[#This Row],[Invoice Date]],"yyyy")</f>
        <v>2021</v>
      </c>
      <c r="P1836" s="4" t="str">
        <f>TEXT(Table1[[#This Row],[Invoice Date]],"mmm")</f>
        <v>Jul</v>
      </c>
      <c r="Q1836" s="4">
        <f>WEEKNUM(Table1[[#This Row],[Invoice Date]])</f>
        <v>28</v>
      </c>
    </row>
    <row r="1837" spans="2:17"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c r="O1837" s="4" t="str">
        <f>TEXT(Table1[[#This Row],[Invoice Date]],"yyyy")</f>
        <v>2021</v>
      </c>
      <c r="P1837" s="4" t="str">
        <f>TEXT(Table1[[#This Row],[Invoice Date]],"mmm")</f>
        <v>Jul</v>
      </c>
      <c r="Q1837" s="4">
        <f>WEEKNUM(Table1[[#This Row],[Invoice Date]])</f>
        <v>28</v>
      </c>
    </row>
    <row r="1838" spans="2:17"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c r="O1838" s="4" t="str">
        <f>TEXT(Table1[[#This Row],[Invoice Date]],"yyyy")</f>
        <v>2021</v>
      </c>
      <c r="P1838" s="4" t="str">
        <f>TEXT(Table1[[#This Row],[Invoice Date]],"mmm")</f>
        <v>Jul</v>
      </c>
      <c r="Q1838" s="4">
        <f>WEEKNUM(Table1[[#This Row],[Invoice Date]])</f>
        <v>28</v>
      </c>
    </row>
    <row r="1839" spans="2:17"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c r="O1839" s="4" t="str">
        <f>TEXT(Table1[[#This Row],[Invoice Date]],"yyyy")</f>
        <v>2021</v>
      </c>
      <c r="P1839" s="4" t="str">
        <f>TEXT(Table1[[#This Row],[Invoice Date]],"mmm")</f>
        <v>Aug</v>
      </c>
      <c r="Q1839" s="4">
        <f>WEEKNUM(Table1[[#This Row],[Invoice Date]])</f>
        <v>33</v>
      </c>
    </row>
    <row r="1840" spans="2:17"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c r="O1840" s="4" t="str">
        <f>TEXT(Table1[[#This Row],[Invoice Date]],"yyyy")</f>
        <v>2021</v>
      </c>
      <c r="P1840" s="4" t="str">
        <f>TEXT(Table1[[#This Row],[Invoice Date]],"mmm")</f>
        <v>Aug</v>
      </c>
      <c r="Q1840" s="4">
        <f>WEEKNUM(Table1[[#This Row],[Invoice Date]])</f>
        <v>33</v>
      </c>
    </row>
    <row r="1841" spans="2:17"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c r="O1841" s="4" t="str">
        <f>TEXT(Table1[[#This Row],[Invoice Date]],"yyyy")</f>
        <v>2021</v>
      </c>
      <c r="P1841" s="4" t="str">
        <f>TEXT(Table1[[#This Row],[Invoice Date]],"mmm")</f>
        <v>Aug</v>
      </c>
      <c r="Q1841" s="4">
        <f>WEEKNUM(Table1[[#This Row],[Invoice Date]])</f>
        <v>33</v>
      </c>
    </row>
    <row r="1842" spans="2:17"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c r="O1842" s="4" t="str">
        <f>TEXT(Table1[[#This Row],[Invoice Date]],"yyyy")</f>
        <v>2021</v>
      </c>
      <c r="P1842" s="4" t="str">
        <f>TEXT(Table1[[#This Row],[Invoice Date]],"mmm")</f>
        <v>Aug</v>
      </c>
      <c r="Q1842" s="4">
        <f>WEEKNUM(Table1[[#This Row],[Invoice Date]])</f>
        <v>33</v>
      </c>
    </row>
    <row r="1843" spans="2:17"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c r="O1843" s="4" t="str">
        <f>TEXT(Table1[[#This Row],[Invoice Date]],"yyyy")</f>
        <v>2021</v>
      </c>
      <c r="P1843" s="4" t="str">
        <f>TEXT(Table1[[#This Row],[Invoice Date]],"mmm")</f>
        <v>Aug</v>
      </c>
      <c r="Q1843" s="4">
        <f>WEEKNUM(Table1[[#This Row],[Invoice Date]])</f>
        <v>33</v>
      </c>
    </row>
    <row r="1844" spans="2:17"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c r="O1844" s="4" t="str">
        <f>TEXT(Table1[[#This Row],[Invoice Date]],"yyyy")</f>
        <v>2021</v>
      </c>
      <c r="P1844" s="4" t="str">
        <f>TEXT(Table1[[#This Row],[Invoice Date]],"mmm")</f>
        <v>Aug</v>
      </c>
      <c r="Q1844" s="4">
        <f>WEEKNUM(Table1[[#This Row],[Invoice Date]])</f>
        <v>33</v>
      </c>
    </row>
    <row r="1845" spans="2:17"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c r="O1845" s="4" t="str">
        <f>TEXT(Table1[[#This Row],[Invoice Date]],"yyyy")</f>
        <v>2021</v>
      </c>
      <c r="P1845" s="4" t="str">
        <f>TEXT(Table1[[#This Row],[Invoice Date]],"mmm")</f>
        <v>Sep</v>
      </c>
      <c r="Q1845" s="4">
        <f>WEEKNUM(Table1[[#This Row],[Invoice Date]])</f>
        <v>38</v>
      </c>
    </row>
    <row r="1846" spans="2:17"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c r="O1846" s="4" t="str">
        <f>TEXT(Table1[[#This Row],[Invoice Date]],"yyyy")</f>
        <v>2021</v>
      </c>
      <c r="P1846" s="4" t="str">
        <f>TEXT(Table1[[#This Row],[Invoice Date]],"mmm")</f>
        <v>Sep</v>
      </c>
      <c r="Q1846" s="4">
        <f>WEEKNUM(Table1[[#This Row],[Invoice Date]])</f>
        <v>38</v>
      </c>
    </row>
    <row r="1847" spans="2:17"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c r="O1847" s="4" t="str">
        <f>TEXT(Table1[[#This Row],[Invoice Date]],"yyyy")</f>
        <v>2021</v>
      </c>
      <c r="P1847" s="4" t="str">
        <f>TEXT(Table1[[#This Row],[Invoice Date]],"mmm")</f>
        <v>Sep</v>
      </c>
      <c r="Q1847" s="4">
        <f>WEEKNUM(Table1[[#This Row],[Invoice Date]])</f>
        <v>38</v>
      </c>
    </row>
    <row r="1848" spans="2:17"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c r="O1848" s="4" t="str">
        <f>TEXT(Table1[[#This Row],[Invoice Date]],"yyyy")</f>
        <v>2021</v>
      </c>
      <c r="P1848" s="4" t="str">
        <f>TEXT(Table1[[#This Row],[Invoice Date]],"mmm")</f>
        <v>Sep</v>
      </c>
      <c r="Q1848" s="4">
        <f>WEEKNUM(Table1[[#This Row],[Invoice Date]])</f>
        <v>38</v>
      </c>
    </row>
    <row r="1849" spans="2:17"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c r="O1849" s="4" t="str">
        <f>TEXT(Table1[[#This Row],[Invoice Date]],"yyyy")</f>
        <v>2021</v>
      </c>
      <c r="P1849" s="4" t="str">
        <f>TEXT(Table1[[#This Row],[Invoice Date]],"mmm")</f>
        <v>Sep</v>
      </c>
      <c r="Q1849" s="4">
        <f>WEEKNUM(Table1[[#This Row],[Invoice Date]])</f>
        <v>38</v>
      </c>
    </row>
    <row r="1850" spans="2:17"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c r="O1850" s="4" t="str">
        <f>TEXT(Table1[[#This Row],[Invoice Date]],"yyyy")</f>
        <v>2021</v>
      </c>
      <c r="P1850" s="4" t="str">
        <f>TEXT(Table1[[#This Row],[Invoice Date]],"mmm")</f>
        <v>Sep</v>
      </c>
      <c r="Q1850" s="4">
        <f>WEEKNUM(Table1[[#This Row],[Invoice Date]])</f>
        <v>38</v>
      </c>
    </row>
    <row r="1851" spans="2:17"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c r="O1851" s="4" t="str">
        <f>TEXT(Table1[[#This Row],[Invoice Date]],"yyyy")</f>
        <v>2021</v>
      </c>
      <c r="P1851" s="4" t="str">
        <f>TEXT(Table1[[#This Row],[Invoice Date]],"mmm")</f>
        <v>Oct</v>
      </c>
      <c r="Q1851" s="4">
        <f>WEEKNUM(Table1[[#This Row],[Invoice Date]])</f>
        <v>42</v>
      </c>
    </row>
    <row r="1852" spans="2:17"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c r="O1852" s="4" t="str">
        <f>TEXT(Table1[[#This Row],[Invoice Date]],"yyyy")</f>
        <v>2021</v>
      </c>
      <c r="P1852" s="4" t="str">
        <f>TEXT(Table1[[#This Row],[Invoice Date]],"mmm")</f>
        <v>Oct</v>
      </c>
      <c r="Q1852" s="4">
        <f>WEEKNUM(Table1[[#This Row],[Invoice Date]])</f>
        <v>42</v>
      </c>
    </row>
    <row r="1853" spans="2:17"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c r="O1853" s="4" t="str">
        <f>TEXT(Table1[[#This Row],[Invoice Date]],"yyyy")</f>
        <v>2021</v>
      </c>
      <c r="P1853" s="4" t="str">
        <f>TEXT(Table1[[#This Row],[Invoice Date]],"mmm")</f>
        <v>Oct</v>
      </c>
      <c r="Q1853" s="4">
        <f>WEEKNUM(Table1[[#This Row],[Invoice Date]])</f>
        <v>42</v>
      </c>
    </row>
    <row r="1854" spans="2:17"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c r="O1854" s="4" t="str">
        <f>TEXT(Table1[[#This Row],[Invoice Date]],"yyyy")</f>
        <v>2021</v>
      </c>
      <c r="P1854" s="4" t="str">
        <f>TEXT(Table1[[#This Row],[Invoice Date]],"mmm")</f>
        <v>Oct</v>
      </c>
      <c r="Q1854" s="4">
        <f>WEEKNUM(Table1[[#This Row],[Invoice Date]])</f>
        <v>42</v>
      </c>
    </row>
    <row r="1855" spans="2:17"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c r="O1855" s="4" t="str">
        <f>TEXT(Table1[[#This Row],[Invoice Date]],"yyyy")</f>
        <v>2021</v>
      </c>
      <c r="P1855" s="4" t="str">
        <f>TEXT(Table1[[#This Row],[Invoice Date]],"mmm")</f>
        <v>Oct</v>
      </c>
      <c r="Q1855" s="4">
        <f>WEEKNUM(Table1[[#This Row],[Invoice Date]])</f>
        <v>42</v>
      </c>
    </row>
    <row r="1856" spans="2:17"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c r="O1856" s="4" t="str">
        <f>TEXT(Table1[[#This Row],[Invoice Date]],"yyyy")</f>
        <v>2021</v>
      </c>
      <c r="P1856" s="4" t="str">
        <f>TEXT(Table1[[#This Row],[Invoice Date]],"mmm")</f>
        <v>Oct</v>
      </c>
      <c r="Q1856" s="4">
        <f>WEEKNUM(Table1[[#This Row],[Invoice Date]])</f>
        <v>42</v>
      </c>
    </row>
    <row r="1857" spans="2:17"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c r="O1857" s="4" t="str">
        <f>TEXT(Table1[[#This Row],[Invoice Date]],"yyyy")</f>
        <v>2021</v>
      </c>
      <c r="P1857" s="4" t="str">
        <f>TEXT(Table1[[#This Row],[Invoice Date]],"mmm")</f>
        <v>Nov</v>
      </c>
      <c r="Q1857" s="4">
        <f>WEEKNUM(Table1[[#This Row],[Invoice Date]])</f>
        <v>46</v>
      </c>
    </row>
    <row r="1858" spans="2:17"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c r="O1858" s="4" t="str">
        <f>TEXT(Table1[[#This Row],[Invoice Date]],"yyyy")</f>
        <v>2021</v>
      </c>
      <c r="P1858" s="4" t="str">
        <f>TEXT(Table1[[#This Row],[Invoice Date]],"mmm")</f>
        <v>Nov</v>
      </c>
      <c r="Q1858" s="4">
        <f>WEEKNUM(Table1[[#This Row],[Invoice Date]])</f>
        <v>46</v>
      </c>
    </row>
    <row r="1859" spans="2:17"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c r="O1859" s="4" t="str">
        <f>TEXT(Table1[[#This Row],[Invoice Date]],"yyyy")</f>
        <v>2021</v>
      </c>
      <c r="P1859" s="4" t="str">
        <f>TEXT(Table1[[#This Row],[Invoice Date]],"mmm")</f>
        <v>Nov</v>
      </c>
      <c r="Q1859" s="4">
        <f>WEEKNUM(Table1[[#This Row],[Invoice Date]])</f>
        <v>46</v>
      </c>
    </row>
    <row r="1860" spans="2:17"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c r="O1860" s="4" t="str">
        <f>TEXT(Table1[[#This Row],[Invoice Date]],"yyyy")</f>
        <v>2021</v>
      </c>
      <c r="P1860" s="4" t="str">
        <f>TEXT(Table1[[#This Row],[Invoice Date]],"mmm")</f>
        <v>Nov</v>
      </c>
      <c r="Q1860" s="4">
        <f>WEEKNUM(Table1[[#This Row],[Invoice Date]])</f>
        <v>46</v>
      </c>
    </row>
    <row r="1861" spans="2:17"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c r="O1861" s="4" t="str">
        <f>TEXT(Table1[[#This Row],[Invoice Date]],"yyyy")</f>
        <v>2021</v>
      </c>
      <c r="P1861" s="4" t="str">
        <f>TEXT(Table1[[#This Row],[Invoice Date]],"mmm")</f>
        <v>Nov</v>
      </c>
      <c r="Q1861" s="4">
        <f>WEEKNUM(Table1[[#This Row],[Invoice Date]])</f>
        <v>46</v>
      </c>
    </row>
    <row r="1862" spans="2:17"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c r="O1862" s="4" t="str">
        <f>TEXT(Table1[[#This Row],[Invoice Date]],"yyyy")</f>
        <v>2021</v>
      </c>
      <c r="P1862" s="4" t="str">
        <f>TEXT(Table1[[#This Row],[Invoice Date]],"mmm")</f>
        <v>Nov</v>
      </c>
      <c r="Q1862" s="4">
        <f>WEEKNUM(Table1[[#This Row],[Invoice Date]])</f>
        <v>46</v>
      </c>
    </row>
    <row r="1863" spans="2:17"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c r="O1863" s="4" t="str">
        <f>TEXT(Table1[[#This Row],[Invoice Date]],"yyyy")</f>
        <v>2021</v>
      </c>
      <c r="P1863" s="4" t="str">
        <f>TEXT(Table1[[#This Row],[Invoice Date]],"mmm")</f>
        <v>Dec</v>
      </c>
      <c r="Q1863" s="4">
        <f>WEEKNUM(Table1[[#This Row],[Invoice Date]])</f>
        <v>50</v>
      </c>
    </row>
    <row r="1864" spans="2:17"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c r="O1864" s="4" t="str">
        <f>TEXT(Table1[[#This Row],[Invoice Date]],"yyyy")</f>
        <v>2021</v>
      </c>
      <c r="P1864" s="4" t="str">
        <f>TEXT(Table1[[#This Row],[Invoice Date]],"mmm")</f>
        <v>Dec</v>
      </c>
      <c r="Q1864" s="4">
        <f>WEEKNUM(Table1[[#This Row],[Invoice Date]])</f>
        <v>50</v>
      </c>
    </row>
    <row r="1865" spans="2:17"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c r="O1865" s="4" t="str">
        <f>TEXT(Table1[[#This Row],[Invoice Date]],"yyyy")</f>
        <v>2021</v>
      </c>
      <c r="P1865" s="4" t="str">
        <f>TEXT(Table1[[#This Row],[Invoice Date]],"mmm")</f>
        <v>Dec</v>
      </c>
      <c r="Q1865" s="4">
        <f>WEEKNUM(Table1[[#This Row],[Invoice Date]])</f>
        <v>50</v>
      </c>
    </row>
    <row r="1866" spans="2:17"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c r="O1866" s="4" t="str">
        <f>TEXT(Table1[[#This Row],[Invoice Date]],"yyyy")</f>
        <v>2021</v>
      </c>
      <c r="P1866" s="4" t="str">
        <f>TEXT(Table1[[#This Row],[Invoice Date]],"mmm")</f>
        <v>Dec</v>
      </c>
      <c r="Q1866" s="4">
        <f>WEEKNUM(Table1[[#This Row],[Invoice Date]])</f>
        <v>50</v>
      </c>
    </row>
    <row r="1867" spans="2:17"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c r="O1867" s="4" t="str">
        <f>TEXT(Table1[[#This Row],[Invoice Date]],"yyyy")</f>
        <v>2021</v>
      </c>
      <c r="P1867" s="4" t="str">
        <f>TEXT(Table1[[#This Row],[Invoice Date]],"mmm")</f>
        <v>Dec</v>
      </c>
      <c r="Q1867" s="4">
        <f>WEEKNUM(Table1[[#This Row],[Invoice Date]])</f>
        <v>50</v>
      </c>
    </row>
    <row r="1868" spans="2:17"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c r="O1868" s="4" t="str">
        <f>TEXT(Table1[[#This Row],[Invoice Date]],"yyyy")</f>
        <v>2021</v>
      </c>
      <c r="P1868" s="4" t="str">
        <f>TEXT(Table1[[#This Row],[Invoice Date]],"mmm")</f>
        <v>Dec</v>
      </c>
      <c r="Q1868" s="4">
        <f>WEEKNUM(Table1[[#This Row],[Invoice Date]])</f>
        <v>50</v>
      </c>
    </row>
    <row r="1869" spans="2:17"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c r="O1869" s="4" t="str">
        <f>TEXT(Table1[[#This Row],[Invoice Date]],"yyyy")</f>
        <v>2021</v>
      </c>
      <c r="P1869" s="4" t="str">
        <f>TEXT(Table1[[#This Row],[Invoice Date]],"mmm")</f>
        <v>Jan</v>
      </c>
      <c r="Q1869" s="4">
        <f>WEEKNUM(Table1[[#This Row],[Invoice Date]])</f>
        <v>5</v>
      </c>
    </row>
    <row r="1870" spans="2:17"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c r="O1870" s="4" t="str">
        <f>TEXT(Table1[[#This Row],[Invoice Date]],"yyyy")</f>
        <v>2021</v>
      </c>
      <c r="P1870" s="4" t="str">
        <f>TEXT(Table1[[#This Row],[Invoice Date]],"mmm")</f>
        <v>Jan</v>
      </c>
      <c r="Q1870" s="4">
        <f>WEEKNUM(Table1[[#This Row],[Invoice Date]])</f>
        <v>5</v>
      </c>
    </row>
    <row r="1871" spans="2:17"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c r="O1871" s="4" t="str">
        <f>TEXT(Table1[[#This Row],[Invoice Date]],"yyyy")</f>
        <v>2021</v>
      </c>
      <c r="P1871" s="4" t="str">
        <f>TEXT(Table1[[#This Row],[Invoice Date]],"mmm")</f>
        <v>Jan</v>
      </c>
      <c r="Q1871" s="4">
        <f>WEEKNUM(Table1[[#This Row],[Invoice Date]])</f>
        <v>5</v>
      </c>
    </row>
    <row r="1872" spans="2:17"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c r="O1872" s="4" t="str">
        <f>TEXT(Table1[[#This Row],[Invoice Date]],"yyyy")</f>
        <v>2021</v>
      </c>
      <c r="P1872" s="4" t="str">
        <f>TEXT(Table1[[#This Row],[Invoice Date]],"mmm")</f>
        <v>Jan</v>
      </c>
      <c r="Q1872" s="4">
        <f>WEEKNUM(Table1[[#This Row],[Invoice Date]])</f>
        <v>5</v>
      </c>
    </row>
    <row r="1873" spans="2:17"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c r="O1873" s="4" t="str">
        <f>TEXT(Table1[[#This Row],[Invoice Date]],"yyyy")</f>
        <v>2021</v>
      </c>
      <c r="P1873" s="4" t="str">
        <f>TEXT(Table1[[#This Row],[Invoice Date]],"mmm")</f>
        <v>Jan</v>
      </c>
      <c r="Q1873" s="4">
        <f>WEEKNUM(Table1[[#This Row],[Invoice Date]])</f>
        <v>5</v>
      </c>
    </row>
    <row r="1874" spans="2:17"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c r="O1874" s="4" t="str">
        <f>TEXT(Table1[[#This Row],[Invoice Date]],"yyyy")</f>
        <v>2021</v>
      </c>
      <c r="P1874" s="4" t="str">
        <f>TEXT(Table1[[#This Row],[Invoice Date]],"mmm")</f>
        <v>Jan</v>
      </c>
      <c r="Q1874" s="4">
        <f>WEEKNUM(Table1[[#This Row],[Invoice Date]])</f>
        <v>5</v>
      </c>
    </row>
    <row r="1875" spans="2:17"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c r="O1875" s="4" t="str">
        <f>TEXT(Table1[[#This Row],[Invoice Date]],"yyyy")</f>
        <v>2021</v>
      </c>
      <c r="P1875" s="4" t="str">
        <f>TEXT(Table1[[#This Row],[Invoice Date]],"mmm")</f>
        <v>Feb</v>
      </c>
      <c r="Q1875" s="4">
        <f>WEEKNUM(Table1[[#This Row],[Invoice Date]])</f>
        <v>9</v>
      </c>
    </row>
    <row r="1876" spans="2:17"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c r="O1876" s="4" t="str">
        <f>TEXT(Table1[[#This Row],[Invoice Date]],"yyyy")</f>
        <v>2021</v>
      </c>
      <c r="P1876" s="4" t="str">
        <f>TEXT(Table1[[#This Row],[Invoice Date]],"mmm")</f>
        <v>Feb</v>
      </c>
      <c r="Q1876" s="4">
        <f>WEEKNUM(Table1[[#This Row],[Invoice Date]])</f>
        <v>9</v>
      </c>
    </row>
    <row r="1877" spans="2:17"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c r="O1877" s="4" t="str">
        <f>TEXT(Table1[[#This Row],[Invoice Date]],"yyyy")</f>
        <v>2021</v>
      </c>
      <c r="P1877" s="4" t="str">
        <f>TEXT(Table1[[#This Row],[Invoice Date]],"mmm")</f>
        <v>Feb</v>
      </c>
      <c r="Q1877" s="4">
        <f>WEEKNUM(Table1[[#This Row],[Invoice Date]])</f>
        <v>9</v>
      </c>
    </row>
    <row r="1878" spans="2:17"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c r="O1878" s="4" t="str">
        <f>TEXT(Table1[[#This Row],[Invoice Date]],"yyyy")</f>
        <v>2021</v>
      </c>
      <c r="P1878" s="4" t="str">
        <f>TEXT(Table1[[#This Row],[Invoice Date]],"mmm")</f>
        <v>Feb</v>
      </c>
      <c r="Q1878" s="4">
        <f>WEEKNUM(Table1[[#This Row],[Invoice Date]])</f>
        <v>9</v>
      </c>
    </row>
    <row r="1879" spans="2:17"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c r="O1879" s="4" t="str">
        <f>TEXT(Table1[[#This Row],[Invoice Date]],"yyyy")</f>
        <v>2021</v>
      </c>
      <c r="P1879" s="4" t="str">
        <f>TEXT(Table1[[#This Row],[Invoice Date]],"mmm")</f>
        <v>Feb</v>
      </c>
      <c r="Q1879" s="4">
        <f>WEEKNUM(Table1[[#This Row],[Invoice Date]])</f>
        <v>9</v>
      </c>
    </row>
    <row r="1880" spans="2:17"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c r="O1880" s="4" t="str">
        <f>TEXT(Table1[[#This Row],[Invoice Date]],"yyyy")</f>
        <v>2021</v>
      </c>
      <c r="P1880" s="4" t="str">
        <f>TEXT(Table1[[#This Row],[Invoice Date]],"mmm")</f>
        <v>Feb</v>
      </c>
      <c r="Q1880" s="4">
        <f>WEEKNUM(Table1[[#This Row],[Invoice Date]])</f>
        <v>9</v>
      </c>
    </row>
    <row r="1881" spans="2:17"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c r="O1881" s="4" t="str">
        <f>TEXT(Table1[[#This Row],[Invoice Date]],"yyyy")</f>
        <v>2021</v>
      </c>
      <c r="P1881" s="4" t="str">
        <f>TEXT(Table1[[#This Row],[Invoice Date]],"mmm")</f>
        <v>Mar</v>
      </c>
      <c r="Q1881" s="4">
        <f>WEEKNUM(Table1[[#This Row],[Invoice Date]])</f>
        <v>13</v>
      </c>
    </row>
    <row r="1882" spans="2:17"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c r="O1882" s="4" t="str">
        <f>TEXT(Table1[[#This Row],[Invoice Date]],"yyyy")</f>
        <v>2021</v>
      </c>
      <c r="P1882" s="4" t="str">
        <f>TEXT(Table1[[#This Row],[Invoice Date]],"mmm")</f>
        <v>Mar</v>
      </c>
      <c r="Q1882" s="4">
        <f>WEEKNUM(Table1[[#This Row],[Invoice Date]])</f>
        <v>13</v>
      </c>
    </row>
    <row r="1883" spans="2:17"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c r="O1883" s="4" t="str">
        <f>TEXT(Table1[[#This Row],[Invoice Date]],"yyyy")</f>
        <v>2021</v>
      </c>
      <c r="P1883" s="4" t="str">
        <f>TEXT(Table1[[#This Row],[Invoice Date]],"mmm")</f>
        <v>Mar</v>
      </c>
      <c r="Q1883" s="4">
        <f>WEEKNUM(Table1[[#This Row],[Invoice Date]])</f>
        <v>13</v>
      </c>
    </row>
    <row r="1884" spans="2:17"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c r="O1884" s="4" t="str">
        <f>TEXT(Table1[[#This Row],[Invoice Date]],"yyyy")</f>
        <v>2021</v>
      </c>
      <c r="P1884" s="4" t="str">
        <f>TEXT(Table1[[#This Row],[Invoice Date]],"mmm")</f>
        <v>Mar</v>
      </c>
      <c r="Q1884" s="4">
        <f>WEEKNUM(Table1[[#This Row],[Invoice Date]])</f>
        <v>13</v>
      </c>
    </row>
    <row r="1885" spans="2:17"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c r="O1885" s="4" t="str">
        <f>TEXT(Table1[[#This Row],[Invoice Date]],"yyyy")</f>
        <v>2021</v>
      </c>
      <c r="P1885" s="4" t="str">
        <f>TEXT(Table1[[#This Row],[Invoice Date]],"mmm")</f>
        <v>Mar</v>
      </c>
      <c r="Q1885" s="4">
        <f>WEEKNUM(Table1[[#This Row],[Invoice Date]])</f>
        <v>13</v>
      </c>
    </row>
    <row r="1886" spans="2:17"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c r="O1886" s="4" t="str">
        <f>TEXT(Table1[[#This Row],[Invoice Date]],"yyyy")</f>
        <v>2021</v>
      </c>
      <c r="P1886" s="4" t="str">
        <f>TEXT(Table1[[#This Row],[Invoice Date]],"mmm")</f>
        <v>Mar</v>
      </c>
      <c r="Q1886" s="4">
        <f>WEEKNUM(Table1[[#This Row],[Invoice Date]])</f>
        <v>13</v>
      </c>
    </row>
    <row r="1887" spans="2:17"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c r="O1887" s="4" t="str">
        <f>TEXT(Table1[[#This Row],[Invoice Date]],"yyyy")</f>
        <v>2021</v>
      </c>
      <c r="P1887" s="4" t="str">
        <f>TEXT(Table1[[#This Row],[Invoice Date]],"mmm")</f>
        <v>Apr</v>
      </c>
      <c r="Q1887" s="4">
        <f>WEEKNUM(Table1[[#This Row],[Invoice Date]])</f>
        <v>17</v>
      </c>
    </row>
    <row r="1888" spans="2:17"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c r="O1888" s="4" t="str">
        <f>TEXT(Table1[[#This Row],[Invoice Date]],"yyyy")</f>
        <v>2021</v>
      </c>
      <c r="P1888" s="4" t="str">
        <f>TEXT(Table1[[#This Row],[Invoice Date]],"mmm")</f>
        <v>Apr</v>
      </c>
      <c r="Q1888" s="4">
        <f>WEEKNUM(Table1[[#This Row],[Invoice Date]])</f>
        <v>17</v>
      </c>
    </row>
    <row r="1889" spans="2:17"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c r="O1889" s="4" t="str">
        <f>TEXT(Table1[[#This Row],[Invoice Date]],"yyyy")</f>
        <v>2021</v>
      </c>
      <c r="P1889" s="4" t="str">
        <f>TEXT(Table1[[#This Row],[Invoice Date]],"mmm")</f>
        <v>Apr</v>
      </c>
      <c r="Q1889" s="4">
        <f>WEEKNUM(Table1[[#This Row],[Invoice Date]])</f>
        <v>17</v>
      </c>
    </row>
    <row r="1890" spans="2:17"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c r="O1890" s="4" t="str">
        <f>TEXT(Table1[[#This Row],[Invoice Date]],"yyyy")</f>
        <v>2021</v>
      </c>
      <c r="P1890" s="4" t="str">
        <f>TEXT(Table1[[#This Row],[Invoice Date]],"mmm")</f>
        <v>Apr</v>
      </c>
      <c r="Q1890" s="4">
        <f>WEEKNUM(Table1[[#This Row],[Invoice Date]])</f>
        <v>17</v>
      </c>
    </row>
    <row r="1891" spans="2:17"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c r="O1891" s="4" t="str">
        <f>TEXT(Table1[[#This Row],[Invoice Date]],"yyyy")</f>
        <v>2021</v>
      </c>
      <c r="P1891" s="4" t="str">
        <f>TEXT(Table1[[#This Row],[Invoice Date]],"mmm")</f>
        <v>Apr</v>
      </c>
      <c r="Q1891" s="4">
        <f>WEEKNUM(Table1[[#This Row],[Invoice Date]])</f>
        <v>17</v>
      </c>
    </row>
    <row r="1892" spans="2:17"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c r="O1892" s="4" t="str">
        <f>TEXT(Table1[[#This Row],[Invoice Date]],"yyyy")</f>
        <v>2021</v>
      </c>
      <c r="P1892" s="4" t="str">
        <f>TEXT(Table1[[#This Row],[Invoice Date]],"mmm")</f>
        <v>Apr</v>
      </c>
      <c r="Q1892" s="4">
        <f>WEEKNUM(Table1[[#This Row],[Invoice Date]])</f>
        <v>17</v>
      </c>
    </row>
    <row r="1893" spans="2:17"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c r="O1893" s="4" t="str">
        <f>TEXT(Table1[[#This Row],[Invoice Date]],"yyyy")</f>
        <v>2021</v>
      </c>
      <c r="P1893" s="4" t="str">
        <f>TEXT(Table1[[#This Row],[Invoice Date]],"mmm")</f>
        <v>May</v>
      </c>
      <c r="Q1893" s="4">
        <f>WEEKNUM(Table1[[#This Row],[Invoice Date]])</f>
        <v>22</v>
      </c>
    </row>
    <row r="1894" spans="2:17"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c r="O1894" s="4" t="str">
        <f>TEXT(Table1[[#This Row],[Invoice Date]],"yyyy")</f>
        <v>2021</v>
      </c>
      <c r="P1894" s="4" t="str">
        <f>TEXT(Table1[[#This Row],[Invoice Date]],"mmm")</f>
        <v>May</v>
      </c>
      <c r="Q1894" s="4">
        <f>WEEKNUM(Table1[[#This Row],[Invoice Date]])</f>
        <v>22</v>
      </c>
    </row>
    <row r="1895" spans="2:17"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c r="O1895" s="4" t="str">
        <f>TEXT(Table1[[#This Row],[Invoice Date]],"yyyy")</f>
        <v>2021</v>
      </c>
      <c r="P1895" s="4" t="str">
        <f>TEXT(Table1[[#This Row],[Invoice Date]],"mmm")</f>
        <v>May</v>
      </c>
      <c r="Q1895" s="4">
        <f>WEEKNUM(Table1[[#This Row],[Invoice Date]])</f>
        <v>22</v>
      </c>
    </row>
    <row r="1896" spans="2:17"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c r="O1896" s="4" t="str">
        <f>TEXT(Table1[[#This Row],[Invoice Date]],"yyyy")</f>
        <v>2021</v>
      </c>
      <c r="P1896" s="4" t="str">
        <f>TEXT(Table1[[#This Row],[Invoice Date]],"mmm")</f>
        <v>May</v>
      </c>
      <c r="Q1896" s="4">
        <f>WEEKNUM(Table1[[#This Row],[Invoice Date]])</f>
        <v>22</v>
      </c>
    </row>
    <row r="1897" spans="2:17"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c r="O1897" s="4" t="str">
        <f>TEXT(Table1[[#This Row],[Invoice Date]],"yyyy")</f>
        <v>2021</v>
      </c>
      <c r="P1897" s="4" t="str">
        <f>TEXT(Table1[[#This Row],[Invoice Date]],"mmm")</f>
        <v>May</v>
      </c>
      <c r="Q1897" s="4">
        <f>WEEKNUM(Table1[[#This Row],[Invoice Date]])</f>
        <v>22</v>
      </c>
    </row>
    <row r="1898" spans="2:17"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c r="O1898" s="4" t="str">
        <f>TEXT(Table1[[#This Row],[Invoice Date]],"yyyy")</f>
        <v>2021</v>
      </c>
      <c r="P1898" s="4" t="str">
        <f>TEXT(Table1[[#This Row],[Invoice Date]],"mmm")</f>
        <v>May</v>
      </c>
      <c r="Q1898" s="4">
        <f>WEEKNUM(Table1[[#This Row],[Invoice Date]])</f>
        <v>22</v>
      </c>
    </row>
    <row r="1899" spans="2:17"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c r="O1899" s="4" t="str">
        <f>TEXT(Table1[[#This Row],[Invoice Date]],"yyyy")</f>
        <v>2021</v>
      </c>
      <c r="P1899" s="4" t="str">
        <f>TEXT(Table1[[#This Row],[Invoice Date]],"mmm")</f>
        <v>Jun</v>
      </c>
      <c r="Q1899" s="4">
        <f>WEEKNUM(Table1[[#This Row],[Invoice Date]])</f>
        <v>26</v>
      </c>
    </row>
    <row r="1900" spans="2:17"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c r="O1900" s="4" t="str">
        <f>TEXT(Table1[[#This Row],[Invoice Date]],"yyyy")</f>
        <v>2021</v>
      </c>
      <c r="P1900" s="4" t="str">
        <f>TEXT(Table1[[#This Row],[Invoice Date]],"mmm")</f>
        <v>Jun</v>
      </c>
      <c r="Q1900" s="4">
        <f>WEEKNUM(Table1[[#This Row],[Invoice Date]])</f>
        <v>26</v>
      </c>
    </row>
    <row r="1901" spans="2:17"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c r="O1901" s="4" t="str">
        <f>TEXT(Table1[[#This Row],[Invoice Date]],"yyyy")</f>
        <v>2021</v>
      </c>
      <c r="P1901" s="4" t="str">
        <f>TEXT(Table1[[#This Row],[Invoice Date]],"mmm")</f>
        <v>Jun</v>
      </c>
      <c r="Q1901" s="4">
        <f>WEEKNUM(Table1[[#This Row],[Invoice Date]])</f>
        <v>26</v>
      </c>
    </row>
    <row r="1902" spans="2:17"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c r="O1902" s="4" t="str">
        <f>TEXT(Table1[[#This Row],[Invoice Date]],"yyyy")</f>
        <v>2021</v>
      </c>
      <c r="P1902" s="4" t="str">
        <f>TEXT(Table1[[#This Row],[Invoice Date]],"mmm")</f>
        <v>Jun</v>
      </c>
      <c r="Q1902" s="4">
        <f>WEEKNUM(Table1[[#This Row],[Invoice Date]])</f>
        <v>26</v>
      </c>
    </row>
    <row r="1903" spans="2:17"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c r="O1903" s="4" t="str">
        <f>TEXT(Table1[[#This Row],[Invoice Date]],"yyyy")</f>
        <v>2021</v>
      </c>
      <c r="P1903" s="4" t="str">
        <f>TEXT(Table1[[#This Row],[Invoice Date]],"mmm")</f>
        <v>Jun</v>
      </c>
      <c r="Q1903" s="4">
        <f>WEEKNUM(Table1[[#This Row],[Invoice Date]])</f>
        <v>26</v>
      </c>
    </row>
    <row r="1904" spans="2:17"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c r="O1904" s="4" t="str">
        <f>TEXT(Table1[[#This Row],[Invoice Date]],"yyyy")</f>
        <v>2021</v>
      </c>
      <c r="P1904" s="4" t="str">
        <f>TEXT(Table1[[#This Row],[Invoice Date]],"mmm")</f>
        <v>Jun</v>
      </c>
      <c r="Q1904" s="4">
        <f>WEEKNUM(Table1[[#This Row],[Invoice Date]])</f>
        <v>26</v>
      </c>
    </row>
    <row r="1905" spans="2:17"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c r="O1905" s="4" t="str">
        <f>TEXT(Table1[[#This Row],[Invoice Date]],"yyyy")</f>
        <v>2021</v>
      </c>
      <c r="P1905" s="4" t="str">
        <f>TEXT(Table1[[#This Row],[Invoice Date]],"mmm")</f>
        <v>Jul</v>
      </c>
      <c r="Q1905" s="4">
        <f>WEEKNUM(Table1[[#This Row],[Invoice Date]])</f>
        <v>30</v>
      </c>
    </row>
    <row r="1906" spans="2:17"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c r="O1906" s="4" t="str">
        <f>TEXT(Table1[[#This Row],[Invoice Date]],"yyyy")</f>
        <v>2021</v>
      </c>
      <c r="P1906" s="4" t="str">
        <f>TEXT(Table1[[#This Row],[Invoice Date]],"mmm")</f>
        <v>Jul</v>
      </c>
      <c r="Q1906" s="4">
        <f>WEEKNUM(Table1[[#This Row],[Invoice Date]])</f>
        <v>30</v>
      </c>
    </row>
    <row r="1907" spans="2:17"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c r="O1907" s="4" t="str">
        <f>TEXT(Table1[[#This Row],[Invoice Date]],"yyyy")</f>
        <v>2021</v>
      </c>
      <c r="P1907" s="4" t="str">
        <f>TEXT(Table1[[#This Row],[Invoice Date]],"mmm")</f>
        <v>Jul</v>
      </c>
      <c r="Q1907" s="4">
        <f>WEEKNUM(Table1[[#This Row],[Invoice Date]])</f>
        <v>30</v>
      </c>
    </row>
    <row r="1908" spans="2:17"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c r="O1908" s="4" t="str">
        <f>TEXT(Table1[[#This Row],[Invoice Date]],"yyyy")</f>
        <v>2021</v>
      </c>
      <c r="P1908" s="4" t="str">
        <f>TEXT(Table1[[#This Row],[Invoice Date]],"mmm")</f>
        <v>Jul</v>
      </c>
      <c r="Q1908" s="4">
        <f>WEEKNUM(Table1[[#This Row],[Invoice Date]])</f>
        <v>30</v>
      </c>
    </row>
    <row r="1909" spans="2:17"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c r="O1909" s="4" t="str">
        <f>TEXT(Table1[[#This Row],[Invoice Date]],"yyyy")</f>
        <v>2021</v>
      </c>
      <c r="P1909" s="4" t="str">
        <f>TEXT(Table1[[#This Row],[Invoice Date]],"mmm")</f>
        <v>Jul</v>
      </c>
      <c r="Q1909" s="4">
        <f>WEEKNUM(Table1[[#This Row],[Invoice Date]])</f>
        <v>30</v>
      </c>
    </row>
    <row r="1910" spans="2:17"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c r="O1910" s="4" t="str">
        <f>TEXT(Table1[[#This Row],[Invoice Date]],"yyyy")</f>
        <v>2021</v>
      </c>
      <c r="P1910" s="4" t="str">
        <f>TEXT(Table1[[#This Row],[Invoice Date]],"mmm")</f>
        <v>Jul</v>
      </c>
      <c r="Q1910" s="4">
        <f>WEEKNUM(Table1[[#This Row],[Invoice Date]])</f>
        <v>30</v>
      </c>
    </row>
    <row r="1911" spans="2:17"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c r="O1911" s="4" t="str">
        <f>TEXT(Table1[[#This Row],[Invoice Date]],"yyyy")</f>
        <v>2021</v>
      </c>
      <c r="P1911" s="4" t="str">
        <f>TEXT(Table1[[#This Row],[Invoice Date]],"mmm")</f>
        <v>Aug</v>
      </c>
      <c r="Q1911" s="4">
        <f>WEEKNUM(Table1[[#This Row],[Invoice Date]])</f>
        <v>35</v>
      </c>
    </row>
    <row r="1912" spans="2:17"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c r="O1912" s="4" t="str">
        <f>TEXT(Table1[[#This Row],[Invoice Date]],"yyyy")</f>
        <v>2021</v>
      </c>
      <c r="P1912" s="4" t="str">
        <f>TEXT(Table1[[#This Row],[Invoice Date]],"mmm")</f>
        <v>Aug</v>
      </c>
      <c r="Q1912" s="4">
        <f>WEEKNUM(Table1[[#This Row],[Invoice Date]])</f>
        <v>35</v>
      </c>
    </row>
    <row r="1913" spans="2:17"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c r="O1913" s="4" t="str">
        <f>TEXT(Table1[[#This Row],[Invoice Date]],"yyyy")</f>
        <v>2021</v>
      </c>
      <c r="P1913" s="4" t="str">
        <f>TEXT(Table1[[#This Row],[Invoice Date]],"mmm")</f>
        <v>Aug</v>
      </c>
      <c r="Q1913" s="4">
        <f>WEEKNUM(Table1[[#This Row],[Invoice Date]])</f>
        <v>35</v>
      </c>
    </row>
    <row r="1914" spans="2:17"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c r="O1914" s="4" t="str">
        <f>TEXT(Table1[[#This Row],[Invoice Date]],"yyyy")</f>
        <v>2021</v>
      </c>
      <c r="P1914" s="4" t="str">
        <f>TEXT(Table1[[#This Row],[Invoice Date]],"mmm")</f>
        <v>Aug</v>
      </c>
      <c r="Q1914" s="4">
        <f>WEEKNUM(Table1[[#This Row],[Invoice Date]])</f>
        <v>35</v>
      </c>
    </row>
    <row r="1915" spans="2:17"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c r="O1915" s="4" t="str">
        <f>TEXT(Table1[[#This Row],[Invoice Date]],"yyyy")</f>
        <v>2021</v>
      </c>
      <c r="P1915" s="4" t="str">
        <f>TEXT(Table1[[#This Row],[Invoice Date]],"mmm")</f>
        <v>Aug</v>
      </c>
      <c r="Q1915" s="4">
        <f>WEEKNUM(Table1[[#This Row],[Invoice Date]])</f>
        <v>35</v>
      </c>
    </row>
    <row r="1916" spans="2:17"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c r="O1916" s="4" t="str">
        <f>TEXT(Table1[[#This Row],[Invoice Date]],"yyyy")</f>
        <v>2021</v>
      </c>
      <c r="P1916" s="4" t="str">
        <f>TEXT(Table1[[#This Row],[Invoice Date]],"mmm")</f>
        <v>Aug</v>
      </c>
      <c r="Q1916" s="4">
        <f>WEEKNUM(Table1[[#This Row],[Invoice Date]])</f>
        <v>35</v>
      </c>
    </row>
    <row r="1917" spans="2:17"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c r="O1917" s="4" t="str">
        <f>TEXT(Table1[[#This Row],[Invoice Date]],"yyyy")</f>
        <v>2021</v>
      </c>
      <c r="P1917" s="4" t="str">
        <f>TEXT(Table1[[#This Row],[Invoice Date]],"mmm")</f>
        <v>Sep</v>
      </c>
      <c r="Q1917" s="4">
        <f>WEEKNUM(Table1[[#This Row],[Invoice Date]])</f>
        <v>39</v>
      </c>
    </row>
    <row r="1918" spans="2:17"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c r="O1918" s="4" t="str">
        <f>TEXT(Table1[[#This Row],[Invoice Date]],"yyyy")</f>
        <v>2021</v>
      </c>
      <c r="P1918" s="4" t="str">
        <f>TEXT(Table1[[#This Row],[Invoice Date]],"mmm")</f>
        <v>Sep</v>
      </c>
      <c r="Q1918" s="4">
        <f>WEEKNUM(Table1[[#This Row],[Invoice Date]])</f>
        <v>39</v>
      </c>
    </row>
    <row r="1919" spans="2:17"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c r="O1919" s="4" t="str">
        <f>TEXT(Table1[[#This Row],[Invoice Date]],"yyyy")</f>
        <v>2021</v>
      </c>
      <c r="P1919" s="4" t="str">
        <f>TEXT(Table1[[#This Row],[Invoice Date]],"mmm")</f>
        <v>Sep</v>
      </c>
      <c r="Q1919" s="4">
        <f>WEEKNUM(Table1[[#This Row],[Invoice Date]])</f>
        <v>39</v>
      </c>
    </row>
    <row r="1920" spans="2:17"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c r="O1920" s="4" t="str">
        <f>TEXT(Table1[[#This Row],[Invoice Date]],"yyyy")</f>
        <v>2021</v>
      </c>
      <c r="P1920" s="4" t="str">
        <f>TEXT(Table1[[#This Row],[Invoice Date]],"mmm")</f>
        <v>Sep</v>
      </c>
      <c r="Q1920" s="4">
        <f>WEEKNUM(Table1[[#This Row],[Invoice Date]])</f>
        <v>39</v>
      </c>
    </row>
    <row r="1921" spans="2:17"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c r="O1921" s="4" t="str">
        <f>TEXT(Table1[[#This Row],[Invoice Date]],"yyyy")</f>
        <v>2021</v>
      </c>
      <c r="P1921" s="4" t="str">
        <f>TEXT(Table1[[#This Row],[Invoice Date]],"mmm")</f>
        <v>Sep</v>
      </c>
      <c r="Q1921" s="4">
        <f>WEEKNUM(Table1[[#This Row],[Invoice Date]])</f>
        <v>39</v>
      </c>
    </row>
    <row r="1922" spans="2:17"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c r="O1922" s="4" t="str">
        <f>TEXT(Table1[[#This Row],[Invoice Date]],"yyyy")</f>
        <v>2021</v>
      </c>
      <c r="P1922" s="4" t="str">
        <f>TEXT(Table1[[#This Row],[Invoice Date]],"mmm")</f>
        <v>Sep</v>
      </c>
      <c r="Q1922" s="4">
        <f>WEEKNUM(Table1[[#This Row],[Invoice Date]])</f>
        <v>39</v>
      </c>
    </row>
    <row r="1923" spans="2:17"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c r="O1923" s="4" t="str">
        <f>TEXT(Table1[[#This Row],[Invoice Date]],"yyyy")</f>
        <v>2021</v>
      </c>
      <c r="P1923" s="4" t="str">
        <f>TEXT(Table1[[#This Row],[Invoice Date]],"mmm")</f>
        <v>Oct</v>
      </c>
      <c r="Q1923" s="4">
        <f>WEEKNUM(Table1[[#This Row],[Invoice Date]])</f>
        <v>44</v>
      </c>
    </row>
    <row r="1924" spans="2:17"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c r="O1924" s="4" t="str">
        <f>TEXT(Table1[[#This Row],[Invoice Date]],"yyyy")</f>
        <v>2021</v>
      </c>
      <c r="P1924" s="4" t="str">
        <f>TEXT(Table1[[#This Row],[Invoice Date]],"mmm")</f>
        <v>Oct</v>
      </c>
      <c r="Q1924" s="4">
        <f>WEEKNUM(Table1[[#This Row],[Invoice Date]])</f>
        <v>44</v>
      </c>
    </row>
    <row r="1925" spans="2:17"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c r="O1925" s="4" t="str">
        <f>TEXT(Table1[[#This Row],[Invoice Date]],"yyyy")</f>
        <v>2021</v>
      </c>
      <c r="P1925" s="4" t="str">
        <f>TEXT(Table1[[#This Row],[Invoice Date]],"mmm")</f>
        <v>Oct</v>
      </c>
      <c r="Q1925" s="4">
        <f>WEEKNUM(Table1[[#This Row],[Invoice Date]])</f>
        <v>44</v>
      </c>
    </row>
    <row r="1926" spans="2:17"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c r="O1926" s="4" t="str">
        <f>TEXT(Table1[[#This Row],[Invoice Date]],"yyyy")</f>
        <v>2021</v>
      </c>
      <c r="P1926" s="4" t="str">
        <f>TEXT(Table1[[#This Row],[Invoice Date]],"mmm")</f>
        <v>Oct</v>
      </c>
      <c r="Q1926" s="4">
        <f>WEEKNUM(Table1[[#This Row],[Invoice Date]])</f>
        <v>44</v>
      </c>
    </row>
    <row r="1927" spans="2:17"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c r="O1927" s="4" t="str">
        <f>TEXT(Table1[[#This Row],[Invoice Date]],"yyyy")</f>
        <v>2021</v>
      </c>
      <c r="P1927" s="4" t="str">
        <f>TEXT(Table1[[#This Row],[Invoice Date]],"mmm")</f>
        <v>Oct</v>
      </c>
      <c r="Q1927" s="4">
        <f>WEEKNUM(Table1[[#This Row],[Invoice Date]])</f>
        <v>44</v>
      </c>
    </row>
    <row r="1928" spans="2:17"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c r="O1928" s="4" t="str">
        <f>TEXT(Table1[[#This Row],[Invoice Date]],"yyyy")</f>
        <v>2021</v>
      </c>
      <c r="P1928" s="4" t="str">
        <f>TEXT(Table1[[#This Row],[Invoice Date]],"mmm")</f>
        <v>Oct</v>
      </c>
      <c r="Q1928" s="4">
        <f>WEEKNUM(Table1[[#This Row],[Invoice Date]])</f>
        <v>44</v>
      </c>
    </row>
    <row r="1929" spans="2:17"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c r="O1929" s="4" t="str">
        <f>TEXT(Table1[[#This Row],[Invoice Date]],"yyyy")</f>
        <v>2021</v>
      </c>
      <c r="P1929" s="4" t="str">
        <f>TEXT(Table1[[#This Row],[Invoice Date]],"mmm")</f>
        <v>Nov</v>
      </c>
      <c r="Q1929" s="4">
        <f>WEEKNUM(Table1[[#This Row],[Invoice Date]])</f>
        <v>48</v>
      </c>
    </row>
    <row r="1930" spans="2:17"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c r="O1930" s="4" t="str">
        <f>TEXT(Table1[[#This Row],[Invoice Date]],"yyyy")</f>
        <v>2021</v>
      </c>
      <c r="P1930" s="4" t="str">
        <f>TEXT(Table1[[#This Row],[Invoice Date]],"mmm")</f>
        <v>Nov</v>
      </c>
      <c r="Q1930" s="4">
        <f>WEEKNUM(Table1[[#This Row],[Invoice Date]])</f>
        <v>48</v>
      </c>
    </row>
    <row r="1931" spans="2:17"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c r="O1931" s="4" t="str">
        <f>TEXT(Table1[[#This Row],[Invoice Date]],"yyyy")</f>
        <v>2021</v>
      </c>
      <c r="P1931" s="4" t="str">
        <f>TEXT(Table1[[#This Row],[Invoice Date]],"mmm")</f>
        <v>Nov</v>
      </c>
      <c r="Q1931" s="4">
        <f>WEEKNUM(Table1[[#This Row],[Invoice Date]])</f>
        <v>48</v>
      </c>
    </row>
    <row r="1932" spans="2:17"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c r="O1932" s="4" t="str">
        <f>TEXT(Table1[[#This Row],[Invoice Date]],"yyyy")</f>
        <v>2021</v>
      </c>
      <c r="P1932" s="4" t="str">
        <f>TEXT(Table1[[#This Row],[Invoice Date]],"mmm")</f>
        <v>Nov</v>
      </c>
      <c r="Q1932" s="4">
        <f>WEEKNUM(Table1[[#This Row],[Invoice Date]])</f>
        <v>48</v>
      </c>
    </row>
    <row r="1933" spans="2:17"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c r="O1933" s="4" t="str">
        <f>TEXT(Table1[[#This Row],[Invoice Date]],"yyyy")</f>
        <v>2021</v>
      </c>
      <c r="P1933" s="4" t="str">
        <f>TEXT(Table1[[#This Row],[Invoice Date]],"mmm")</f>
        <v>Nov</v>
      </c>
      <c r="Q1933" s="4">
        <f>WEEKNUM(Table1[[#This Row],[Invoice Date]])</f>
        <v>48</v>
      </c>
    </row>
    <row r="1934" spans="2:17"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c r="O1934" s="4" t="str">
        <f>TEXT(Table1[[#This Row],[Invoice Date]],"yyyy")</f>
        <v>2021</v>
      </c>
      <c r="P1934" s="4" t="str">
        <f>TEXT(Table1[[#This Row],[Invoice Date]],"mmm")</f>
        <v>Nov</v>
      </c>
      <c r="Q1934" s="4">
        <f>WEEKNUM(Table1[[#This Row],[Invoice Date]])</f>
        <v>48</v>
      </c>
    </row>
    <row r="1935" spans="2:17"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c r="O1935" s="4" t="str">
        <f>TEXT(Table1[[#This Row],[Invoice Date]],"yyyy")</f>
        <v>2021</v>
      </c>
      <c r="P1935" s="4" t="str">
        <f>TEXT(Table1[[#This Row],[Invoice Date]],"mmm")</f>
        <v>Dec</v>
      </c>
      <c r="Q1935" s="4">
        <f>WEEKNUM(Table1[[#This Row],[Invoice Date]])</f>
        <v>52</v>
      </c>
    </row>
    <row r="1936" spans="2:17"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c r="O1936" s="4" t="str">
        <f>TEXT(Table1[[#This Row],[Invoice Date]],"yyyy")</f>
        <v>2021</v>
      </c>
      <c r="P1936" s="4" t="str">
        <f>TEXT(Table1[[#This Row],[Invoice Date]],"mmm")</f>
        <v>Dec</v>
      </c>
      <c r="Q1936" s="4">
        <f>WEEKNUM(Table1[[#This Row],[Invoice Date]])</f>
        <v>52</v>
      </c>
    </row>
    <row r="1937" spans="2:17"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c r="O1937" s="4" t="str">
        <f>TEXT(Table1[[#This Row],[Invoice Date]],"yyyy")</f>
        <v>2021</v>
      </c>
      <c r="P1937" s="4" t="str">
        <f>TEXT(Table1[[#This Row],[Invoice Date]],"mmm")</f>
        <v>Dec</v>
      </c>
      <c r="Q1937" s="4">
        <f>WEEKNUM(Table1[[#This Row],[Invoice Date]])</f>
        <v>52</v>
      </c>
    </row>
    <row r="1938" spans="2:17"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c r="O1938" s="4" t="str">
        <f>TEXT(Table1[[#This Row],[Invoice Date]],"yyyy")</f>
        <v>2021</v>
      </c>
      <c r="P1938" s="4" t="str">
        <f>TEXT(Table1[[#This Row],[Invoice Date]],"mmm")</f>
        <v>Dec</v>
      </c>
      <c r="Q1938" s="4">
        <f>WEEKNUM(Table1[[#This Row],[Invoice Date]])</f>
        <v>52</v>
      </c>
    </row>
    <row r="1939" spans="2:17"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c r="O1939" s="4" t="str">
        <f>TEXT(Table1[[#This Row],[Invoice Date]],"yyyy")</f>
        <v>2021</v>
      </c>
      <c r="P1939" s="4" t="str">
        <f>TEXT(Table1[[#This Row],[Invoice Date]],"mmm")</f>
        <v>Dec</v>
      </c>
      <c r="Q1939" s="4">
        <f>WEEKNUM(Table1[[#This Row],[Invoice Date]])</f>
        <v>52</v>
      </c>
    </row>
    <row r="1940" spans="2:17"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c r="O1940" s="4" t="str">
        <f>TEXT(Table1[[#This Row],[Invoice Date]],"yyyy")</f>
        <v>2021</v>
      </c>
      <c r="P1940" s="4" t="str">
        <f>TEXT(Table1[[#This Row],[Invoice Date]],"mmm")</f>
        <v>Dec</v>
      </c>
      <c r="Q1940" s="4">
        <f>WEEKNUM(Table1[[#This Row],[Invoice Date]])</f>
        <v>52</v>
      </c>
    </row>
    <row r="1941" spans="2:17"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c r="O1941" s="4" t="str">
        <f>TEXT(Table1[[#This Row],[Invoice Date]],"yyyy")</f>
        <v>2021</v>
      </c>
      <c r="P1941" s="4" t="str">
        <f>TEXT(Table1[[#This Row],[Invoice Date]],"mmm")</f>
        <v>Jan</v>
      </c>
      <c r="Q1941" s="4">
        <f>WEEKNUM(Table1[[#This Row],[Invoice Date]])</f>
        <v>4</v>
      </c>
    </row>
    <row r="1942" spans="2:17"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c r="O1942" s="4" t="str">
        <f>TEXT(Table1[[#This Row],[Invoice Date]],"yyyy")</f>
        <v>2021</v>
      </c>
      <c r="P1942" s="4" t="str">
        <f>TEXT(Table1[[#This Row],[Invoice Date]],"mmm")</f>
        <v>Jan</v>
      </c>
      <c r="Q1942" s="4">
        <f>WEEKNUM(Table1[[#This Row],[Invoice Date]])</f>
        <v>4</v>
      </c>
    </row>
    <row r="1943" spans="2:17"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c r="O1943" s="4" t="str">
        <f>TEXT(Table1[[#This Row],[Invoice Date]],"yyyy")</f>
        <v>2021</v>
      </c>
      <c r="P1943" s="4" t="str">
        <f>TEXT(Table1[[#This Row],[Invoice Date]],"mmm")</f>
        <v>Jan</v>
      </c>
      <c r="Q1943" s="4">
        <f>WEEKNUM(Table1[[#This Row],[Invoice Date]])</f>
        <v>4</v>
      </c>
    </row>
    <row r="1944" spans="2:17"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c r="O1944" s="4" t="str">
        <f>TEXT(Table1[[#This Row],[Invoice Date]],"yyyy")</f>
        <v>2021</v>
      </c>
      <c r="P1944" s="4" t="str">
        <f>TEXT(Table1[[#This Row],[Invoice Date]],"mmm")</f>
        <v>Jan</v>
      </c>
      <c r="Q1944" s="4">
        <f>WEEKNUM(Table1[[#This Row],[Invoice Date]])</f>
        <v>4</v>
      </c>
    </row>
    <row r="1945" spans="2:17"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c r="O1945" s="4" t="str">
        <f>TEXT(Table1[[#This Row],[Invoice Date]],"yyyy")</f>
        <v>2021</v>
      </c>
      <c r="P1945" s="4" t="str">
        <f>TEXT(Table1[[#This Row],[Invoice Date]],"mmm")</f>
        <v>Jan</v>
      </c>
      <c r="Q1945" s="4">
        <f>WEEKNUM(Table1[[#This Row],[Invoice Date]])</f>
        <v>4</v>
      </c>
    </row>
    <row r="1946" spans="2:17"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c r="O1946" s="4" t="str">
        <f>TEXT(Table1[[#This Row],[Invoice Date]],"yyyy")</f>
        <v>2021</v>
      </c>
      <c r="P1946" s="4" t="str">
        <f>TEXT(Table1[[#This Row],[Invoice Date]],"mmm")</f>
        <v>Jan</v>
      </c>
      <c r="Q1946" s="4">
        <f>WEEKNUM(Table1[[#This Row],[Invoice Date]])</f>
        <v>4</v>
      </c>
    </row>
    <row r="1947" spans="2:17"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c r="O1947" s="4" t="str">
        <f>TEXT(Table1[[#This Row],[Invoice Date]],"yyyy")</f>
        <v>2021</v>
      </c>
      <c r="P1947" s="4" t="str">
        <f>TEXT(Table1[[#This Row],[Invoice Date]],"mmm")</f>
        <v>Feb</v>
      </c>
      <c r="Q1947" s="4">
        <f>WEEKNUM(Table1[[#This Row],[Invoice Date]])</f>
        <v>8</v>
      </c>
    </row>
    <row r="1948" spans="2:17"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c r="O1948" s="4" t="str">
        <f>TEXT(Table1[[#This Row],[Invoice Date]],"yyyy")</f>
        <v>2021</v>
      </c>
      <c r="P1948" s="4" t="str">
        <f>TEXT(Table1[[#This Row],[Invoice Date]],"mmm")</f>
        <v>Feb</v>
      </c>
      <c r="Q1948" s="4">
        <f>WEEKNUM(Table1[[#This Row],[Invoice Date]])</f>
        <v>8</v>
      </c>
    </row>
    <row r="1949" spans="2:17"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c r="O1949" s="4" t="str">
        <f>TEXT(Table1[[#This Row],[Invoice Date]],"yyyy")</f>
        <v>2021</v>
      </c>
      <c r="P1949" s="4" t="str">
        <f>TEXT(Table1[[#This Row],[Invoice Date]],"mmm")</f>
        <v>Feb</v>
      </c>
      <c r="Q1949" s="4">
        <f>WEEKNUM(Table1[[#This Row],[Invoice Date]])</f>
        <v>8</v>
      </c>
    </row>
    <row r="1950" spans="2:17"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c r="O1950" s="4" t="str">
        <f>TEXT(Table1[[#This Row],[Invoice Date]],"yyyy")</f>
        <v>2021</v>
      </c>
      <c r="P1950" s="4" t="str">
        <f>TEXT(Table1[[#This Row],[Invoice Date]],"mmm")</f>
        <v>Feb</v>
      </c>
      <c r="Q1950" s="4">
        <f>WEEKNUM(Table1[[#This Row],[Invoice Date]])</f>
        <v>8</v>
      </c>
    </row>
    <row r="1951" spans="2:17"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c r="O1951" s="4" t="str">
        <f>TEXT(Table1[[#This Row],[Invoice Date]],"yyyy")</f>
        <v>2021</v>
      </c>
      <c r="P1951" s="4" t="str">
        <f>TEXT(Table1[[#This Row],[Invoice Date]],"mmm")</f>
        <v>Feb</v>
      </c>
      <c r="Q1951" s="4">
        <f>WEEKNUM(Table1[[#This Row],[Invoice Date]])</f>
        <v>8</v>
      </c>
    </row>
    <row r="1952" spans="2:17"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c r="O1952" s="4" t="str">
        <f>TEXT(Table1[[#This Row],[Invoice Date]],"yyyy")</f>
        <v>2021</v>
      </c>
      <c r="P1952" s="4" t="str">
        <f>TEXT(Table1[[#This Row],[Invoice Date]],"mmm")</f>
        <v>Feb</v>
      </c>
      <c r="Q1952" s="4">
        <f>WEEKNUM(Table1[[#This Row],[Invoice Date]])</f>
        <v>8</v>
      </c>
    </row>
    <row r="1953" spans="2:17"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c r="O1953" s="4" t="str">
        <f>TEXT(Table1[[#This Row],[Invoice Date]],"yyyy")</f>
        <v>2021</v>
      </c>
      <c r="P1953" s="4" t="str">
        <f>TEXT(Table1[[#This Row],[Invoice Date]],"mmm")</f>
        <v>Mar</v>
      </c>
      <c r="Q1953" s="4">
        <f>WEEKNUM(Table1[[#This Row],[Invoice Date]])</f>
        <v>12</v>
      </c>
    </row>
    <row r="1954" spans="2:17"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c r="O1954" s="4" t="str">
        <f>TEXT(Table1[[#This Row],[Invoice Date]],"yyyy")</f>
        <v>2021</v>
      </c>
      <c r="P1954" s="4" t="str">
        <f>TEXT(Table1[[#This Row],[Invoice Date]],"mmm")</f>
        <v>Mar</v>
      </c>
      <c r="Q1954" s="4">
        <f>WEEKNUM(Table1[[#This Row],[Invoice Date]])</f>
        <v>12</v>
      </c>
    </row>
    <row r="1955" spans="2:17"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c r="O1955" s="4" t="str">
        <f>TEXT(Table1[[#This Row],[Invoice Date]],"yyyy")</f>
        <v>2021</v>
      </c>
      <c r="P1955" s="4" t="str">
        <f>TEXT(Table1[[#This Row],[Invoice Date]],"mmm")</f>
        <v>Mar</v>
      </c>
      <c r="Q1955" s="4">
        <f>WEEKNUM(Table1[[#This Row],[Invoice Date]])</f>
        <v>12</v>
      </c>
    </row>
    <row r="1956" spans="2:17"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c r="O1956" s="4" t="str">
        <f>TEXT(Table1[[#This Row],[Invoice Date]],"yyyy")</f>
        <v>2021</v>
      </c>
      <c r="P1956" s="4" t="str">
        <f>TEXT(Table1[[#This Row],[Invoice Date]],"mmm")</f>
        <v>Mar</v>
      </c>
      <c r="Q1956" s="4">
        <f>WEEKNUM(Table1[[#This Row],[Invoice Date]])</f>
        <v>12</v>
      </c>
    </row>
    <row r="1957" spans="2:17"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c r="O1957" s="4" t="str">
        <f>TEXT(Table1[[#This Row],[Invoice Date]],"yyyy")</f>
        <v>2021</v>
      </c>
      <c r="P1957" s="4" t="str">
        <f>TEXT(Table1[[#This Row],[Invoice Date]],"mmm")</f>
        <v>Mar</v>
      </c>
      <c r="Q1957" s="4">
        <f>WEEKNUM(Table1[[#This Row],[Invoice Date]])</f>
        <v>12</v>
      </c>
    </row>
    <row r="1958" spans="2:17"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c r="O1958" s="4" t="str">
        <f>TEXT(Table1[[#This Row],[Invoice Date]],"yyyy")</f>
        <v>2021</v>
      </c>
      <c r="P1958" s="4" t="str">
        <f>TEXT(Table1[[#This Row],[Invoice Date]],"mmm")</f>
        <v>Mar</v>
      </c>
      <c r="Q1958" s="4">
        <f>WEEKNUM(Table1[[#This Row],[Invoice Date]])</f>
        <v>12</v>
      </c>
    </row>
    <row r="1959" spans="2:17"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c r="O1959" s="4" t="str">
        <f>TEXT(Table1[[#This Row],[Invoice Date]],"yyyy")</f>
        <v>2021</v>
      </c>
      <c r="P1959" s="4" t="str">
        <f>TEXT(Table1[[#This Row],[Invoice Date]],"mmm")</f>
        <v>Apr</v>
      </c>
      <c r="Q1959" s="4">
        <f>WEEKNUM(Table1[[#This Row],[Invoice Date]])</f>
        <v>16</v>
      </c>
    </row>
    <row r="1960" spans="2:17"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c r="O1960" s="4" t="str">
        <f>TEXT(Table1[[#This Row],[Invoice Date]],"yyyy")</f>
        <v>2021</v>
      </c>
      <c r="P1960" s="4" t="str">
        <f>TEXT(Table1[[#This Row],[Invoice Date]],"mmm")</f>
        <v>Apr</v>
      </c>
      <c r="Q1960" s="4">
        <f>WEEKNUM(Table1[[#This Row],[Invoice Date]])</f>
        <v>16</v>
      </c>
    </row>
    <row r="1961" spans="2:17"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c r="O1961" s="4" t="str">
        <f>TEXT(Table1[[#This Row],[Invoice Date]],"yyyy")</f>
        <v>2021</v>
      </c>
      <c r="P1961" s="4" t="str">
        <f>TEXT(Table1[[#This Row],[Invoice Date]],"mmm")</f>
        <v>Apr</v>
      </c>
      <c r="Q1961" s="4">
        <f>WEEKNUM(Table1[[#This Row],[Invoice Date]])</f>
        <v>16</v>
      </c>
    </row>
    <row r="1962" spans="2:17"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c r="O1962" s="4" t="str">
        <f>TEXT(Table1[[#This Row],[Invoice Date]],"yyyy")</f>
        <v>2021</v>
      </c>
      <c r="P1962" s="4" t="str">
        <f>TEXT(Table1[[#This Row],[Invoice Date]],"mmm")</f>
        <v>Apr</v>
      </c>
      <c r="Q1962" s="4">
        <f>WEEKNUM(Table1[[#This Row],[Invoice Date]])</f>
        <v>16</v>
      </c>
    </row>
    <row r="1963" spans="2:17"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c r="O1963" s="4" t="str">
        <f>TEXT(Table1[[#This Row],[Invoice Date]],"yyyy")</f>
        <v>2021</v>
      </c>
      <c r="P1963" s="4" t="str">
        <f>TEXT(Table1[[#This Row],[Invoice Date]],"mmm")</f>
        <v>Apr</v>
      </c>
      <c r="Q1963" s="4">
        <f>WEEKNUM(Table1[[#This Row],[Invoice Date]])</f>
        <v>16</v>
      </c>
    </row>
    <row r="1964" spans="2:17"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c r="O1964" s="4" t="str">
        <f>TEXT(Table1[[#This Row],[Invoice Date]],"yyyy")</f>
        <v>2021</v>
      </c>
      <c r="P1964" s="4" t="str">
        <f>TEXT(Table1[[#This Row],[Invoice Date]],"mmm")</f>
        <v>Apr</v>
      </c>
      <c r="Q1964" s="4">
        <f>WEEKNUM(Table1[[#This Row],[Invoice Date]])</f>
        <v>16</v>
      </c>
    </row>
    <row r="1965" spans="2:17"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c r="O1965" s="4" t="str">
        <f>TEXT(Table1[[#This Row],[Invoice Date]],"yyyy")</f>
        <v>2021</v>
      </c>
      <c r="P1965" s="4" t="str">
        <f>TEXT(Table1[[#This Row],[Invoice Date]],"mmm")</f>
        <v>May</v>
      </c>
      <c r="Q1965" s="4">
        <f>WEEKNUM(Table1[[#This Row],[Invoice Date]])</f>
        <v>21</v>
      </c>
    </row>
    <row r="1966" spans="2:17"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c r="O1966" s="4" t="str">
        <f>TEXT(Table1[[#This Row],[Invoice Date]],"yyyy")</f>
        <v>2021</v>
      </c>
      <c r="P1966" s="4" t="str">
        <f>TEXT(Table1[[#This Row],[Invoice Date]],"mmm")</f>
        <v>May</v>
      </c>
      <c r="Q1966" s="4">
        <f>WEEKNUM(Table1[[#This Row],[Invoice Date]])</f>
        <v>21</v>
      </c>
    </row>
    <row r="1967" spans="2:17"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c r="O1967" s="4" t="str">
        <f>TEXT(Table1[[#This Row],[Invoice Date]],"yyyy")</f>
        <v>2021</v>
      </c>
      <c r="P1967" s="4" t="str">
        <f>TEXT(Table1[[#This Row],[Invoice Date]],"mmm")</f>
        <v>May</v>
      </c>
      <c r="Q1967" s="4">
        <f>WEEKNUM(Table1[[#This Row],[Invoice Date]])</f>
        <v>21</v>
      </c>
    </row>
    <row r="1968" spans="2:17"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c r="O1968" s="4" t="str">
        <f>TEXT(Table1[[#This Row],[Invoice Date]],"yyyy")</f>
        <v>2021</v>
      </c>
      <c r="P1968" s="4" t="str">
        <f>TEXT(Table1[[#This Row],[Invoice Date]],"mmm")</f>
        <v>May</v>
      </c>
      <c r="Q1968" s="4">
        <f>WEEKNUM(Table1[[#This Row],[Invoice Date]])</f>
        <v>21</v>
      </c>
    </row>
    <row r="1969" spans="2:17"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c r="O1969" s="4" t="str">
        <f>TEXT(Table1[[#This Row],[Invoice Date]],"yyyy")</f>
        <v>2021</v>
      </c>
      <c r="P1969" s="4" t="str">
        <f>TEXT(Table1[[#This Row],[Invoice Date]],"mmm")</f>
        <v>May</v>
      </c>
      <c r="Q1969" s="4">
        <f>WEEKNUM(Table1[[#This Row],[Invoice Date]])</f>
        <v>21</v>
      </c>
    </row>
    <row r="1970" spans="2:17"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c r="O1970" s="4" t="str">
        <f>TEXT(Table1[[#This Row],[Invoice Date]],"yyyy")</f>
        <v>2021</v>
      </c>
      <c r="P1970" s="4" t="str">
        <f>TEXT(Table1[[#This Row],[Invoice Date]],"mmm")</f>
        <v>May</v>
      </c>
      <c r="Q1970" s="4">
        <f>WEEKNUM(Table1[[#This Row],[Invoice Date]])</f>
        <v>21</v>
      </c>
    </row>
    <row r="1971" spans="2:17"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c r="O1971" s="4" t="str">
        <f>TEXT(Table1[[#This Row],[Invoice Date]],"yyyy")</f>
        <v>2021</v>
      </c>
      <c r="P1971" s="4" t="str">
        <f>TEXT(Table1[[#This Row],[Invoice Date]],"mmm")</f>
        <v>Jun</v>
      </c>
      <c r="Q1971" s="4">
        <f>WEEKNUM(Table1[[#This Row],[Invoice Date]])</f>
        <v>25</v>
      </c>
    </row>
    <row r="1972" spans="2:17"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c r="O1972" s="4" t="str">
        <f>TEXT(Table1[[#This Row],[Invoice Date]],"yyyy")</f>
        <v>2021</v>
      </c>
      <c r="P1972" s="4" t="str">
        <f>TEXT(Table1[[#This Row],[Invoice Date]],"mmm")</f>
        <v>Jun</v>
      </c>
      <c r="Q1972" s="4">
        <f>WEEKNUM(Table1[[#This Row],[Invoice Date]])</f>
        <v>25</v>
      </c>
    </row>
    <row r="1973" spans="2:17"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c r="O1973" s="4" t="str">
        <f>TEXT(Table1[[#This Row],[Invoice Date]],"yyyy")</f>
        <v>2021</v>
      </c>
      <c r="P1973" s="4" t="str">
        <f>TEXT(Table1[[#This Row],[Invoice Date]],"mmm")</f>
        <v>Jun</v>
      </c>
      <c r="Q1973" s="4">
        <f>WEEKNUM(Table1[[#This Row],[Invoice Date]])</f>
        <v>25</v>
      </c>
    </row>
    <row r="1974" spans="2:17"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c r="O1974" s="4" t="str">
        <f>TEXT(Table1[[#This Row],[Invoice Date]],"yyyy")</f>
        <v>2021</v>
      </c>
      <c r="P1974" s="4" t="str">
        <f>TEXT(Table1[[#This Row],[Invoice Date]],"mmm")</f>
        <v>Jun</v>
      </c>
      <c r="Q1974" s="4">
        <f>WEEKNUM(Table1[[#This Row],[Invoice Date]])</f>
        <v>25</v>
      </c>
    </row>
    <row r="1975" spans="2:17"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c r="O1975" s="4" t="str">
        <f>TEXT(Table1[[#This Row],[Invoice Date]],"yyyy")</f>
        <v>2021</v>
      </c>
      <c r="P1975" s="4" t="str">
        <f>TEXT(Table1[[#This Row],[Invoice Date]],"mmm")</f>
        <v>Jun</v>
      </c>
      <c r="Q1975" s="4">
        <f>WEEKNUM(Table1[[#This Row],[Invoice Date]])</f>
        <v>25</v>
      </c>
    </row>
    <row r="1976" spans="2:17"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c r="O1976" s="4" t="str">
        <f>TEXT(Table1[[#This Row],[Invoice Date]],"yyyy")</f>
        <v>2021</v>
      </c>
      <c r="P1976" s="4" t="str">
        <f>TEXT(Table1[[#This Row],[Invoice Date]],"mmm")</f>
        <v>Jun</v>
      </c>
      <c r="Q1976" s="4">
        <f>WEEKNUM(Table1[[#This Row],[Invoice Date]])</f>
        <v>25</v>
      </c>
    </row>
    <row r="1977" spans="2:17"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c r="O1977" s="4" t="str">
        <f>TEXT(Table1[[#This Row],[Invoice Date]],"yyyy")</f>
        <v>2021</v>
      </c>
      <c r="P1977" s="4" t="str">
        <f>TEXT(Table1[[#This Row],[Invoice Date]],"mmm")</f>
        <v>Jul</v>
      </c>
      <c r="Q1977" s="4">
        <f>WEEKNUM(Table1[[#This Row],[Invoice Date]])</f>
        <v>29</v>
      </c>
    </row>
    <row r="1978" spans="2:17"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c r="O1978" s="4" t="str">
        <f>TEXT(Table1[[#This Row],[Invoice Date]],"yyyy")</f>
        <v>2021</v>
      </c>
      <c r="P1978" s="4" t="str">
        <f>TEXT(Table1[[#This Row],[Invoice Date]],"mmm")</f>
        <v>Jul</v>
      </c>
      <c r="Q1978" s="4">
        <f>WEEKNUM(Table1[[#This Row],[Invoice Date]])</f>
        <v>29</v>
      </c>
    </row>
    <row r="1979" spans="2:17"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c r="O1979" s="4" t="str">
        <f>TEXT(Table1[[#This Row],[Invoice Date]],"yyyy")</f>
        <v>2021</v>
      </c>
      <c r="P1979" s="4" t="str">
        <f>TEXT(Table1[[#This Row],[Invoice Date]],"mmm")</f>
        <v>Jul</v>
      </c>
      <c r="Q1979" s="4">
        <f>WEEKNUM(Table1[[#This Row],[Invoice Date]])</f>
        <v>29</v>
      </c>
    </row>
    <row r="1980" spans="2:17"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c r="O1980" s="4" t="str">
        <f>TEXT(Table1[[#This Row],[Invoice Date]],"yyyy")</f>
        <v>2021</v>
      </c>
      <c r="P1980" s="4" t="str">
        <f>TEXT(Table1[[#This Row],[Invoice Date]],"mmm")</f>
        <v>Jul</v>
      </c>
      <c r="Q1980" s="4">
        <f>WEEKNUM(Table1[[#This Row],[Invoice Date]])</f>
        <v>29</v>
      </c>
    </row>
    <row r="1981" spans="2:17"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c r="O1981" s="4" t="str">
        <f>TEXT(Table1[[#This Row],[Invoice Date]],"yyyy")</f>
        <v>2021</v>
      </c>
      <c r="P1981" s="4" t="str">
        <f>TEXT(Table1[[#This Row],[Invoice Date]],"mmm")</f>
        <v>Jul</v>
      </c>
      <c r="Q1981" s="4">
        <f>WEEKNUM(Table1[[#This Row],[Invoice Date]])</f>
        <v>29</v>
      </c>
    </row>
    <row r="1982" spans="2:17"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c r="O1982" s="4" t="str">
        <f>TEXT(Table1[[#This Row],[Invoice Date]],"yyyy")</f>
        <v>2021</v>
      </c>
      <c r="P1982" s="4" t="str">
        <f>TEXT(Table1[[#This Row],[Invoice Date]],"mmm")</f>
        <v>Jul</v>
      </c>
      <c r="Q1982" s="4">
        <f>WEEKNUM(Table1[[#This Row],[Invoice Date]])</f>
        <v>29</v>
      </c>
    </row>
    <row r="1983" spans="2:17"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c r="O1983" s="4" t="str">
        <f>TEXT(Table1[[#This Row],[Invoice Date]],"yyyy")</f>
        <v>2021</v>
      </c>
      <c r="P1983" s="4" t="str">
        <f>TEXT(Table1[[#This Row],[Invoice Date]],"mmm")</f>
        <v>Aug</v>
      </c>
      <c r="Q1983" s="4">
        <f>WEEKNUM(Table1[[#This Row],[Invoice Date]])</f>
        <v>34</v>
      </c>
    </row>
    <row r="1984" spans="2:17"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c r="O1984" s="4" t="str">
        <f>TEXT(Table1[[#This Row],[Invoice Date]],"yyyy")</f>
        <v>2021</v>
      </c>
      <c r="P1984" s="4" t="str">
        <f>TEXT(Table1[[#This Row],[Invoice Date]],"mmm")</f>
        <v>Aug</v>
      </c>
      <c r="Q1984" s="4">
        <f>WEEKNUM(Table1[[#This Row],[Invoice Date]])</f>
        <v>34</v>
      </c>
    </row>
    <row r="1985" spans="2:17"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c r="O1985" s="4" t="str">
        <f>TEXT(Table1[[#This Row],[Invoice Date]],"yyyy")</f>
        <v>2021</v>
      </c>
      <c r="P1985" s="4" t="str">
        <f>TEXT(Table1[[#This Row],[Invoice Date]],"mmm")</f>
        <v>Aug</v>
      </c>
      <c r="Q1985" s="4">
        <f>WEEKNUM(Table1[[#This Row],[Invoice Date]])</f>
        <v>34</v>
      </c>
    </row>
    <row r="1986" spans="2:17"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c r="O1986" s="4" t="str">
        <f>TEXT(Table1[[#This Row],[Invoice Date]],"yyyy")</f>
        <v>2021</v>
      </c>
      <c r="P1986" s="4" t="str">
        <f>TEXT(Table1[[#This Row],[Invoice Date]],"mmm")</f>
        <v>Aug</v>
      </c>
      <c r="Q1986" s="4">
        <f>WEEKNUM(Table1[[#This Row],[Invoice Date]])</f>
        <v>34</v>
      </c>
    </row>
    <row r="1987" spans="2:17"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c r="O1987" s="4" t="str">
        <f>TEXT(Table1[[#This Row],[Invoice Date]],"yyyy")</f>
        <v>2021</v>
      </c>
      <c r="P1987" s="4" t="str">
        <f>TEXT(Table1[[#This Row],[Invoice Date]],"mmm")</f>
        <v>Aug</v>
      </c>
      <c r="Q1987" s="4">
        <f>WEEKNUM(Table1[[#This Row],[Invoice Date]])</f>
        <v>34</v>
      </c>
    </row>
    <row r="1988" spans="2:17"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c r="O1988" s="4" t="str">
        <f>TEXT(Table1[[#This Row],[Invoice Date]],"yyyy")</f>
        <v>2021</v>
      </c>
      <c r="P1988" s="4" t="str">
        <f>TEXT(Table1[[#This Row],[Invoice Date]],"mmm")</f>
        <v>Aug</v>
      </c>
      <c r="Q1988" s="4">
        <f>WEEKNUM(Table1[[#This Row],[Invoice Date]])</f>
        <v>34</v>
      </c>
    </row>
    <row r="1989" spans="2:17"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c r="O1989" s="4" t="str">
        <f>TEXT(Table1[[#This Row],[Invoice Date]],"yyyy")</f>
        <v>2021</v>
      </c>
      <c r="P1989" s="4" t="str">
        <f>TEXT(Table1[[#This Row],[Invoice Date]],"mmm")</f>
        <v>Sep</v>
      </c>
      <c r="Q1989" s="4">
        <f>WEEKNUM(Table1[[#This Row],[Invoice Date]])</f>
        <v>38</v>
      </c>
    </row>
    <row r="1990" spans="2:17"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c r="O1990" s="4" t="str">
        <f>TEXT(Table1[[#This Row],[Invoice Date]],"yyyy")</f>
        <v>2021</v>
      </c>
      <c r="P1990" s="4" t="str">
        <f>TEXT(Table1[[#This Row],[Invoice Date]],"mmm")</f>
        <v>Sep</v>
      </c>
      <c r="Q1990" s="4">
        <f>WEEKNUM(Table1[[#This Row],[Invoice Date]])</f>
        <v>38</v>
      </c>
    </row>
    <row r="1991" spans="2:17"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c r="O1991" s="4" t="str">
        <f>TEXT(Table1[[#This Row],[Invoice Date]],"yyyy")</f>
        <v>2021</v>
      </c>
      <c r="P1991" s="4" t="str">
        <f>TEXT(Table1[[#This Row],[Invoice Date]],"mmm")</f>
        <v>Sep</v>
      </c>
      <c r="Q1991" s="4">
        <f>WEEKNUM(Table1[[#This Row],[Invoice Date]])</f>
        <v>38</v>
      </c>
    </row>
    <row r="1992" spans="2:17"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c r="O1992" s="4" t="str">
        <f>TEXT(Table1[[#This Row],[Invoice Date]],"yyyy")</f>
        <v>2021</v>
      </c>
      <c r="P1992" s="4" t="str">
        <f>TEXT(Table1[[#This Row],[Invoice Date]],"mmm")</f>
        <v>Sep</v>
      </c>
      <c r="Q1992" s="4">
        <f>WEEKNUM(Table1[[#This Row],[Invoice Date]])</f>
        <v>38</v>
      </c>
    </row>
    <row r="1993" spans="2:17"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c r="O1993" s="4" t="str">
        <f>TEXT(Table1[[#This Row],[Invoice Date]],"yyyy")</f>
        <v>2021</v>
      </c>
      <c r="P1993" s="4" t="str">
        <f>TEXT(Table1[[#This Row],[Invoice Date]],"mmm")</f>
        <v>Sep</v>
      </c>
      <c r="Q1993" s="4">
        <f>WEEKNUM(Table1[[#This Row],[Invoice Date]])</f>
        <v>38</v>
      </c>
    </row>
    <row r="1994" spans="2:17"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c r="O1994" s="4" t="str">
        <f>TEXT(Table1[[#This Row],[Invoice Date]],"yyyy")</f>
        <v>2021</v>
      </c>
      <c r="P1994" s="4" t="str">
        <f>TEXT(Table1[[#This Row],[Invoice Date]],"mmm")</f>
        <v>Sep</v>
      </c>
      <c r="Q1994" s="4">
        <f>WEEKNUM(Table1[[#This Row],[Invoice Date]])</f>
        <v>38</v>
      </c>
    </row>
    <row r="1995" spans="2:17"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c r="O1995" s="4" t="str">
        <f>TEXT(Table1[[#This Row],[Invoice Date]],"yyyy")</f>
        <v>2021</v>
      </c>
      <c r="P1995" s="4" t="str">
        <f>TEXT(Table1[[#This Row],[Invoice Date]],"mmm")</f>
        <v>Oct</v>
      </c>
      <c r="Q1995" s="4">
        <f>WEEKNUM(Table1[[#This Row],[Invoice Date]])</f>
        <v>43</v>
      </c>
    </row>
    <row r="1996" spans="2:17"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c r="O1996" s="4" t="str">
        <f>TEXT(Table1[[#This Row],[Invoice Date]],"yyyy")</f>
        <v>2021</v>
      </c>
      <c r="P1996" s="4" t="str">
        <f>TEXT(Table1[[#This Row],[Invoice Date]],"mmm")</f>
        <v>Oct</v>
      </c>
      <c r="Q1996" s="4">
        <f>WEEKNUM(Table1[[#This Row],[Invoice Date]])</f>
        <v>43</v>
      </c>
    </row>
    <row r="1997" spans="2:17"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c r="O1997" s="4" t="str">
        <f>TEXT(Table1[[#This Row],[Invoice Date]],"yyyy")</f>
        <v>2021</v>
      </c>
      <c r="P1997" s="4" t="str">
        <f>TEXT(Table1[[#This Row],[Invoice Date]],"mmm")</f>
        <v>Oct</v>
      </c>
      <c r="Q1997" s="4">
        <f>WEEKNUM(Table1[[#This Row],[Invoice Date]])</f>
        <v>43</v>
      </c>
    </row>
    <row r="1998" spans="2:17"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c r="O1998" s="4" t="str">
        <f>TEXT(Table1[[#This Row],[Invoice Date]],"yyyy")</f>
        <v>2021</v>
      </c>
      <c r="P1998" s="4" t="str">
        <f>TEXT(Table1[[#This Row],[Invoice Date]],"mmm")</f>
        <v>Oct</v>
      </c>
      <c r="Q1998" s="4">
        <f>WEEKNUM(Table1[[#This Row],[Invoice Date]])</f>
        <v>43</v>
      </c>
    </row>
    <row r="1999" spans="2:17"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c r="O1999" s="4" t="str">
        <f>TEXT(Table1[[#This Row],[Invoice Date]],"yyyy")</f>
        <v>2021</v>
      </c>
      <c r="P1999" s="4" t="str">
        <f>TEXT(Table1[[#This Row],[Invoice Date]],"mmm")</f>
        <v>Oct</v>
      </c>
      <c r="Q1999" s="4">
        <f>WEEKNUM(Table1[[#This Row],[Invoice Date]])</f>
        <v>43</v>
      </c>
    </row>
    <row r="2000" spans="2:17"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c r="O2000" s="4" t="str">
        <f>TEXT(Table1[[#This Row],[Invoice Date]],"yyyy")</f>
        <v>2021</v>
      </c>
      <c r="P2000" s="4" t="str">
        <f>TEXT(Table1[[#This Row],[Invoice Date]],"mmm")</f>
        <v>Oct</v>
      </c>
      <c r="Q2000" s="4">
        <f>WEEKNUM(Table1[[#This Row],[Invoice Date]])</f>
        <v>43</v>
      </c>
    </row>
    <row r="2001" spans="2:17"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c r="O2001" s="4" t="str">
        <f>TEXT(Table1[[#This Row],[Invoice Date]],"yyyy")</f>
        <v>2021</v>
      </c>
      <c r="P2001" s="4" t="str">
        <f>TEXT(Table1[[#This Row],[Invoice Date]],"mmm")</f>
        <v>Nov</v>
      </c>
      <c r="Q2001" s="4">
        <f>WEEKNUM(Table1[[#This Row],[Invoice Date]])</f>
        <v>47</v>
      </c>
    </row>
    <row r="2002" spans="2:17"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c r="O2002" s="4" t="str">
        <f>TEXT(Table1[[#This Row],[Invoice Date]],"yyyy")</f>
        <v>2021</v>
      </c>
      <c r="P2002" s="4" t="str">
        <f>TEXT(Table1[[#This Row],[Invoice Date]],"mmm")</f>
        <v>Nov</v>
      </c>
      <c r="Q2002" s="4">
        <f>WEEKNUM(Table1[[#This Row],[Invoice Date]])</f>
        <v>47</v>
      </c>
    </row>
    <row r="2003" spans="2:17"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c r="O2003" s="4" t="str">
        <f>TEXT(Table1[[#This Row],[Invoice Date]],"yyyy")</f>
        <v>2021</v>
      </c>
      <c r="P2003" s="4" t="str">
        <f>TEXT(Table1[[#This Row],[Invoice Date]],"mmm")</f>
        <v>Nov</v>
      </c>
      <c r="Q2003" s="4">
        <f>WEEKNUM(Table1[[#This Row],[Invoice Date]])</f>
        <v>47</v>
      </c>
    </row>
    <row r="2004" spans="2:17"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c r="O2004" s="4" t="str">
        <f>TEXT(Table1[[#This Row],[Invoice Date]],"yyyy")</f>
        <v>2021</v>
      </c>
      <c r="P2004" s="4" t="str">
        <f>TEXT(Table1[[#This Row],[Invoice Date]],"mmm")</f>
        <v>Nov</v>
      </c>
      <c r="Q2004" s="4">
        <f>WEEKNUM(Table1[[#This Row],[Invoice Date]])</f>
        <v>47</v>
      </c>
    </row>
    <row r="2005" spans="2:17"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c r="O2005" s="4" t="str">
        <f>TEXT(Table1[[#This Row],[Invoice Date]],"yyyy")</f>
        <v>2021</v>
      </c>
      <c r="P2005" s="4" t="str">
        <f>TEXT(Table1[[#This Row],[Invoice Date]],"mmm")</f>
        <v>Nov</v>
      </c>
      <c r="Q2005" s="4">
        <f>WEEKNUM(Table1[[#This Row],[Invoice Date]])</f>
        <v>47</v>
      </c>
    </row>
    <row r="2006" spans="2:17"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c r="O2006" s="4" t="str">
        <f>TEXT(Table1[[#This Row],[Invoice Date]],"yyyy")</f>
        <v>2021</v>
      </c>
      <c r="P2006" s="4" t="str">
        <f>TEXT(Table1[[#This Row],[Invoice Date]],"mmm")</f>
        <v>Nov</v>
      </c>
      <c r="Q2006" s="4">
        <f>WEEKNUM(Table1[[#This Row],[Invoice Date]])</f>
        <v>47</v>
      </c>
    </row>
    <row r="2007" spans="2:17"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c r="O2007" s="4" t="str">
        <f>TEXT(Table1[[#This Row],[Invoice Date]],"yyyy")</f>
        <v>2021</v>
      </c>
      <c r="P2007" s="4" t="str">
        <f>TEXT(Table1[[#This Row],[Invoice Date]],"mmm")</f>
        <v>Dec</v>
      </c>
      <c r="Q2007" s="4">
        <f>WEEKNUM(Table1[[#This Row],[Invoice Date]])</f>
        <v>51</v>
      </c>
    </row>
    <row r="2008" spans="2:17"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c r="O2008" s="4" t="str">
        <f>TEXT(Table1[[#This Row],[Invoice Date]],"yyyy")</f>
        <v>2021</v>
      </c>
      <c r="P2008" s="4" t="str">
        <f>TEXT(Table1[[#This Row],[Invoice Date]],"mmm")</f>
        <v>Dec</v>
      </c>
      <c r="Q2008" s="4">
        <f>WEEKNUM(Table1[[#This Row],[Invoice Date]])</f>
        <v>51</v>
      </c>
    </row>
    <row r="2009" spans="2:17"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c r="O2009" s="4" t="str">
        <f>TEXT(Table1[[#This Row],[Invoice Date]],"yyyy")</f>
        <v>2021</v>
      </c>
      <c r="P2009" s="4" t="str">
        <f>TEXT(Table1[[#This Row],[Invoice Date]],"mmm")</f>
        <v>Dec</v>
      </c>
      <c r="Q2009" s="4">
        <f>WEEKNUM(Table1[[#This Row],[Invoice Date]])</f>
        <v>51</v>
      </c>
    </row>
    <row r="2010" spans="2:17"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c r="O2010" s="4" t="str">
        <f>TEXT(Table1[[#This Row],[Invoice Date]],"yyyy")</f>
        <v>2021</v>
      </c>
      <c r="P2010" s="4" t="str">
        <f>TEXT(Table1[[#This Row],[Invoice Date]],"mmm")</f>
        <v>Dec</v>
      </c>
      <c r="Q2010" s="4">
        <f>WEEKNUM(Table1[[#This Row],[Invoice Date]])</f>
        <v>51</v>
      </c>
    </row>
    <row r="2011" spans="2:17"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c r="O2011" s="4" t="str">
        <f>TEXT(Table1[[#This Row],[Invoice Date]],"yyyy")</f>
        <v>2021</v>
      </c>
      <c r="P2011" s="4" t="str">
        <f>TEXT(Table1[[#This Row],[Invoice Date]],"mmm")</f>
        <v>Dec</v>
      </c>
      <c r="Q2011" s="4">
        <f>WEEKNUM(Table1[[#This Row],[Invoice Date]])</f>
        <v>51</v>
      </c>
    </row>
    <row r="2012" spans="2:17"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c r="O2012" s="4" t="str">
        <f>TEXT(Table1[[#This Row],[Invoice Date]],"yyyy")</f>
        <v>2021</v>
      </c>
      <c r="P2012" s="4" t="str">
        <f>TEXT(Table1[[#This Row],[Invoice Date]],"mmm")</f>
        <v>Dec</v>
      </c>
      <c r="Q2012" s="4">
        <f>WEEKNUM(Table1[[#This Row],[Invoice Date]])</f>
        <v>51</v>
      </c>
    </row>
    <row r="2013" spans="2:17"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c r="O2013" s="4" t="str">
        <f>TEXT(Table1[[#This Row],[Invoice Date]],"yyyy")</f>
        <v>2021</v>
      </c>
      <c r="P2013" s="4" t="str">
        <f>TEXT(Table1[[#This Row],[Invoice Date]],"mmm")</f>
        <v>Jan</v>
      </c>
      <c r="Q2013" s="4">
        <f>WEEKNUM(Table1[[#This Row],[Invoice Date]])</f>
        <v>2</v>
      </c>
    </row>
    <row r="2014" spans="2:17"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c r="O2014" s="4" t="str">
        <f>TEXT(Table1[[#This Row],[Invoice Date]],"yyyy")</f>
        <v>2021</v>
      </c>
      <c r="P2014" s="4" t="str">
        <f>TEXT(Table1[[#This Row],[Invoice Date]],"mmm")</f>
        <v>Jan</v>
      </c>
      <c r="Q2014" s="4">
        <f>WEEKNUM(Table1[[#This Row],[Invoice Date]])</f>
        <v>2</v>
      </c>
    </row>
    <row r="2015" spans="2:17"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c r="O2015" s="4" t="str">
        <f>TEXT(Table1[[#This Row],[Invoice Date]],"yyyy")</f>
        <v>2021</v>
      </c>
      <c r="P2015" s="4" t="str">
        <f>TEXT(Table1[[#This Row],[Invoice Date]],"mmm")</f>
        <v>Jan</v>
      </c>
      <c r="Q2015" s="4">
        <f>WEEKNUM(Table1[[#This Row],[Invoice Date]])</f>
        <v>2</v>
      </c>
    </row>
    <row r="2016" spans="2:17"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c r="O2016" s="4" t="str">
        <f>TEXT(Table1[[#This Row],[Invoice Date]],"yyyy")</f>
        <v>2021</v>
      </c>
      <c r="P2016" s="4" t="str">
        <f>TEXT(Table1[[#This Row],[Invoice Date]],"mmm")</f>
        <v>Jan</v>
      </c>
      <c r="Q2016" s="4">
        <f>WEEKNUM(Table1[[#This Row],[Invoice Date]])</f>
        <v>2</v>
      </c>
    </row>
    <row r="2017" spans="2:17"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c r="O2017" s="4" t="str">
        <f>TEXT(Table1[[#This Row],[Invoice Date]],"yyyy")</f>
        <v>2021</v>
      </c>
      <c r="P2017" s="4" t="str">
        <f>TEXT(Table1[[#This Row],[Invoice Date]],"mmm")</f>
        <v>Jan</v>
      </c>
      <c r="Q2017" s="4">
        <f>WEEKNUM(Table1[[#This Row],[Invoice Date]])</f>
        <v>2</v>
      </c>
    </row>
    <row r="2018" spans="2:17"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c r="O2018" s="4" t="str">
        <f>TEXT(Table1[[#This Row],[Invoice Date]],"yyyy")</f>
        <v>2021</v>
      </c>
      <c r="P2018" s="4" t="str">
        <f>TEXT(Table1[[#This Row],[Invoice Date]],"mmm")</f>
        <v>Jan</v>
      </c>
      <c r="Q2018" s="4">
        <f>WEEKNUM(Table1[[#This Row],[Invoice Date]])</f>
        <v>2</v>
      </c>
    </row>
    <row r="2019" spans="2:17"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c r="O2019" s="4" t="str">
        <f>TEXT(Table1[[#This Row],[Invoice Date]],"yyyy")</f>
        <v>2021</v>
      </c>
      <c r="P2019" s="4" t="str">
        <f>TEXT(Table1[[#This Row],[Invoice Date]],"mmm")</f>
        <v>Feb</v>
      </c>
      <c r="Q2019" s="4">
        <f>WEEKNUM(Table1[[#This Row],[Invoice Date]])</f>
        <v>6</v>
      </c>
    </row>
    <row r="2020" spans="2:17"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c r="O2020" s="4" t="str">
        <f>TEXT(Table1[[#This Row],[Invoice Date]],"yyyy")</f>
        <v>2021</v>
      </c>
      <c r="P2020" s="4" t="str">
        <f>TEXT(Table1[[#This Row],[Invoice Date]],"mmm")</f>
        <v>Feb</v>
      </c>
      <c r="Q2020" s="4">
        <f>WEEKNUM(Table1[[#This Row],[Invoice Date]])</f>
        <v>6</v>
      </c>
    </row>
    <row r="2021" spans="2:17"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c r="O2021" s="4" t="str">
        <f>TEXT(Table1[[#This Row],[Invoice Date]],"yyyy")</f>
        <v>2021</v>
      </c>
      <c r="P2021" s="4" t="str">
        <f>TEXT(Table1[[#This Row],[Invoice Date]],"mmm")</f>
        <v>Feb</v>
      </c>
      <c r="Q2021" s="4">
        <f>WEEKNUM(Table1[[#This Row],[Invoice Date]])</f>
        <v>6</v>
      </c>
    </row>
    <row r="2022" spans="2:17"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c r="O2022" s="4" t="str">
        <f>TEXT(Table1[[#This Row],[Invoice Date]],"yyyy")</f>
        <v>2021</v>
      </c>
      <c r="P2022" s="4" t="str">
        <f>TEXT(Table1[[#This Row],[Invoice Date]],"mmm")</f>
        <v>Feb</v>
      </c>
      <c r="Q2022" s="4">
        <f>WEEKNUM(Table1[[#This Row],[Invoice Date]])</f>
        <v>6</v>
      </c>
    </row>
    <row r="2023" spans="2:17"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c r="O2023" s="4" t="str">
        <f>TEXT(Table1[[#This Row],[Invoice Date]],"yyyy")</f>
        <v>2021</v>
      </c>
      <c r="P2023" s="4" t="str">
        <f>TEXT(Table1[[#This Row],[Invoice Date]],"mmm")</f>
        <v>Feb</v>
      </c>
      <c r="Q2023" s="4">
        <f>WEEKNUM(Table1[[#This Row],[Invoice Date]])</f>
        <v>6</v>
      </c>
    </row>
    <row r="2024" spans="2:17"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c r="O2024" s="4" t="str">
        <f>TEXT(Table1[[#This Row],[Invoice Date]],"yyyy")</f>
        <v>2021</v>
      </c>
      <c r="P2024" s="4" t="str">
        <f>TEXT(Table1[[#This Row],[Invoice Date]],"mmm")</f>
        <v>Feb</v>
      </c>
      <c r="Q2024" s="4">
        <f>WEEKNUM(Table1[[#This Row],[Invoice Date]])</f>
        <v>6</v>
      </c>
    </row>
    <row r="2025" spans="2:17"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c r="O2025" s="4" t="str">
        <f>TEXT(Table1[[#This Row],[Invoice Date]],"yyyy")</f>
        <v>2021</v>
      </c>
      <c r="P2025" s="4" t="str">
        <f>TEXT(Table1[[#This Row],[Invoice Date]],"mmm")</f>
        <v>Mar</v>
      </c>
      <c r="Q2025" s="4">
        <f>WEEKNUM(Table1[[#This Row],[Invoice Date]])</f>
        <v>10</v>
      </c>
    </row>
    <row r="2026" spans="2:17"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c r="O2026" s="4" t="str">
        <f>TEXT(Table1[[#This Row],[Invoice Date]],"yyyy")</f>
        <v>2021</v>
      </c>
      <c r="P2026" s="4" t="str">
        <f>TEXT(Table1[[#This Row],[Invoice Date]],"mmm")</f>
        <v>Mar</v>
      </c>
      <c r="Q2026" s="4">
        <f>WEEKNUM(Table1[[#This Row],[Invoice Date]])</f>
        <v>10</v>
      </c>
    </row>
    <row r="2027" spans="2:17"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c r="O2027" s="4" t="str">
        <f>TEXT(Table1[[#This Row],[Invoice Date]],"yyyy")</f>
        <v>2021</v>
      </c>
      <c r="P2027" s="4" t="str">
        <f>TEXT(Table1[[#This Row],[Invoice Date]],"mmm")</f>
        <v>Mar</v>
      </c>
      <c r="Q2027" s="4">
        <f>WEEKNUM(Table1[[#This Row],[Invoice Date]])</f>
        <v>10</v>
      </c>
    </row>
    <row r="2028" spans="2:17"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c r="O2028" s="4" t="str">
        <f>TEXT(Table1[[#This Row],[Invoice Date]],"yyyy")</f>
        <v>2021</v>
      </c>
      <c r="P2028" s="4" t="str">
        <f>TEXT(Table1[[#This Row],[Invoice Date]],"mmm")</f>
        <v>Mar</v>
      </c>
      <c r="Q2028" s="4">
        <f>WEEKNUM(Table1[[#This Row],[Invoice Date]])</f>
        <v>10</v>
      </c>
    </row>
    <row r="2029" spans="2:17"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c r="O2029" s="4" t="str">
        <f>TEXT(Table1[[#This Row],[Invoice Date]],"yyyy")</f>
        <v>2021</v>
      </c>
      <c r="P2029" s="4" t="str">
        <f>TEXT(Table1[[#This Row],[Invoice Date]],"mmm")</f>
        <v>Mar</v>
      </c>
      <c r="Q2029" s="4">
        <f>WEEKNUM(Table1[[#This Row],[Invoice Date]])</f>
        <v>10</v>
      </c>
    </row>
    <row r="2030" spans="2:17"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c r="O2030" s="4" t="str">
        <f>TEXT(Table1[[#This Row],[Invoice Date]],"yyyy")</f>
        <v>2021</v>
      </c>
      <c r="P2030" s="4" t="str">
        <f>TEXT(Table1[[#This Row],[Invoice Date]],"mmm")</f>
        <v>Mar</v>
      </c>
      <c r="Q2030" s="4">
        <f>WEEKNUM(Table1[[#This Row],[Invoice Date]])</f>
        <v>10</v>
      </c>
    </row>
    <row r="2031" spans="2:17"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c r="O2031" s="4" t="str">
        <f>TEXT(Table1[[#This Row],[Invoice Date]],"yyyy")</f>
        <v>2021</v>
      </c>
      <c r="P2031" s="4" t="str">
        <f>TEXT(Table1[[#This Row],[Invoice Date]],"mmm")</f>
        <v>Apr</v>
      </c>
      <c r="Q2031" s="4">
        <f>WEEKNUM(Table1[[#This Row],[Invoice Date]])</f>
        <v>15</v>
      </c>
    </row>
    <row r="2032" spans="2:17"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c r="O2032" s="4" t="str">
        <f>TEXT(Table1[[#This Row],[Invoice Date]],"yyyy")</f>
        <v>2021</v>
      </c>
      <c r="P2032" s="4" t="str">
        <f>TEXT(Table1[[#This Row],[Invoice Date]],"mmm")</f>
        <v>Apr</v>
      </c>
      <c r="Q2032" s="4">
        <f>WEEKNUM(Table1[[#This Row],[Invoice Date]])</f>
        <v>15</v>
      </c>
    </row>
    <row r="2033" spans="2:17"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c r="O2033" s="4" t="str">
        <f>TEXT(Table1[[#This Row],[Invoice Date]],"yyyy")</f>
        <v>2021</v>
      </c>
      <c r="P2033" s="4" t="str">
        <f>TEXT(Table1[[#This Row],[Invoice Date]],"mmm")</f>
        <v>Apr</v>
      </c>
      <c r="Q2033" s="4">
        <f>WEEKNUM(Table1[[#This Row],[Invoice Date]])</f>
        <v>15</v>
      </c>
    </row>
    <row r="2034" spans="2:17"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c r="O2034" s="4" t="str">
        <f>TEXT(Table1[[#This Row],[Invoice Date]],"yyyy")</f>
        <v>2021</v>
      </c>
      <c r="P2034" s="4" t="str">
        <f>TEXT(Table1[[#This Row],[Invoice Date]],"mmm")</f>
        <v>Apr</v>
      </c>
      <c r="Q2034" s="4">
        <f>WEEKNUM(Table1[[#This Row],[Invoice Date]])</f>
        <v>15</v>
      </c>
    </row>
    <row r="2035" spans="2:17"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c r="O2035" s="4" t="str">
        <f>TEXT(Table1[[#This Row],[Invoice Date]],"yyyy")</f>
        <v>2021</v>
      </c>
      <c r="P2035" s="4" t="str">
        <f>TEXT(Table1[[#This Row],[Invoice Date]],"mmm")</f>
        <v>Apr</v>
      </c>
      <c r="Q2035" s="4">
        <f>WEEKNUM(Table1[[#This Row],[Invoice Date]])</f>
        <v>15</v>
      </c>
    </row>
    <row r="2036" spans="2:17"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c r="O2036" s="4" t="str">
        <f>TEXT(Table1[[#This Row],[Invoice Date]],"yyyy")</f>
        <v>2021</v>
      </c>
      <c r="P2036" s="4" t="str">
        <f>TEXT(Table1[[#This Row],[Invoice Date]],"mmm")</f>
        <v>Apr</v>
      </c>
      <c r="Q2036" s="4">
        <f>WEEKNUM(Table1[[#This Row],[Invoice Date]])</f>
        <v>15</v>
      </c>
    </row>
    <row r="2037" spans="2:17"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c r="O2037" s="4" t="str">
        <f>TEXT(Table1[[#This Row],[Invoice Date]],"yyyy")</f>
        <v>2021</v>
      </c>
      <c r="P2037" s="4" t="str">
        <f>TEXT(Table1[[#This Row],[Invoice Date]],"mmm")</f>
        <v>May</v>
      </c>
      <c r="Q2037" s="4">
        <f>WEEKNUM(Table1[[#This Row],[Invoice Date]])</f>
        <v>19</v>
      </c>
    </row>
    <row r="2038" spans="2:17"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c r="O2038" s="4" t="str">
        <f>TEXT(Table1[[#This Row],[Invoice Date]],"yyyy")</f>
        <v>2021</v>
      </c>
      <c r="P2038" s="4" t="str">
        <f>TEXT(Table1[[#This Row],[Invoice Date]],"mmm")</f>
        <v>May</v>
      </c>
      <c r="Q2038" s="4">
        <f>WEEKNUM(Table1[[#This Row],[Invoice Date]])</f>
        <v>19</v>
      </c>
    </row>
    <row r="2039" spans="2:17"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c r="O2039" s="4" t="str">
        <f>TEXT(Table1[[#This Row],[Invoice Date]],"yyyy")</f>
        <v>2021</v>
      </c>
      <c r="P2039" s="4" t="str">
        <f>TEXT(Table1[[#This Row],[Invoice Date]],"mmm")</f>
        <v>May</v>
      </c>
      <c r="Q2039" s="4">
        <f>WEEKNUM(Table1[[#This Row],[Invoice Date]])</f>
        <v>19</v>
      </c>
    </row>
    <row r="2040" spans="2:17"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c r="O2040" s="4" t="str">
        <f>TEXT(Table1[[#This Row],[Invoice Date]],"yyyy")</f>
        <v>2021</v>
      </c>
      <c r="P2040" s="4" t="str">
        <f>TEXT(Table1[[#This Row],[Invoice Date]],"mmm")</f>
        <v>May</v>
      </c>
      <c r="Q2040" s="4">
        <f>WEEKNUM(Table1[[#This Row],[Invoice Date]])</f>
        <v>19</v>
      </c>
    </row>
    <row r="2041" spans="2:17"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c r="O2041" s="4" t="str">
        <f>TEXT(Table1[[#This Row],[Invoice Date]],"yyyy")</f>
        <v>2021</v>
      </c>
      <c r="P2041" s="4" t="str">
        <f>TEXT(Table1[[#This Row],[Invoice Date]],"mmm")</f>
        <v>May</v>
      </c>
      <c r="Q2041" s="4">
        <f>WEEKNUM(Table1[[#This Row],[Invoice Date]])</f>
        <v>19</v>
      </c>
    </row>
    <row r="2042" spans="2:17"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c r="O2042" s="4" t="str">
        <f>TEXT(Table1[[#This Row],[Invoice Date]],"yyyy")</f>
        <v>2021</v>
      </c>
      <c r="P2042" s="4" t="str">
        <f>TEXT(Table1[[#This Row],[Invoice Date]],"mmm")</f>
        <v>May</v>
      </c>
      <c r="Q2042" s="4">
        <f>WEEKNUM(Table1[[#This Row],[Invoice Date]])</f>
        <v>19</v>
      </c>
    </row>
    <row r="2043" spans="2:17"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c r="O2043" s="4" t="str">
        <f>TEXT(Table1[[#This Row],[Invoice Date]],"yyyy")</f>
        <v>2021</v>
      </c>
      <c r="P2043" s="4" t="str">
        <f>TEXT(Table1[[#This Row],[Invoice Date]],"mmm")</f>
        <v>Jun</v>
      </c>
      <c r="Q2043" s="4">
        <f>WEEKNUM(Table1[[#This Row],[Invoice Date]])</f>
        <v>23</v>
      </c>
    </row>
    <row r="2044" spans="2:17"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c r="O2044" s="4" t="str">
        <f>TEXT(Table1[[#This Row],[Invoice Date]],"yyyy")</f>
        <v>2021</v>
      </c>
      <c r="P2044" s="4" t="str">
        <f>TEXT(Table1[[#This Row],[Invoice Date]],"mmm")</f>
        <v>Jun</v>
      </c>
      <c r="Q2044" s="4">
        <f>WEEKNUM(Table1[[#This Row],[Invoice Date]])</f>
        <v>23</v>
      </c>
    </row>
    <row r="2045" spans="2:17"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c r="O2045" s="4" t="str">
        <f>TEXT(Table1[[#This Row],[Invoice Date]],"yyyy")</f>
        <v>2021</v>
      </c>
      <c r="P2045" s="4" t="str">
        <f>TEXT(Table1[[#This Row],[Invoice Date]],"mmm")</f>
        <v>Jun</v>
      </c>
      <c r="Q2045" s="4">
        <f>WEEKNUM(Table1[[#This Row],[Invoice Date]])</f>
        <v>23</v>
      </c>
    </row>
    <row r="2046" spans="2:17"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c r="O2046" s="4" t="str">
        <f>TEXT(Table1[[#This Row],[Invoice Date]],"yyyy")</f>
        <v>2021</v>
      </c>
      <c r="P2046" s="4" t="str">
        <f>TEXT(Table1[[#This Row],[Invoice Date]],"mmm")</f>
        <v>Jun</v>
      </c>
      <c r="Q2046" s="4">
        <f>WEEKNUM(Table1[[#This Row],[Invoice Date]])</f>
        <v>23</v>
      </c>
    </row>
    <row r="2047" spans="2:17"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c r="O2047" s="4" t="str">
        <f>TEXT(Table1[[#This Row],[Invoice Date]],"yyyy")</f>
        <v>2021</v>
      </c>
      <c r="P2047" s="4" t="str">
        <f>TEXT(Table1[[#This Row],[Invoice Date]],"mmm")</f>
        <v>Jun</v>
      </c>
      <c r="Q2047" s="4">
        <f>WEEKNUM(Table1[[#This Row],[Invoice Date]])</f>
        <v>23</v>
      </c>
    </row>
    <row r="2048" spans="2:17"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c r="O2048" s="4" t="str">
        <f>TEXT(Table1[[#This Row],[Invoice Date]],"yyyy")</f>
        <v>2021</v>
      </c>
      <c r="P2048" s="4" t="str">
        <f>TEXT(Table1[[#This Row],[Invoice Date]],"mmm")</f>
        <v>Jun</v>
      </c>
      <c r="Q2048" s="4">
        <f>WEEKNUM(Table1[[#This Row],[Invoice Date]])</f>
        <v>23</v>
      </c>
    </row>
    <row r="2049" spans="2:17"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c r="O2049" s="4" t="str">
        <f>TEXT(Table1[[#This Row],[Invoice Date]],"yyyy")</f>
        <v>2021</v>
      </c>
      <c r="P2049" s="4" t="str">
        <f>TEXT(Table1[[#This Row],[Invoice Date]],"mmm")</f>
        <v>Jul</v>
      </c>
      <c r="Q2049" s="4">
        <f>WEEKNUM(Table1[[#This Row],[Invoice Date]])</f>
        <v>28</v>
      </c>
    </row>
    <row r="2050" spans="2:17"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c r="O2050" s="4" t="str">
        <f>TEXT(Table1[[#This Row],[Invoice Date]],"yyyy")</f>
        <v>2021</v>
      </c>
      <c r="P2050" s="4" t="str">
        <f>TEXT(Table1[[#This Row],[Invoice Date]],"mmm")</f>
        <v>Jul</v>
      </c>
      <c r="Q2050" s="4">
        <f>WEEKNUM(Table1[[#This Row],[Invoice Date]])</f>
        <v>28</v>
      </c>
    </row>
    <row r="2051" spans="2:17"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c r="O2051" s="4" t="str">
        <f>TEXT(Table1[[#This Row],[Invoice Date]],"yyyy")</f>
        <v>2021</v>
      </c>
      <c r="P2051" s="4" t="str">
        <f>TEXT(Table1[[#This Row],[Invoice Date]],"mmm")</f>
        <v>Jul</v>
      </c>
      <c r="Q2051" s="4">
        <f>WEEKNUM(Table1[[#This Row],[Invoice Date]])</f>
        <v>28</v>
      </c>
    </row>
    <row r="2052" spans="2:17"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c r="O2052" s="4" t="str">
        <f>TEXT(Table1[[#This Row],[Invoice Date]],"yyyy")</f>
        <v>2021</v>
      </c>
      <c r="P2052" s="4" t="str">
        <f>TEXT(Table1[[#This Row],[Invoice Date]],"mmm")</f>
        <v>Jul</v>
      </c>
      <c r="Q2052" s="4">
        <f>WEEKNUM(Table1[[#This Row],[Invoice Date]])</f>
        <v>28</v>
      </c>
    </row>
    <row r="2053" spans="2:17"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c r="O2053" s="4" t="str">
        <f>TEXT(Table1[[#This Row],[Invoice Date]],"yyyy")</f>
        <v>2021</v>
      </c>
      <c r="P2053" s="4" t="str">
        <f>TEXT(Table1[[#This Row],[Invoice Date]],"mmm")</f>
        <v>Jul</v>
      </c>
      <c r="Q2053" s="4">
        <f>WEEKNUM(Table1[[#This Row],[Invoice Date]])</f>
        <v>28</v>
      </c>
    </row>
    <row r="2054" spans="2:17"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c r="O2054" s="4" t="str">
        <f>TEXT(Table1[[#This Row],[Invoice Date]],"yyyy")</f>
        <v>2021</v>
      </c>
      <c r="P2054" s="4" t="str">
        <f>TEXT(Table1[[#This Row],[Invoice Date]],"mmm")</f>
        <v>Jul</v>
      </c>
      <c r="Q2054" s="4">
        <f>WEEKNUM(Table1[[#This Row],[Invoice Date]])</f>
        <v>28</v>
      </c>
    </row>
    <row r="2055" spans="2:17"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c r="O2055" s="4" t="str">
        <f>TEXT(Table1[[#This Row],[Invoice Date]],"yyyy")</f>
        <v>2021</v>
      </c>
      <c r="P2055" s="4" t="str">
        <f>TEXT(Table1[[#This Row],[Invoice Date]],"mmm")</f>
        <v>Aug</v>
      </c>
      <c r="Q2055" s="4">
        <f>WEEKNUM(Table1[[#This Row],[Invoice Date]])</f>
        <v>33</v>
      </c>
    </row>
    <row r="2056" spans="2:17"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c r="O2056" s="4" t="str">
        <f>TEXT(Table1[[#This Row],[Invoice Date]],"yyyy")</f>
        <v>2021</v>
      </c>
      <c r="P2056" s="4" t="str">
        <f>TEXT(Table1[[#This Row],[Invoice Date]],"mmm")</f>
        <v>Aug</v>
      </c>
      <c r="Q2056" s="4">
        <f>WEEKNUM(Table1[[#This Row],[Invoice Date]])</f>
        <v>33</v>
      </c>
    </row>
    <row r="2057" spans="2:17"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c r="O2057" s="4" t="str">
        <f>TEXT(Table1[[#This Row],[Invoice Date]],"yyyy")</f>
        <v>2021</v>
      </c>
      <c r="P2057" s="4" t="str">
        <f>TEXT(Table1[[#This Row],[Invoice Date]],"mmm")</f>
        <v>Aug</v>
      </c>
      <c r="Q2057" s="4">
        <f>WEEKNUM(Table1[[#This Row],[Invoice Date]])</f>
        <v>33</v>
      </c>
    </row>
    <row r="2058" spans="2:17"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c r="O2058" s="4" t="str">
        <f>TEXT(Table1[[#This Row],[Invoice Date]],"yyyy")</f>
        <v>2021</v>
      </c>
      <c r="P2058" s="4" t="str">
        <f>TEXT(Table1[[#This Row],[Invoice Date]],"mmm")</f>
        <v>Aug</v>
      </c>
      <c r="Q2058" s="4">
        <f>WEEKNUM(Table1[[#This Row],[Invoice Date]])</f>
        <v>33</v>
      </c>
    </row>
    <row r="2059" spans="2:17"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c r="O2059" s="4" t="str">
        <f>TEXT(Table1[[#This Row],[Invoice Date]],"yyyy")</f>
        <v>2021</v>
      </c>
      <c r="P2059" s="4" t="str">
        <f>TEXT(Table1[[#This Row],[Invoice Date]],"mmm")</f>
        <v>Aug</v>
      </c>
      <c r="Q2059" s="4">
        <f>WEEKNUM(Table1[[#This Row],[Invoice Date]])</f>
        <v>33</v>
      </c>
    </row>
    <row r="2060" spans="2:17"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c r="O2060" s="4" t="str">
        <f>TEXT(Table1[[#This Row],[Invoice Date]],"yyyy")</f>
        <v>2021</v>
      </c>
      <c r="P2060" s="4" t="str">
        <f>TEXT(Table1[[#This Row],[Invoice Date]],"mmm")</f>
        <v>Aug</v>
      </c>
      <c r="Q2060" s="4">
        <f>WEEKNUM(Table1[[#This Row],[Invoice Date]])</f>
        <v>33</v>
      </c>
    </row>
    <row r="2061" spans="2:17"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c r="O2061" s="4" t="str">
        <f>TEXT(Table1[[#This Row],[Invoice Date]],"yyyy")</f>
        <v>2021</v>
      </c>
      <c r="P2061" s="4" t="str">
        <f>TEXT(Table1[[#This Row],[Invoice Date]],"mmm")</f>
        <v>Sep</v>
      </c>
      <c r="Q2061" s="4">
        <f>WEEKNUM(Table1[[#This Row],[Invoice Date]])</f>
        <v>37</v>
      </c>
    </row>
    <row r="2062" spans="2:17"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c r="O2062" s="4" t="str">
        <f>TEXT(Table1[[#This Row],[Invoice Date]],"yyyy")</f>
        <v>2021</v>
      </c>
      <c r="P2062" s="4" t="str">
        <f>TEXT(Table1[[#This Row],[Invoice Date]],"mmm")</f>
        <v>Sep</v>
      </c>
      <c r="Q2062" s="4">
        <f>WEEKNUM(Table1[[#This Row],[Invoice Date]])</f>
        <v>37</v>
      </c>
    </row>
    <row r="2063" spans="2:17"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c r="O2063" s="4" t="str">
        <f>TEXT(Table1[[#This Row],[Invoice Date]],"yyyy")</f>
        <v>2021</v>
      </c>
      <c r="P2063" s="4" t="str">
        <f>TEXT(Table1[[#This Row],[Invoice Date]],"mmm")</f>
        <v>Sep</v>
      </c>
      <c r="Q2063" s="4">
        <f>WEEKNUM(Table1[[#This Row],[Invoice Date]])</f>
        <v>37</v>
      </c>
    </row>
    <row r="2064" spans="2:17"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c r="O2064" s="4" t="str">
        <f>TEXT(Table1[[#This Row],[Invoice Date]],"yyyy")</f>
        <v>2021</v>
      </c>
      <c r="P2064" s="4" t="str">
        <f>TEXT(Table1[[#This Row],[Invoice Date]],"mmm")</f>
        <v>Sep</v>
      </c>
      <c r="Q2064" s="4">
        <f>WEEKNUM(Table1[[#This Row],[Invoice Date]])</f>
        <v>37</v>
      </c>
    </row>
    <row r="2065" spans="2:17"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c r="O2065" s="4" t="str">
        <f>TEXT(Table1[[#This Row],[Invoice Date]],"yyyy")</f>
        <v>2021</v>
      </c>
      <c r="P2065" s="4" t="str">
        <f>TEXT(Table1[[#This Row],[Invoice Date]],"mmm")</f>
        <v>Sep</v>
      </c>
      <c r="Q2065" s="4">
        <f>WEEKNUM(Table1[[#This Row],[Invoice Date]])</f>
        <v>37</v>
      </c>
    </row>
    <row r="2066" spans="2:17"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c r="O2066" s="4" t="str">
        <f>TEXT(Table1[[#This Row],[Invoice Date]],"yyyy")</f>
        <v>2021</v>
      </c>
      <c r="P2066" s="4" t="str">
        <f>TEXT(Table1[[#This Row],[Invoice Date]],"mmm")</f>
        <v>Sep</v>
      </c>
      <c r="Q2066" s="4">
        <f>WEEKNUM(Table1[[#This Row],[Invoice Date]])</f>
        <v>37</v>
      </c>
    </row>
    <row r="2067" spans="2:17"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c r="O2067" s="4" t="str">
        <f>TEXT(Table1[[#This Row],[Invoice Date]],"yyyy")</f>
        <v>2021</v>
      </c>
      <c r="P2067" s="4" t="str">
        <f>TEXT(Table1[[#This Row],[Invoice Date]],"mmm")</f>
        <v>Oct</v>
      </c>
      <c r="Q2067" s="4">
        <f>WEEKNUM(Table1[[#This Row],[Invoice Date]])</f>
        <v>41</v>
      </c>
    </row>
    <row r="2068" spans="2:17"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c r="O2068" s="4" t="str">
        <f>TEXT(Table1[[#This Row],[Invoice Date]],"yyyy")</f>
        <v>2021</v>
      </c>
      <c r="P2068" s="4" t="str">
        <f>TEXT(Table1[[#This Row],[Invoice Date]],"mmm")</f>
        <v>Oct</v>
      </c>
      <c r="Q2068" s="4">
        <f>WEEKNUM(Table1[[#This Row],[Invoice Date]])</f>
        <v>41</v>
      </c>
    </row>
    <row r="2069" spans="2:17"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c r="O2069" s="4" t="str">
        <f>TEXT(Table1[[#This Row],[Invoice Date]],"yyyy")</f>
        <v>2021</v>
      </c>
      <c r="P2069" s="4" t="str">
        <f>TEXT(Table1[[#This Row],[Invoice Date]],"mmm")</f>
        <v>Oct</v>
      </c>
      <c r="Q2069" s="4">
        <f>WEEKNUM(Table1[[#This Row],[Invoice Date]])</f>
        <v>41</v>
      </c>
    </row>
    <row r="2070" spans="2:17"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c r="O2070" s="4" t="str">
        <f>TEXT(Table1[[#This Row],[Invoice Date]],"yyyy")</f>
        <v>2021</v>
      </c>
      <c r="P2070" s="4" t="str">
        <f>TEXT(Table1[[#This Row],[Invoice Date]],"mmm")</f>
        <v>Oct</v>
      </c>
      <c r="Q2070" s="4">
        <f>WEEKNUM(Table1[[#This Row],[Invoice Date]])</f>
        <v>41</v>
      </c>
    </row>
    <row r="2071" spans="2:17"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c r="O2071" s="4" t="str">
        <f>TEXT(Table1[[#This Row],[Invoice Date]],"yyyy")</f>
        <v>2021</v>
      </c>
      <c r="P2071" s="4" t="str">
        <f>TEXT(Table1[[#This Row],[Invoice Date]],"mmm")</f>
        <v>Oct</v>
      </c>
      <c r="Q2071" s="4">
        <f>WEEKNUM(Table1[[#This Row],[Invoice Date]])</f>
        <v>41</v>
      </c>
    </row>
    <row r="2072" spans="2:17"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c r="O2072" s="4" t="str">
        <f>TEXT(Table1[[#This Row],[Invoice Date]],"yyyy")</f>
        <v>2021</v>
      </c>
      <c r="P2072" s="4" t="str">
        <f>TEXT(Table1[[#This Row],[Invoice Date]],"mmm")</f>
        <v>Oct</v>
      </c>
      <c r="Q2072" s="4">
        <f>WEEKNUM(Table1[[#This Row],[Invoice Date]])</f>
        <v>41</v>
      </c>
    </row>
    <row r="2073" spans="2:17"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c r="O2073" s="4" t="str">
        <f>TEXT(Table1[[#This Row],[Invoice Date]],"yyyy")</f>
        <v>2021</v>
      </c>
      <c r="P2073" s="4" t="str">
        <f>TEXT(Table1[[#This Row],[Invoice Date]],"mmm")</f>
        <v>Nov</v>
      </c>
      <c r="Q2073" s="4">
        <f>WEEKNUM(Table1[[#This Row],[Invoice Date]])</f>
        <v>45</v>
      </c>
    </row>
    <row r="2074" spans="2:17"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c r="O2074" s="4" t="str">
        <f>TEXT(Table1[[#This Row],[Invoice Date]],"yyyy")</f>
        <v>2021</v>
      </c>
      <c r="P2074" s="4" t="str">
        <f>TEXT(Table1[[#This Row],[Invoice Date]],"mmm")</f>
        <v>Nov</v>
      </c>
      <c r="Q2074" s="4">
        <f>WEEKNUM(Table1[[#This Row],[Invoice Date]])</f>
        <v>45</v>
      </c>
    </row>
    <row r="2075" spans="2:17"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c r="O2075" s="4" t="str">
        <f>TEXT(Table1[[#This Row],[Invoice Date]],"yyyy")</f>
        <v>2021</v>
      </c>
      <c r="P2075" s="4" t="str">
        <f>TEXT(Table1[[#This Row],[Invoice Date]],"mmm")</f>
        <v>Nov</v>
      </c>
      <c r="Q2075" s="4">
        <f>WEEKNUM(Table1[[#This Row],[Invoice Date]])</f>
        <v>45</v>
      </c>
    </row>
    <row r="2076" spans="2:17"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c r="O2076" s="4" t="str">
        <f>TEXT(Table1[[#This Row],[Invoice Date]],"yyyy")</f>
        <v>2021</v>
      </c>
      <c r="P2076" s="4" t="str">
        <f>TEXT(Table1[[#This Row],[Invoice Date]],"mmm")</f>
        <v>Nov</v>
      </c>
      <c r="Q2076" s="4">
        <f>WEEKNUM(Table1[[#This Row],[Invoice Date]])</f>
        <v>45</v>
      </c>
    </row>
    <row r="2077" spans="2:17"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c r="O2077" s="4" t="str">
        <f>TEXT(Table1[[#This Row],[Invoice Date]],"yyyy")</f>
        <v>2021</v>
      </c>
      <c r="P2077" s="4" t="str">
        <f>TEXT(Table1[[#This Row],[Invoice Date]],"mmm")</f>
        <v>Nov</v>
      </c>
      <c r="Q2077" s="4">
        <f>WEEKNUM(Table1[[#This Row],[Invoice Date]])</f>
        <v>45</v>
      </c>
    </row>
    <row r="2078" spans="2:17"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c r="O2078" s="4" t="str">
        <f>TEXT(Table1[[#This Row],[Invoice Date]],"yyyy")</f>
        <v>2021</v>
      </c>
      <c r="P2078" s="4" t="str">
        <f>TEXT(Table1[[#This Row],[Invoice Date]],"mmm")</f>
        <v>Nov</v>
      </c>
      <c r="Q2078" s="4">
        <f>WEEKNUM(Table1[[#This Row],[Invoice Date]])</f>
        <v>45</v>
      </c>
    </row>
    <row r="2079" spans="2:17"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c r="O2079" s="4" t="str">
        <f>TEXT(Table1[[#This Row],[Invoice Date]],"yyyy")</f>
        <v>2021</v>
      </c>
      <c r="P2079" s="4" t="str">
        <f>TEXT(Table1[[#This Row],[Invoice Date]],"mmm")</f>
        <v>Dec</v>
      </c>
      <c r="Q2079" s="4">
        <f>WEEKNUM(Table1[[#This Row],[Invoice Date]])</f>
        <v>49</v>
      </c>
    </row>
    <row r="2080" spans="2:17"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c r="O2080" s="4" t="str">
        <f>TEXT(Table1[[#This Row],[Invoice Date]],"yyyy")</f>
        <v>2021</v>
      </c>
      <c r="P2080" s="4" t="str">
        <f>TEXT(Table1[[#This Row],[Invoice Date]],"mmm")</f>
        <v>Dec</v>
      </c>
      <c r="Q2080" s="4">
        <f>WEEKNUM(Table1[[#This Row],[Invoice Date]])</f>
        <v>49</v>
      </c>
    </row>
    <row r="2081" spans="2:17"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c r="O2081" s="4" t="str">
        <f>TEXT(Table1[[#This Row],[Invoice Date]],"yyyy")</f>
        <v>2021</v>
      </c>
      <c r="P2081" s="4" t="str">
        <f>TEXT(Table1[[#This Row],[Invoice Date]],"mmm")</f>
        <v>Dec</v>
      </c>
      <c r="Q2081" s="4">
        <f>WEEKNUM(Table1[[#This Row],[Invoice Date]])</f>
        <v>49</v>
      </c>
    </row>
    <row r="2082" spans="2:17"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c r="O2082" s="4" t="str">
        <f>TEXT(Table1[[#This Row],[Invoice Date]],"yyyy")</f>
        <v>2021</v>
      </c>
      <c r="P2082" s="4" t="str">
        <f>TEXT(Table1[[#This Row],[Invoice Date]],"mmm")</f>
        <v>Dec</v>
      </c>
      <c r="Q2082" s="4">
        <f>WEEKNUM(Table1[[#This Row],[Invoice Date]])</f>
        <v>49</v>
      </c>
    </row>
    <row r="2083" spans="2:17"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c r="O2083" s="4" t="str">
        <f>TEXT(Table1[[#This Row],[Invoice Date]],"yyyy")</f>
        <v>2021</v>
      </c>
      <c r="P2083" s="4" t="str">
        <f>TEXT(Table1[[#This Row],[Invoice Date]],"mmm")</f>
        <v>Dec</v>
      </c>
      <c r="Q2083" s="4">
        <f>WEEKNUM(Table1[[#This Row],[Invoice Date]])</f>
        <v>49</v>
      </c>
    </row>
    <row r="2084" spans="2:17"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c r="O2084" s="4" t="str">
        <f>TEXT(Table1[[#This Row],[Invoice Date]],"yyyy")</f>
        <v>2021</v>
      </c>
      <c r="P2084" s="4" t="str">
        <f>TEXT(Table1[[#This Row],[Invoice Date]],"mmm")</f>
        <v>Dec</v>
      </c>
      <c r="Q2084" s="4">
        <f>WEEKNUM(Table1[[#This Row],[Invoice Date]])</f>
        <v>49</v>
      </c>
    </row>
    <row r="2085" spans="2:17"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c r="O2085" s="4" t="str">
        <f>TEXT(Table1[[#This Row],[Invoice Date]],"yyyy")</f>
        <v>2021</v>
      </c>
      <c r="P2085" s="4" t="str">
        <f>TEXT(Table1[[#This Row],[Invoice Date]],"mmm")</f>
        <v>Jan</v>
      </c>
      <c r="Q2085" s="4">
        <f>WEEKNUM(Table1[[#This Row],[Invoice Date]])</f>
        <v>4</v>
      </c>
    </row>
    <row r="2086" spans="2:17"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c r="O2086" s="4" t="str">
        <f>TEXT(Table1[[#This Row],[Invoice Date]],"yyyy")</f>
        <v>2021</v>
      </c>
      <c r="P2086" s="4" t="str">
        <f>TEXT(Table1[[#This Row],[Invoice Date]],"mmm")</f>
        <v>Jan</v>
      </c>
      <c r="Q2086" s="4">
        <f>WEEKNUM(Table1[[#This Row],[Invoice Date]])</f>
        <v>4</v>
      </c>
    </row>
    <row r="2087" spans="2:17"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c r="O2087" s="4" t="str">
        <f>TEXT(Table1[[#This Row],[Invoice Date]],"yyyy")</f>
        <v>2021</v>
      </c>
      <c r="P2087" s="4" t="str">
        <f>TEXT(Table1[[#This Row],[Invoice Date]],"mmm")</f>
        <v>Jan</v>
      </c>
      <c r="Q2087" s="4">
        <f>WEEKNUM(Table1[[#This Row],[Invoice Date]])</f>
        <v>4</v>
      </c>
    </row>
    <row r="2088" spans="2:17"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c r="O2088" s="4" t="str">
        <f>TEXT(Table1[[#This Row],[Invoice Date]],"yyyy")</f>
        <v>2021</v>
      </c>
      <c r="P2088" s="4" t="str">
        <f>TEXT(Table1[[#This Row],[Invoice Date]],"mmm")</f>
        <v>Jan</v>
      </c>
      <c r="Q2088" s="4">
        <f>WEEKNUM(Table1[[#This Row],[Invoice Date]])</f>
        <v>4</v>
      </c>
    </row>
    <row r="2089" spans="2:17"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c r="O2089" s="4" t="str">
        <f>TEXT(Table1[[#This Row],[Invoice Date]],"yyyy")</f>
        <v>2021</v>
      </c>
      <c r="P2089" s="4" t="str">
        <f>TEXT(Table1[[#This Row],[Invoice Date]],"mmm")</f>
        <v>Jan</v>
      </c>
      <c r="Q2089" s="4">
        <f>WEEKNUM(Table1[[#This Row],[Invoice Date]])</f>
        <v>4</v>
      </c>
    </row>
    <row r="2090" spans="2:17"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c r="O2090" s="4" t="str">
        <f>TEXT(Table1[[#This Row],[Invoice Date]],"yyyy")</f>
        <v>2021</v>
      </c>
      <c r="P2090" s="4" t="str">
        <f>TEXT(Table1[[#This Row],[Invoice Date]],"mmm")</f>
        <v>Jan</v>
      </c>
      <c r="Q2090" s="4">
        <f>WEEKNUM(Table1[[#This Row],[Invoice Date]])</f>
        <v>4</v>
      </c>
    </row>
    <row r="2091" spans="2:17"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c r="O2091" s="4" t="str">
        <f>TEXT(Table1[[#This Row],[Invoice Date]],"yyyy")</f>
        <v>2021</v>
      </c>
      <c r="P2091" s="4" t="str">
        <f>TEXT(Table1[[#This Row],[Invoice Date]],"mmm")</f>
        <v>Feb</v>
      </c>
      <c r="Q2091" s="4">
        <f>WEEKNUM(Table1[[#This Row],[Invoice Date]])</f>
        <v>9</v>
      </c>
    </row>
    <row r="2092" spans="2:17"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c r="O2092" s="4" t="str">
        <f>TEXT(Table1[[#This Row],[Invoice Date]],"yyyy")</f>
        <v>2021</v>
      </c>
      <c r="P2092" s="4" t="str">
        <f>TEXT(Table1[[#This Row],[Invoice Date]],"mmm")</f>
        <v>Feb</v>
      </c>
      <c r="Q2092" s="4">
        <f>WEEKNUM(Table1[[#This Row],[Invoice Date]])</f>
        <v>9</v>
      </c>
    </row>
    <row r="2093" spans="2:17"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c r="O2093" s="4" t="str">
        <f>TEXT(Table1[[#This Row],[Invoice Date]],"yyyy")</f>
        <v>2021</v>
      </c>
      <c r="P2093" s="4" t="str">
        <f>TEXT(Table1[[#This Row],[Invoice Date]],"mmm")</f>
        <v>Feb</v>
      </c>
      <c r="Q2093" s="4">
        <f>WEEKNUM(Table1[[#This Row],[Invoice Date]])</f>
        <v>9</v>
      </c>
    </row>
    <row r="2094" spans="2:17"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c r="O2094" s="4" t="str">
        <f>TEXT(Table1[[#This Row],[Invoice Date]],"yyyy")</f>
        <v>2021</v>
      </c>
      <c r="P2094" s="4" t="str">
        <f>TEXT(Table1[[#This Row],[Invoice Date]],"mmm")</f>
        <v>Feb</v>
      </c>
      <c r="Q2094" s="4">
        <f>WEEKNUM(Table1[[#This Row],[Invoice Date]])</f>
        <v>9</v>
      </c>
    </row>
    <row r="2095" spans="2:17"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c r="O2095" s="4" t="str">
        <f>TEXT(Table1[[#This Row],[Invoice Date]],"yyyy")</f>
        <v>2021</v>
      </c>
      <c r="P2095" s="4" t="str">
        <f>TEXT(Table1[[#This Row],[Invoice Date]],"mmm")</f>
        <v>Feb</v>
      </c>
      <c r="Q2095" s="4">
        <f>WEEKNUM(Table1[[#This Row],[Invoice Date]])</f>
        <v>9</v>
      </c>
    </row>
    <row r="2096" spans="2:17"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c r="O2096" s="4" t="str">
        <f>TEXT(Table1[[#This Row],[Invoice Date]],"yyyy")</f>
        <v>2021</v>
      </c>
      <c r="P2096" s="4" t="str">
        <f>TEXT(Table1[[#This Row],[Invoice Date]],"mmm")</f>
        <v>Feb</v>
      </c>
      <c r="Q2096" s="4">
        <f>WEEKNUM(Table1[[#This Row],[Invoice Date]])</f>
        <v>9</v>
      </c>
    </row>
    <row r="2097" spans="2:17"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c r="O2097" s="4" t="str">
        <f>TEXT(Table1[[#This Row],[Invoice Date]],"yyyy")</f>
        <v>2021</v>
      </c>
      <c r="P2097" s="4" t="str">
        <f>TEXT(Table1[[#This Row],[Invoice Date]],"mmm")</f>
        <v>Mar</v>
      </c>
      <c r="Q2097" s="4">
        <f>WEEKNUM(Table1[[#This Row],[Invoice Date]])</f>
        <v>13</v>
      </c>
    </row>
    <row r="2098" spans="2:17"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c r="O2098" s="4" t="str">
        <f>TEXT(Table1[[#This Row],[Invoice Date]],"yyyy")</f>
        <v>2021</v>
      </c>
      <c r="P2098" s="4" t="str">
        <f>TEXT(Table1[[#This Row],[Invoice Date]],"mmm")</f>
        <v>Mar</v>
      </c>
      <c r="Q2098" s="4">
        <f>WEEKNUM(Table1[[#This Row],[Invoice Date]])</f>
        <v>13</v>
      </c>
    </row>
    <row r="2099" spans="2:17"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c r="O2099" s="4" t="str">
        <f>TEXT(Table1[[#This Row],[Invoice Date]],"yyyy")</f>
        <v>2021</v>
      </c>
      <c r="P2099" s="4" t="str">
        <f>TEXT(Table1[[#This Row],[Invoice Date]],"mmm")</f>
        <v>Mar</v>
      </c>
      <c r="Q2099" s="4">
        <f>WEEKNUM(Table1[[#This Row],[Invoice Date]])</f>
        <v>13</v>
      </c>
    </row>
    <row r="2100" spans="2:17"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c r="O2100" s="4" t="str">
        <f>TEXT(Table1[[#This Row],[Invoice Date]],"yyyy")</f>
        <v>2021</v>
      </c>
      <c r="P2100" s="4" t="str">
        <f>TEXT(Table1[[#This Row],[Invoice Date]],"mmm")</f>
        <v>Mar</v>
      </c>
      <c r="Q2100" s="4">
        <f>WEEKNUM(Table1[[#This Row],[Invoice Date]])</f>
        <v>13</v>
      </c>
    </row>
    <row r="2101" spans="2:17"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c r="O2101" s="4" t="str">
        <f>TEXT(Table1[[#This Row],[Invoice Date]],"yyyy")</f>
        <v>2021</v>
      </c>
      <c r="P2101" s="4" t="str">
        <f>TEXT(Table1[[#This Row],[Invoice Date]],"mmm")</f>
        <v>Mar</v>
      </c>
      <c r="Q2101" s="4">
        <f>WEEKNUM(Table1[[#This Row],[Invoice Date]])</f>
        <v>13</v>
      </c>
    </row>
    <row r="2102" spans="2:17"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c r="O2102" s="4" t="str">
        <f>TEXT(Table1[[#This Row],[Invoice Date]],"yyyy")</f>
        <v>2021</v>
      </c>
      <c r="P2102" s="4" t="str">
        <f>TEXT(Table1[[#This Row],[Invoice Date]],"mmm")</f>
        <v>Mar</v>
      </c>
      <c r="Q2102" s="4">
        <f>WEEKNUM(Table1[[#This Row],[Invoice Date]])</f>
        <v>13</v>
      </c>
    </row>
    <row r="2103" spans="2:17"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c r="O2103" s="4" t="str">
        <f>TEXT(Table1[[#This Row],[Invoice Date]],"yyyy")</f>
        <v>2021</v>
      </c>
      <c r="P2103" s="4" t="str">
        <f>TEXT(Table1[[#This Row],[Invoice Date]],"mmm")</f>
        <v>Apr</v>
      </c>
      <c r="Q2103" s="4">
        <f>WEEKNUM(Table1[[#This Row],[Invoice Date]])</f>
        <v>17</v>
      </c>
    </row>
    <row r="2104" spans="2:17"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c r="O2104" s="4" t="str">
        <f>TEXT(Table1[[#This Row],[Invoice Date]],"yyyy")</f>
        <v>2021</v>
      </c>
      <c r="P2104" s="4" t="str">
        <f>TEXT(Table1[[#This Row],[Invoice Date]],"mmm")</f>
        <v>Apr</v>
      </c>
      <c r="Q2104" s="4">
        <f>WEEKNUM(Table1[[#This Row],[Invoice Date]])</f>
        <v>17</v>
      </c>
    </row>
    <row r="2105" spans="2:17"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c r="O2105" s="4" t="str">
        <f>TEXT(Table1[[#This Row],[Invoice Date]],"yyyy")</f>
        <v>2021</v>
      </c>
      <c r="P2105" s="4" t="str">
        <f>TEXT(Table1[[#This Row],[Invoice Date]],"mmm")</f>
        <v>Apr</v>
      </c>
      <c r="Q2105" s="4">
        <f>WEEKNUM(Table1[[#This Row],[Invoice Date]])</f>
        <v>17</v>
      </c>
    </row>
    <row r="2106" spans="2:17"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c r="O2106" s="4" t="str">
        <f>TEXT(Table1[[#This Row],[Invoice Date]],"yyyy")</f>
        <v>2021</v>
      </c>
      <c r="P2106" s="4" t="str">
        <f>TEXT(Table1[[#This Row],[Invoice Date]],"mmm")</f>
        <v>Apr</v>
      </c>
      <c r="Q2106" s="4">
        <f>WEEKNUM(Table1[[#This Row],[Invoice Date]])</f>
        <v>17</v>
      </c>
    </row>
    <row r="2107" spans="2:17"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c r="O2107" s="4" t="str">
        <f>TEXT(Table1[[#This Row],[Invoice Date]],"yyyy")</f>
        <v>2021</v>
      </c>
      <c r="P2107" s="4" t="str">
        <f>TEXT(Table1[[#This Row],[Invoice Date]],"mmm")</f>
        <v>Apr</v>
      </c>
      <c r="Q2107" s="4">
        <f>WEEKNUM(Table1[[#This Row],[Invoice Date]])</f>
        <v>17</v>
      </c>
    </row>
    <row r="2108" spans="2:17"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c r="O2108" s="4" t="str">
        <f>TEXT(Table1[[#This Row],[Invoice Date]],"yyyy")</f>
        <v>2021</v>
      </c>
      <c r="P2108" s="4" t="str">
        <f>TEXT(Table1[[#This Row],[Invoice Date]],"mmm")</f>
        <v>Apr</v>
      </c>
      <c r="Q2108" s="4">
        <f>WEEKNUM(Table1[[#This Row],[Invoice Date]])</f>
        <v>17</v>
      </c>
    </row>
    <row r="2109" spans="2:17"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c r="O2109" s="4" t="str">
        <f>TEXT(Table1[[#This Row],[Invoice Date]],"yyyy")</f>
        <v>2021</v>
      </c>
      <c r="P2109" s="4" t="str">
        <f>TEXT(Table1[[#This Row],[Invoice Date]],"mmm")</f>
        <v>May</v>
      </c>
      <c r="Q2109" s="4">
        <f>WEEKNUM(Table1[[#This Row],[Invoice Date]])</f>
        <v>22</v>
      </c>
    </row>
    <row r="2110" spans="2:17"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c r="O2110" s="4" t="str">
        <f>TEXT(Table1[[#This Row],[Invoice Date]],"yyyy")</f>
        <v>2021</v>
      </c>
      <c r="P2110" s="4" t="str">
        <f>TEXT(Table1[[#This Row],[Invoice Date]],"mmm")</f>
        <v>May</v>
      </c>
      <c r="Q2110" s="4">
        <f>WEEKNUM(Table1[[#This Row],[Invoice Date]])</f>
        <v>22</v>
      </c>
    </row>
    <row r="2111" spans="2:17"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c r="O2111" s="4" t="str">
        <f>TEXT(Table1[[#This Row],[Invoice Date]],"yyyy")</f>
        <v>2021</v>
      </c>
      <c r="P2111" s="4" t="str">
        <f>TEXT(Table1[[#This Row],[Invoice Date]],"mmm")</f>
        <v>May</v>
      </c>
      <c r="Q2111" s="4">
        <f>WEEKNUM(Table1[[#This Row],[Invoice Date]])</f>
        <v>22</v>
      </c>
    </row>
    <row r="2112" spans="2:17"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c r="O2112" s="4" t="str">
        <f>TEXT(Table1[[#This Row],[Invoice Date]],"yyyy")</f>
        <v>2021</v>
      </c>
      <c r="P2112" s="4" t="str">
        <f>TEXT(Table1[[#This Row],[Invoice Date]],"mmm")</f>
        <v>May</v>
      </c>
      <c r="Q2112" s="4">
        <f>WEEKNUM(Table1[[#This Row],[Invoice Date]])</f>
        <v>22</v>
      </c>
    </row>
    <row r="2113" spans="2:17"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c r="O2113" s="4" t="str">
        <f>TEXT(Table1[[#This Row],[Invoice Date]],"yyyy")</f>
        <v>2021</v>
      </c>
      <c r="P2113" s="4" t="str">
        <f>TEXT(Table1[[#This Row],[Invoice Date]],"mmm")</f>
        <v>May</v>
      </c>
      <c r="Q2113" s="4">
        <f>WEEKNUM(Table1[[#This Row],[Invoice Date]])</f>
        <v>22</v>
      </c>
    </row>
    <row r="2114" spans="2:17"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c r="O2114" s="4" t="str">
        <f>TEXT(Table1[[#This Row],[Invoice Date]],"yyyy")</f>
        <v>2021</v>
      </c>
      <c r="P2114" s="4" t="str">
        <f>TEXT(Table1[[#This Row],[Invoice Date]],"mmm")</f>
        <v>May</v>
      </c>
      <c r="Q2114" s="4">
        <f>WEEKNUM(Table1[[#This Row],[Invoice Date]])</f>
        <v>22</v>
      </c>
    </row>
    <row r="2115" spans="2:17"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c r="O2115" s="4" t="str">
        <f>TEXT(Table1[[#This Row],[Invoice Date]],"yyyy")</f>
        <v>2021</v>
      </c>
      <c r="P2115" s="4" t="str">
        <f>TEXT(Table1[[#This Row],[Invoice Date]],"mmm")</f>
        <v>Jun</v>
      </c>
      <c r="Q2115" s="4">
        <f>WEEKNUM(Table1[[#This Row],[Invoice Date]])</f>
        <v>26</v>
      </c>
    </row>
    <row r="2116" spans="2:17"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c r="O2116" s="4" t="str">
        <f>TEXT(Table1[[#This Row],[Invoice Date]],"yyyy")</f>
        <v>2021</v>
      </c>
      <c r="P2116" s="4" t="str">
        <f>TEXT(Table1[[#This Row],[Invoice Date]],"mmm")</f>
        <v>Jun</v>
      </c>
      <c r="Q2116" s="4">
        <f>WEEKNUM(Table1[[#This Row],[Invoice Date]])</f>
        <v>26</v>
      </c>
    </row>
    <row r="2117" spans="2:17"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c r="O2117" s="4" t="str">
        <f>TEXT(Table1[[#This Row],[Invoice Date]],"yyyy")</f>
        <v>2021</v>
      </c>
      <c r="P2117" s="4" t="str">
        <f>TEXT(Table1[[#This Row],[Invoice Date]],"mmm")</f>
        <v>Jun</v>
      </c>
      <c r="Q2117" s="4">
        <f>WEEKNUM(Table1[[#This Row],[Invoice Date]])</f>
        <v>26</v>
      </c>
    </row>
    <row r="2118" spans="2:17"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c r="O2118" s="4" t="str">
        <f>TEXT(Table1[[#This Row],[Invoice Date]],"yyyy")</f>
        <v>2021</v>
      </c>
      <c r="P2118" s="4" t="str">
        <f>TEXT(Table1[[#This Row],[Invoice Date]],"mmm")</f>
        <v>Jun</v>
      </c>
      <c r="Q2118" s="4">
        <f>WEEKNUM(Table1[[#This Row],[Invoice Date]])</f>
        <v>26</v>
      </c>
    </row>
    <row r="2119" spans="2:17"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c r="O2119" s="4" t="str">
        <f>TEXT(Table1[[#This Row],[Invoice Date]],"yyyy")</f>
        <v>2021</v>
      </c>
      <c r="P2119" s="4" t="str">
        <f>TEXT(Table1[[#This Row],[Invoice Date]],"mmm")</f>
        <v>Jun</v>
      </c>
      <c r="Q2119" s="4">
        <f>WEEKNUM(Table1[[#This Row],[Invoice Date]])</f>
        <v>26</v>
      </c>
    </row>
    <row r="2120" spans="2:17"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c r="O2120" s="4" t="str">
        <f>TEXT(Table1[[#This Row],[Invoice Date]],"yyyy")</f>
        <v>2021</v>
      </c>
      <c r="P2120" s="4" t="str">
        <f>TEXT(Table1[[#This Row],[Invoice Date]],"mmm")</f>
        <v>Jun</v>
      </c>
      <c r="Q2120" s="4">
        <f>WEEKNUM(Table1[[#This Row],[Invoice Date]])</f>
        <v>26</v>
      </c>
    </row>
    <row r="2121" spans="2:17"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c r="O2121" s="4" t="str">
        <f>TEXT(Table1[[#This Row],[Invoice Date]],"yyyy")</f>
        <v>2021</v>
      </c>
      <c r="P2121" s="4" t="str">
        <f>TEXT(Table1[[#This Row],[Invoice Date]],"mmm")</f>
        <v>Jul</v>
      </c>
      <c r="Q2121" s="4">
        <f>WEEKNUM(Table1[[#This Row],[Invoice Date]])</f>
        <v>30</v>
      </c>
    </row>
    <row r="2122" spans="2:17"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c r="O2122" s="4" t="str">
        <f>TEXT(Table1[[#This Row],[Invoice Date]],"yyyy")</f>
        <v>2021</v>
      </c>
      <c r="P2122" s="4" t="str">
        <f>TEXT(Table1[[#This Row],[Invoice Date]],"mmm")</f>
        <v>Jul</v>
      </c>
      <c r="Q2122" s="4">
        <f>WEEKNUM(Table1[[#This Row],[Invoice Date]])</f>
        <v>30</v>
      </c>
    </row>
    <row r="2123" spans="2:17"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c r="O2123" s="4" t="str">
        <f>TEXT(Table1[[#This Row],[Invoice Date]],"yyyy")</f>
        <v>2021</v>
      </c>
      <c r="P2123" s="4" t="str">
        <f>TEXT(Table1[[#This Row],[Invoice Date]],"mmm")</f>
        <v>Jul</v>
      </c>
      <c r="Q2123" s="4">
        <f>WEEKNUM(Table1[[#This Row],[Invoice Date]])</f>
        <v>30</v>
      </c>
    </row>
    <row r="2124" spans="2:17"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c r="O2124" s="4" t="str">
        <f>TEXT(Table1[[#This Row],[Invoice Date]],"yyyy")</f>
        <v>2021</v>
      </c>
      <c r="P2124" s="4" t="str">
        <f>TEXT(Table1[[#This Row],[Invoice Date]],"mmm")</f>
        <v>Jul</v>
      </c>
      <c r="Q2124" s="4">
        <f>WEEKNUM(Table1[[#This Row],[Invoice Date]])</f>
        <v>30</v>
      </c>
    </row>
    <row r="2125" spans="2:17"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c r="O2125" s="4" t="str">
        <f>TEXT(Table1[[#This Row],[Invoice Date]],"yyyy")</f>
        <v>2021</v>
      </c>
      <c r="P2125" s="4" t="str">
        <f>TEXT(Table1[[#This Row],[Invoice Date]],"mmm")</f>
        <v>Jul</v>
      </c>
      <c r="Q2125" s="4">
        <f>WEEKNUM(Table1[[#This Row],[Invoice Date]])</f>
        <v>30</v>
      </c>
    </row>
    <row r="2126" spans="2:17"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c r="O2126" s="4" t="str">
        <f>TEXT(Table1[[#This Row],[Invoice Date]],"yyyy")</f>
        <v>2021</v>
      </c>
      <c r="P2126" s="4" t="str">
        <f>TEXT(Table1[[#This Row],[Invoice Date]],"mmm")</f>
        <v>Jul</v>
      </c>
      <c r="Q2126" s="4">
        <f>WEEKNUM(Table1[[#This Row],[Invoice Date]])</f>
        <v>30</v>
      </c>
    </row>
    <row r="2127" spans="2:17"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c r="O2127" s="4" t="str">
        <f>TEXT(Table1[[#This Row],[Invoice Date]],"yyyy")</f>
        <v>2021</v>
      </c>
      <c r="P2127" s="4" t="str">
        <f>TEXT(Table1[[#This Row],[Invoice Date]],"mmm")</f>
        <v>Aug</v>
      </c>
      <c r="Q2127" s="4">
        <f>WEEKNUM(Table1[[#This Row],[Invoice Date]])</f>
        <v>35</v>
      </c>
    </row>
    <row r="2128" spans="2:17"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c r="O2128" s="4" t="str">
        <f>TEXT(Table1[[#This Row],[Invoice Date]],"yyyy")</f>
        <v>2021</v>
      </c>
      <c r="P2128" s="4" t="str">
        <f>TEXT(Table1[[#This Row],[Invoice Date]],"mmm")</f>
        <v>Aug</v>
      </c>
      <c r="Q2128" s="4">
        <f>WEEKNUM(Table1[[#This Row],[Invoice Date]])</f>
        <v>35</v>
      </c>
    </row>
    <row r="2129" spans="2:17"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c r="O2129" s="4" t="str">
        <f>TEXT(Table1[[#This Row],[Invoice Date]],"yyyy")</f>
        <v>2021</v>
      </c>
      <c r="P2129" s="4" t="str">
        <f>TEXT(Table1[[#This Row],[Invoice Date]],"mmm")</f>
        <v>Aug</v>
      </c>
      <c r="Q2129" s="4">
        <f>WEEKNUM(Table1[[#This Row],[Invoice Date]])</f>
        <v>35</v>
      </c>
    </row>
    <row r="2130" spans="2:17"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c r="O2130" s="4" t="str">
        <f>TEXT(Table1[[#This Row],[Invoice Date]],"yyyy")</f>
        <v>2021</v>
      </c>
      <c r="P2130" s="4" t="str">
        <f>TEXT(Table1[[#This Row],[Invoice Date]],"mmm")</f>
        <v>Aug</v>
      </c>
      <c r="Q2130" s="4">
        <f>WEEKNUM(Table1[[#This Row],[Invoice Date]])</f>
        <v>35</v>
      </c>
    </row>
    <row r="2131" spans="2:17"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c r="O2131" s="4" t="str">
        <f>TEXT(Table1[[#This Row],[Invoice Date]],"yyyy")</f>
        <v>2021</v>
      </c>
      <c r="P2131" s="4" t="str">
        <f>TEXT(Table1[[#This Row],[Invoice Date]],"mmm")</f>
        <v>Aug</v>
      </c>
      <c r="Q2131" s="4">
        <f>WEEKNUM(Table1[[#This Row],[Invoice Date]])</f>
        <v>35</v>
      </c>
    </row>
    <row r="2132" spans="2:17"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c r="O2132" s="4" t="str">
        <f>TEXT(Table1[[#This Row],[Invoice Date]],"yyyy")</f>
        <v>2021</v>
      </c>
      <c r="P2132" s="4" t="str">
        <f>TEXT(Table1[[#This Row],[Invoice Date]],"mmm")</f>
        <v>Aug</v>
      </c>
      <c r="Q2132" s="4">
        <f>WEEKNUM(Table1[[#This Row],[Invoice Date]])</f>
        <v>35</v>
      </c>
    </row>
    <row r="2133" spans="2:17"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c r="O2133" s="4" t="str">
        <f>TEXT(Table1[[#This Row],[Invoice Date]],"yyyy")</f>
        <v>2021</v>
      </c>
      <c r="P2133" s="4" t="str">
        <f>TEXT(Table1[[#This Row],[Invoice Date]],"mmm")</f>
        <v>Sep</v>
      </c>
      <c r="Q2133" s="4">
        <f>WEEKNUM(Table1[[#This Row],[Invoice Date]])</f>
        <v>39</v>
      </c>
    </row>
    <row r="2134" spans="2:17"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c r="O2134" s="4" t="str">
        <f>TEXT(Table1[[#This Row],[Invoice Date]],"yyyy")</f>
        <v>2021</v>
      </c>
      <c r="P2134" s="4" t="str">
        <f>TEXT(Table1[[#This Row],[Invoice Date]],"mmm")</f>
        <v>Sep</v>
      </c>
      <c r="Q2134" s="4">
        <f>WEEKNUM(Table1[[#This Row],[Invoice Date]])</f>
        <v>39</v>
      </c>
    </row>
    <row r="2135" spans="2:17"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c r="O2135" s="4" t="str">
        <f>TEXT(Table1[[#This Row],[Invoice Date]],"yyyy")</f>
        <v>2021</v>
      </c>
      <c r="P2135" s="4" t="str">
        <f>TEXT(Table1[[#This Row],[Invoice Date]],"mmm")</f>
        <v>Sep</v>
      </c>
      <c r="Q2135" s="4">
        <f>WEEKNUM(Table1[[#This Row],[Invoice Date]])</f>
        <v>39</v>
      </c>
    </row>
    <row r="2136" spans="2:17"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c r="O2136" s="4" t="str">
        <f>TEXT(Table1[[#This Row],[Invoice Date]],"yyyy")</f>
        <v>2021</v>
      </c>
      <c r="P2136" s="4" t="str">
        <f>TEXT(Table1[[#This Row],[Invoice Date]],"mmm")</f>
        <v>Sep</v>
      </c>
      <c r="Q2136" s="4">
        <f>WEEKNUM(Table1[[#This Row],[Invoice Date]])</f>
        <v>39</v>
      </c>
    </row>
    <row r="2137" spans="2:17"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c r="O2137" s="4" t="str">
        <f>TEXT(Table1[[#This Row],[Invoice Date]],"yyyy")</f>
        <v>2021</v>
      </c>
      <c r="P2137" s="4" t="str">
        <f>TEXT(Table1[[#This Row],[Invoice Date]],"mmm")</f>
        <v>Sep</v>
      </c>
      <c r="Q2137" s="4">
        <f>WEEKNUM(Table1[[#This Row],[Invoice Date]])</f>
        <v>39</v>
      </c>
    </row>
    <row r="2138" spans="2:17"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c r="O2138" s="4" t="str">
        <f>TEXT(Table1[[#This Row],[Invoice Date]],"yyyy")</f>
        <v>2021</v>
      </c>
      <c r="P2138" s="4" t="str">
        <f>TEXT(Table1[[#This Row],[Invoice Date]],"mmm")</f>
        <v>Sep</v>
      </c>
      <c r="Q2138" s="4">
        <f>WEEKNUM(Table1[[#This Row],[Invoice Date]])</f>
        <v>39</v>
      </c>
    </row>
    <row r="2139" spans="2:17"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c r="O2139" s="4" t="str">
        <f>TEXT(Table1[[#This Row],[Invoice Date]],"yyyy")</f>
        <v>2021</v>
      </c>
      <c r="P2139" s="4" t="str">
        <f>TEXT(Table1[[#This Row],[Invoice Date]],"mmm")</f>
        <v>Oct</v>
      </c>
      <c r="Q2139" s="4">
        <f>WEEKNUM(Table1[[#This Row],[Invoice Date]])</f>
        <v>43</v>
      </c>
    </row>
    <row r="2140" spans="2:17"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c r="O2140" s="4" t="str">
        <f>TEXT(Table1[[#This Row],[Invoice Date]],"yyyy")</f>
        <v>2021</v>
      </c>
      <c r="P2140" s="4" t="str">
        <f>TEXT(Table1[[#This Row],[Invoice Date]],"mmm")</f>
        <v>Oct</v>
      </c>
      <c r="Q2140" s="4">
        <f>WEEKNUM(Table1[[#This Row],[Invoice Date]])</f>
        <v>43</v>
      </c>
    </row>
    <row r="2141" spans="2:17"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c r="O2141" s="4" t="str">
        <f>TEXT(Table1[[#This Row],[Invoice Date]],"yyyy")</f>
        <v>2021</v>
      </c>
      <c r="P2141" s="4" t="str">
        <f>TEXT(Table1[[#This Row],[Invoice Date]],"mmm")</f>
        <v>Oct</v>
      </c>
      <c r="Q2141" s="4">
        <f>WEEKNUM(Table1[[#This Row],[Invoice Date]])</f>
        <v>43</v>
      </c>
    </row>
    <row r="2142" spans="2:17"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c r="O2142" s="4" t="str">
        <f>TEXT(Table1[[#This Row],[Invoice Date]],"yyyy")</f>
        <v>2021</v>
      </c>
      <c r="P2142" s="4" t="str">
        <f>TEXT(Table1[[#This Row],[Invoice Date]],"mmm")</f>
        <v>Oct</v>
      </c>
      <c r="Q2142" s="4">
        <f>WEEKNUM(Table1[[#This Row],[Invoice Date]])</f>
        <v>43</v>
      </c>
    </row>
    <row r="2143" spans="2:17"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c r="O2143" s="4" t="str">
        <f>TEXT(Table1[[#This Row],[Invoice Date]],"yyyy")</f>
        <v>2021</v>
      </c>
      <c r="P2143" s="4" t="str">
        <f>TEXT(Table1[[#This Row],[Invoice Date]],"mmm")</f>
        <v>Oct</v>
      </c>
      <c r="Q2143" s="4">
        <f>WEEKNUM(Table1[[#This Row],[Invoice Date]])</f>
        <v>43</v>
      </c>
    </row>
    <row r="2144" spans="2:17"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c r="O2144" s="4" t="str">
        <f>TEXT(Table1[[#This Row],[Invoice Date]],"yyyy")</f>
        <v>2021</v>
      </c>
      <c r="P2144" s="4" t="str">
        <f>TEXT(Table1[[#This Row],[Invoice Date]],"mmm")</f>
        <v>Oct</v>
      </c>
      <c r="Q2144" s="4">
        <f>WEEKNUM(Table1[[#This Row],[Invoice Date]])</f>
        <v>43</v>
      </c>
    </row>
    <row r="2145" spans="2:17"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c r="O2145" s="4" t="str">
        <f>TEXT(Table1[[#This Row],[Invoice Date]],"yyyy")</f>
        <v>2021</v>
      </c>
      <c r="P2145" s="4" t="str">
        <f>TEXT(Table1[[#This Row],[Invoice Date]],"mmm")</f>
        <v>Nov</v>
      </c>
      <c r="Q2145" s="4">
        <f>WEEKNUM(Table1[[#This Row],[Invoice Date]])</f>
        <v>48</v>
      </c>
    </row>
    <row r="2146" spans="2:17"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c r="O2146" s="4" t="str">
        <f>TEXT(Table1[[#This Row],[Invoice Date]],"yyyy")</f>
        <v>2021</v>
      </c>
      <c r="P2146" s="4" t="str">
        <f>TEXT(Table1[[#This Row],[Invoice Date]],"mmm")</f>
        <v>Nov</v>
      </c>
      <c r="Q2146" s="4">
        <f>WEEKNUM(Table1[[#This Row],[Invoice Date]])</f>
        <v>48</v>
      </c>
    </row>
    <row r="2147" spans="2:17"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c r="O2147" s="4" t="str">
        <f>TEXT(Table1[[#This Row],[Invoice Date]],"yyyy")</f>
        <v>2021</v>
      </c>
      <c r="P2147" s="4" t="str">
        <f>TEXT(Table1[[#This Row],[Invoice Date]],"mmm")</f>
        <v>Nov</v>
      </c>
      <c r="Q2147" s="4">
        <f>WEEKNUM(Table1[[#This Row],[Invoice Date]])</f>
        <v>48</v>
      </c>
    </row>
    <row r="2148" spans="2:17"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c r="O2148" s="4" t="str">
        <f>TEXT(Table1[[#This Row],[Invoice Date]],"yyyy")</f>
        <v>2021</v>
      </c>
      <c r="P2148" s="4" t="str">
        <f>TEXT(Table1[[#This Row],[Invoice Date]],"mmm")</f>
        <v>Nov</v>
      </c>
      <c r="Q2148" s="4">
        <f>WEEKNUM(Table1[[#This Row],[Invoice Date]])</f>
        <v>48</v>
      </c>
    </row>
    <row r="2149" spans="2:17"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c r="O2149" s="4" t="str">
        <f>TEXT(Table1[[#This Row],[Invoice Date]],"yyyy")</f>
        <v>2021</v>
      </c>
      <c r="P2149" s="4" t="str">
        <f>TEXT(Table1[[#This Row],[Invoice Date]],"mmm")</f>
        <v>Nov</v>
      </c>
      <c r="Q2149" s="4">
        <f>WEEKNUM(Table1[[#This Row],[Invoice Date]])</f>
        <v>48</v>
      </c>
    </row>
    <row r="2150" spans="2:17"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c r="O2150" s="4" t="str">
        <f>TEXT(Table1[[#This Row],[Invoice Date]],"yyyy")</f>
        <v>2021</v>
      </c>
      <c r="P2150" s="4" t="str">
        <f>TEXT(Table1[[#This Row],[Invoice Date]],"mmm")</f>
        <v>Nov</v>
      </c>
      <c r="Q2150" s="4">
        <f>WEEKNUM(Table1[[#This Row],[Invoice Date]])</f>
        <v>48</v>
      </c>
    </row>
    <row r="2151" spans="2:17"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c r="O2151" s="4" t="str">
        <f>TEXT(Table1[[#This Row],[Invoice Date]],"yyyy")</f>
        <v>2021</v>
      </c>
      <c r="P2151" s="4" t="str">
        <f>TEXT(Table1[[#This Row],[Invoice Date]],"mmm")</f>
        <v>Dec</v>
      </c>
      <c r="Q2151" s="4">
        <f>WEEKNUM(Table1[[#This Row],[Invoice Date]])</f>
        <v>52</v>
      </c>
    </row>
    <row r="2152" spans="2:17"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c r="O2152" s="4" t="str">
        <f>TEXT(Table1[[#This Row],[Invoice Date]],"yyyy")</f>
        <v>2021</v>
      </c>
      <c r="P2152" s="4" t="str">
        <f>TEXT(Table1[[#This Row],[Invoice Date]],"mmm")</f>
        <v>Dec</v>
      </c>
      <c r="Q2152" s="4">
        <f>WEEKNUM(Table1[[#This Row],[Invoice Date]])</f>
        <v>52</v>
      </c>
    </row>
    <row r="2153" spans="2:17"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c r="O2153" s="4" t="str">
        <f>TEXT(Table1[[#This Row],[Invoice Date]],"yyyy")</f>
        <v>2021</v>
      </c>
      <c r="P2153" s="4" t="str">
        <f>TEXT(Table1[[#This Row],[Invoice Date]],"mmm")</f>
        <v>Dec</v>
      </c>
      <c r="Q2153" s="4">
        <f>WEEKNUM(Table1[[#This Row],[Invoice Date]])</f>
        <v>52</v>
      </c>
    </row>
    <row r="2154" spans="2:17"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c r="O2154" s="4" t="str">
        <f>TEXT(Table1[[#This Row],[Invoice Date]],"yyyy")</f>
        <v>2021</v>
      </c>
      <c r="P2154" s="4" t="str">
        <f>TEXT(Table1[[#This Row],[Invoice Date]],"mmm")</f>
        <v>Dec</v>
      </c>
      <c r="Q2154" s="4">
        <f>WEEKNUM(Table1[[#This Row],[Invoice Date]])</f>
        <v>52</v>
      </c>
    </row>
    <row r="2155" spans="2:17"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c r="O2155" s="4" t="str">
        <f>TEXT(Table1[[#This Row],[Invoice Date]],"yyyy")</f>
        <v>2021</v>
      </c>
      <c r="P2155" s="4" t="str">
        <f>TEXT(Table1[[#This Row],[Invoice Date]],"mmm")</f>
        <v>Dec</v>
      </c>
      <c r="Q2155" s="4">
        <f>WEEKNUM(Table1[[#This Row],[Invoice Date]])</f>
        <v>52</v>
      </c>
    </row>
    <row r="2156" spans="2:17"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c r="O2156" s="4" t="str">
        <f>TEXT(Table1[[#This Row],[Invoice Date]],"yyyy")</f>
        <v>2021</v>
      </c>
      <c r="P2156" s="4" t="str">
        <f>TEXT(Table1[[#This Row],[Invoice Date]],"mmm")</f>
        <v>Dec</v>
      </c>
      <c r="Q2156" s="4">
        <f>WEEKNUM(Table1[[#This Row],[Invoice Date]])</f>
        <v>52</v>
      </c>
    </row>
    <row r="2157" spans="2:17"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c r="O2157" s="4" t="str">
        <f>TEXT(Table1[[#This Row],[Invoice Date]],"yyyy")</f>
        <v>2021</v>
      </c>
      <c r="P2157" s="4" t="str">
        <f>TEXT(Table1[[#This Row],[Invoice Date]],"mmm")</f>
        <v>Jan</v>
      </c>
      <c r="Q2157" s="4">
        <f>WEEKNUM(Table1[[#This Row],[Invoice Date]])</f>
        <v>5</v>
      </c>
    </row>
    <row r="2158" spans="2:17"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c r="O2158" s="4" t="str">
        <f>TEXT(Table1[[#This Row],[Invoice Date]],"yyyy")</f>
        <v>2021</v>
      </c>
      <c r="P2158" s="4" t="str">
        <f>TEXT(Table1[[#This Row],[Invoice Date]],"mmm")</f>
        <v>Jan</v>
      </c>
      <c r="Q2158" s="4">
        <f>WEEKNUM(Table1[[#This Row],[Invoice Date]])</f>
        <v>5</v>
      </c>
    </row>
    <row r="2159" spans="2:17"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c r="O2159" s="4" t="str">
        <f>TEXT(Table1[[#This Row],[Invoice Date]],"yyyy")</f>
        <v>2021</v>
      </c>
      <c r="P2159" s="4" t="str">
        <f>TEXT(Table1[[#This Row],[Invoice Date]],"mmm")</f>
        <v>Jan</v>
      </c>
      <c r="Q2159" s="4">
        <f>WEEKNUM(Table1[[#This Row],[Invoice Date]])</f>
        <v>5</v>
      </c>
    </row>
    <row r="2160" spans="2:17"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c r="O2160" s="4" t="str">
        <f>TEXT(Table1[[#This Row],[Invoice Date]],"yyyy")</f>
        <v>2021</v>
      </c>
      <c r="P2160" s="4" t="str">
        <f>TEXT(Table1[[#This Row],[Invoice Date]],"mmm")</f>
        <v>Jan</v>
      </c>
      <c r="Q2160" s="4">
        <f>WEEKNUM(Table1[[#This Row],[Invoice Date]])</f>
        <v>5</v>
      </c>
    </row>
    <row r="2161" spans="2:17"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c r="O2161" s="4" t="str">
        <f>TEXT(Table1[[#This Row],[Invoice Date]],"yyyy")</f>
        <v>2021</v>
      </c>
      <c r="P2161" s="4" t="str">
        <f>TEXT(Table1[[#This Row],[Invoice Date]],"mmm")</f>
        <v>Jan</v>
      </c>
      <c r="Q2161" s="4">
        <f>WEEKNUM(Table1[[#This Row],[Invoice Date]])</f>
        <v>5</v>
      </c>
    </row>
    <row r="2162" spans="2:17"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c r="O2162" s="4" t="str">
        <f>TEXT(Table1[[#This Row],[Invoice Date]],"yyyy")</f>
        <v>2021</v>
      </c>
      <c r="P2162" s="4" t="str">
        <f>TEXT(Table1[[#This Row],[Invoice Date]],"mmm")</f>
        <v>Jan</v>
      </c>
      <c r="Q2162" s="4">
        <f>WEEKNUM(Table1[[#This Row],[Invoice Date]])</f>
        <v>5</v>
      </c>
    </row>
    <row r="2163" spans="2:17"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c r="O2163" s="4" t="str">
        <f>TEXT(Table1[[#This Row],[Invoice Date]],"yyyy")</f>
        <v>2021</v>
      </c>
      <c r="P2163" s="4" t="str">
        <f>TEXT(Table1[[#This Row],[Invoice Date]],"mmm")</f>
        <v>Feb</v>
      </c>
      <c r="Q2163" s="4">
        <f>WEEKNUM(Table1[[#This Row],[Invoice Date]])</f>
        <v>9</v>
      </c>
    </row>
    <row r="2164" spans="2:17"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c r="O2164" s="4" t="str">
        <f>TEXT(Table1[[#This Row],[Invoice Date]],"yyyy")</f>
        <v>2021</v>
      </c>
      <c r="P2164" s="4" t="str">
        <f>TEXT(Table1[[#This Row],[Invoice Date]],"mmm")</f>
        <v>Feb</v>
      </c>
      <c r="Q2164" s="4">
        <f>WEEKNUM(Table1[[#This Row],[Invoice Date]])</f>
        <v>9</v>
      </c>
    </row>
    <row r="2165" spans="2:17"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c r="O2165" s="4" t="str">
        <f>TEXT(Table1[[#This Row],[Invoice Date]],"yyyy")</f>
        <v>2021</v>
      </c>
      <c r="P2165" s="4" t="str">
        <f>TEXT(Table1[[#This Row],[Invoice Date]],"mmm")</f>
        <v>Feb</v>
      </c>
      <c r="Q2165" s="4">
        <f>WEEKNUM(Table1[[#This Row],[Invoice Date]])</f>
        <v>9</v>
      </c>
    </row>
    <row r="2166" spans="2:17"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c r="O2166" s="4" t="str">
        <f>TEXT(Table1[[#This Row],[Invoice Date]],"yyyy")</f>
        <v>2021</v>
      </c>
      <c r="P2166" s="4" t="str">
        <f>TEXT(Table1[[#This Row],[Invoice Date]],"mmm")</f>
        <v>Feb</v>
      </c>
      <c r="Q2166" s="4">
        <f>WEEKNUM(Table1[[#This Row],[Invoice Date]])</f>
        <v>9</v>
      </c>
    </row>
    <row r="2167" spans="2:17"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c r="O2167" s="4" t="str">
        <f>TEXT(Table1[[#This Row],[Invoice Date]],"yyyy")</f>
        <v>2021</v>
      </c>
      <c r="P2167" s="4" t="str">
        <f>TEXT(Table1[[#This Row],[Invoice Date]],"mmm")</f>
        <v>Feb</v>
      </c>
      <c r="Q2167" s="4">
        <f>WEEKNUM(Table1[[#This Row],[Invoice Date]])</f>
        <v>9</v>
      </c>
    </row>
    <row r="2168" spans="2:17"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c r="O2168" s="4" t="str">
        <f>TEXT(Table1[[#This Row],[Invoice Date]],"yyyy")</f>
        <v>2021</v>
      </c>
      <c r="P2168" s="4" t="str">
        <f>TEXT(Table1[[#This Row],[Invoice Date]],"mmm")</f>
        <v>Feb</v>
      </c>
      <c r="Q2168" s="4">
        <f>WEEKNUM(Table1[[#This Row],[Invoice Date]])</f>
        <v>9</v>
      </c>
    </row>
    <row r="2169" spans="2:17"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c r="O2169" s="4" t="str">
        <f>TEXT(Table1[[#This Row],[Invoice Date]],"yyyy")</f>
        <v>2021</v>
      </c>
      <c r="P2169" s="4" t="str">
        <f>TEXT(Table1[[#This Row],[Invoice Date]],"mmm")</f>
        <v>Mar</v>
      </c>
      <c r="Q2169" s="4">
        <f>WEEKNUM(Table1[[#This Row],[Invoice Date]])</f>
        <v>13</v>
      </c>
    </row>
    <row r="2170" spans="2:17"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c r="O2170" s="4" t="str">
        <f>TEXT(Table1[[#This Row],[Invoice Date]],"yyyy")</f>
        <v>2021</v>
      </c>
      <c r="P2170" s="4" t="str">
        <f>TEXT(Table1[[#This Row],[Invoice Date]],"mmm")</f>
        <v>Mar</v>
      </c>
      <c r="Q2170" s="4">
        <f>WEEKNUM(Table1[[#This Row],[Invoice Date]])</f>
        <v>13</v>
      </c>
    </row>
    <row r="2171" spans="2:17"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c r="O2171" s="4" t="str">
        <f>TEXT(Table1[[#This Row],[Invoice Date]],"yyyy")</f>
        <v>2021</v>
      </c>
      <c r="P2171" s="4" t="str">
        <f>TEXT(Table1[[#This Row],[Invoice Date]],"mmm")</f>
        <v>Mar</v>
      </c>
      <c r="Q2171" s="4">
        <f>WEEKNUM(Table1[[#This Row],[Invoice Date]])</f>
        <v>13</v>
      </c>
    </row>
    <row r="2172" spans="2:17"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c r="O2172" s="4" t="str">
        <f>TEXT(Table1[[#This Row],[Invoice Date]],"yyyy")</f>
        <v>2021</v>
      </c>
      <c r="P2172" s="4" t="str">
        <f>TEXT(Table1[[#This Row],[Invoice Date]],"mmm")</f>
        <v>Mar</v>
      </c>
      <c r="Q2172" s="4">
        <f>WEEKNUM(Table1[[#This Row],[Invoice Date]])</f>
        <v>13</v>
      </c>
    </row>
    <row r="2173" spans="2:17"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c r="O2173" s="4" t="str">
        <f>TEXT(Table1[[#This Row],[Invoice Date]],"yyyy")</f>
        <v>2021</v>
      </c>
      <c r="P2173" s="4" t="str">
        <f>TEXT(Table1[[#This Row],[Invoice Date]],"mmm")</f>
        <v>Mar</v>
      </c>
      <c r="Q2173" s="4">
        <f>WEEKNUM(Table1[[#This Row],[Invoice Date]])</f>
        <v>13</v>
      </c>
    </row>
    <row r="2174" spans="2:17"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c r="O2174" s="4" t="str">
        <f>TEXT(Table1[[#This Row],[Invoice Date]],"yyyy")</f>
        <v>2021</v>
      </c>
      <c r="P2174" s="4" t="str">
        <f>TEXT(Table1[[#This Row],[Invoice Date]],"mmm")</f>
        <v>Mar</v>
      </c>
      <c r="Q2174" s="4">
        <f>WEEKNUM(Table1[[#This Row],[Invoice Date]])</f>
        <v>13</v>
      </c>
    </row>
    <row r="2175" spans="2:17"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c r="O2175" s="4" t="str">
        <f>TEXT(Table1[[#This Row],[Invoice Date]],"yyyy")</f>
        <v>2021</v>
      </c>
      <c r="P2175" s="4" t="str">
        <f>TEXT(Table1[[#This Row],[Invoice Date]],"mmm")</f>
        <v>Apr</v>
      </c>
      <c r="Q2175" s="4">
        <f>WEEKNUM(Table1[[#This Row],[Invoice Date]])</f>
        <v>18</v>
      </c>
    </row>
    <row r="2176" spans="2:17"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c r="O2176" s="4" t="str">
        <f>TEXT(Table1[[#This Row],[Invoice Date]],"yyyy")</f>
        <v>2021</v>
      </c>
      <c r="P2176" s="4" t="str">
        <f>TEXT(Table1[[#This Row],[Invoice Date]],"mmm")</f>
        <v>Apr</v>
      </c>
      <c r="Q2176" s="4">
        <f>WEEKNUM(Table1[[#This Row],[Invoice Date]])</f>
        <v>18</v>
      </c>
    </row>
    <row r="2177" spans="2:17"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c r="O2177" s="4" t="str">
        <f>TEXT(Table1[[#This Row],[Invoice Date]],"yyyy")</f>
        <v>2021</v>
      </c>
      <c r="P2177" s="4" t="str">
        <f>TEXT(Table1[[#This Row],[Invoice Date]],"mmm")</f>
        <v>Apr</v>
      </c>
      <c r="Q2177" s="4">
        <f>WEEKNUM(Table1[[#This Row],[Invoice Date]])</f>
        <v>18</v>
      </c>
    </row>
    <row r="2178" spans="2:17"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c r="O2178" s="4" t="str">
        <f>TEXT(Table1[[#This Row],[Invoice Date]],"yyyy")</f>
        <v>2021</v>
      </c>
      <c r="P2178" s="4" t="str">
        <f>TEXT(Table1[[#This Row],[Invoice Date]],"mmm")</f>
        <v>Apr</v>
      </c>
      <c r="Q2178" s="4">
        <f>WEEKNUM(Table1[[#This Row],[Invoice Date]])</f>
        <v>18</v>
      </c>
    </row>
    <row r="2179" spans="2:17"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c r="O2179" s="4" t="str">
        <f>TEXT(Table1[[#This Row],[Invoice Date]],"yyyy")</f>
        <v>2021</v>
      </c>
      <c r="P2179" s="4" t="str">
        <f>TEXT(Table1[[#This Row],[Invoice Date]],"mmm")</f>
        <v>Apr</v>
      </c>
      <c r="Q2179" s="4">
        <f>WEEKNUM(Table1[[#This Row],[Invoice Date]])</f>
        <v>18</v>
      </c>
    </row>
    <row r="2180" spans="2:17"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c r="O2180" s="4" t="str">
        <f>TEXT(Table1[[#This Row],[Invoice Date]],"yyyy")</f>
        <v>2021</v>
      </c>
      <c r="P2180" s="4" t="str">
        <f>TEXT(Table1[[#This Row],[Invoice Date]],"mmm")</f>
        <v>Apr</v>
      </c>
      <c r="Q2180" s="4">
        <f>WEEKNUM(Table1[[#This Row],[Invoice Date]])</f>
        <v>18</v>
      </c>
    </row>
    <row r="2181" spans="2:17"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c r="O2181" s="4" t="str">
        <f>TEXT(Table1[[#This Row],[Invoice Date]],"yyyy")</f>
        <v>2021</v>
      </c>
      <c r="P2181" s="4" t="str">
        <f>TEXT(Table1[[#This Row],[Invoice Date]],"mmm")</f>
        <v>May</v>
      </c>
      <c r="Q2181" s="4">
        <f>WEEKNUM(Table1[[#This Row],[Invoice Date]])</f>
        <v>22</v>
      </c>
    </row>
    <row r="2182" spans="2:17"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c r="O2182" s="4" t="str">
        <f>TEXT(Table1[[#This Row],[Invoice Date]],"yyyy")</f>
        <v>2021</v>
      </c>
      <c r="P2182" s="4" t="str">
        <f>TEXT(Table1[[#This Row],[Invoice Date]],"mmm")</f>
        <v>May</v>
      </c>
      <c r="Q2182" s="4">
        <f>WEEKNUM(Table1[[#This Row],[Invoice Date]])</f>
        <v>22</v>
      </c>
    </row>
    <row r="2183" spans="2:17"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c r="O2183" s="4" t="str">
        <f>TEXT(Table1[[#This Row],[Invoice Date]],"yyyy")</f>
        <v>2021</v>
      </c>
      <c r="P2183" s="4" t="str">
        <f>TEXT(Table1[[#This Row],[Invoice Date]],"mmm")</f>
        <v>May</v>
      </c>
      <c r="Q2183" s="4">
        <f>WEEKNUM(Table1[[#This Row],[Invoice Date]])</f>
        <v>22</v>
      </c>
    </row>
    <row r="2184" spans="2:17"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c r="O2184" s="4" t="str">
        <f>TEXT(Table1[[#This Row],[Invoice Date]],"yyyy")</f>
        <v>2021</v>
      </c>
      <c r="P2184" s="4" t="str">
        <f>TEXT(Table1[[#This Row],[Invoice Date]],"mmm")</f>
        <v>May</v>
      </c>
      <c r="Q2184" s="4">
        <f>WEEKNUM(Table1[[#This Row],[Invoice Date]])</f>
        <v>22</v>
      </c>
    </row>
    <row r="2185" spans="2:17"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c r="O2185" s="4" t="str">
        <f>TEXT(Table1[[#This Row],[Invoice Date]],"yyyy")</f>
        <v>2021</v>
      </c>
      <c r="P2185" s="4" t="str">
        <f>TEXT(Table1[[#This Row],[Invoice Date]],"mmm")</f>
        <v>May</v>
      </c>
      <c r="Q2185" s="4">
        <f>WEEKNUM(Table1[[#This Row],[Invoice Date]])</f>
        <v>22</v>
      </c>
    </row>
    <row r="2186" spans="2:17"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c r="O2186" s="4" t="str">
        <f>TEXT(Table1[[#This Row],[Invoice Date]],"yyyy")</f>
        <v>2021</v>
      </c>
      <c r="P2186" s="4" t="str">
        <f>TEXT(Table1[[#This Row],[Invoice Date]],"mmm")</f>
        <v>May</v>
      </c>
      <c r="Q2186" s="4">
        <f>WEEKNUM(Table1[[#This Row],[Invoice Date]])</f>
        <v>22</v>
      </c>
    </row>
    <row r="2187" spans="2:17"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c r="O2187" s="4" t="str">
        <f>TEXT(Table1[[#This Row],[Invoice Date]],"yyyy")</f>
        <v>2021</v>
      </c>
      <c r="P2187" s="4" t="str">
        <f>TEXT(Table1[[#This Row],[Invoice Date]],"mmm")</f>
        <v>Jun</v>
      </c>
      <c r="Q2187" s="4">
        <f>WEEKNUM(Table1[[#This Row],[Invoice Date]])</f>
        <v>26</v>
      </c>
    </row>
    <row r="2188" spans="2:17"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c r="O2188" s="4" t="str">
        <f>TEXT(Table1[[#This Row],[Invoice Date]],"yyyy")</f>
        <v>2021</v>
      </c>
      <c r="P2188" s="4" t="str">
        <f>TEXT(Table1[[#This Row],[Invoice Date]],"mmm")</f>
        <v>Jun</v>
      </c>
      <c r="Q2188" s="4">
        <f>WEEKNUM(Table1[[#This Row],[Invoice Date]])</f>
        <v>26</v>
      </c>
    </row>
    <row r="2189" spans="2:17"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c r="O2189" s="4" t="str">
        <f>TEXT(Table1[[#This Row],[Invoice Date]],"yyyy")</f>
        <v>2021</v>
      </c>
      <c r="P2189" s="4" t="str">
        <f>TEXT(Table1[[#This Row],[Invoice Date]],"mmm")</f>
        <v>Jun</v>
      </c>
      <c r="Q2189" s="4">
        <f>WEEKNUM(Table1[[#This Row],[Invoice Date]])</f>
        <v>26</v>
      </c>
    </row>
    <row r="2190" spans="2:17"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c r="O2190" s="4" t="str">
        <f>TEXT(Table1[[#This Row],[Invoice Date]],"yyyy")</f>
        <v>2021</v>
      </c>
      <c r="P2190" s="4" t="str">
        <f>TEXT(Table1[[#This Row],[Invoice Date]],"mmm")</f>
        <v>Jun</v>
      </c>
      <c r="Q2190" s="4">
        <f>WEEKNUM(Table1[[#This Row],[Invoice Date]])</f>
        <v>26</v>
      </c>
    </row>
    <row r="2191" spans="2:17"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c r="O2191" s="4" t="str">
        <f>TEXT(Table1[[#This Row],[Invoice Date]],"yyyy")</f>
        <v>2021</v>
      </c>
      <c r="P2191" s="4" t="str">
        <f>TEXT(Table1[[#This Row],[Invoice Date]],"mmm")</f>
        <v>Jun</v>
      </c>
      <c r="Q2191" s="4">
        <f>WEEKNUM(Table1[[#This Row],[Invoice Date]])</f>
        <v>26</v>
      </c>
    </row>
    <row r="2192" spans="2:17"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c r="O2192" s="4" t="str">
        <f>TEXT(Table1[[#This Row],[Invoice Date]],"yyyy")</f>
        <v>2021</v>
      </c>
      <c r="P2192" s="4" t="str">
        <f>TEXT(Table1[[#This Row],[Invoice Date]],"mmm")</f>
        <v>Jun</v>
      </c>
      <c r="Q2192" s="4">
        <f>WEEKNUM(Table1[[#This Row],[Invoice Date]])</f>
        <v>26</v>
      </c>
    </row>
    <row r="2193" spans="2:17"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c r="O2193" s="4" t="str">
        <f>TEXT(Table1[[#This Row],[Invoice Date]],"yyyy")</f>
        <v>2021</v>
      </c>
      <c r="P2193" s="4" t="str">
        <f>TEXT(Table1[[#This Row],[Invoice Date]],"mmm")</f>
        <v>Jul</v>
      </c>
      <c r="Q2193" s="4">
        <f>WEEKNUM(Table1[[#This Row],[Invoice Date]])</f>
        <v>31</v>
      </c>
    </row>
    <row r="2194" spans="2:17"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c r="O2194" s="4" t="str">
        <f>TEXT(Table1[[#This Row],[Invoice Date]],"yyyy")</f>
        <v>2021</v>
      </c>
      <c r="P2194" s="4" t="str">
        <f>TEXT(Table1[[#This Row],[Invoice Date]],"mmm")</f>
        <v>Jul</v>
      </c>
      <c r="Q2194" s="4">
        <f>WEEKNUM(Table1[[#This Row],[Invoice Date]])</f>
        <v>31</v>
      </c>
    </row>
    <row r="2195" spans="2:17"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c r="O2195" s="4" t="str">
        <f>TEXT(Table1[[#This Row],[Invoice Date]],"yyyy")</f>
        <v>2021</v>
      </c>
      <c r="P2195" s="4" t="str">
        <f>TEXT(Table1[[#This Row],[Invoice Date]],"mmm")</f>
        <v>Jul</v>
      </c>
      <c r="Q2195" s="4">
        <f>WEEKNUM(Table1[[#This Row],[Invoice Date]])</f>
        <v>31</v>
      </c>
    </row>
    <row r="2196" spans="2:17"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c r="O2196" s="4" t="str">
        <f>TEXT(Table1[[#This Row],[Invoice Date]],"yyyy")</f>
        <v>2021</v>
      </c>
      <c r="P2196" s="4" t="str">
        <f>TEXT(Table1[[#This Row],[Invoice Date]],"mmm")</f>
        <v>Jul</v>
      </c>
      <c r="Q2196" s="4">
        <f>WEEKNUM(Table1[[#This Row],[Invoice Date]])</f>
        <v>31</v>
      </c>
    </row>
    <row r="2197" spans="2:17"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c r="O2197" s="4" t="str">
        <f>TEXT(Table1[[#This Row],[Invoice Date]],"yyyy")</f>
        <v>2021</v>
      </c>
      <c r="P2197" s="4" t="str">
        <f>TEXT(Table1[[#This Row],[Invoice Date]],"mmm")</f>
        <v>Jul</v>
      </c>
      <c r="Q2197" s="4">
        <f>WEEKNUM(Table1[[#This Row],[Invoice Date]])</f>
        <v>31</v>
      </c>
    </row>
    <row r="2198" spans="2:17"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c r="O2198" s="4" t="str">
        <f>TEXT(Table1[[#This Row],[Invoice Date]],"yyyy")</f>
        <v>2021</v>
      </c>
      <c r="P2198" s="4" t="str">
        <f>TEXT(Table1[[#This Row],[Invoice Date]],"mmm")</f>
        <v>Jul</v>
      </c>
      <c r="Q2198" s="4">
        <f>WEEKNUM(Table1[[#This Row],[Invoice Date]])</f>
        <v>31</v>
      </c>
    </row>
    <row r="2199" spans="2:17"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c r="O2199" s="4" t="str">
        <f>TEXT(Table1[[#This Row],[Invoice Date]],"yyyy")</f>
        <v>2021</v>
      </c>
      <c r="P2199" s="4" t="str">
        <f>TEXT(Table1[[#This Row],[Invoice Date]],"mmm")</f>
        <v>Aug</v>
      </c>
      <c r="Q2199" s="4">
        <f>WEEKNUM(Table1[[#This Row],[Invoice Date]])</f>
        <v>35</v>
      </c>
    </row>
    <row r="2200" spans="2:17"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c r="O2200" s="4" t="str">
        <f>TEXT(Table1[[#This Row],[Invoice Date]],"yyyy")</f>
        <v>2021</v>
      </c>
      <c r="P2200" s="4" t="str">
        <f>TEXT(Table1[[#This Row],[Invoice Date]],"mmm")</f>
        <v>Aug</v>
      </c>
      <c r="Q2200" s="4">
        <f>WEEKNUM(Table1[[#This Row],[Invoice Date]])</f>
        <v>35</v>
      </c>
    </row>
    <row r="2201" spans="2:17"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c r="O2201" s="4" t="str">
        <f>TEXT(Table1[[#This Row],[Invoice Date]],"yyyy")</f>
        <v>2021</v>
      </c>
      <c r="P2201" s="4" t="str">
        <f>TEXT(Table1[[#This Row],[Invoice Date]],"mmm")</f>
        <v>Aug</v>
      </c>
      <c r="Q2201" s="4">
        <f>WEEKNUM(Table1[[#This Row],[Invoice Date]])</f>
        <v>35</v>
      </c>
    </row>
    <row r="2202" spans="2:17"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c r="O2202" s="4" t="str">
        <f>TEXT(Table1[[#This Row],[Invoice Date]],"yyyy")</f>
        <v>2021</v>
      </c>
      <c r="P2202" s="4" t="str">
        <f>TEXT(Table1[[#This Row],[Invoice Date]],"mmm")</f>
        <v>Aug</v>
      </c>
      <c r="Q2202" s="4">
        <f>WEEKNUM(Table1[[#This Row],[Invoice Date]])</f>
        <v>35</v>
      </c>
    </row>
    <row r="2203" spans="2:17"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c r="O2203" s="4" t="str">
        <f>TEXT(Table1[[#This Row],[Invoice Date]],"yyyy")</f>
        <v>2021</v>
      </c>
      <c r="P2203" s="4" t="str">
        <f>TEXT(Table1[[#This Row],[Invoice Date]],"mmm")</f>
        <v>Aug</v>
      </c>
      <c r="Q2203" s="4">
        <f>WEEKNUM(Table1[[#This Row],[Invoice Date]])</f>
        <v>35</v>
      </c>
    </row>
    <row r="2204" spans="2:17"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c r="O2204" s="4" t="str">
        <f>TEXT(Table1[[#This Row],[Invoice Date]],"yyyy")</f>
        <v>2021</v>
      </c>
      <c r="P2204" s="4" t="str">
        <f>TEXT(Table1[[#This Row],[Invoice Date]],"mmm")</f>
        <v>Aug</v>
      </c>
      <c r="Q2204" s="4">
        <f>WEEKNUM(Table1[[#This Row],[Invoice Date]])</f>
        <v>35</v>
      </c>
    </row>
    <row r="2205" spans="2:17"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c r="O2205" s="4" t="str">
        <f>TEXT(Table1[[#This Row],[Invoice Date]],"yyyy")</f>
        <v>2021</v>
      </c>
      <c r="P2205" s="4" t="str">
        <f>TEXT(Table1[[#This Row],[Invoice Date]],"mmm")</f>
        <v>Sep</v>
      </c>
      <c r="Q2205" s="4">
        <f>WEEKNUM(Table1[[#This Row],[Invoice Date]])</f>
        <v>40</v>
      </c>
    </row>
    <row r="2206" spans="2:17"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c r="O2206" s="4" t="str">
        <f>TEXT(Table1[[#This Row],[Invoice Date]],"yyyy")</f>
        <v>2021</v>
      </c>
      <c r="P2206" s="4" t="str">
        <f>TEXT(Table1[[#This Row],[Invoice Date]],"mmm")</f>
        <v>Sep</v>
      </c>
      <c r="Q2206" s="4">
        <f>WEEKNUM(Table1[[#This Row],[Invoice Date]])</f>
        <v>40</v>
      </c>
    </row>
    <row r="2207" spans="2:17"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c r="O2207" s="4" t="str">
        <f>TEXT(Table1[[#This Row],[Invoice Date]],"yyyy")</f>
        <v>2021</v>
      </c>
      <c r="P2207" s="4" t="str">
        <f>TEXT(Table1[[#This Row],[Invoice Date]],"mmm")</f>
        <v>Sep</v>
      </c>
      <c r="Q2207" s="4">
        <f>WEEKNUM(Table1[[#This Row],[Invoice Date]])</f>
        <v>40</v>
      </c>
    </row>
    <row r="2208" spans="2:17"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c r="O2208" s="4" t="str">
        <f>TEXT(Table1[[#This Row],[Invoice Date]],"yyyy")</f>
        <v>2021</v>
      </c>
      <c r="P2208" s="4" t="str">
        <f>TEXT(Table1[[#This Row],[Invoice Date]],"mmm")</f>
        <v>Sep</v>
      </c>
      <c r="Q2208" s="4">
        <f>WEEKNUM(Table1[[#This Row],[Invoice Date]])</f>
        <v>40</v>
      </c>
    </row>
    <row r="2209" spans="2:17"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c r="O2209" s="4" t="str">
        <f>TEXT(Table1[[#This Row],[Invoice Date]],"yyyy")</f>
        <v>2021</v>
      </c>
      <c r="P2209" s="4" t="str">
        <f>TEXT(Table1[[#This Row],[Invoice Date]],"mmm")</f>
        <v>Sep</v>
      </c>
      <c r="Q2209" s="4">
        <f>WEEKNUM(Table1[[#This Row],[Invoice Date]])</f>
        <v>40</v>
      </c>
    </row>
    <row r="2210" spans="2:17"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c r="O2210" s="4" t="str">
        <f>TEXT(Table1[[#This Row],[Invoice Date]],"yyyy")</f>
        <v>2021</v>
      </c>
      <c r="P2210" s="4" t="str">
        <f>TEXT(Table1[[#This Row],[Invoice Date]],"mmm")</f>
        <v>Sep</v>
      </c>
      <c r="Q2210" s="4">
        <f>WEEKNUM(Table1[[#This Row],[Invoice Date]])</f>
        <v>40</v>
      </c>
    </row>
    <row r="2211" spans="2:17"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c r="O2211" s="4" t="str">
        <f>TEXT(Table1[[#This Row],[Invoice Date]],"yyyy")</f>
        <v>2021</v>
      </c>
      <c r="P2211" s="4" t="str">
        <f>TEXT(Table1[[#This Row],[Invoice Date]],"mmm")</f>
        <v>Oct</v>
      </c>
      <c r="Q2211" s="4">
        <f>WEEKNUM(Table1[[#This Row],[Invoice Date]])</f>
        <v>44</v>
      </c>
    </row>
    <row r="2212" spans="2:17"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c r="O2212" s="4" t="str">
        <f>TEXT(Table1[[#This Row],[Invoice Date]],"yyyy")</f>
        <v>2021</v>
      </c>
      <c r="P2212" s="4" t="str">
        <f>TEXT(Table1[[#This Row],[Invoice Date]],"mmm")</f>
        <v>Oct</v>
      </c>
      <c r="Q2212" s="4">
        <f>WEEKNUM(Table1[[#This Row],[Invoice Date]])</f>
        <v>44</v>
      </c>
    </row>
    <row r="2213" spans="2:17"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c r="O2213" s="4" t="str">
        <f>TEXT(Table1[[#This Row],[Invoice Date]],"yyyy")</f>
        <v>2021</v>
      </c>
      <c r="P2213" s="4" t="str">
        <f>TEXT(Table1[[#This Row],[Invoice Date]],"mmm")</f>
        <v>Oct</v>
      </c>
      <c r="Q2213" s="4">
        <f>WEEKNUM(Table1[[#This Row],[Invoice Date]])</f>
        <v>44</v>
      </c>
    </row>
    <row r="2214" spans="2:17"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c r="O2214" s="4" t="str">
        <f>TEXT(Table1[[#This Row],[Invoice Date]],"yyyy")</f>
        <v>2021</v>
      </c>
      <c r="P2214" s="4" t="str">
        <f>TEXT(Table1[[#This Row],[Invoice Date]],"mmm")</f>
        <v>Oct</v>
      </c>
      <c r="Q2214" s="4">
        <f>WEEKNUM(Table1[[#This Row],[Invoice Date]])</f>
        <v>44</v>
      </c>
    </row>
    <row r="2215" spans="2:17"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c r="O2215" s="4" t="str">
        <f>TEXT(Table1[[#This Row],[Invoice Date]],"yyyy")</f>
        <v>2021</v>
      </c>
      <c r="P2215" s="4" t="str">
        <f>TEXT(Table1[[#This Row],[Invoice Date]],"mmm")</f>
        <v>Oct</v>
      </c>
      <c r="Q2215" s="4">
        <f>WEEKNUM(Table1[[#This Row],[Invoice Date]])</f>
        <v>44</v>
      </c>
    </row>
    <row r="2216" spans="2:17"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c r="O2216" s="4" t="str">
        <f>TEXT(Table1[[#This Row],[Invoice Date]],"yyyy")</f>
        <v>2021</v>
      </c>
      <c r="P2216" s="4" t="str">
        <f>TEXT(Table1[[#This Row],[Invoice Date]],"mmm")</f>
        <v>Oct</v>
      </c>
      <c r="Q2216" s="4">
        <f>WEEKNUM(Table1[[#This Row],[Invoice Date]])</f>
        <v>44</v>
      </c>
    </row>
    <row r="2217" spans="2:17"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c r="O2217" s="4" t="str">
        <f>TEXT(Table1[[#This Row],[Invoice Date]],"yyyy")</f>
        <v>2021</v>
      </c>
      <c r="P2217" s="4" t="str">
        <f>TEXT(Table1[[#This Row],[Invoice Date]],"mmm")</f>
        <v>Nov</v>
      </c>
      <c r="Q2217" s="4">
        <f>WEEKNUM(Table1[[#This Row],[Invoice Date]])</f>
        <v>48</v>
      </c>
    </row>
    <row r="2218" spans="2:17"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c r="O2218" s="4" t="str">
        <f>TEXT(Table1[[#This Row],[Invoice Date]],"yyyy")</f>
        <v>2021</v>
      </c>
      <c r="P2218" s="4" t="str">
        <f>TEXT(Table1[[#This Row],[Invoice Date]],"mmm")</f>
        <v>Nov</v>
      </c>
      <c r="Q2218" s="4">
        <f>WEEKNUM(Table1[[#This Row],[Invoice Date]])</f>
        <v>48</v>
      </c>
    </row>
    <row r="2219" spans="2:17"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c r="O2219" s="4" t="str">
        <f>TEXT(Table1[[#This Row],[Invoice Date]],"yyyy")</f>
        <v>2021</v>
      </c>
      <c r="P2219" s="4" t="str">
        <f>TEXT(Table1[[#This Row],[Invoice Date]],"mmm")</f>
        <v>Nov</v>
      </c>
      <c r="Q2219" s="4">
        <f>WEEKNUM(Table1[[#This Row],[Invoice Date]])</f>
        <v>48</v>
      </c>
    </row>
    <row r="2220" spans="2:17"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c r="O2220" s="4" t="str">
        <f>TEXT(Table1[[#This Row],[Invoice Date]],"yyyy")</f>
        <v>2021</v>
      </c>
      <c r="P2220" s="4" t="str">
        <f>TEXT(Table1[[#This Row],[Invoice Date]],"mmm")</f>
        <v>Nov</v>
      </c>
      <c r="Q2220" s="4">
        <f>WEEKNUM(Table1[[#This Row],[Invoice Date]])</f>
        <v>48</v>
      </c>
    </row>
    <row r="2221" spans="2:17"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c r="O2221" s="4" t="str">
        <f>TEXT(Table1[[#This Row],[Invoice Date]],"yyyy")</f>
        <v>2021</v>
      </c>
      <c r="P2221" s="4" t="str">
        <f>TEXT(Table1[[#This Row],[Invoice Date]],"mmm")</f>
        <v>Nov</v>
      </c>
      <c r="Q2221" s="4">
        <f>WEEKNUM(Table1[[#This Row],[Invoice Date]])</f>
        <v>48</v>
      </c>
    </row>
    <row r="2222" spans="2:17"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c r="O2222" s="4" t="str">
        <f>TEXT(Table1[[#This Row],[Invoice Date]],"yyyy")</f>
        <v>2021</v>
      </c>
      <c r="P2222" s="4" t="str">
        <f>TEXT(Table1[[#This Row],[Invoice Date]],"mmm")</f>
        <v>Nov</v>
      </c>
      <c r="Q2222" s="4">
        <f>WEEKNUM(Table1[[#This Row],[Invoice Date]])</f>
        <v>48</v>
      </c>
    </row>
    <row r="2223" spans="2:17"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c r="O2223" s="4" t="str">
        <f>TEXT(Table1[[#This Row],[Invoice Date]],"yyyy")</f>
        <v>2021</v>
      </c>
      <c r="P2223" s="4" t="str">
        <f>TEXT(Table1[[#This Row],[Invoice Date]],"mmm")</f>
        <v>Dec</v>
      </c>
      <c r="Q2223" s="4">
        <f>WEEKNUM(Table1[[#This Row],[Invoice Date]])</f>
        <v>52</v>
      </c>
    </row>
    <row r="2224" spans="2:17"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c r="O2224" s="4" t="str">
        <f>TEXT(Table1[[#This Row],[Invoice Date]],"yyyy")</f>
        <v>2021</v>
      </c>
      <c r="P2224" s="4" t="str">
        <f>TEXT(Table1[[#This Row],[Invoice Date]],"mmm")</f>
        <v>Dec</v>
      </c>
      <c r="Q2224" s="4">
        <f>WEEKNUM(Table1[[#This Row],[Invoice Date]])</f>
        <v>52</v>
      </c>
    </row>
    <row r="2225" spans="2:17"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c r="O2225" s="4" t="str">
        <f>TEXT(Table1[[#This Row],[Invoice Date]],"yyyy")</f>
        <v>2021</v>
      </c>
      <c r="P2225" s="4" t="str">
        <f>TEXT(Table1[[#This Row],[Invoice Date]],"mmm")</f>
        <v>Dec</v>
      </c>
      <c r="Q2225" s="4">
        <f>WEEKNUM(Table1[[#This Row],[Invoice Date]])</f>
        <v>52</v>
      </c>
    </row>
    <row r="2226" spans="2:17"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c r="O2226" s="4" t="str">
        <f>TEXT(Table1[[#This Row],[Invoice Date]],"yyyy")</f>
        <v>2021</v>
      </c>
      <c r="P2226" s="4" t="str">
        <f>TEXT(Table1[[#This Row],[Invoice Date]],"mmm")</f>
        <v>Dec</v>
      </c>
      <c r="Q2226" s="4">
        <f>WEEKNUM(Table1[[#This Row],[Invoice Date]])</f>
        <v>52</v>
      </c>
    </row>
    <row r="2227" spans="2:17"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c r="O2227" s="4" t="str">
        <f>TEXT(Table1[[#This Row],[Invoice Date]],"yyyy")</f>
        <v>2021</v>
      </c>
      <c r="P2227" s="4" t="str">
        <f>TEXT(Table1[[#This Row],[Invoice Date]],"mmm")</f>
        <v>Dec</v>
      </c>
      <c r="Q2227" s="4">
        <f>WEEKNUM(Table1[[#This Row],[Invoice Date]])</f>
        <v>52</v>
      </c>
    </row>
    <row r="2228" spans="2:17"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c r="O2228" s="4" t="str">
        <f>TEXT(Table1[[#This Row],[Invoice Date]],"yyyy")</f>
        <v>2021</v>
      </c>
      <c r="P2228" s="4" t="str">
        <f>TEXT(Table1[[#This Row],[Invoice Date]],"mmm")</f>
        <v>Dec</v>
      </c>
      <c r="Q2228" s="4">
        <f>WEEKNUM(Table1[[#This Row],[Invoice Date]])</f>
        <v>52</v>
      </c>
    </row>
    <row r="2229" spans="2:17"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c r="O2229" s="4" t="str">
        <f>TEXT(Table1[[#This Row],[Invoice Date]],"yyyy")</f>
        <v>2021</v>
      </c>
      <c r="P2229" s="4" t="str">
        <f>TEXT(Table1[[#This Row],[Invoice Date]],"mmm")</f>
        <v>Jan</v>
      </c>
      <c r="Q2229" s="4">
        <f>WEEKNUM(Table1[[#This Row],[Invoice Date]])</f>
        <v>3</v>
      </c>
    </row>
    <row r="2230" spans="2:17"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c r="O2230" s="4" t="str">
        <f>TEXT(Table1[[#This Row],[Invoice Date]],"yyyy")</f>
        <v>2021</v>
      </c>
      <c r="P2230" s="4" t="str">
        <f>TEXT(Table1[[#This Row],[Invoice Date]],"mmm")</f>
        <v>Jan</v>
      </c>
      <c r="Q2230" s="4">
        <f>WEEKNUM(Table1[[#This Row],[Invoice Date]])</f>
        <v>3</v>
      </c>
    </row>
    <row r="2231" spans="2:17"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c r="O2231" s="4" t="str">
        <f>TEXT(Table1[[#This Row],[Invoice Date]],"yyyy")</f>
        <v>2021</v>
      </c>
      <c r="P2231" s="4" t="str">
        <f>TEXT(Table1[[#This Row],[Invoice Date]],"mmm")</f>
        <v>Jan</v>
      </c>
      <c r="Q2231" s="4">
        <f>WEEKNUM(Table1[[#This Row],[Invoice Date]])</f>
        <v>3</v>
      </c>
    </row>
    <row r="2232" spans="2:17"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c r="O2232" s="4" t="str">
        <f>TEXT(Table1[[#This Row],[Invoice Date]],"yyyy")</f>
        <v>2021</v>
      </c>
      <c r="P2232" s="4" t="str">
        <f>TEXT(Table1[[#This Row],[Invoice Date]],"mmm")</f>
        <v>Jan</v>
      </c>
      <c r="Q2232" s="4">
        <f>WEEKNUM(Table1[[#This Row],[Invoice Date]])</f>
        <v>3</v>
      </c>
    </row>
    <row r="2233" spans="2:17"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c r="O2233" s="4" t="str">
        <f>TEXT(Table1[[#This Row],[Invoice Date]],"yyyy")</f>
        <v>2021</v>
      </c>
      <c r="P2233" s="4" t="str">
        <f>TEXT(Table1[[#This Row],[Invoice Date]],"mmm")</f>
        <v>Jan</v>
      </c>
      <c r="Q2233" s="4">
        <f>WEEKNUM(Table1[[#This Row],[Invoice Date]])</f>
        <v>3</v>
      </c>
    </row>
    <row r="2234" spans="2:17"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c r="O2234" s="4" t="str">
        <f>TEXT(Table1[[#This Row],[Invoice Date]],"yyyy")</f>
        <v>2021</v>
      </c>
      <c r="P2234" s="4" t="str">
        <f>TEXT(Table1[[#This Row],[Invoice Date]],"mmm")</f>
        <v>Jan</v>
      </c>
      <c r="Q2234" s="4">
        <f>WEEKNUM(Table1[[#This Row],[Invoice Date]])</f>
        <v>3</v>
      </c>
    </row>
    <row r="2235" spans="2:17"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c r="O2235" s="4" t="str">
        <f>TEXT(Table1[[#This Row],[Invoice Date]],"yyyy")</f>
        <v>2021</v>
      </c>
      <c r="P2235" s="4" t="str">
        <f>TEXT(Table1[[#This Row],[Invoice Date]],"mmm")</f>
        <v>Feb</v>
      </c>
      <c r="Q2235" s="4">
        <f>WEEKNUM(Table1[[#This Row],[Invoice Date]])</f>
        <v>7</v>
      </c>
    </row>
    <row r="2236" spans="2:17"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c r="O2236" s="4" t="str">
        <f>TEXT(Table1[[#This Row],[Invoice Date]],"yyyy")</f>
        <v>2021</v>
      </c>
      <c r="P2236" s="4" t="str">
        <f>TEXT(Table1[[#This Row],[Invoice Date]],"mmm")</f>
        <v>Feb</v>
      </c>
      <c r="Q2236" s="4">
        <f>WEEKNUM(Table1[[#This Row],[Invoice Date]])</f>
        <v>7</v>
      </c>
    </row>
    <row r="2237" spans="2:17"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c r="O2237" s="4" t="str">
        <f>TEXT(Table1[[#This Row],[Invoice Date]],"yyyy")</f>
        <v>2021</v>
      </c>
      <c r="P2237" s="4" t="str">
        <f>TEXT(Table1[[#This Row],[Invoice Date]],"mmm")</f>
        <v>Feb</v>
      </c>
      <c r="Q2237" s="4">
        <f>WEEKNUM(Table1[[#This Row],[Invoice Date]])</f>
        <v>7</v>
      </c>
    </row>
    <row r="2238" spans="2:17"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c r="O2238" s="4" t="str">
        <f>TEXT(Table1[[#This Row],[Invoice Date]],"yyyy")</f>
        <v>2021</v>
      </c>
      <c r="P2238" s="4" t="str">
        <f>TEXT(Table1[[#This Row],[Invoice Date]],"mmm")</f>
        <v>Feb</v>
      </c>
      <c r="Q2238" s="4">
        <f>WEEKNUM(Table1[[#This Row],[Invoice Date]])</f>
        <v>7</v>
      </c>
    </row>
    <row r="2239" spans="2:17"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c r="O2239" s="4" t="str">
        <f>TEXT(Table1[[#This Row],[Invoice Date]],"yyyy")</f>
        <v>2021</v>
      </c>
      <c r="P2239" s="4" t="str">
        <f>TEXT(Table1[[#This Row],[Invoice Date]],"mmm")</f>
        <v>Feb</v>
      </c>
      <c r="Q2239" s="4">
        <f>WEEKNUM(Table1[[#This Row],[Invoice Date]])</f>
        <v>7</v>
      </c>
    </row>
    <row r="2240" spans="2:17"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c r="O2240" s="4" t="str">
        <f>TEXT(Table1[[#This Row],[Invoice Date]],"yyyy")</f>
        <v>2021</v>
      </c>
      <c r="P2240" s="4" t="str">
        <f>TEXT(Table1[[#This Row],[Invoice Date]],"mmm")</f>
        <v>Feb</v>
      </c>
      <c r="Q2240" s="4">
        <f>WEEKNUM(Table1[[#This Row],[Invoice Date]])</f>
        <v>7</v>
      </c>
    </row>
    <row r="2241" spans="2:17"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c r="O2241" s="4" t="str">
        <f>TEXT(Table1[[#This Row],[Invoice Date]],"yyyy")</f>
        <v>2021</v>
      </c>
      <c r="P2241" s="4" t="str">
        <f>TEXT(Table1[[#This Row],[Invoice Date]],"mmm")</f>
        <v>Mar</v>
      </c>
      <c r="Q2241" s="4">
        <f>WEEKNUM(Table1[[#This Row],[Invoice Date]])</f>
        <v>11</v>
      </c>
    </row>
    <row r="2242" spans="2:17"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c r="O2242" s="4" t="str">
        <f>TEXT(Table1[[#This Row],[Invoice Date]],"yyyy")</f>
        <v>2021</v>
      </c>
      <c r="P2242" s="4" t="str">
        <f>TEXT(Table1[[#This Row],[Invoice Date]],"mmm")</f>
        <v>Mar</v>
      </c>
      <c r="Q2242" s="4">
        <f>WEEKNUM(Table1[[#This Row],[Invoice Date]])</f>
        <v>11</v>
      </c>
    </row>
    <row r="2243" spans="2:17"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c r="O2243" s="4" t="str">
        <f>TEXT(Table1[[#This Row],[Invoice Date]],"yyyy")</f>
        <v>2021</v>
      </c>
      <c r="P2243" s="4" t="str">
        <f>TEXT(Table1[[#This Row],[Invoice Date]],"mmm")</f>
        <v>Mar</v>
      </c>
      <c r="Q2243" s="4">
        <f>WEEKNUM(Table1[[#This Row],[Invoice Date]])</f>
        <v>11</v>
      </c>
    </row>
    <row r="2244" spans="2:17"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c r="O2244" s="4" t="str">
        <f>TEXT(Table1[[#This Row],[Invoice Date]],"yyyy")</f>
        <v>2021</v>
      </c>
      <c r="P2244" s="4" t="str">
        <f>TEXT(Table1[[#This Row],[Invoice Date]],"mmm")</f>
        <v>Mar</v>
      </c>
      <c r="Q2244" s="4">
        <f>WEEKNUM(Table1[[#This Row],[Invoice Date]])</f>
        <v>11</v>
      </c>
    </row>
    <row r="2245" spans="2:17"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c r="O2245" s="4" t="str">
        <f>TEXT(Table1[[#This Row],[Invoice Date]],"yyyy")</f>
        <v>2021</v>
      </c>
      <c r="P2245" s="4" t="str">
        <f>TEXT(Table1[[#This Row],[Invoice Date]],"mmm")</f>
        <v>Mar</v>
      </c>
      <c r="Q2245" s="4">
        <f>WEEKNUM(Table1[[#This Row],[Invoice Date]])</f>
        <v>11</v>
      </c>
    </row>
    <row r="2246" spans="2:17"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c r="O2246" s="4" t="str">
        <f>TEXT(Table1[[#This Row],[Invoice Date]],"yyyy")</f>
        <v>2021</v>
      </c>
      <c r="P2246" s="4" t="str">
        <f>TEXT(Table1[[#This Row],[Invoice Date]],"mmm")</f>
        <v>Mar</v>
      </c>
      <c r="Q2246" s="4">
        <f>WEEKNUM(Table1[[#This Row],[Invoice Date]])</f>
        <v>11</v>
      </c>
    </row>
    <row r="2247" spans="2:17"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c r="O2247" s="4" t="str">
        <f>TEXT(Table1[[#This Row],[Invoice Date]],"yyyy")</f>
        <v>2021</v>
      </c>
      <c r="P2247" s="4" t="str">
        <f>TEXT(Table1[[#This Row],[Invoice Date]],"mmm")</f>
        <v>Apr</v>
      </c>
      <c r="Q2247" s="4">
        <f>WEEKNUM(Table1[[#This Row],[Invoice Date]])</f>
        <v>16</v>
      </c>
    </row>
    <row r="2248" spans="2:17"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c r="O2248" s="4" t="str">
        <f>TEXT(Table1[[#This Row],[Invoice Date]],"yyyy")</f>
        <v>2021</v>
      </c>
      <c r="P2248" s="4" t="str">
        <f>TEXT(Table1[[#This Row],[Invoice Date]],"mmm")</f>
        <v>Apr</v>
      </c>
      <c r="Q2248" s="4">
        <f>WEEKNUM(Table1[[#This Row],[Invoice Date]])</f>
        <v>16</v>
      </c>
    </row>
    <row r="2249" spans="2:17"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c r="O2249" s="4" t="str">
        <f>TEXT(Table1[[#This Row],[Invoice Date]],"yyyy")</f>
        <v>2021</v>
      </c>
      <c r="P2249" s="4" t="str">
        <f>TEXT(Table1[[#This Row],[Invoice Date]],"mmm")</f>
        <v>Apr</v>
      </c>
      <c r="Q2249" s="4">
        <f>WEEKNUM(Table1[[#This Row],[Invoice Date]])</f>
        <v>16</v>
      </c>
    </row>
    <row r="2250" spans="2:17"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c r="O2250" s="4" t="str">
        <f>TEXT(Table1[[#This Row],[Invoice Date]],"yyyy")</f>
        <v>2021</v>
      </c>
      <c r="P2250" s="4" t="str">
        <f>TEXT(Table1[[#This Row],[Invoice Date]],"mmm")</f>
        <v>Apr</v>
      </c>
      <c r="Q2250" s="4">
        <f>WEEKNUM(Table1[[#This Row],[Invoice Date]])</f>
        <v>16</v>
      </c>
    </row>
    <row r="2251" spans="2:17"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c r="O2251" s="4" t="str">
        <f>TEXT(Table1[[#This Row],[Invoice Date]],"yyyy")</f>
        <v>2021</v>
      </c>
      <c r="P2251" s="4" t="str">
        <f>TEXT(Table1[[#This Row],[Invoice Date]],"mmm")</f>
        <v>Apr</v>
      </c>
      <c r="Q2251" s="4">
        <f>WEEKNUM(Table1[[#This Row],[Invoice Date]])</f>
        <v>16</v>
      </c>
    </row>
    <row r="2252" spans="2:17"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c r="O2252" s="4" t="str">
        <f>TEXT(Table1[[#This Row],[Invoice Date]],"yyyy")</f>
        <v>2021</v>
      </c>
      <c r="P2252" s="4" t="str">
        <f>TEXT(Table1[[#This Row],[Invoice Date]],"mmm")</f>
        <v>Apr</v>
      </c>
      <c r="Q2252" s="4">
        <f>WEEKNUM(Table1[[#This Row],[Invoice Date]])</f>
        <v>16</v>
      </c>
    </row>
    <row r="2253" spans="2:17"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c r="O2253" s="4" t="str">
        <f>TEXT(Table1[[#This Row],[Invoice Date]],"yyyy")</f>
        <v>2021</v>
      </c>
      <c r="P2253" s="4" t="str">
        <f>TEXT(Table1[[#This Row],[Invoice Date]],"mmm")</f>
        <v>May</v>
      </c>
      <c r="Q2253" s="4">
        <f>WEEKNUM(Table1[[#This Row],[Invoice Date]])</f>
        <v>20</v>
      </c>
    </row>
    <row r="2254" spans="2:17"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c r="O2254" s="4" t="str">
        <f>TEXT(Table1[[#This Row],[Invoice Date]],"yyyy")</f>
        <v>2021</v>
      </c>
      <c r="P2254" s="4" t="str">
        <f>TEXT(Table1[[#This Row],[Invoice Date]],"mmm")</f>
        <v>May</v>
      </c>
      <c r="Q2254" s="4">
        <f>WEEKNUM(Table1[[#This Row],[Invoice Date]])</f>
        <v>20</v>
      </c>
    </row>
    <row r="2255" spans="2:17"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c r="O2255" s="4" t="str">
        <f>TEXT(Table1[[#This Row],[Invoice Date]],"yyyy")</f>
        <v>2021</v>
      </c>
      <c r="P2255" s="4" t="str">
        <f>TEXT(Table1[[#This Row],[Invoice Date]],"mmm")</f>
        <v>May</v>
      </c>
      <c r="Q2255" s="4">
        <f>WEEKNUM(Table1[[#This Row],[Invoice Date]])</f>
        <v>20</v>
      </c>
    </row>
    <row r="2256" spans="2:17"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c r="O2256" s="4" t="str">
        <f>TEXT(Table1[[#This Row],[Invoice Date]],"yyyy")</f>
        <v>2021</v>
      </c>
      <c r="P2256" s="4" t="str">
        <f>TEXT(Table1[[#This Row],[Invoice Date]],"mmm")</f>
        <v>May</v>
      </c>
      <c r="Q2256" s="4">
        <f>WEEKNUM(Table1[[#This Row],[Invoice Date]])</f>
        <v>20</v>
      </c>
    </row>
    <row r="2257" spans="2:17"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c r="O2257" s="4" t="str">
        <f>TEXT(Table1[[#This Row],[Invoice Date]],"yyyy")</f>
        <v>2021</v>
      </c>
      <c r="P2257" s="4" t="str">
        <f>TEXT(Table1[[#This Row],[Invoice Date]],"mmm")</f>
        <v>May</v>
      </c>
      <c r="Q2257" s="4">
        <f>WEEKNUM(Table1[[#This Row],[Invoice Date]])</f>
        <v>20</v>
      </c>
    </row>
    <row r="2258" spans="2:17"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c r="O2258" s="4" t="str">
        <f>TEXT(Table1[[#This Row],[Invoice Date]],"yyyy")</f>
        <v>2021</v>
      </c>
      <c r="P2258" s="4" t="str">
        <f>TEXT(Table1[[#This Row],[Invoice Date]],"mmm")</f>
        <v>May</v>
      </c>
      <c r="Q2258" s="4">
        <f>WEEKNUM(Table1[[#This Row],[Invoice Date]])</f>
        <v>20</v>
      </c>
    </row>
    <row r="2259" spans="2:17"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c r="O2259" s="4" t="str">
        <f>TEXT(Table1[[#This Row],[Invoice Date]],"yyyy")</f>
        <v>2021</v>
      </c>
      <c r="P2259" s="4" t="str">
        <f>TEXT(Table1[[#This Row],[Invoice Date]],"mmm")</f>
        <v>Jun</v>
      </c>
      <c r="Q2259" s="4">
        <f>WEEKNUM(Table1[[#This Row],[Invoice Date]])</f>
        <v>25</v>
      </c>
    </row>
    <row r="2260" spans="2:17"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c r="O2260" s="4" t="str">
        <f>TEXT(Table1[[#This Row],[Invoice Date]],"yyyy")</f>
        <v>2021</v>
      </c>
      <c r="P2260" s="4" t="str">
        <f>TEXT(Table1[[#This Row],[Invoice Date]],"mmm")</f>
        <v>Jun</v>
      </c>
      <c r="Q2260" s="4">
        <f>WEEKNUM(Table1[[#This Row],[Invoice Date]])</f>
        <v>25</v>
      </c>
    </row>
    <row r="2261" spans="2:17"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c r="O2261" s="4" t="str">
        <f>TEXT(Table1[[#This Row],[Invoice Date]],"yyyy")</f>
        <v>2021</v>
      </c>
      <c r="P2261" s="4" t="str">
        <f>TEXT(Table1[[#This Row],[Invoice Date]],"mmm")</f>
        <v>Jun</v>
      </c>
      <c r="Q2261" s="4">
        <f>WEEKNUM(Table1[[#This Row],[Invoice Date]])</f>
        <v>25</v>
      </c>
    </row>
    <row r="2262" spans="2:17"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c r="O2262" s="4" t="str">
        <f>TEXT(Table1[[#This Row],[Invoice Date]],"yyyy")</f>
        <v>2021</v>
      </c>
      <c r="P2262" s="4" t="str">
        <f>TEXT(Table1[[#This Row],[Invoice Date]],"mmm")</f>
        <v>Jun</v>
      </c>
      <c r="Q2262" s="4">
        <f>WEEKNUM(Table1[[#This Row],[Invoice Date]])</f>
        <v>25</v>
      </c>
    </row>
    <row r="2263" spans="2:17"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c r="O2263" s="4" t="str">
        <f>TEXT(Table1[[#This Row],[Invoice Date]],"yyyy")</f>
        <v>2021</v>
      </c>
      <c r="P2263" s="4" t="str">
        <f>TEXT(Table1[[#This Row],[Invoice Date]],"mmm")</f>
        <v>Jun</v>
      </c>
      <c r="Q2263" s="4">
        <f>WEEKNUM(Table1[[#This Row],[Invoice Date]])</f>
        <v>25</v>
      </c>
    </row>
    <row r="2264" spans="2:17"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c r="O2264" s="4" t="str">
        <f>TEXT(Table1[[#This Row],[Invoice Date]],"yyyy")</f>
        <v>2021</v>
      </c>
      <c r="P2264" s="4" t="str">
        <f>TEXT(Table1[[#This Row],[Invoice Date]],"mmm")</f>
        <v>Jun</v>
      </c>
      <c r="Q2264" s="4">
        <f>WEEKNUM(Table1[[#This Row],[Invoice Date]])</f>
        <v>25</v>
      </c>
    </row>
    <row r="2265" spans="2:17"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c r="O2265" s="4" t="str">
        <f>TEXT(Table1[[#This Row],[Invoice Date]],"yyyy")</f>
        <v>2021</v>
      </c>
      <c r="P2265" s="4" t="str">
        <f>TEXT(Table1[[#This Row],[Invoice Date]],"mmm")</f>
        <v>Jul</v>
      </c>
      <c r="Q2265" s="4">
        <f>WEEKNUM(Table1[[#This Row],[Invoice Date]])</f>
        <v>29</v>
      </c>
    </row>
    <row r="2266" spans="2:17"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c r="O2266" s="4" t="str">
        <f>TEXT(Table1[[#This Row],[Invoice Date]],"yyyy")</f>
        <v>2021</v>
      </c>
      <c r="P2266" s="4" t="str">
        <f>TEXT(Table1[[#This Row],[Invoice Date]],"mmm")</f>
        <v>Jul</v>
      </c>
      <c r="Q2266" s="4">
        <f>WEEKNUM(Table1[[#This Row],[Invoice Date]])</f>
        <v>29</v>
      </c>
    </row>
    <row r="2267" spans="2:17"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c r="O2267" s="4" t="str">
        <f>TEXT(Table1[[#This Row],[Invoice Date]],"yyyy")</f>
        <v>2021</v>
      </c>
      <c r="P2267" s="4" t="str">
        <f>TEXT(Table1[[#This Row],[Invoice Date]],"mmm")</f>
        <v>Jul</v>
      </c>
      <c r="Q2267" s="4">
        <f>WEEKNUM(Table1[[#This Row],[Invoice Date]])</f>
        <v>29</v>
      </c>
    </row>
    <row r="2268" spans="2:17"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c r="O2268" s="4" t="str">
        <f>TEXT(Table1[[#This Row],[Invoice Date]],"yyyy")</f>
        <v>2021</v>
      </c>
      <c r="P2268" s="4" t="str">
        <f>TEXT(Table1[[#This Row],[Invoice Date]],"mmm")</f>
        <v>Jul</v>
      </c>
      <c r="Q2268" s="4">
        <f>WEEKNUM(Table1[[#This Row],[Invoice Date]])</f>
        <v>29</v>
      </c>
    </row>
    <row r="2269" spans="2:17"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c r="O2269" s="4" t="str">
        <f>TEXT(Table1[[#This Row],[Invoice Date]],"yyyy")</f>
        <v>2021</v>
      </c>
      <c r="P2269" s="4" t="str">
        <f>TEXT(Table1[[#This Row],[Invoice Date]],"mmm")</f>
        <v>Jul</v>
      </c>
      <c r="Q2269" s="4">
        <f>WEEKNUM(Table1[[#This Row],[Invoice Date]])</f>
        <v>29</v>
      </c>
    </row>
    <row r="2270" spans="2:17"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c r="O2270" s="4" t="str">
        <f>TEXT(Table1[[#This Row],[Invoice Date]],"yyyy")</f>
        <v>2021</v>
      </c>
      <c r="P2270" s="4" t="str">
        <f>TEXT(Table1[[#This Row],[Invoice Date]],"mmm")</f>
        <v>Jul</v>
      </c>
      <c r="Q2270" s="4">
        <f>WEEKNUM(Table1[[#This Row],[Invoice Date]])</f>
        <v>29</v>
      </c>
    </row>
    <row r="2271" spans="2:17"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c r="O2271" s="4" t="str">
        <f>TEXT(Table1[[#This Row],[Invoice Date]],"yyyy")</f>
        <v>2021</v>
      </c>
      <c r="P2271" s="4" t="str">
        <f>TEXT(Table1[[#This Row],[Invoice Date]],"mmm")</f>
        <v>Aug</v>
      </c>
      <c r="Q2271" s="4">
        <f>WEEKNUM(Table1[[#This Row],[Invoice Date]])</f>
        <v>33</v>
      </c>
    </row>
    <row r="2272" spans="2:17"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c r="O2272" s="4" t="str">
        <f>TEXT(Table1[[#This Row],[Invoice Date]],"yyyy")</f>
        <v>2021</v>
      </c>
      <c r="P2272" s="4" t="str">
        <f>TEXT(Table1[[#This Row],[Invoice Date]],"mmm")</f>
        <v>Aug</v>
      </c>
      <c r="Q2272" s="4">
        <f>WEEKNUM(Table1[[#This Row],[Invoice Date]])</f>
        <v>33</v>
      </c>
    </row>
    <row r="2273" spans="2:17"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c r="O2273" s="4" t="str">
        <f>TEXT(Table1[[#This Row],[Invoice Date]],"yyyy")</f>
        <v>2021</v>
      </c>
      <c r="P2273" s="4" t="str">
        <f>TEXT(Table1[[#This Row],[Invoice Date]],"mmm")</f>
        <v>Aug</v>
      </c>
      <c r="Q2273" s="4">
        <f>WEEKNUM(Table1[[#This Row],[Invoice Date]])</f>
        <v>33</v>
      </c>
    </row>
    <row r="2274" spans="2:17"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c r="O2274" s="4" t="str">
        <f>TEXT(Table1[[#This Row],[Invoice Date]],"yyyy")</f>
        <v>2021</v>
      </c>
      <c r="P2274" s="4" t="str">
        <f>TEXT(Table1[[#This Row],[Invoice Date]],"mmm")</f>
        <v>Aug</v>
      </c>
      <c r="Q2274" s="4">
        <f>WEEKNUM(Table1[[#This Row],[Invoice Date]])</f>
        <v>33</v>
      </c>
    </row>
    <row r="2275" spans="2:17"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c r="O2275" s="4" t="str">
        <f>TEXT(Table1[[#This Row],[Invoice Date]],"yyyy")</f>
        <v>2021</v>
      </c>
      <c r="P2275" s="4" t="str">
        <f>TEXT(Table1[[#This Row],[Invoice Date]],"mmm")</f>
        <v>Aug</v>
      </c>
      <c r="Q2275" s="4">
        <f>WEEKNUM(Table1[[#This Row],[Invoice Date]])</f>
        <v>33</v>
      </c>
    </row>
    <row r="2276" spans="2:17"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c r="O2276" s="4" t="str">
        <f>TEXT(Table1[[#This Row],[Invoice Date]],"yyyy")</f>
        <v>2021</v>
      </c>
      <c r="P2276" s="4" t="str">
        <f>TEXT(Table1[[#This Row],[Invoice Date]],"mmm")</f>
        <v>Aug</v>
      </c>
      <c r="Q2276" s="4">
        <f>WEEKNUM(Table1[[#This Row],[Invoice Date]])</f>
        <v>33</v>
      </c>
    </row>
    <row r="2277" spans="2:17"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c r="O2277" s="4" t="str">
        <f>TEXT(Table1[[#This Row],[Invoice Date]],"yyyy")</f>
        <v>2021</v>
      </c>
      <c r="P2277" s="4" t="str">
        <f>TEXT(Table1[[#This Row],[Invoice Date]],"mmm")</f>
        <v>Sep</v>
      </c>
      <c r="Q2277" s="4">
        <f>WEEKNUM(Table1[[#This Row],[Invoice Date]])</f>
        <v>38</v>
      </c>
    </row>
    <row r="2278" spans="2:17"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c r="O2278" s="4" t="str">
        <f>TEXT(Table1[[#This Row],[Invoice Date]],"yyyy")</f>
        <v>2021</v>
      </c>
      <c r="P2278" s="4" t="str">
        <f>TEXT(Table1[[#This Row],[Invoice Date]],"mmm")</f>
        <v>Sep</v>
      </c>
      <c r="Q2278" s="4">
        <f>WEEKNUM(Table1[[#This Row],[Invoice Date]])</f>
        <v>38</v>
      </c>
    </row>
    <row r="2279" spans="2:17"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c r="O2279" s="4" t="str">
        <f>TEXT(Table1[[#This Row],[Invoice Date]],"yyyy")</f>
        <v>2021</v>
      </c>
      <c r="P2279" s="4" t="str">
        <f>TEXT(Table1[[#This Row],[Invoice Date]],"mmm")</f>
        <v>Sep</v>
      </c>
      <c r="Q2279" s="4">
        <f>WEEKNUM(Table1[[#This Row],[Invoice Date]])</f>
        <v>38</v>
      </c>
    </row>
    <row r="2280" spans="2:17"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c r="O2280" s="4" t="str">
        <f>TEXT(Table1[[#This Row],[Invoice Date]],"yyyy")</f>
        <v>2021</v>
      </c>
      <c r="P2280" s="4" t="str">
        <f>TEXT(Table1[[#This Row],[Invoice Date]],"mmm")</f>
        <v>Sep</v>
      </c>
      <c r="Q2280" s="4">
        <f>WEEKNUM(Table1[[#This Row],[Invoice Date]])</f>
        <v>38</v>
      </c>
    </row>
    <row r="2281" spans="2:17"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c r="O2281" s="4" t="str">
        <f>TEXT(Table1[[#This Row],[Invoice Date]],"yyyy")</f>
        <v>2021</v>
      </c>
      <c r="P2281" s="4" t="str">
        <f>TEXT(Table1[[#This Row],[Invoice Date]],"mmm")</f>
        <v>Sep</v>
      </c>
      <c r="Q2281" s="4">
        <f>WEEKNUM(Table1[[#This Row],[Invoice Date]])</f>
        <v>38</v>
      </c>
    </row>
    <row r="2282" spans="2:17"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c r="O2282" s="4" t="str">
        <f>TEXT(Table1[[#This Row],[Invoice Date]],"yyyy")</f>
        <v>2021</v>
      </c>
      <c r="P2282" s="4" t="str">
        <f>TEXT(Table1[[#This Row],[Invoice Date]],"mmm")</f>
        <v>Sep</v>
      </c>
      <c r="Q2282" s="4">
        <f>WEEKNUM(Table1[[#This Row],[Invoice Date]])</f>
        <v>38</v>
      </c>
    </row>
    <row r="2283" spans="2:17"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c r="O2283" s="4" t="str">
        <f>TEXT(Table1[[#This Row],[Invoice Date]],"yyyy")</f>
        <v>2021</v>
      </c>
      <c r="P2283" s="4" t="str">
        <f>TEXT(Table1[[#This Row],[Invoice Date]],"mmm")</f>
        <v>Oct</v>
      </c>
      <c r="Q2283" s="4">
        <f>WEEKNUM(Table1[[#This Row],[Invoice Date]])</f>
        <v>42</v>
      </c>
    </row>
    <row r="2284" spans="2:17"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c r="O2284" s="4" t="str">
        <f>TEXT(Table1[[#This Row],[Invoice Date]],"yyyy")</f>
        <v>2021</v>
      </c>
      <c r="P2284" s="4" t="str">
        <f>TEXT(Table1[[#This Row],[Invoice Date]],"mmm")</f>
        <v>Oct</v>
      </c>
      <c r="Q2284" s="4">
        <f>WEEKNUM(Table1[[#This Row],[Invoice Date]])</f>
        <v>42</v>
      </c>
    </row>
    <row r="2285" spans="2:17"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c r="O2285" s="4" t="str">
        <f>TEXT(Table1[[#This Row],[Invoice Date]],"yyyy")</f>
        <v>2021</v>
      </c>
      <c r="P2285" s="4" t="str">
        <f>TEXT(Table1[[#This Row],[Invoice Date]],"mmm")</f>
        <v>Oct</v>
      </c>
      <c r="Q2285" s="4">
        <f>WEEKNUM(Table1[[#This Row],[Invoice Date]])</f>
        <v>42</v>
      </c>
    </row>
    <row r="2286" spans="2:17"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c r="O2286" s="4" t="str">
        <f>TEXT(Table1[[#This Row],[Invoice Date]],"yyyy")</f>
        <v>2021</v>
      </c>
      <c r="P2286" s="4" t="str">
        <f>TEXT(Table1[[#This Row],[Invoice Date]],"mmm")</f>
        <v>Oct</v>
      </c>
      <c r="Q2286" s="4">
        <f>WEEKNUM(Table1[[#This Row],[Invoice Date]])</f>
        <v>42</v>
      </c>
    </row>
    <row r="2287" spans="2:17"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c r="O2287" s="4" t="str">
        <f>TEXT(Table1[[#This Row],[Invoice Date]],"yyyy")</f>
        <v>2021</v>
      </c>
      <c r="P2287" s="4" t="str">
        <f>TEXT(Table1[[#This Row],[Invoice Date]],"mmm")</f>
        <v>Oct</v>
      </c>
      <c r="Q2287" s="4">
        <f>WEEKNUM(Table1[[#This Row],[Invoice Date]])</f>
        <v>42</v>
      </c>
    </row>
    <row r="2288" spans="2:17"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c r="O2288" s="4" t="str">
        <f>TEXT(Table1[[#This Row],[Invoice Date]],"yyyy")</f>
        <v>2021</v>
      </c>
      <c r="P2288" s="4" t="str">
        <f>TEXT(Table1[[#This Row],[Invoice Date]],"mmm")</f>
        <v>Oct</v>
      </c>
      <c r="Q2288" s="4">
        <f>WEEKNUM(Table1[[#This Row],[Invoice Date]])</f>
        <v>42</v>
      </c>
    </row>
    <row r="2289" spans="2:17"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c r="O2289" s="4" t="str">
        <f>TEXT(Table1[[#This Row],[Invoice Date]],"yyyy")</f>
        <v>2021</v>
      </c>
      <c r="P2289" s="4" t="str">
        <f>TEXT(Table1[[#This Row],[Invoice Date]],"mmm")</f>
        <v>Nov</v>
      </c>
      <c r="Q2289" s="4">
        <f>WEEKNUM(Table1[[#This Row],[Invoice Date]])</f>
        <v>46</v>
      </c>
    </row>
    <row r="2290" spans="2:17"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c r="O2290" s="4" t="str">
        <f>TEXT(Table1[[#This Row],[Invoice Date]],"yyyy")</f>
        <v>2021</v>
      </c>
      <c r="P2290" s="4" t="str">
        <f>TEXT(Table1[[#This Row],[Invoice Date]],"mmm")</f>
        <v>Nov</v>
      </c>
      <c r="Q2290" s="4">
        <f>WEEKNUM(Table1[[#This Row],[Invoice Date]])</f>
        <v>46</v>
      </c>
    </row>
    <row r="2291" spans="2:17"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c r="O2291" s="4" t="str">
        <f>TEXT(Table1[[#This Row],[Invoice Date]],"yyyy")</f>
        <v>2021</v>
      </c>
      <c r="P2291" s="4" t="str">
        <f>TEXT(Table1[[#This Row],[Invoice Date]],"mmm")</f>
        <v>Nov</v>
      </c>
      <c r="Q2291" s="4">
        <f>WEEKNUM(Table1[[#This Row],[Invoice Date]])</f>
        <v>46</v>
      </c>
    </row>
    <row r="2292" spans="2:17"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c r="O2292" s="4" t="str">
        <f>TEXT(Table1[[#This Row],[Invoice Date]],"yyyy")</f>
        <v>2021</v>
      </c>
      <c r="P2292" s="4" t="str">
        <f>TEXT(Table1[[#This Row],[Invoice Date]],"mmm")</f>
        <v>Nov</v>
      </c>
      <c r="Q2292" s="4">
        <f>WEEKNUM(Table1[[#This Row],[Invoice Date]])</f>
        <v>46</v>
      </c>
    </row>
    <row r="2293" spans="2:17"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c r="O2293" s="4" t="str">
        <f>TEXT(Table1[[#This Row],[Invoice Date]],"yyyy")</f>
        <v>2021</v>
      </c>
      <c r="P2293" s="4" t="str">
        <f>TEXT(Table1[[#This Row],[Invoice Date]],"mmm")</f>
        <v>Nov</v>
      </c>
      <c r="Q2293" s="4">
        <f>WEEKNUM(Table1[[#This Row],[Invoice Date]])</f>
        <v>46</v>
      </c>
    </row>
    <row r="2294" spans="2:17"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c r="O2294" s="4" t="str">
        <f>TEXT(Table1[[#This Row],[Invoice Date]],"yyyy")</f>
        <v>2021</v>
      </c>
      <c r="P2294" s="4" t="str">
        <f>TEXT(Table1[[#This Row],[Invoice Date]],"mmm")</f>
        <v>Nov</v>
      </c>
      <c r="Q2294" s="4">
        <f>WEEKNUM(Table1[[#This Row],[Invoice Date]])</f>
        <v>46</v>
      </c>
    </row>
    <row r="2295" spans="2:17"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c r="O2295" s="4" t="str">
        <f>TEXT(Table1[[#This Row],[Invoice Date]],"yyyy")</f>
        <v>2021</v>
      </c>
      <c r="P2295" s="4" t="str">
        <f>TEXT(Table1[[#This Row],[Invoice Date]],"mmm")</f>
        <v>Dec</v>
      </c>
      <c r="Q2295" s="4">
        <f>WEEKNUM(Table1[[#This Row],[Invoice Date]])</f>
        <v>51</v>
      </c>
    </row>
    <row r="2296" spans="2:17"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c r="O2296" s="4" t="str">
        <f>TEXT(Table1[[#This Row],[Invoice Date]],"yyyy")</f>
        <v>2021</v>
      </c>
      <c r="P2296" s="4" t="str">
        <f>TEXT(Table1[[#This Row],[Invoice Date]],"mmm")</f>
        <v>Dec</v>
      </c>
      <c r="Q2296" s="4">
        <f>WEEKNUM(Table1[[#This Row],[Invoice Date]])</f>
        <v>51</v>
      </c>
    </row>
    <row r="2297" spans="2:17"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c r="O2297" s="4" t="str">
        <f>TEXT(Table1[[#This Row],[Invoice Date]],"yyyy")</f>
        <v>2021</v>
      </c>
      <c r="P2297" s="4" t="str">
        <f>TEXT(Table1[[#This Row],[Invoice Date]],"mmm")</f>
        <v>Dec</v>
      </c>
      <c r="Q2297" s="4">
        <f>WEEKNUM(Table1[[#This Row],[Invoice Date]])</f>
        <v>51</v>
      </c>
    </row>
    <row r="2298" spans="2:17"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c r="O2298" s="4" t="str">
        <f>TEXT(Table1[[#This Row],[Invoice Date]],"yyyy")</f>
        <v>2021</v>
      </c>
      <c r="P2298" s="4" t="str">
        <f>TEXT(Table1[[#This Row],[Invoice Date]],"mmm")</f>
        <v>Dec</v>
      </c>
      <c r="Q2298" s="4">
        <f>WEEKNUM(Table1[[#This Row],[Invoice Date]])</f>
        <v>51</v>
      </c>
    </row>
    <row r="2299" spans="2:17"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c r="O2299" s="4" t="str">
        <f>TEXT(Table1[[#This Row],[Invoice Date]],"yyyy")</f>
        <v>2021</v>
      </c>
      <c r="P2299" s="4" t="str">
        <f>TEXT(Table1[[#This Row],[Invoice Date]],"mmm")</f>
        <v>Dec</v>
      </c>
      <c r="Q2299" s="4">
        <f>WEEKNUM(Table1[[#This Row],[Invoice Date]])</f>
        <v>51</v>
      </c>
    </row>
    <row r="2300" spans="2:17"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c r="O2300" s="4" t="str">
        <f>TEXT(Table1[[#This Row],[Invoice Date]],"yyyy")</f>
        <v>2021</v>
      </c>
      <c r="P2300" s="4" t="str">
        <f>TEXT(Table1[[#This Row],[Invoice Date]],"mmm")</f>
        <v>Dec</v>
      </c>
      <c r="Q2300" s="4">
        <f>WEEKNUM(Table1[[#This Row],[Invoice Date]])</f>
        <v>51</v>
      </c>
    </row>
    <row r="2301" spans="2:17"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c r="O2301" s="4" t="str">
        <f>TEXT(Table1[[#This Row],[Invoice Date]],"yyyy")</f>
        <v>2021</v>
      </c>
      <c r="P2301" s="4" t="str">
        <f>TEXT(Table1[[#This Row],[Invoice Date]],"mmm")</f>
        <v>Jan</v>
      </c>
      <c r="Q2301" s="4">
        <f>WEEKNUM(Table1[[#This Row],[Invoice Date]])</f>
        <v>2</v>
      </c>
    </row>
    <row r="2302" spans="2:17"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c r="O2302" s="4" t="str">
        <f>TEXT(Table1[[#This Row],[Invoice Date]],"yyyy")</f>
        <v>2021</v>
      </c>
      <c r="P2302" s="4" t="str">
        <f>TEXT(Table1[[#This Row],[Invoice Date]],"mmm")</f>
        <v>Jan</v>
      </c>
      <c r="Q2302" s="4">
        <f>WEEKNUM(Table1[[#This Row],[Invoice Date]])</f>
        <v>2</v>
      </c>
    </row>
    <row r="2303" spans="2:17"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c r="O2303" s="4" t="str">
        <f>TEXT(Table1[[#This Row],[Invoice Date]],"yyyy")</f>
        <v>2021</v>
      </c>
      <c r="P2303" s="4" t="str">
        <f>TEXT(Table1[[#This Row],[Invoice Date]],"mmm")</f>
        <v>Jan</v>
      </c>
      <c r="Q2303" s="4">
        <f>WEEKNUM(Table1[[#This Row],[Invoice Date]])</f>
        <v>2</v>
      </c>
    </row>
    <row r="2304" spans="2:17"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c r="O2304" s="4" t="str">
        <f>TEXT(Table1[[#This Row],[Invoice Date]],"yyyy")</f>
        <v>2021</v>
      </c>
      <c r="P2304" s="4" t="str">
        <f>TEXT(Table1[[#This Row],[Invoice Date]],"mmm")</f>
        <v>Jan</v>
      </c>
      <c r="Q2304" s="4">
        <f>WEEKNUM(Table1[[#This Row],[Invoice Date]])</f>
        <v>2</v>
      </c>
    </row>
    <row r="2305" spans="2:17"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c r="O2305" s="4" t="str">
        <f>TEXT(Table1[[#This Row],[Invoice Date]],"yyyy")</f>
        <v>2021</v>
      </c>
      <c r="P2305" s="4" t="str">
        <f>TEXT(Table1[[#This Row],[Invoice Date]],"mmm")</f>
        <v>Jan</v>
      </c>
      <c r="Q2305" s="4">
        <f>WEEKNUM(Table1[[#This Row],[Invoice Date]])</f>
        <v>2</v>
      </c>
    </row>
    <row r="2306" spans="2:17"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c r="O2306" s="4" t="str">
        <f>TEXT(Table1[[#This Row],[Invoice Date]],"yyyy")</f>
        <v>2021</v>
      </c>
      <c r="P2306" s="4" t="str">
        <f>TEXT(Table1[[#This Row],[Invoice Date]],"mmm")</f>
        <v>Jan</v>
      </c>
      <c r="Q2306" s="4">
        <f>WEEKNUM(Table1[[#This Row],[Invoice Date]])</f>
        <v>2</v>
      </c>
    </row>
    <row r="2307" spans="2:17"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c r="O2307" s="4" t="str">
        <f>TEXT(Table1[[#This Row],[Invoice Date]],"yyyy")</f>
        <v>2021</v>
      </c>
      <c r="P2307" s="4" t="str">
        <f>TEXT(Table1[[#This Row],[Invoice Date]],"mmm")</f>
        <v>Feb</v>
      </c>
      <c r="Q2307" s="4">
        <f>WEEKNUM(Table1[[#This Row],[Invoice Date]])</f>
        <v>7</v>
      </c>
    </row>
    <row r="2308" spans="2:17"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c r="O2308" s="4" t="str">
        <f>TEXT(Table1[[#This Row],[Invoice Date]],"yyyy")</f>
        <v>2021</v>
      </c>
      <c r="P2308" s="4" t="str">
        <f>TEXT(Table1[[#This Row],[Invoice Date]],"mmm")</f>
        <v>Feb</v>
      </c>
      <c r="Q2308" s="4">
        <f>WEEKNUM(Table1[[#This Row],[Invoice Date]])</f>
        <v>7</v>
      </c>
    </row>
    <row r="2309" spans="2:17"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c r="O2309" s="4" t="str">
        <f>TEXT(Table1[[#This Row],[Invoice Date]],"yyyy")</f>
        <v>2021</v>
      </c>
      <c r="P2309" s="4" t="str">
        <f>TEXT(Table1[[#This Row],[Invoice Date]],"mmm")</f>
        <v>Feb</v>
      </c>
      <c r="Q2309" s="4">
        <f>WEEKNUM(Table1[[#This Row],[Invoice Date]])</f>
        <v>7</v>
      </c>
    </row>
    <row r="2310" spans="2:17"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c r="O2310" s="4" t="str">
        <f>TEXT(Table1[[#This Row],[Invoice Date]],"yyyy")</f>
        <v>2021</v>
      </c>
      <c r="P2310" s="4" t="str">
        <f>TEXT(Table1[[#This Row],[Invoice Date]],"mmm")</f>
        <v>Feb</v>
      </c>
      <c r="Q2310" s="4">
        <f>WEEKNUM(Table1[[#This Row],[Invoice Date]])</f>
        <v>7</v>
      </c>
    </row>
    <row r="2311" spans="2:17"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c r="O2311" s="4" t="str">
        <f>TEXT(Table1[[#This Row],[Invoice Date]],"yyyy")</f>
        <v>2021</v>
      </c>
      <c r="P2311" s="4" t="str">
        <f>TEXT(Table1[[#This Row],[Invoice Date]],"mmm")</f>
        <v>Feb</v>
      </c>
      <c r="Q2311" s="4">
        <f>WEEKNUM(Table1[[#This Row],[Invoice Date]])</f>
        <v>7</v>
      </c>
    </row>
    <row r="2312" spans="2:17"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c r="O2312" s="4" t="str">
        <f>TEXT(Table1[[#This Row],[Invoice Date]],"yyyy")</f>
        <v>2021</v>
      </c>
      <c r="P2312" s="4" t="str">
        <f>TEXT(Table1[[#This Row],[Invoice Date]],"mmm")</f>
        <v>Feb</v>
      </c>
      <c r="Q2312" s="4">
        <f>WEEKNUM(Table1[[#This Row],[Invoice Date]])</f>
        <v>7</v>
      </c>
    </row>
    <row r="2313" spans="2:17"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c r="O2313" s="4" t="str">
        <f>TEXT(Table1[[#This Row],[Invoice Date]],"yyyy")</f>
        <v>2021</v>
      </c>
      <c r="P2313" s="4" t="str">
        <f>TEXT(Table1[[#This Row],[Invoice Date]],"mmm")</f>
        <v>Mar</v>
      </c>
      <c r="Q2313" s="4">
        <f>WEEKNUM(Table1[[#This Row],[Invoice Date]])</f>
        <v>10</v>
      </c>
    </row>
    <row r="2314" spans="2:17"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c r="O2314" s="4" t="str">
        <f>TEXT(Table1[[#This Row],[Invoice Date]],"yyyy")</f>
        <v>2021</v>
      </c>
      <c r="P2314" s="4" t="str">
        <f>TEXT(Table1[[#This Row],[Invoice Date]],"mmm")</f>
        <v>Mar</v>
      </c>
      <c r="Q2314" s="4">
        <f>WEEKNUM(Table1[[#This Row],[Invoice Date]])</f>
        <v>10</v>
      </c>
    </row>
    <row r="2315" spans="2:17"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c r="O2315" s="4" t="str">
        <f>TEXT(Table1[[#This Row],[Invoice Date]],"yyyy")</f>
        <v>2021</v>
      </c>
      <c r="P2315" s="4" t="str">
        <f>TEXT(Table1[[#This Row],[Invoice Date]],"mmm")</f>
        <v>Mar</v>
      </c>
      <c r="Q2315" s="4">
        <f>WEEKNUM(Table1[[#This Row],[Invoice Date]])</f>
        <v>10</v>
      </c>
    </row>
    <row r="2316" spans="2:17"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c r="O2316" s="4" t="str">
        <f>TEXT(Table1[[#This Row],[Invoice Date]],"yyyy")</f>
        <v>2021</v>
      </c>
      <c r="P2316" s="4" t="str">
        <f>TEXT(Table1[[#This Row],[Invoice Date]],"mmm")</f>
        <v>Mar</v>
      </c>
      <c r="Q2316" s="4">
        <f>WEEKNUM(Table1[[#This Row],[Invoice Date]])</f>
        <v>10</v>
      </c>
    </row>
    <row r="2317" spans="2:17"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c r="O2317" s="4" t="str">
        <f>TEXT(Table1[[#This Row],[Invoice Date]],"yyyy")</f>
        <v>2021</v>
      </c>
      <c r="P2317" s="4" t="str">
        <f>TEXT(Table1[[#This Row],[Invoice Date]],"mmm")</f>
        <v>Mar</v>
      </c>
      <c r="Q2317" s="4">
        <f>WEEKNUM(Table1[[#This Row],[Invoice Date]])</f>
        <v>10</v>
      </c>
    </row>
    <row r="2318" spans="2:17"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c r="O2318" s="4" t="str">
        <f>TEXT(Table1[[#This Row],[Invoice Date]],"yyyy")</f>
        <v>2021</v>
      </c>
      <c r="P2318" s="4" t="str">
        <f>TEXT(Table1[[#This Row],[Invoice Date]],"mmm")</f>
        <v>Mar</v>
      </c>
      <c r="Q2318" s="4">
        <f>WEEKNUM(Table1[[#This Row],[Invoice Date]])</f>
        <v>10</v>
      </c>
    </row>
    <row r="2319" spans="2:17"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c r="O2319" s="4" t="str">
        <f>TEXT(Table1[[#This Row],[Invoice Date]],"yyyy")</f>
        <v>2021</v>
      </c>
      <c r="P2319" s="4" t="str">
        <f>TEXT(Table1[[#This Row],[Invoice Date]],"mmm")</f>
        <v>Apr</v>
      </c>
      <c r="Q2319" s="4">
        <f>WEEKNUM(Table1[[#This Row],[Invoice Date]])</f>
        <v>15</v>
      </c>
    </row>
    <row r="2320" spans="2:17"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c r="O2320" s="4" t="str">
        <f>TEXT(Table1[[#This Row],[Invoice Date]],"yyyy")</f>
        <v>2021</v>
      </c>
      <c r="P2320" s="4" t="str">
        <f>TEXT(Table1[[#This Row],[Invoice Date]],"mmm")</f>
        <v>Apr</v>
      </c>
      <c r="Q2320" s="4">
        <f>WEEKNUM(Table1[[#This Row],[Invoice Date]])</f>
        <v>15</v>
      </c>
    </row>
    <row r="2321" spans="2:17"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c r="O2321" s="4" t="str">
        <f>TEXT(Table1[[#This Row],[Invoice Date]],"yyyy")</f>
        <v>2021</v>
      </c>
      <c r="P2321" s="4" t="str">
        <f>TEXT(Table1[[#This Row],[Invoice Date]],"mmm")</f>
        <v>Apr</v>
      </c>
      <c r="Q2321" s="4">
        <f>WEEKNUM(Table1[[#This Row],[Invoice Date]])</f>
        <v>15</v>
      </c>
    </row>
    <row r="2322" spans="2:17"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c r="O2322" s="4" t="str">
        <f>TEXT(Table1[[#This Row],[Invoice Date]],"yyyy")</f>
        <v>2021</v>
      </c>
      <c r="P2322" s="4" t="str">
        <f>TEXT(Table1[[#This Row],[Invoice Date]],"mmm")</f>
        <v>Apr</v>
      </c>
      <c r="Q2322" s="4">
        <f>WEEKNUM(Table1[[#This Row],[Invoice Date]])</f>
        <v>15</v>
      </c>
    </row>
    <row r="2323" spans="2:17"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c r="O2323" s="4" t="str">
        <f>TEXT(Table1[[#This Row],[Invoice Date]],"yyyy")</f>
        <v>2021</v>
      </c>
      <c r="P2323" s="4" t="str">
        <f>TEXT(Table1[[#This Row],[Invoice Date]],"mmm")</f>
        <v>Apr</v>
      </c>
      <c r="Q2323" s="4">
        <f>WEEKNUM(Table1[[#This Row],[Invoice Date]])</f>
        <v>15</v>
      </c>
    </row>
    <row r="2324" spans="2:17"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c r="O2324" s="4" t="str">
        <f>TEXT(Table1[[#This Row],[Invoice Date]],"yyyy")</f>
        <v>2021</v>
      </c>
      <c r="P2324" s="4" t="str">
        <f>TEXT(Table1[[#This Row],[Invoice Date]],"mmm")</f>
        <v>Apr</v>
      </c>
      <c r="Q2324" s="4">
        <f>WEEKNUM(Table1[[#This Row],[Invoice Date]])</f>
        <v>15</v>
      </c>
    </row>
    <row r="2325" spans="2:17"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c r="O2325" s="4" t="str">
        <f>TEXT(Table1[[#This Row],[Invoice Date]],"yyyy")</f>
        <v>2021</v>
      </c>
      <c r="P2325" s="4" t="str">
        <f>TEXT(Table1[[#This Row],[Invoice Date]],"mmm")</f>
        <v>May</v>
      </c>
      <c r="Q2325" s="4">
        <f>WEEKNUM(Table1[[#This Row],[Invoice Date]])</f>
        <v>19</v>
      </c>
    </row>
    <row r="2326" spans="2:17"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c r="O2326" s="4" t="str">
        <f>TEXT(Table1[[#This Row],[Invoice Date]],"yyyy")</f>
        <v>2021</v>
      </c>
      <c r="P2326" s="4" t="str">
        <f>TEXT(Table1[[#This Row],[Invoice Date]],"mmm")</f>
        <v>May</v>
      </c>
      <c r="Q2326" s="4">
        <f>WEEKNUM(Table1[[#This Row],[Invoice Date]])</f>
        <v>19</v>
      </c>
    </row>
    <row r="2327" spans="2:17"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c r="O2327" s="4" t="str">
        <f>TEXT(Table1[[#This Row],[Invoice Date]],"yyyy")</f>
        <v>2021</v>
      </c>
      <c r="P2327" s="4" t="str">
        <f>TEXT(Table1[[#This Row],[Invoice Date]],"mmm")</f>
        <v>May</v>
      </c>
      <c r="Q2327" s="4">
        <f>WEEKNUM(Table1[[#This Row],[Invoice Date]])</f>
        <v>19</v>
      </c>
    </row>
    <row r="2328" spans="2:17"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c r="O2328" s="4" t="str">
        <f>TEXT(Table1[[#This Row],[Invoice Date]],"yyyy")</f>
        <v>2021</v>
      </c>
      <c r="P2328" s="4" t="str">
        <f>TEXT(Table1[[#This Row],[Invoice Date]],"mmm")</f>
        <v>May</v>
      </c>
      <c r="Q2328" s="4">
        <f>WEEKNUM(Table1[[#This Row],[Invoice Date]])</f>
        <v>19</v>
      </c>
    </row>
    <row r="2329" spans="2:17"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c r="O2329" s="4" t="str">
        <f>TEXT(Table1[[#This Row],[Invoice Date]],"yyyy")</f>
        <v>2021</v>
      </c>
      <c r="P2329" s="4" t="str">
        <f>TEXT(Table1[[#This Row],[Invoice Date]],"mmm")</f>
        <v>May</v>
      </c>
      <c r="Q2329" s="4">
        <f>WEEKNUM(Table1[[#This Row],[Invoice Date]])</f>
        <v>19</v>
      </c>
    </row>
    <row r="2330" spans="2:17"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c r="O2330" s="4" t="str">
        <f>TEXT(Table1[[#This Row],[Invoice Date]],"yyyy")</f>
        <v>2021</v>
      </c>
      <c r="P2330" s="4" t="str">
        <f>TEXT(Table1[[#This Row],[Invoice Date]],"mmm")</f>
        <v>May</v>
      </c>
      <c r="Q2330" s="4">
        <f>WEEKNUM(Table1[[#This Row],[Invoice Date]])</f>
        <v>19</v>
      </c>
    </row>
    <row r="2331" spans="2:17"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c r="O2331" s="4" t="str">
        <f>TEXT(Table1[[#This Row],[Invoice Date]],"yyyy")</f>
        <v>2021</v>
      </c>
      <c r="P2331" s="4" t="str">
        <f>TEXT(Table1[[#This Row],[Invoice Date]],"mmm")</f>
        <v>Jun</v>
      </c>
      <c r="Q2331" s="4">
        <f>WEEKNUM(Table1[[#This Row],[Invoice Date]])</f>
        <v>24</v>
      </c>
    </row>
    <row r="2332" spans="2:17"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c r="O2332" s="4" t="str">
        <f>TEXT(Table1[[#This Row],[Invoice Date]],"yyyy")</f>
        <v>2021</v>
      </c>
      <c r="P2332" s="4" t="str">
        <f>TEXT(Table1[[#This Row],[Invoice Date]],"mmm")</f>
        <v>Jun</v>
      </c>
      <c r="Q2332" s="4">
        <f>WEEKNUM(Table1[[#This Row],[Invoice Date]])</f>
        <v>24</v>
      </c>
    </row>
    <row r="2333" spans="2:17"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c r="O2333" s="4" t="str">
        <f>TEXT(Table1[[#This Row],[Invoice Date]],"yyyy")</f>
        <v>2021</v>
      </c>
      <c r="P2333" s="4" t="str">
        <f>TEXT(Table1[[#This Row],[Invoice Date]],"mmm")</f>
        <v>Jun</v>
      </c>
      <c r="Q2333" s="4">
        <f>WEEKNUM(Table1[[#This Row],[Invoice Date]])</f>
        <v>24</v>
      </c>
    </row>
    <row r="2334" spans="2:17"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c r="O2334" s="4" t="str">
        <f>TEXT(Table1[[#This Row],[Invoice Date]],"yyyy")</f>
        <v>2021</v>
      </c>
      <c r="P2334" s="4" t="str">
        <f>TEXT(Table1[[#This Row],[Invoice Date]],"mmm")</f>
        <v>Jun</v>
      </c>
      <c r="Q2334" s="4">
        <f>WEEKNUM(Table1[[#This Row],[Invoice Date]])</f>
        <v>24</v>
      </c>
    </row>
    <row r="2335" spans="2:17"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c r="O2335" s="4" t="str">
        <f>TEXT(Table1[[#This Row],[Invoice Date]],"yyyy")</f>
        <v>2021</v>
      </c>
      <c r="P2335" s="4" t="str">
        <f>TEXT(Table1[[#This Row],[Invoice Date]],"mmm")</f>
        <v>Jun</v>
      </c>
      <c r="Q2335" s="4">
        <f>WEEKNUM(Table1[[#This Row],[Invoice Date]])</f>
        <v>24</v>
      </c>
    </row>
    <row r="2336" spans="2:17"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c r="O2336" s="4" t="str">
        <f>TEXT(Table1[[#This Row],[Invoice Date]],"yyyy")</f>
        <v>2021</v>
      </c>
      <c r="P2336" s="4" t="str">
        <f>TEXT(Table1[[#This Row],[Invoice Date]],"mmm")</f>
        <v>Jun</v>
      </c>
      <c r="Q2336" s="4">
        <f>WEEKNUM(Table1[[#This Row],[Invoice Date]])</f>
        <v>24</v>
      </c>
    </row>
    <row r="2337" spans="2:17"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c r="O2337" s="4" t="str">
        <f>TEXT(Table1[[#This Row],[Invoice Date]],"yyyy")</f>
        <v>2021</v>
      </c>
      <c r="P2337" s="4" t="str">
        <f>TEXT(Table1[[#This Row],[Invoice Date]],"mmm")</f>
        <v>Jul</v>
      </c>
      <c r="Q2337" s="4">
        <f>WEEKNUM(Table1[[#This Row],[Invoice Date]])</f>
        <v>28</v>
      </c>
    </row>
    <row r="2338" spans="2:17"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c r="O2338" s="4" t="str">
        <f>TEXT(Table1[[#This Row],[Invoice Date]],"yyyy")</f>
        <v>2021</v>
      </c>
      <c r="P2338" s="4" t="str">
        <f>TEXT(Table1[[#This Row],[Invoice Date]],"mmm")</f>
        <v>Jul</v>
      </c>
      <c r="Q2338" s="4">
        <f>WEEKNUM(Table1[[#This Row],[Invoice Date]])</f>
        <v>28</v>
      </c>
    </row>
    <row r="2339" spans="2:17"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c r="O2339" s="4" t="str">
        <f>TEXT(Table1[[#This Row],[Invoice Date]],"yyyy")</f>
        <v>2021</v>
      </c>
      <c r="P2339" s="4" t="str">
        <f>TEXT(Table1[[#This Row],[Invoice Date]],"mmm")</f>
        <v>Jul</v>
      </c>
      <c r="Q2339" s="4">
        <f>WEEKNUM(Table1[[#This Row],[Invoice Date]])</f>
        <v>28</v>
      </c>
    </row>
    <row r="2340" spans="2:17"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c r="O2340" s="4" t="str">
        <f>TEXT(Table1[[#This Row],[Invoice Date]],"yyyy")</f>
        <v>2021</v>
      </c>
      <c r="P2340" s="4" t="str">
        <f>TEXT(Table1[[#This Row],[Invoice Date]],"mmm")</f>
        <v>Jul</v>
      </c>
      <c r="Q2340" s="4">
        <f>WEEKNUM(Table1[[#This Row],[Invoice Date]])</f>
        <v>28</v>
      </c>
    </row>
    <row r="2341" spans="2:17"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c r="O2341" s="4" t="str">
        <f>TEXT(Table1[[#This Row],[Invoice Date]],"yyyy")</f>
        <v>2021</v>
      </c>
      <c r="P2341" s="4" t="str">
        <f>TEXT(Table1[[#This Row],[Invoice Date]],"mmm")</f>
        <v>Jul</v>
      </c>
      <c r="Q2341" s="4">
        <f>WEEKNUM(Table1[[#This Row],[Invoice Date]])</f>
        <v>28</v>
      </c>
    </row>
    <row r="2342" spans="2:17"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c r="O2342" s="4" t="str">
        <f>TEXT(Table1[[#This Row],[Invoice Date]],"yyyy")</f>
        <v>2021</v>
      </c>
      <c r="P2342" s="4" t="str">
        <f>TEXT(Table1[[#This Row],[Invoice Date]],"mmm")</f>
        <v>Jul</v>
      </c>
      <c r="Q2342" s="4">
        <f>WEEKNUM(Table1[[#This Row],[Invoice Date]])</f>
        <v>28</v>
      </c>
    </row>
    <row r="2343" spans="2:17"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c r="O2343" s="4" t="str">
        <f>TEXT(Table1[[#This Row],[Invoice Date]],"yyyy")</f>
        <v>2021</v>
      </c>
      <c r="P2343" s="4" t="str">
        <f>TEXT(Table1[[#This Row],[Invoice Date]],"mmm")</f>
        <v>Aug</v>
      </c>
      <c r="Q2343" s="4">
        <f>WEEKNUM(Table1[[#This Row],[Invoice Date]])</f>
        <v>32</v>
      </c>
    </row>
    <row r="2344" spans="2:17"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c r="O2344" s="4" t="str">
        <f>TEXT(Table1[[#This Row],[Invoice Date]],"yyyy")</f>
        <v>2021</v>
      </c>
      <c r="P2344" s="4" t="str">
        <f>TEXT(Table1[[#This Row],[Invoice Date]],"mmm")</f>
        <v>Aug</v>
      </c>
      <c r="Q2344" s="4">
        <f>WEEKNUM(Table1[[#This Row],[Invoice Date]])</f>
        <v>32</v>
      </c>
    </row>
    <row r="2345" spans="2:17"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c r="O2345" s="4" t="str">
        <f>TEXT(Table1[[#This Row],[Invoice Date]],"yyyy")</f>
        <v>2021</v>
      </c>
      <c r="P2345" s="4" t="str">
        <f>TEXT(Table1[[#This Row],[Invoice Date]],"mmm")</f>
        <v>Aug</v>
      </c>
      <c r="Q2345" s="4">
        <f>WEEKNUM(Table1[[#This Row],[Invoice Date]])</f>
        <v>32</v>
      </c>
    </row>
    <row r="2346" spans="2:17"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c r="O2346" s="4" t="str">
        <f>TEXT(Table1[[#This Row],[Invoice Date]],"yyyy")</f>
        <v>2021</v>
      </c>
      <c r="P2346" s="4" t="str">
        <f>TEXT(Table1[[#This Row],[Invoice Date]],"mmm")</f>
        <v>Aug</v>
      </c>
      <c r="Q2346" s="4">
        <f>WEEKNUM(Table1[[#This Row],[Invoice Date]])</f>
        <v>32</v>
      </c>
    </row>
    <row r="2347" spans="2:17"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c r="O2347" s="4" t="str">
        <f>TEXT(Table1[[#This Row],[Invoice Date]],"yyyy")</f>
        <v>2021</v>
      </c>
      <c r="P2347" s="4" t="str">
        <f>TEXT(Table1[[#This Row],[Invoice Date]],"mmm")</f>
        <v>Aug</v>
      </c>
      <c r="Q2347" s="4">
        <f>WEEKNUM(Table1[[#This Row],[Invoice Date]])</f>
        <v>32</v>
      </c>
    </row>
    <row r="2348" spans="2:17"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c r="O2348" s="4" t="str">
        <f>TEXT(Table1[[#This Row],[Invoice Date]],"yyyy")</f>
        <v>2021</v>
      </c>
      <c r="P2348" s="4" t="str">
        <f>TEXT(Table1[[#This Row],[Invoice Date]],"mmm")</f>
        <v>Aug</v>
      </c>
      <c r="Q2348" s="4">
        <f>WEEKNUM(Table1[[#This Row],[Invoice Date]])</f>
        <v>32</v>
      </c>
    </row>
    <row r="2349" spans="2:17"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c r="O2349" s="4" t="str">
        <f>TEXT(Table1[[#This Row],[Invoice Date]],"yyyy")</f>
        <v>2021</v>
      </c>
      <c r="P2349" s="4" t="str">
        <f>TEXT(Table1[[#This Row],[Invoice Date]],"mmm")</f>
        <v>Sep</v>
      </c>
      <c r="Q2349" s="4">
        <f>WEEKNUM(Table1[[#This Row],[Invoice Date]])</f>
        <v>37</v>
      </c>
    </row>
    <row r="2350" spans="2:17"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c r="O2350" s="4" t="str">
        <f>TEXT(Table1[[#This Row],[Invoice Date]],"yyyy")</f>
        <v>2021</v>
      </c>
      <c r="P2350" s="4" t="str">
        <f>TEXT(Table1[[#This Row],[Invoice Date]],"mmm")</f>
        <v>Sep</v>
      </c>
      <c r="Q2350" s="4">
        <f>WEEKNUM(Table1[[#This Row],[Invoice Date]])</f>
        <v>37</v>
      </c>
    </row>
    <row r="2351" spans="2:17"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c r="O2351" s="4" t="str">
        <f>TEXT(Table1[[#This Row],[Invoice Date]],"yyyy")</f>
        <v>2021</v>
      </c>
      <c r="P2351" s="4" t="str">
        <f>TEXT(Table1[[#This Row],[Invoice Date]],"mmm")</f>
        <v>Sep</v>
      </c>
      <c r="Q2351" s="4">
        <f>WEEKNUM(Table1[[#This Row],[Invoice Date]])</f>
        <v>37</v>
      </c>
    </row>
    <row r="2352" spans="2:17"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c r="O2352" s="4" t="str">
        <f>TEXT(Table1[[#This Row],[Invoice Date]],"yyyy")</f>
        <v>2021</v>
      </c>
      <c r="P2352" s="4" t="str">
        <f>TEXT(Table1[[#This Row],[Invoice Date]],"mmm")</f>
        <v>Sep</v>
      </c>
      <c r="Q2352" s="4">
        <f>WEEKNUM(Table1[[#This Row],[Invoice Date]])</f>
        <v>37</v>
      </c>
    </row>
    <row r="2353" spans="2:17"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c r="O2353" s="4" t="str">
        <f>TEXT(Table1[[#This Row],[Invoice Date]],"yyyy")</f>
        <v>2021</v>
      </c>
      <c r="P2353" s="4" t="str">
        <f>TEXT(Table1[[#This Row],[Invoice Date]],"mmm")</f>
        <v>Sep</v>
      </c>
      <c r="Q2353" s="4">
        <f>WEEKNUM(Table1[[#This Row],[Invoice Date]])</f>
        <v>37</v>
      </c>
    </row>
    <row r="2354" spans="2:17"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c r="O2354" s="4" t="str">
        <f>TEXT(Table1[[#This Row],[Invoice Date]],"yyyy")</f>
        <v>2021</v>
      </c>
      <c r="P2354" s="4" t="str">
        <f>TEXT(Table1[[#This Row],[Invoice Date]],"mmm")</f>
        <v>Sep</v>
      </c>
      <c r="Q2354" s="4">
        <f>WEEKNUM(Table1[[#This Row],[Invoice Date]])</f>
        <v>37</v>
      </c>
    </row>
    <row r="2355" spans="2:17"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c r="O2355" s="4" t="str">
        <f>TEXT(Table1[[#This Row],[Invoice Date]],"yyyy")</f>
        <v>2021</v>
      </c>
      <c r="P2355" s="4" t="str">
        <f>TEXT(Table1[[#This Row],[Invoice Date]],"mmm")</f>
        <v>Oct</v>
      </c>
      <c r="Q2355" s="4">
        <f>WEEKNUM(Table1[[#This Row],[Invoice Date]])</f>
        <v>41</v>
      </c>
    </row>
    <row r="2356" spans="2:17"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c r="O2356" s="4" t="str">
        <f>TEXT(Table1[[#This Row],[Invoice Date]],"yyyy")</f>
        <v>2021</v>
      </c>
      <c r="P2356" s="4" t="str">
        <f>TEXT(Table1[[#This Row],[Invoice Date]],"mmm")</f>
        <v>Oct</v>
      </c>
      <c r="Q2356" s="4">
        <f>WEEKNUM(Table1[[#This Row],[Invoice Date]])</f>
        <v>41</v>
      </c>
    </row>
    <row r="2357" spans="2:17"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c r="O2357" s="4" t="str">
        <f>TEXT(Table1[[#This Row],[Invoice Date]],"yyyy")</f>
        <v>2021</v>
      </c>
      <c r="P2357" s="4" t="str">
        <f>TEXT(Table1[[#This Row],[Invoice Date]],"mmm")</f>
        <v>Oct</v>
      </c>
      <c r="Q2357" s="4">
        <f>WEEKNUM(Table1[[#This Row],[Invoice Date]])</f>
        <v>41</v>
      </c>
    </row>
    <row r="2358" spans="2:17"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c r="O2358" s="4" t="str">
        <f>TEXT(Table1[[#This Row],[Invoice Date]],"yyyy")</f>
        <v>2021</v>
      </c>
      <c r="P2358" s="4" t="str">
        <f>TEXT(Table1[[#This Row],[Invoice Date]],"mmm")</f>
        <v>Oct</v>
      </c>
      <c r="Q2358" s="4">
        <f>WEEKNUM(Table1[[#This Row],[Invoice Date]])</f>
        <v>41</v>
      </c>
    </row>
    <row r="2359" spans="2:17"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c r="O2359" s="4" t="str">
        <f>TEXT(Table1[[#This Row],[Invoice Date]],"yyyy")</f>
        <v>2021</v>
      </c>
      <c r="P2359" s="4" t="str">
        <f>TEXT(Table1[[#This Row],[Invoice Date]],"mmm")</f>
        <v>Oct</v>
      </c>
      <c r="Q2359" s="4">
        <f>WEEKNUM(Table1[[#This Row],[Invoice Date]])</f>
        <v>41</v>
      </c>
    </row>
    <row r="2360" spans="2:17"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c r="O2360" s="4" t="str">
        <f>TEXT(Table1[[#This Row],[Invoice Date]],"yyyy")</f>
        <v>2021</v>
      </c>
      <c r="P2360" s="4" t="str">
        <f>TEXT(Table1[[#This Row],[Invoice Date]],"mmm")</f>
        <v>Oct</v>
      </c>
      <c r="Q2360" s="4">
        <f>WEEKNUM(Table1[[#This Row],[Invoice Date]])</f>
        <v>41</v>
      </c>
    </row>
    <row r="2361" spans="2:17"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c r="O2361" s="4" t="str">
        <f>TEXT(Table1[[#This Row],[Invoice Date]],"yyyy")</f>
        <v>2021</v>
      </c>
      <c r="P2361" s="4" t="str">
        <f>TEXT(Table1[[#This Row],[Invoice Date]],"mmm")</f>
        <v>Nov</v>
      </c>
      <c r="Q2361" s="4">
        <f>WEEKNUM(Table1[[#This Row],[Invoice Date]])</f>
        <v>45</v>
      </c>
    </row>
    <row r="2362" spans="2:17"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c r="O2362" s="4" t="str">
        <f>TEXT(Table1[[#This Row],[Invoice Date]],"yyyy")</f>
        <v>2021</v>
      </c>
      <c r="P2362" s="4" t="str">
        <f>TEXT(Table1[[#This Row],[Invoice Date]],"mmm")</f>
        <v>Nov</v>
      </c>
      <c r="Q2362" s="4">
        <f>WEEKNUM(Table1[[#This Row],[Invoice Date]])</f>
        <v>45</v>
      </c>
    </row>
    <row r="2363" spans="2:17"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c r="O2363" s="4" t="str">
        <f>TEXT(Table1[[#This Row],[Invoice Date]],"yyyy")</f>
        <v>2021</v>
      </c>
      <c r="P2363" s="4" t="str">
        <f>TEXT(Table1[[#This Row],[Invoice Date]],"mmm")</f>
        <v>Nov</v>
      </c>
      <c r="Q2363" s="4">
        <f>WEEKNUM(Table1[[#This Row],[Invoice Date]])</f>
        <v>45</v>
      </c>
    </row>
    <row r="2364" spans="2:17"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c r="O2364" s="4" t="str">
        <f>TEXT(Table1[[#This Row],[Invoice Date]],"yyyy")</f>
        <v>2021</v>
      </c>
      <c r="P2364" s="4" t="str">
        <f>TEXT(Table1[[#This Row],[Invoice Date]],"mmm")</f>
        <v>Nov</v>
      </c>
      <c r="Q2364" s="4">
        <f>WEEKNUM(Table1[[#This Row],[Invoice Date]])</f>
        <v>45</v>
      </c>
    </row>
    <row r="2365" spans="2:17"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c r="O2365" s="4" t="str">
        <f>TEXT(Table1[[#This Row],[Invoice Date]],"yyyy")</f>
        <v>2021</v>
      </c>
      <c r="P2365" s="4" t="str">
        <f>TEXT(Table1[[#This Row],[Invoice Date]],"mmm")</f>
        <v>Nov</v>
      </c>
      <c r="Q2365" s="4">
        <f>WEEKNUM(Table1[[#This Row],[Invoice Date]])</f>
        <v>45</v>
      </c>
    </row>
    <row r="2366" spans="2:17"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c r="O2366" s="4" t="str">
        <f>TEXT(Table1[[#This Row],[Invoice Date]],"yyyy")</f>
        <v>2021</v>
      </c>
      <c r="P2366" s="4" t="str">
        <f>TEXT(Table1[[#This Row],[Invoice Date]],"mmm")</f>
        <v>Nov</v>
      </c>
      <c r="Q2366" s="4">
        <f>WEEKNUM(Table1[[#This Row],[Invoice Date]])</f>
        <v>45</v>
      </c>
    </row>
    <row r="2367" spans="2:17"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c r="O2367" s="4" t="str">
        <f>TEXT(Table1[[#This Row],[Invoice Date]],"yyyy")</f>
        <v>2021</v>
      </c>
      <c r="P2367" s="4" t="str">
        <f>TEXT(Table1[[#This Row],[Invoice Date]],"mmm")</f>
        <v>Dec</v>
      </c>
      <c r="Q2367" s="4">
        <f>WEEKNUM(Table1[[#This Row],[Invoice Date]])</f>
        <v>50</v>
      </c>
    </row>
    <row r="2368" spans="2:17"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c r="O2368" s="4" t="str">
        <f>TEXT(Table1[[#This Row],[Invoice Date]],"yyyy")</f>
        <v>2021</v>
      </c>
      <c r="P2368" s="4" t="str">
        <f>TEXT(Table1[[#This Row],[Invoice Date]],"mmm")</f>
        <v>Dec</v>
      </c>
      <c r="Q2368" s="4">
        <f>WEEKNUM(Table1[[#This Row],[Invoice Date]])</f>
        <v>50</v>
      </c>
    </row>
    <row r="2369" spans="2:17"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c r="O2369" s="4" t="str">
        <f>TEXT(Table1[[#This Row],[Invoice Date]],"yyyy")</f>
        <v>2021</v>
      </c>
      <c r="P2369" s="4" t="str">
        <f>TEXT(Table1[[#This Row],[Invoice Date]],"mmm")</f>
        <v>Dec</v>
      </c>
      <c r="Q2369" s="4">
        <f>WEEKNUM(Table1[[#This Row],[Invoice Date]])</f>
        <v>50</v>
      </c>
    </row>
    <row r="2370" spans="2:17"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c r="O2370" s="4" t="str">
        <f>TEXT(Table1[[#This Row],[Invoice Date]],"yyyy")</f>
        <v>2021</v>
      </c>
      <c r="P2370" s="4" t="str">
        <f>TEXT(Table1[[#This Row],[Invoice Date]],"mmm")</f>
        <v>Dec</v>
      </c>
      <c r="Q2370" s="4">
        <f>WEEKNUM(Table1[[#This Row],[Invoice Date]])</f>
        <v>50</v>
      </c>
    </row>
    <row r="2371" spans="2:17"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c r="O2371" s="4" t="str">
        <f>TEXT(Table1[[#This Row],[Invoice Date]],"yyyy")</f>
        <v>2021</v>
      </c>
      <c r="P2371" s="4" t="str">
        <f>TEXT(Table1[[#This Row],[Invoice Date]],"mmm")</f>
        <v>Dec</v>
      </c>
      <c r="Q2371" s="4">
        <f>WEEKNUM(Table1[[#This Row],[Invoice Date]])</f>
        <v>50</v>
      </c>
    </row>
    <row r="2372" spans="2:17"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c r="O2372" s="4" t="str">
        <f>TEXT(Table1[[#This Row],[Invoice Date]],"yyyy")</f>
        <v>2021</v>
      </c>
      <c r="P2372" s="4" t="str">
        <f>TEXT(Table1[[#This Row],[Invoice Date]],"mmm")</f>
        <v>Dec</v>
      </c>
      <c r="Q2372" s="4">
        <f>WEEKNUM(Table1[[#This Row],[Invoice Date]])</f>
        <v>50</v>
      </c>
    </row>
    <row r="2373" spans="2:17"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c r="O2373" s="4" t="str">
        <f>TEXT(Table1[[#This Row],[Invoice Date]],"yyyy")</f>
        <v>2021</v>
      </c>
      <c r="P2373" s="4" t="str">
        <f>TEXT(Table1[[#This Row],[Invoice Date]],"mmm")</f>
        <v>Jan</v>
      </c>
      <c r="Q2373" s="4">
        <f>WEEKNUM(Table1[[#This Row],[Invoice Date]])</f>
        <v>2</v>
      </c>
    </row>
    <row r="2374" spans="2:17"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c r="O2374" s="4" t="str">
        <f>TEXT(Table1[[#This Row],[Invoice Date]],"yyyy")</f>
        <v>2021</v>
      </c>
      <c r="P2374" s="4" t="str">
        <f>TEXT(Table1[[#This Row],[Invoice Date]],"mmm")</f>
        <v>Jan</v>
      </c>
      <c r="Q2374" s="4">
        <f>WEEKNUM(Table1[[#This Row],[Invoice Date]])</f>
        <v>2</v>
      </c>
    </row>
    <row r="2375" spans="2:17"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c r="O2375" s="4" t="str">
        <f>TEXT(Table1[[#This Row],[Invoice Date]],"yyyy")</f>
        <v>2021</v>
      </c>
      <c r="P2375" s="4" t="str">
        <f>TEXT(Table1[[#This Row],[Invoice Date]],"mmm")</f>
        <v>Jan</v>
      </c>
      <c r="Q2375" s="4">
        <f>WEEKNUM(Table1[[#This Row],[Invoice Date]])</f>
        <v>2</v>
      </c>
    </row>
    <row r="2376" spans="2:17"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c r="O2376" s="4" t="str">
        <f>TEXT(Table1[[#This Row],[Invoice Date]],"yyyy")</f>
        <v>2021</v>
      </c>
      <c r="P2376" s="4" t="str">
        <f>TEXT(Table1[[#This Row],[Invoice Date]],"mmm")</f>
        <v>Jan</v>
      </c>
      <c r="Q2376" s="4">
        <f>WEEKNUM(Table1[[#This Row],[Invoice Date]])</f>
        <v>2</v>
      </c>
    </row>
    <row r="2377" spans="2:17"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c r="O2377" s="4" t="str">
        <f>TEXT(Table1[[#This Row],[Invoice Date]],"yyyy")</f>
        <v>2021</v>
      </c>
      <c r="P2377" s="4" t="str">
        <f>TEXT(Table1[[#This Row],[Invoice Date]],"mmm")</f>
        <v>Jan</v>
      </c>
      <c r="Q2377" s="4">
        <f>WEEKNUM(Table1[[#This Row],[Invoice Date]])</f>
        <v>2</v>
      </c>
    </row>
    <row r="2378" spans="2:17"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c r="O2378" s="4" t="str">
        <f>TEXT(Table1[[#This Row],[Invoice Date]],"yyyy")</f>
        <v>2021</v>
      </c>
      <c r="P2378" s="4" t="str">
        <f>TEXT(Table1[[#This Row],[Invoice Date]],"mmm")</f>
        <v>Jan</v>
      </c>
      <c r="Q2378" s="4">
        <f>WEEKNUM(Table1[[#This Row],[Invoice Date]])</f>
        <v>2</v>
      </c>
    </row>
    <row r="2379" spans="2:17"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c r="O2379" s="4" t="str">
        <f>TEXT(Table1[[#This Row],[Invoice Date]],"yyyy")</f>
        <v>2021</v>
      </c>
      <c r="P2379" s="4" t="str">
        <f>TEXT(Table1[[#This Row],[Invoice Date]],"mmm")</f>
        <v>Feb</v>
      </c>
      <c r="Q2379" s="4">
        <f>WEEKNUM(Table1[[#This Row],[Invoice Date]])</f>
        <v>6</v>
      </c>
    </row>
    <row r="2380" spans="2:17"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c r="O2380" s="4" t="str">
        <f>TEXT(Table1[[#This Row],[Invoice Date]],"yyyy")</f>
        <v>2021</v>
      </c>
      <c r="P2380" s="4" t="str">
        <f>TEXT(Table1[[#This Row],[Invoice Date]],"mmm")</f>
        <v>Feb</v>
      </c>
      <c r="Q2380" s="4">
        <f>WEEKNUM(Table1[[#This Row],[Invoice Date]])</f>
        <v>6</v>
      </c>
    </row>
    <row r="2381" spans="2:17"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c r="O2381" s="4" t="str">
        <f>TEXT(Table1[[#This Row],[Invoice Date]],"yyyy")</f>
        <v>2021</v>
      </c>
      <c r="P2381" s="4" t="str">
        <f>TEXT(Table1[[#This Row],[Invoice Date]],"mmm")</f>
        <v>Feb</v>
      </c>
      <c r="Q2381" s="4">
        <f>WEEKNUM(Table1[[#This Row],[Invoice Date]])</f>
        <v>6</v>
      </c>
    </row>
    <row r="2382" spans="2:17"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c r="O2382" s="4" t="str">
        <f>TEXT(Table1[[#This Row],[Invoice Date]],"yyyy")</f>
        <v>2021</v>
      </c>
      <c r="P2382" s="4" t="str">
        <f>TEXT(Table1[[#This Row],[Invoice Date]],"mmm")</f>
        <v>Feb</v>
      </c>
      <c r="Q2382" s="4">
        <f>WEEKNUM(Table1[[#This Row],[Invoice Date]])</f>
        <v>6</v>
      </c>
    </row>
    <row r="2383" spans="2:17"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c r="O2383" s="4" t="str">
        <f>TEXT(Table1[[#This Row],[Invoice Date]],"yyyy")</f>
        <v>2021</v>
      </c>
      <c r="P2383" s="4" t="str">
        <f>TEXT(Table1[[#This Row],[Invoice Date]],"mmm")</f>
        <v>Feb</v>
      </c>
      <c r="Q2383" s="4">
        <f>WEEKNUM(Table1[[#This Row],[Invoice Date]])</f>
        <v>6</v>
      </c>
    </row>
    <row r="2384" spans="2:17"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c r="O2384" s="4" t="str">
        <f>TEXT(Table1[[#This Row],[Invoice Date]],"yyyy")</f>
        <v>2021</v>
      </c>
      <c r="P2384" s="4" t="str">
        <f>TEXT(Table1[[#This Row],[Invoice Date]],"mmm")</f>
        <v>Feb</v>
      </c>
      <c r="Q2384" s="4">
        <f>WEEKNUM(Table1[[#This Row],[Invoice Date]])</f>
        <v>6</v>
      </c>
    </row>
    <row r="2385" spans="2:17"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c r="O2385" s="4" t="str">
        <f>TEXT(Table1[[#This Row],[Invoice Date]],"yyyy")</f>
        <v>2021</v>
      </c>
      <c r="P2385" s="4" t="str">
        <f>TEXT(Table1[[#This Row],[Invoice Date]],"mmm")</f>
        <v>Mar</v>
      </c>
      <c r="Q2385" s="4">
        <f>WEEKNUM(Table1[[#This Row],[Invoice Date]])</f>
        <v>10</v>
      </c>
    </row>
    <row r="2386" spans="2:17"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c r="O2386" s="4" t="str">
        <f>TEXT(Table1[[#This Row],[Invoice Date]],"yyyy")</f>
        <v>2021</v>
      </c>
      <c r="P2386" s="4" t="str">
        <f>TEXT(Table1[[#This Row],[Invoice Date]],"mmm")</f>
        <v>Mar</v>
      </c>
      <c r="Q2386" s="4">
        <f>WEEKNUM(Table1[[#This Row],[Invoice Date]])</f>
        <v>10</v>
      </c>
    </row>
    <row r="2387" spans="2:17"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c r="O2387" s="4" t="str">
        <f>TEXT(Table1[[#This Row],[Invoice Date]],"yyyy")</f>
        <v>2021</v>
      </c>
      <c r="P2387" s="4" t="str">
        <f>TEXT(Table1[[#This Row],[Invoice Date]],"mmm")</f>
        <v>Mar</v>
      </c>
      <c r="Q2387" s="4">
        <f>WEEKNUM(Table1[[#This Row],[Invoice Date]])</f>
        <v>10</v>
      </c>
    </row>
    <row r="2388" spans="2:17"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c r="O2388" s="4" t="str">
        <f>TEXT(Table1[[#This Row],[Invoice Date]],"yyyy")</f>
        <v>2021</v>
      </c>
      <c r="P2388" s="4" t="str">
        <f>TEXT(Table1[[#This Row],[Invoice Date]],"mmm")</f>
        <v>Mar</v>
      </c>
      <c r="Q2388" s="4">
        <f>WEEKNUM(Table1[[#This Row],[Invoice Date]])</f>
        <v>10</v>
      </c>
    </row>
    <row r="2389" spans="2:17"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c r="O2389" s="4" t="str">
        <f>TEXT(Table1[[#This Row],[Invoice Date]],"yyyy")</f>
        <v>2021</v>
      </c>
      <c r="P2389" s="4" t="str">
        <f>TEXT(Table1[[#This Row],[Invoice Date]],"mmm")</f>
        <v>Mar</v>
      </c>
      <c r="Q2389" s="4">
        <f>WEEKNUM(Table1[[#This Row],[Invoice Date]])</f>
        <v>10</v>
      </c>
    </row>
    <row r="2390" spans="2:17"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c r="O2390" s="4" t="str">
        <f>TEXT(Table1[[#This Row],[Invoice Date]],"yyyy")</f>
        <v>2021</v>
      </c>
      <c r="P2390" s="4" t="str">
        <f>TEXT(Table1[[#This Row],[Invoice Date]],"mmm")</f>
        <v>Mar</v>
      </c>
      <c r="Q2390" s="4">
        <f>WEEKNUM(Table1[[#This Row],[Invoice Date]])</f>
        <v>10</v>
      </c>
    </row>
    <row r="2391" spans="2:17"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c r="O2391" s="4" t="str">
        <f>TEXT(Table1[[#This Row],[Invoice Date]],"yyyy")</f>
        <v>2021</v>
      </c>
      <c r="P2391" s="4" t="str">
        <f>TEXT(Table1[[#This Row],[Invoice Date]],"mmm")</f>
        <v>Apr</v>
      </c>
      <c r="Q2391" s="4">
        <f>WEEKNUM(Table1[[#This Row],[Invoice Date]])</f>
        <v>14</v>
      </c>
    </row>
    <row r="2392" spans="2:17"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c r="O2392" s="4" t="str">
        <f>TEXT(Table1[[#This Row],[Invoice Date]],"yyyy")</f>
        <v>2021</v>
      </c>
      <c r="P2392" s="4" t="str">
        <f>TEXT(Table1[[#This Row],[Invoice Date]],"mmm")</f>
        <v>Apr</v>
      </c>
      <c r="Q2392" s="4">
        <f>WEEKNUM(Table1[[#This Row],[Invoice Date]])</f>
        <v>14</v>
      </c>
    </row>
    <row r="2393" spans="2:17"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c r="O2393" s="4" t="str">
        <f>TEXT(Table1[[#This Row],[Invoice Date]],"yyyy")</f>
        <v>2021</v>
      </c>
      <c r="P2393" s="4" t="str">
        <f>TEXT(Table1[[#This Row],[Invoice Date]],"mmm")</f>
        <v>Apr</v>
      </c>
      <c r="Q2393" s="4">
        <f>WEEKNUM(Table1[[#This Row],[Invoice Date]])</f>
        <v>14</v>
      </c>
    </row>
    <row r="2394" spans="2:17"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c r="O2394" s="4" t="str">
        <f>TEXT(Table1[[#This Row],[Invoice Date]],"yyyy")</f>
        <v>2021</v>
      </c>
      <c r="P2394" s="4" t="str">
        <f>TEXT(Table1[[#This Row],[Invoice Date]],"mmm")</f>
        <v>Apr</v>
      </c>
      <c r="Q2394" s="4">
        <f>WEEKNUM(Table1[[#This Row],[Invoice Date]])</f>
        <v>14</v>
      </c>
    </row>
    <row r="2395" spans="2:17"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c r="O2395" s="4" t="str">
        <f>TEXT(Table1[[#This Row],[Invoice Date]],"yyyy")</f>
        <v>2021</v>
      </c>
      <c r="P2395" s="4" t="str">
        <f>TEXT(Table1[[#This Row],[Invoice Date]],"mmm")</f>
        <v>Apr</v>
      </c>
      <c r="Q2395" s="4">
        <f>WEEKNUM(Table1[[#This Row],[Invoice Date]])</f>
        <v>14</v>
      </c>
    </row>
    <row r="2396" spans="2:17"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c r="O2396" s="4" t="str">
        <f>TEXT(Table1[[#This Row],[Invoice Date]],"yyyy")</f>
        <v>2021</v>
      </c>
      <c r="P2396" s="4" t="str">
        <f>TEXT(Table1[[#This Row],[Invoice Date]],"mmm")</f>
        <v>Apr</v>
      </c>
      <c r="Q2396" s="4">
        <f>WEEKNUM(Table1[[#This Row],[Invoice Date]])</f>
        <v>14</v>
      </c>
    </row>
    <row r="2397" spans="2:17"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c r="O2397" s="4" t="str">
        <f>TEXT(Table1[[#This Row],[Invoice Date]],"yyyy")</f>
        <v>2021</v>
      </c>
      <c r="P2397" s="4" t="str">
        <f>TEXT(Table1[[#This Row],[Invoice Date]],"mmm")</f>
        <v>May</v>
      </c>
      <c r="Q2397" s="4">
        <f>WEEKNUM(Table1[[#This Row],[Invoice Date]])</f>
        <v>19</v>
      </c>
    </row>
    <row r="2398" spans="2:17"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c r="O2398" s="4" t="str">
        <f>TEXT(Table1[[#This Row],[Invoice Date]],"yyyy")</f>
        <v>2021</v>
      </c>
      <c r="P2398" s="4" t="str">
        <f>TEXT(Table1[[#This Row],[Invoice Date]],"mmm")</f>
        <v>May</v>
      </c>
      <c r="Q2398" s="4">
        <f>WEEKNUM(Table1[[#This Row],[Invoice Date]])</f>
        <v>19</v>
      </c>
    </row>
    <row r="2399" spans="2:17"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c r="O2399" s="4" t="str">
        <f>TEXT(Table1[[#This Row],[Invoice Date]],"yyyy")</f>
        <v>2021</v>
      </c>
      <c r="P2399" s="4" t="str">
        <f>TEXT(Table1[[#This Row],[Invoice Date]],"mmm")</f>
        <v>May</v>
      </c>
      <c r="Q2399" s="4">
        <f>WEEKNUM(Table1[[#This Row],[Invoice Date]])</f>
        <v>19</v>
      </c>
    </row>
    <row r="2400" spans="2:17"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c r="O2400" s="4" t="str">
        <f>TEXT(Table1[[#This Row],[Invoice Date]],"yyyy")</f>
        <v>2021</v>
      </c>
      <c r="P2400" s="4" t="str">
        <f>TEXT(Table1[[#This Row],[Invoice Date]],"mmm")</f>
        <v>May</v>
      </c>
      <c r="Q2400" s="4">
        <f>WEEKNUM(Table1[[#This Row],[Invoice Date]])</f>
        <v>19</v>
      </c>
    </row>
    <row r="2401" spans="2:17"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c r="O2401" s="4" t="str">
        <f>TEXT(Table1[[#This Row],[Invoice Date]],"yyyy")</f>
        <v>2021</v>
      </c>
      <c r="P2401" s="4" t="str">
        <f>TEXT(Table1[[#This Row],[Invoice Date]],"mmm")</f>
        <v>May</v>
      </c>
      <c r="Q2401" s="4">
        <f>WEEKNUM(Table1[[#This Row],[Invoice Date]])</f>
        <v>19</v>
      </c>
    </row>
    <row r="2402" spans="2:17"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c r="O2402" s="4" t="str">
        <f>TEXT(Table1[[#This Row],[Invoice Date]],"yyyy")</f>
        <v>2021</v>
      </c>
      <c r="P2402" s="4" t="str">
        <f>TEXT(Table1[[#This Row],[Invoice Date]],"mmm")</f>
        <v>May</v>
      </c>
      <c r="Q2402" s="4">
        <f>WEEKNUM(Table1[[#This Row],[Invoice Date]])</f>
        <v>19</v>
      </c>
    </row>
    <row r="2403" spans="2:17"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c r="O2403" s="4" t="str">
        <f>TEXT(Table1[[#This Row],[Invoice Date]],"yyyy")</f>
        <v>2021</v>
      </c>
      <c r="P2403" s="4" t="str">
        <f>TEXT(Table1[[#This Row],[Invoice Date]],"mmm")</f>
        <v>Jun</v>
      </c>
      <c r="Q2403" s="4">
        <f>WEEKNUM(Table1[[#This Row],[Invoice Date]])</f>
        <v>23</v>
      </c>
    </row>
    <row r="2404" spans="2:17"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c r="O2404" s="4" t="str">
        <f>TEXT(Table1[[#This Row],[Invoice Date]],"yyyy")</f>
        <v>2021</v>
      </c>
      <c r="P2404" s="4" t="str">
        <f>TEXT(Table1[[#This Row],[Invoice Date]],"mmm")</f>
        <v>Jun</v>
      </c>
      <c r="Q2404" s="4">
        <f>WEEKNUM(Table1[[#This Row],[Invoice Date]])</f>
        <v>23</v>
      </c>
    </row>
    <row r="2405" spans="2:17"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c r="O2405" s="4" t="str">
        <f>TEXT(Table1[[#This Row],[Invoice Date]],"yyyy")</f>
        <v>2021</v>
      </c>
      <c r="P2405" s="4" t="str">
        <f>TEXT(Table1[[#This Row],[Invoice Date]],"mmm")</f>
        <v>Jun</v>
      </c>
      <c r="Q2405" s="4">
        <f>WEEKNUM(Table1[[#This Row],[Invoice Date]])</f>
        <v>23</v>
      </c>
    </row>
    <row r="2406" spans="2:17"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c r="O2406" s="4" t="str">
        <f>TEXT(Table1[[#This Row],[Invoice Date]],"yyyy")</f>
        <v>2021</v>
      </c>
      <c r="P2406" s="4" t="str">
        <f>TEXT(Table1[[#This Row],[Invoice Date]],"mmm")</f>
        <v>Jun</v>
      </c>
      <c r="Q2406" s="4">
        <f>WEEKNUM(Table1[[#This Row],[Invoice Date]])</f>
        <v>23</v>
      </c>
    </row>
    <row r="2407" spans="2:17"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c r="O2407" s="4" t="str">
        <f>TEXT(Table1[[#This Row],[Invoice Date]],"yyyy")</f>
        <v>2021</v>
      </c>
      <c r="P2407" s="4" t="str">
        <f>TEXT(Table1[[#This Row],[Invoice Date]],"mmm")</f>
        <v>Jun</v>
      </c>
      <c r="Q2407" s="4">
        <f>WEEKNUM(Table1[[#This Row],[Invoice Date]])</f>
        <v>23</v>
      </c>
    </row>
    <row r="2408" spans="2:17"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c r="O2408" s="4" t="str">
        <f>TEXT(Table1[[#This Row],[Invoice Date]],"yyyy")</f>
        <v>2021</v>
      </c>
      <c r="P2408" s="4" t="str">
        <f>TEXT(Table1[[#This Row],[Invoice Date]],"mmm")</f>
        <v>Jun</v>
      </c>
      <c r="Q2408" s="4">
        <f>WEEKNUM(Table1[[#This Row],[Invoice Date]])</f>
        <v>23</v>
      </c>
    </row>
    <row r="2409" spans="2:17"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c r="O2409" s="4" t="str">
        <f>TEXT(Table1[[#This Row],[Invoice Date]],"yyyy")</f>
        <v>2021</v>
      </c>
      <c r="P2409" s="4" t="str">
        <f>TEXT(Table1[[#This Row],[Invoice Date]],"mmm")</f>
        <v>Jul</v>
      </c>
      <c r="Q2409" s="4">
        <f>WEEKNUM(Table1[[#This Row],[Invoice Date]])</f>
        <v>27</v>
      </c>
    </row>
    <row r="2410" spans="2:17"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c r="O2410" s="4" t="str">
        <f>TEXT(Table1[[#This Row],[Invoice Date]],"yyyy")</f>
        <v>2021</v>
      </c>
      <c r="P2410" s="4" t="str">
        <f>TEXT(Table1[[#This Row],[Invoice Date]],"mmm")</f>
        <v>Jul</v>
      </c>
      <c r="Q2410" s="4">
        <f>WEEKNUM(Table1[[#This Row],[Invoice Date]])</f>
        <v>27</v>
      </c>
    </row>
    <row r="2411" spans="2:17"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c r="O2411" s="4" t="str">
        <f>TEXT(Table1[[#This Row],[Invoice Date]],"yyyy")</f>
        <v>2021</v>
      </c>
      <c r="P2411" s="4" t="str">
        <f>TEXT(Table1[[#This Row],[Invoice Date]],"mmm")</f>
        <v>Jul</v>
      </c>
      <c r="Q2411" s="4">
        <f>WEEKNUM(Table1[[#This Row],[Invoice Date]])</f>
        <v>27</v>
      </c>
    </row>
    <row r="2412" spans="2:17"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c r="O2412" s="4" t="str">
        <f>TEXT(Table1[[#This Row],[Invoice Date]],"yyyy")</f>
        <v>2021</v>
      </c>
      <c r="P2412" s="4" t="str">
        <f>TEXT(Table1[[#This Row],[Invoice Date]],"mmm")</f>
        <v>Jul</v>
      </c>
      <c r="Q2412" s="4">
        <f>WEEKNUM(Table1[[#This Row],[Invoice Date]])</f>
        <v>27</v>
      </c>
    </row>
    <row r="2413" spans="2:17"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c r="O2413" s="4" t="str">
        <f>TEXT(Table1[[#This Row],[Invoice Date]],"yyyy")</f>
        <v>2021</v>
      </c>
      <c r="P2413" s="4" t="str">
        <f>TEXT(Table1[[#This Row],[Invoice Date]],"mmm")</f>
        <v>Jul</v>
      </c>
      <c r="Q2413" s="4">
        <f>WEEKNUM(Table1[[#This Row],[Invoice Date]])</f>
        <v>27</v>
      </c>
    </row>
    <row r="2414" spans="2:17"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c r="O2414" s="4" t="str">
        <f>TEXT(Table1[[#This Row],[Invoice Date]],"yyyy")</f>
        <v>2021</v>
      </c>
      <c r="P2414" s="4" t="str">
        <f>TEXT(Table1[[#This Row],[Invoice Date]],"mmm")</f>
        <v>Jul</v>
      </c>
      <c r="Q2414" s="4">
        <f>WEEKNUM(Table1[[#This Row],[Invoice Date]])</f>
        <v>27</v>
      </c>
    </row>
    <row r="2415" spans="2:17"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c r="O2415" s="4" t="str">
        <f>TEXT(Table1[[#This Row],[Invoice Date]],"yyyy")</f>
        <v>2021</v>
      </c>
      <c r="P2415" s="4" t="str">
        <f>TEXT(Table1[[#This Row],[Invoice Date]],"mmm")</f>
        <v>Aug</v>
      </c>
      <c r="Q2415" s="4">
        <f>WEEKNUM(Table1[[#This Row],[Invoice Date]])</f>
        <v>32</v>
      </c>
    </row>
    <row r="2416" spans="2:17"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c r="O2416" s="4" t="str">
        <f>TEXT(Table1[[#This Row],[Invoice Date]],"yyyy")</f>
        <v>2021</v>
      </c>
      <c r="P2416" s="4" t="str">
        <f>TEXT(Table1[[#This Row],[Invoice Date]],"mmm")</f>
        <v>Aug</v>
      </c>
      <c r="Q2416" s="4">
        <f>WEEKNUM(Table1[[#This Row],[Invoice Date]])</f>
        <v>32</v>
      </c>
    </row>
    <row r="2417" spans="2:17"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c r="O2417" s="4" t="str">
        <f>TEXT(Table1[[#This Row],[Invoice Date]],"yyyy")</f>
        <v>2021</v>
      </c>
      <c r="P2417" s="4" t="str">
        <f>TEXT(Table1[[#This Row],[Invoice Date]],"mmm")</f>
        <v>Aug</v>
      </c>
      <c r="Q2417" s="4">
        <f>WEEKNUM(Table1[[#This Row],[Invoice Date]])</f>
        <v>32</v>
      </c>
    </row>
    <row r="2418" spans="2:17"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c r="O2418" s="4" t="str">
        <f>TEXT(Table1[[#This Row],[Invoice Date]],"yyyy")</f>
        <v>2021</v>
      </c>
      <c r="P2418" s="4" t="str">
        <f>TEXT(Table1[[#This Row],[Invoice Date]],"mmm")</f>
        <v>Aug</v>
      </c>
      <c r="Q2418" s="4">
        <f>WEEKNUM(Table1[[#This Row],[Invoice Date]])</f>
        <v>32</v>
      </c>
    </row>
    <row r="2419" spans="2:17"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c r="O2419" s="4" t="str">
        <f>TEXT(Table1[[#This Row],[Invoice Date]],"yyyy")</f>
        <v>2021</v>
      </c>
      <c r="P2419" s="4" t="str">
        <f>TEXT(Table1[[#This Row],[Invoice Date]],"mmm")</f>
        <v>Aug</v>
      </c>
      <c r="Q2419" s="4">
        <f>WEEKNUM(Table1[[#This Row],[Invoice Date]])</f>
        <v>32</v>
      </c>
    </row>
    <row r="2420" spans="2:17"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c r="O2420" s="4" t="str">
        <f>TEXT(Table1[[#This Row],[Invoice Date]],"yyyy")</f>
        <v>2021</v>
      </c>
      <c r="P2420" s="4" t="str">
        <f>TEXT(Table1[[#This Row],[Invoice Date]],"mmm")</f>
        <v>Aug</v>
      </c>
      <c r="Q2420" s="4">
        <f>WEEKNUM(Table1[[#This Row],[Invoice Date]])</f>
        <v>32</v>
      </c>
    </row>
    <row r="2421" spans="2:17"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c r="O2421" s="4" t="str">
        <f>TEXT(Table1[[#This Row],[Invoice Date]],"yyyy")</f>
        <v>2021</v>
      </c>
      <c r="P2421" s="4" t="str">
        <f>TEXT(Table1[[#This Row],[Invoice Date]],"mmm")</f>
        <v>Sep</v>
      </c>
      <c r="Q2421" s="4">
        <f>WEEKNUM(Table1[[#This Row],[Invoice Date]])</f>
        <v>36</v>
      </c>
    </row>
    <row r="2422" spans="2:17"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c r="O2422" s="4" t="str">
        <f>TEXT(Table1[[#This Row],[Invoice Date]],"yyyy")</f>
        <v>2021</v>
      </c>
      <c r="P2422" s="4" t="str">
        <f>TEXT(Table1[[#This Row],[Invoice Date]],"mmm")</f>
        <v>Sep</v>
      </c>
      <c r="Q2422" s="4">
        <f>WEEKNUM(Table1[[#This Row],[Invoice Date]])</f>
        <v>36</v>
      </c>
    </row>
    <row r="2423" spans="2:17"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c r="O2423" s="4" t="str">
        <f>TEXT(Table1[[#This Row],[Invoice Date]],"yyyy")</f>
        <v>2021</v>
      </c>
      <c r="P2423" s="4" t="str">
        <f>TEXT(Table1[[#This Row],[Invoice Date]],"mmm")</f>
        <v>Sep</v>
      </c>
      <c r="Q2423" s="4">
        <f>WEEKNUM(Table1[[#This Row],[Invoice Date]])</f>
        <v>36</v>
      </c>
    </row>
    <row r="2424" spans="2:17"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c r="O2424" s="4" t="str">
        <f>TEXT(Table1[[#This Row],[Invoice Date]],"yyyy")</f>
        <v>2021</v>
      </c>
      <c r="P2424" s="4" t="str">
        <f>TEXT(Table1[[#This Row],[Invoice Date]],"mmm")</f>
        <v>Sep</v>
      </c>
      <c r="Q2424" s="4">
        <f>WEEKNUM(Table1[[#This Row],[Invoice Date]])</f>
        <v>36</v>
      </c>
    </row>
    <row r="2425" spans="2:17"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c r="O2425" s="4" t="str">
        <f>TEXT(Table1[[#This Row],[Invoice Date]],"yyyy")</f>
        <v>2021</v>
      </c>
      <c r="P2425" s="4" t="str">
        <f>TEXT(Table1[[#This Row],[Invoice Date]],"mmm")</f>
        <v>Sep</v>
      </c>
      <c r="Q2425" s="4">
        <f>WEEKNUM(Table1[[#This Row],[Invoice Date]])</f>
        <v>36</v>
      </c>
    </row>
    <row r="2426" spans="2:17"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c r="O2426" s="4" t="str">
        <f>TEXT(Table1[[#This Row],[Invoice Date]],"yyyy")</f>
        <v>2021</v>
      </c>
      <c r="P2426" s="4" t="str">
        <f>TEXT(Table1[[#This Row],[Invoice Date]],"mmm")</f>
        <v>Sep</v>
      </c>
      <c r="Q2426" s="4">
        <f>WEEKNUM(Table1[[#This Row],[Invoice Date]])</f>
        <v>36</v>
      </c>
    </row>
    <row r="2427" spans="2:17"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c r="O2427" s="4" t="str">
        <f>TEXT(Table1[[#This Row],[Invoice Date]],"yyyy")</f>
        <v>2021</v>
      </c>
      <c r="P2427" s="4" t="str">
        <f>TEXT(Table1[[#This Row],[Invoice Date]],"mmm")</f>
        <v>Oct</v>
      </c>
      <c r="Q2427" s="4">
        <f>WEEKNUM(Table1[[#This Row],[Invoice Date]])</f>
        <v>41</v>
      </c>
    </row>
    <row r="2428" spans="2:17"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c r="O2428" s="4" t="str">
        <f>TEXT(Table1[[#This Row],[Invoice Date]],"yyyy")</f>
        <v>2021</v>
      </c>
      <c r="P2428" s="4" t="str">
        <f>TEXT(Table1[[#This Row],[Invoice Date]],"mmm")</f>
        <v>Oct</v>
      </c>
      <c r="Q2428" s="4">
        <f>WEEKNUM(Table1[[#This Row],[Invoice Date]])</f>
        <v>41</v>
      </c>
    </row>
    <row r="2429" spans="2:17"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c r="O2429" s="4" t="str">
        <f>TEXT(Table1[[#This Row],[Invoice Date]],"yyyy")</f>
        <v>2021</v>
      </c>
      <c r="P2429" s="4" t="str">
        <f>TEXT(Table1[[#This Row],[Invoice Date]],"mmm")</f>
        <v>Oct</v>
      </c>
      <c r="Q2429" s="4">
        <f>WEEKNUM(Table1[[#This Row],[Invoice Date]])</f>
        <v>41</v>
      </c>
    </row>
    <row r="2430" spans="2:17"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c r="O2430" s="4" t="str">
        <f>TEXT(Table1[[#This Row],[Invoice Date]],"yyyy")</f>
        <v>2021</v>
      </c>
      <c r="P2430" s="4" t="str">
        <f>TEXT(Table1[[#This Row],[Invoice Date]],"mmm")</f>
        <v>Oct</v>
      </c>
      <c r="Q2430" s="4">
        <f>WEEKNUM(Table1[[#This Row],[Invoice Date]])</f>
        <v>41</v>
      </c>
    </row>
    <row r="2431" spans="2:17"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c r="O2431" s="4" t="str">
        <f>TEXT(Table1[[#This Row],[Invoice Date]],"yyyy")</f>
        <v>2021</v>
      </c>
      <c r="P2431" s="4" t="str">
        <f>TEXT(Table1[[#This Row],[Invoice Date]],"mmm")</f>
        <v>Oct</v>
      </c>
      <c r="Q2431" s="4">
        <f>WEEKNUM(Table1[[#This Row],[Invoice Date]])</f>
        <v>41</v>
      </c>
    </row>
    <row r="2432" spans="2:17"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c r="O2432" s="4" t="str">
        <f>TEXT(Table1[[#This Row],[Invoice Date]],"yyyy")</f>
        <v>2021</v>
      </c>
      <c r="P2432" s="4" t="str">
        <f>TEXT(Table1[[#This Row],[Invoice Date]],"mmm")</f>
        <v>Oct</v>
      </c>
      <c r="Q2432" s="4">
        <f>WEEKNUM(Table1[[#This Row],[Invoice Date]])</f>
        <v>41</v>
      </c>
    </row>
    <row r="2433" spans="2:17"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c r="O2433" s="4" t="str">
        <f>TEXT(Table1[[#This Row],[Invoice Date]],"yyyy")</f>
        <v>2021</v>
      </c>
      <c r="P2433" s="4" t="str">
        <f>TEXT(Table1[[#This Row],[Invoice Date]],"mmm")</f>
        <v>Nov</v>
      </c>
      <c r="Q2433" s="4">
        <f>WEEKNUM(Table1[[#This Row],[Invoice Date]])</f>
        <v>45</v>
      </c>
    </row>
    <row r="2434" spans="2:17"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c r="O2434" s="4" t="str">
        <f>TEXT(Table1[[#This Row],[Invoice Date]],"yyyy")</f>
        <v>2021</v>
      </c>
      <c r="P2434" s="4" t="str">
        <f>TEXT(Table1[[#This Row],[Invoice Date]],"mmm")</f>
        <v>Nov</v>
      </c>
      <c r="Q2434" s="4">
        <f>WEEKNUM(Table1[[#This Row],[Invoice Date]])</f>
        <v>45</v>
      </c>
    </row>
    <row r="2435" spans="2:17"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c r="O2435" s="4" t="str">
        <f>TEXT(Table1[[#This Row],[Invoice Date]],"yyyy")</f>
        <v>2021</v>
      </c>
      <c r="P2435" s="4" t="str">
        <f>TEXT(Table1[[#This Row],[Invoice Date]],"mmm")</f>
        <v>Nov</v>
      </c>
      <c r="Q2435" s="4">
        <f>WEEKNUM(Table1[[#This Row],[Invoice Date]])</f>
        <v>45</v>
      </c>
    </row>
    <row r="2436" spans="2:17"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c r="O2436" s="4" t="str">
        <f>TEXT(Table1[[#This Row],[Invoice Date]],"yyyy")</f>
        <v>2021</v>
      </c>
      <c r="P2436" s="4" t="str">
        <f>TEXT(Table1[[#This Row],[Invoice Date]],"mmm")</f>
        <v>Nov</v>
      </c>
      <c r="Q2436" s="4">
        <f>WEEKNUM(Table1[[#This Row],[Invoice Date]])</f>
        <v>45</v>
      </c>
    </row>
    <row r="2437" spans="2:17"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c r="O2437" s="4" t="str">
        <f>TEXT(Table1[[#This Row],[Invoice Date]],"yyyy")</f>
        <v>2021</v>
      </c>
      <c r="P2437" s="4" t="str">
        <f>TEXT(Table1[[#This Row],[Invoice Date]],"mmm")</f>
        <v>Nov</v>
      </c>
      <c r="Q2437" s="4">
        <f>WEEKNUM(Table1[[#This Row],[Invoice Date]])</f>
        <v>45</v>
      </c>
    </row>
    <row r="2438" spans="2:17"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c r="O2438" s="4" t="str">
        <f>TEXT(Table1[[#This Row],[Invoice Date]],"yyyy")</f>
        <v>2021</v>
      </c>
      <c r="P2438" s="4" t="str">
        <f>TEXT(Table1[[#This Row],[Invoice Date]],"mmm")</f>
        <v>Nov</v>
      </c>
      <c r="Q2438" s="4">
        <f>WEEKNUM(Table1[[#This Row],[Invoice Date]])</f>
        <v>45</v>
      </c>
    </row>
    <row r="2439" spans="2:17"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c r="O2439" s="4" t="str">
        <f>TEXT(Table1[[#This Row],[Invoice Date]],"yyyy")</f>
        <v>2021</v>
      </c>
      <c r="P2439" s="4" t="str">
        <f>TEXT(Table1[[#This Row],[Invoice Date]],"mmm")</f>
        <v>Dec</v>
      </c>
      <c r="Q2439" s="4">
        <f>WEEKNUM(Table1[[#This Row],[Invoice Date]])</f>
        <v>49</v>
      </c>
    </row>
    <row r="2440" spans="2:17"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c r="O2440" s="4" t="str">
        <f>TEXT(Table1[[#This Row],[Invoice Date]],"yyyy")</f>
        <v>2021</v>
      </c>
      <c r="P2440" s="4" t="str">
        <f>TEXT(Table1[[#This Row],[Invoice Date]],"mmm")</f>
        <v>Dec</v>
      </c>
      <c r="Q2440" s="4">
        <f>WEEKNUM(Table1[[#This Row],[Invoice Date]])</f>
        <v>49</v>
      </c>
    </row>
    <row r="2441" spans="2:17"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c r="O2441" s="4" t="str">
        <f>TEXT(Table1[[#This Row],[Invoice Date]],"yyyy")</f>
        <v>2021</v>
      </c>
      <c r="P2441" s="4" t="str">
        <f>TEXT(Table1[[#This Row],[Invoice Date]],"mmm")</f>
        <v>Dec</v>
      </c>
      <c r="Q2441" s="4">
        <f>WEEKNUM(Table1[[#This Row],[Invoice Date]])</f>
        <v>49</v>
      </c>
    </row>
    <row r="2442" spans="2:17"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c r="O2442" s="4" t="str">
        <f>TEXT(Table1[[#This Row],[Invoice Date]],"yyyy")</f>
        <v>2021</v>
      </c>
      <c r="P2442" s="4" t="str">
        <f>TEXT(Table1[[#This Row],[Invoice Date]],"mmm")</f>
        <v>Dec</v>
      </c>
      <c r="Q2442" s="4">
        <f>WEEKNUM(Table1[[#This Row],[Invoice Date]])</f>
        <v>49</v>
      </c>
    </row>
    <row r="2443" spans="2:17"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c r="O2443" s="4" t="str">
        <f>TEXT(Table1[[#This Row],[Invoice Date]],"yyyy")</f>
        <v>2021</v>
      </c>
      <c r="P2443" s="4" t="str">
        <f>TEXT(Table1[[#This Row],[Invoice Date]],"mmm")</f>
        <v>Dec</v>
      </c>
      <c r="Q2443" s="4">
        <f>WEEKNUM(Table1[[#This Row],[Invoice Date]])</f>
        <v>49</v>
      </c>
    </row>
    <row r="2444" spans="2:17"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c r="O2444" s="4" t="str">
        <f>TEXT(Table1[[#This Row],[Invoice Date]],"yyyy")</f>
        <v>2021</v>
      </c>
      <c r="P2444" s="4" t="str">
        <f>TEXT(Table1[[#This Row],[Invoice Date]],"mmm")</f>
        <v>Dec</v>
      </c>
      <c r="Q2444" s="4">
        <f>WEEKNUM(Table1[[#This Row],[Invoice Date]])</f>
        <v>49</v>
      </c>
    </row>
    <row r="2445" spans="2:17"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c r="O2445" s="4" t="str">
        <f>TEXT(Table1[[#This Row],[Invoice Date]],"yyyy")</f>
        <v>2021</v>
      </c>
      <c r="P2445" s="4" t="str">
        <f>TEXT(Table1[[#This Row],[Invoice Date]],"mmm")</f>
        <v>Jan</v>
      </c>
      <c r="Q2445" s="4">
        <f>WEEKNUM(Table1[[#This Row],[Invoice Date]])</f>
        <v>3</v>
      </c>
    </row>
    <row r="2446" spans="2:17"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c r="O2446" s="4" t="str">
        <f>TEXT(Table1[[#This Row],[Invoice Date]],"yyyy")</f>
        <v>2021</v>
      </c>
      <c r="P2446" s="4" t="str">
        <f>TEXT(Table1[[#This Row],[Invoice Date]],"mmm")</f>
        <v>Jan</v>
      </c>
      <c r="Q2446" s="4">
        <f>WEEKNUM(Table1[[#This Row],[Invoice Date]])</f>
        <v>3</v>
      </c>
    </row>
    <row r="2447" spans="2:17"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c r="O2447" s="4" t="str">
        <f>TEXT(Table1[[#This Row],[Invoice Date]],"yyyy")</f>
        <v>2021</v>
      </c>
      <c r="P2447" s="4" t="str">
        <f>TEXT(Table1[[#This Row],[Invoice Date]],"mmm")</f>
        <v>Jan</v>
      </c>
      <c r="Q2447" s="4">
        <f>WEEKNUM(Table1[[#This Row],[Invoice Date]])</f>
        <v>3</v>
      </c>
    </row>
    <row r="2448" spans="2:17"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c r="O2448" s="4" t="str">
        <f>TEXT(Table1[[#This Row],[Invoice Date]],"yyyy")</f>
        <v>2021</v>
      </c>
      <c r="P2448" s="4" t="str">
        <f>TEXT(Table1[[#This Row],[Invoice Date]],"mmm")</f>
        <v>Jan</v>
      </c>
      <c r="Q2448" s="4">
        <f>WEEKNUM(Table1[[#This Row],[Invoice Date]])</f>
        <v>3</v>
      </c>
    </row>
    <row r="2449" spans="2:17"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c r="O2449" s="4" t="str">
        <f>TEXT(Table1[[#This Row],[Invoice Date]],"yyyy")</f>
        <v>2021</v>
      </c>
      <c r="P2449" s="4" t="str">
        <f>TEXT(Table1[[#This Row],[Invoice Date]],"mmm")</f>
        <v>Jan</v>
      </c>
      <c r="Q2449" s="4">
        <f>WEEKNUM(Table1[[#This Row],[Invoice Date]])</f>
        <v>3</v>
      </c>
    </row>
    <row r="2450" spans="2:17"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c r="O2450" s="4" t="str">
        <f>TEXT(Table1[[#This Row],[Invoice Date]],"yyyy")</f>
        <v>2021</v>
      </c>
      <c r="P2450" s="4" t="str">
        <f>TEXT(Table1[[#This Row],[Invoice Date]],"mmm")</f>
        <v>Jan</v>
      </c>
      <c r="Q2450" s="4">
        <f>WEEKNUM(Table1[[#This Row],[Invoice Date]])</f>
        <v>3</v>
      </c>
    </row>
    <row r="2451" spans="2:17"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c r="O2451" s="4" t="str">
        <f>TEXT(Table1[[#This Row],[Invoice Date]],"yyyy")</f>
        <v>2021</v>
      </c>
      <c r="P2451" s="4" t="str">
        <f>TEXT(Table1[[#This Row],[Invoice Date]],"mmm")</f>
        <v>Feb</v>
      </c>
      <c r="Q2451" s="4">
        <f>WEEKNUM(Table1[[#This Row],[Invoice Date]])</f>
        <v>7</v>
      </c>
    </row>
    <row r="2452" spans="2:17"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c r="O2452" s="4" t="str">
        <f>TEXT(Table1[[#This Row],[Invoice Date]],"yyyy")</f>
        <v>2021</v>
      </c>
      <c r="P2452" s="4" t="str">
        <f>TEXT(Table1[[#This Row],[Invoice Date]],"mmm")</f>
        <v>Feb</v>
      </c>
      <c r="Q2452" s="4">
        <f>WEEKNUM(Table1[[#This Row],[Invoice Date]])</f>
        <v>7</v>
      </c>
    </row>
    <row r="2453" spans="2:17"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c r="O2453" s="4" t="str">
        <f>TEXT(Table1[[#This Row],[Invoice Date]],"yyyy")</f>
        <v>2021</v>
      </c>
      <c r="P2453" s="4" t="str">
        <f>TEXT(Table1[[#This Row],[Invoice Date]],"mmm")</f>
        <v>Feb</v>
      </c>
      <c r="Q2453" s="4">
        <f>WEEKNUM(Table1[[#This Row],[Invoice Date]])</f>
        <v>7</v>
      </c>
    </row>
    <row r="2454" spans="2:17"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c r="O2454" s="4" t="str">
        <f>TEXT(Table1[[#This Row],[Invoice Date]],"yyyy")</f>
        <v>2021</v>
      </c>
      <c r="P2454" s="4" t="str">
        <f>TEXT(Table1[[#This Row],[Invoice Date]],"mmm")</f>
        <v>Feb</v>
      </c>
      <c r="Q2454" s="4">
        <f>WEEKNUM(Table1[[#This Row],[Invoice Date]])</f>
        <v>7</v>
      </c>
    </row>
    <row r="2455" spans="2:17"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c r="O2455" s="4" t="str">
        <f>TEXT(Table1[[#This Row],[Invoice Date]],"yyyy")</f>
        <v>2021</v>
      </c>
      <c r="P2455" s="4" t="str">
        <f>TEXT(Table1[[#This Row],[Invoice Date]],"mmm")</f>
        <v>Feb</v>
      </c>
      <c r="Q2455" s="4">
        <f>WEEKNUM(Table1[[#This Row],[Invoice Date]])</f>
        <v>7</v>
      </c>
    </row>
    <row r="2456" spans="2:17"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c r="O2456" s="4" t="str">
        <f>TEXT(Table1[[#This Row],[Invoice Date]],"yyyy")</f>
        <v>2021</v>
      </c>
      <c r="P2456" s="4" t="str">
        <f>TEXT(Table1[[#This Row],[Invoice Date]],"mmm")</f>
        <v>Feb</v>
      </c>
      <c r="Q2456" s="4">
        <f>WEEKNUM(Table1[[#This Row],[Invoice Date]])</f>
        <v>7</v>
      </c>
    </row>
    <row r="2457" spans="2:17"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c r="O2457" s="4" t="str">
        <f>TEXT(Table1[[#This Row],[Invoice Date]],"yyyy")</f>
        <v>2021</v>
      </c>
      <c r="P2457" s="4" t="str">
        <f>TEXT(Table1[[#This Row],[Invoice Date]],"mmm")</f>
        <v>Mar</v>
      </c>
      <c r="Q2457" s="4">
        <f>WEEKNUM(Table1[[#This Row],[Invoice Date]])</f>
        <v>11</v>
      </c>
    </row>
    <row r="2458" spans="2:17"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c r="O2458" s="4" t="str">
        <f>TEXT(Table1[[#This Row],[Invoice Date]],"yyyy")</f>
        <v>2021</v>
      </c>
      <c r="P2458" s="4" t="str">
        <f>TEXT(Table1[[#This Row],[Invoice Date]],"mmm")</f>
        <v>Mar</v>
      </c>
      <c r="Q2458" s="4">
        <f>WEEKNUM(Table1[[#This Row],[Invoice Date]])</f>
        <v>11</v>
      </c>
    </row>
    <row r="2459" spans="2:17"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c r="O2459" s="4" t="str">
        <f>TEXT(Table1[[#This Row],[Invoice Date]],"yyyy")</f>
        <v>2021</v>
      </c>
      <c r="P2459" s="4" t="str">
        <f>TEXT(Table1[[#This Row],[Invoice Date]],"mmm")</f>
        <v>Mar</v>
      </c>
      <c r="Q2459" s="4">
        <f>WEEKNUM(Table1[[#This Row],[Invoice Date]])</f>
        <v>11</v>
      </c>
    </row>
    <row r="2460" spans="2:17"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c r="O2460" s="4" t="str">
        <f>TEXT(Table1[[#This Row],[Invoice Date]],"yyyy")</f>
        <v>2021</v>
      </c>
      <c r="P2460" s="4" t="str">
        <f>TEXT(Table1[[#This Row],[Invoice Date]],"mmm")</f>
        <v>Mar</v>
      </c>
      <c r="Q2460" s="4">
        <f>WEEKNUM(Table1[[#This Row],[Invoice Date]])</f>
        <v>11</v>
      </c>
    </row>
    <row r="2461" spans="2:17"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c r="O2461" s="4" t="str">
        <f>TEXT(Table1[[#This Row],[Invoice Date]],"yyyy")</f>
        <v>2021</v>
      </c>
      <c r="P2461" s="4" t="str">
        <f>TEXT(Table1[[#This Row],[Invoice Date]],"mmm")</f>
        <v>Mar</v>
      </c>
      <c r="Q2461" s="4">
        <f>WEEKNUM(Table1[[#This Row],[Invoice Date]])</f>
        <v>11</v>
      </c>
    </row>
    <row r="2462" spans="2:17"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c r="O2462" s="4" t="str">
        <f>TEXT(Table1[[#This Row],[Invoice Date]],"yyyy")</f>
        <v>2021</v>
      </c>
      <c r="P2462" s="4" t="str">
        <f>TEXT(Table1[[#This Row],[Invoice Date]],"mmm")</f>
        <v>Mar</v>
      </c>
      <c r="Q2462" s="4">
        <f>WEEKNUM(Table1[[#This Row],[Invoice Date]])</f>
        <v>11</v>
      </c>
    </row>
    <row r="2463" spans="2:17"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c r="O2463" s="4" t="str">
        <f>TEXT(Table1[[#This Row],[Invoice Date]],"yyyy")</f>
        <v>2021</v>
      </c>
      <c r="P2463" s="4" t="str">
        <f>TEXT(Table1[[#This Row],[Invoice Date]],"mmm")</f>
        <v>Apr</v>
      </c>
      <c r="Q2463" s="4">
        <f>WEEKNUM(Table1[[#This Row],[Invoice Date]])</f>
        <v>15</v>
      </c>
    </row>
    <row r="2464" spans="2:17"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c r="O2464" s="4" t="str">
        <f>TEXT(Table1[[#This Row],[Invoice Date]],"yyyy")</f>
        <v>2021</v>
      </c>
      <c r="P2464" s="4" t="str">
        <f>TEXT(Table1[[#This Row],[Invoice Date]],"mmm")</f>
        <v>Apr</v>
      </c>
      <c r="Q2464" s="4">
        <f>WEEKNUM(Table1[[#This Row],[Invoice Date]])</f>
        <v>15</v>
      </c>
    </row>
    <row r="2465" spans="2:17"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c r="O2465" s="4" t="str">
        <f>TEXT(Table1[[#This Row],[Invoice Date]],"yyyy")</f>
        <v>2021</v>
      </c>
      <c r="P2465" s="4" t="str">
        <f>TEXT(Table1[[#This Row],[Invoice Date]],"mmm")</f>
        <v>Apr</v>
      </c>
      <c r="Q2465" s="4">
        <f>WEEKNUM(Table1[[#This Row],[Invoice Date]])</f>
        <v>15</v>
      </c>
    </row>
    <row r="2466" spans="2:17"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c r="O2466" s="4" t="str">
        <f>TEXT(Table1[[#This Row],[Invoice Date]],"yyyy")</f>
        <v>2021</v>
      </c>
      <c r="P2466" s="4" t="str">
        <f>TEXT(Table1[[#This Row],[Invoice Date]],"mmm")</f>
        <v>Apr</v>
      </c>
      <c r="Q2466" s="4">
        <f>WEEKNUM(Table1[[#This Row],[Invoice Date]])</f>
        <v>15</v>
      </c>
    </row>
    <row r="2467" spans="2:17"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c r="O2467" s="4" t="str">
        <f>TEXT(Table1[[#This Row],[Invoice Date]],"yyyy")</f>
        <v>2021</v>
      </c>
      <c r="P2467" s="4" t="str">
        <f>TEXT(Table1[[#This Row],[Invoice Date]],"mmm")</f>
        <v>Apr</v>
      </c>
      <c r="Q2467" s="4">
        <f>WEEKNUM(Table1[[#This Row],[Invoice Date]])</f>
        <v>15</v>
      </c>
    </row>
    <row r="2468" spans="2:17"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c r="O2468" s="4" t="str">
        <f>TEXT(Table1[[#This Row],[Invoice Date]],"yyyy")</f>
        <v>2021</v>
      </c>
      <c r="P2468" s="4" t="str">
        <f>TEXT(Table1[[#This Row],[Invoice Date]],"mmm")</f>
        <v>Apr</v>
      </c>
      <c r="Q2468" s="4">
        <f>WEEKNUM(Table1[[#This Row],[Invoice Date]])</f>
        <v>15</v>
      </c>
    </row>
    <row r="2469" spans="2:17"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c r="O2469" s="4" t="str">
        <f>TEXT(Table1[[#This Row],[Invoice Date]],"yyyy")</f>
        <v>2021</v>
      </c>
      <c r="P2469" s="4" t="str">
        <f>TEXT(Table1[[#This Row],[Invoice Date]],"mmm")</f>
        <v>May</v>
      </c>
      <c r="Q2469" s="4">
        <f>WEEKNUM(Table1[[#This Row],[Invoice Date]])</f>
        <v>20</v>
      </c>
    </row>
    <row r="2470" spans="2:17"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c r="O2470" s="4" t="str">
        <f>TEXT(Table1[[#This Row],[Invoice Date]],"yyyy")</f>
        <v>2021</v>
      </c>
      <c r="P2470" s="4" t="str">
        <f>TEXT(Table1[[#This Row],[Invoice Date]],"mmm")</f>
        <v>May</v>
      </c>
      <c r="Q2470" s="4">
        <f>WEEKNUM(Table1[[#This Row],[Invoice Date]])</f>
        <v>20</v>
      </c>
    </row>
    <row r="2471" spans="2:17"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c r="O2471" s="4" t="str">
        <f>TEXT(Table1[[#This Row],[Invoice Date]],"yyyy")</f>
        <v>2021</v>
      </c>
      <c r="P2471" s="4" t="str">
        <f>TEXT(Table1[[#This Row],[Invoice Date]],"mmm")</f>
        <v>May</v>
      </c>
      <c r="Q2471" s="4">
        <f>WEEKNUM(Table1[[#This Row],[Invoice Date]])</f>
        <v>20</v>
      </c>
    </row>
    <row r="2472" spans="2:17"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c r="O2472" s="4" t="str">
        <f>TEXT(Table1[[#This Row],[Invoice Date]],"yyyy")</f>
        <v>2021</v>
      </c>
      <c r="P2472" s="4" t="str">
        <f>TEXT(Table1[[#This Row],[Invoice Date]],"mmm")</f>
        <v>May</v>
      </c>
      <c r="Q2472" s="4">
        <f>WEEKNUM(Table1[[#This Row],[Invoice Date]])</f>
        <v>20</v>
      </c>
    </row>
    <row r="2473" spans="2:17"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c r="O2473" s="4" t="str">
        <f>TEXT(Table1[[#This Row],[Invoice Date]],"yyyy")</f>
        <v>2021</v>
      </c>
      <c r="P2473" s="4" t="str">
        <f>TEXT(Table1[[#This Row],[Invoice Date]],"mmm")</f>
        <v>May</v>
      </c>
      <c r="Q2473" s="4">
        <f>WEEKNUM(Table1[[#This Row],[Invoice Date]])</f>
        <v>20</v>
      </c>
    </row>
    <row r="2474" spans="2:17"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c r="O2474" s="4" t="str">
        <f>TEXT(Table1[[#This Row],[Invoice Date]],"yyyy")</f>
        <v>2021</v>
      </c>
      <c r="P2474" s="4" t="str">
        <f>TEXT(Table1[[#This Row],[Invoice Date]],"mmm")</f>
        <v>May</v>
      </c>
      <c r="Q2474" s="4">
        <f>WEEKNUM(Table1[[#This Row],[Invoice Date]])</f>
        <v>20</v>
      </c>
    </row>
    <row r="2475" spans="2:17"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c r="O2475" s="4" t="str">
        <f>TEXT(Table1[[#This Row],[Invoice Date]],"yyyy")</f>
        <v>2021</v>
      </c>
      <c r="P2475" s="4" t="str">
        <f>TEXT(Table1[[#This Row],[Invoice Date]],"mmm")</f>
        <v>Jun</v>
      </c>
      <c r="Q2475" s="4">
        <f>WEEKNUM(Table1[[#This Row],[Invoice Date]])</f>
        <v>24</v>
      </c>
    </row>
    <row r="2476" spans="2:17"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c r="O2476" s="4" t="str">
        <f>TEXT(Table1[[#This Row],[Invoice Date]],"yyyy")</f>
        <v>2021</v>
      </c>
      <c r="P2476" s="4" t="str">
        <f>TEXT(Table1[[#This Row],[Invoice Date]],"mmm")</f>
        <v>Jun</v>
      </c>
      <c r="Q2476" s="4">
        <f>WEEKNUM(Table1[[#This Row],[Invoice Date]])</f>
        <v>24</v>
      </c>
    </row>
    <row r="2477" spans="2:17"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c r="O2477" s="4" t="str">
        <f>TEXT(Table1[[#This Row],[Invoice Date]],"yyyy")</f>
        <v>2021</v>
      </c>
      <c r="P2477" s="4" t="str">
        <f>TEXT(Table1[[#This Row],[Invoice Date]],"mmm")</f>
        <v>Jun</v>
      </c>
      <c r="Q2477" s="4">
        <f>WEEKNUM(Table1[[#This Row],[Invoice Date]])</f>
        <v>24</v>
      </c>
    </row>
    <row r="2478" spans="2:17"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c r="O2478" s="4" t="str">
        <f>TEXT(Table1[[#This Row],[Invoice Date]],"yyyy")</f>
        <v>2021</v>
      </c>
      <c r="P2478" s="4" t="str">
        <f>TEXT(Table1[[#This Row],[Invoice Date]],"mmm")</f>
        <v>Jun</v>
      </c>
      <c r="Q2478" s="4">
        <f>WEEKNUM(Table1[[#This Row],[Invoice Date]])</f>
        <v>24</v>
      </c>
    </row>
    <row r="2479" spans="2:17"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c r="O2479" s="4" t="str">
        <f>TEXT(Table1[[#This Row],[Invoice Date]],"yyyy")</f>
        <v>2021</v>
      </c>
      <c r="P2479" s="4" t="str">
        <f>TEXT(Table1[[#This Row],[Invoice Date]],"mmm")</f>
        <v>Jun</v>
      </c>
      <c r="Q2479" s="4">
        <f>WEEKNUM(Table1[[#This Row],[Invoice Date]])</f>
        <v>24</v>
      </c>
    </row>
    <row r="2480" spans="2:17"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c r="O2480" s="4" t="str">
        <f>TEXT(Table1[[#This Row],[Invoice Date]],"yyyy")</f>
        <v>2021</v>
      </c>
      <c r="P2480" s="4" t="str">
        <f>TEXT(Table1[[#This Row],[Invoice Date]],"mmm")</f>
        <v>Jun</v>
      </c>
      <c r="Q2480" s="4">
        <f>WEEKNUM(Table1[[#This Row],[Invoice Date]])</f>
        <v>24</v>
      </c>
    </row>
    <row r="2481" spans="2:17"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c r="O2481" s="4" t="str">
        <f>TEXT(Table1[[#This Row],[Invoice Date]],"yyyy")</f>
        <v>2021</v>
      </c>
      <c r="P2481" s="4" t="str">
        <f>TEXT(Table1[[#This Row],[Invoice Date]],"mmm")</f>
        <v>Jul</v>
      </c>
      <c r="Q2481" s="4">
        <f>WEEKNUM(Table1[[#This Row],[Invoice Date]])</f>
        <v>28</v>
      </c>
    </row>
    <row r="2482" spans="2:17"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c r="O2482" s="4" t="str">
        <f>TEXT(Table1[[#This Row],[Invoice Date]],"yyyy")</f>
        <v>2021</v>
      </c>
      <c r="P2482" s="4" t="str">
        <f>TEXT(Table1[[#This Row],[Invoice Date]],"mmm")</f>
        <v>Jul</v>
      </c>
      <c r="Q2482" s="4">
        <f>WEEKNUM(Table1[[#This Row],[Invoice Date]])</f>
        <v>28</v>
      </c>
    </row>
    <row r="2483" spans="2:17"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c r="O2483" s="4" t="str">
        <f>TEXT(Table1[[#This Row],[Invoice Date]],"yyyy")</f>
        <v>2021</v>
      </c>
      <c r="P2483" s="4" t="str">
        <f>TEXT(Table1[[#This Row],[Invoice Date]],"mmm")</f>
        <v>Jul</v>
      </c>
      <c r="Q2483" s="4">
        <f>WEEKNUM(Table1[[#This Row],[Invoice Date]])</f>
        <v>28</v>
      </c>
    </row>
    <row r="2484" spans="2:17"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c r="O2484" s="4" t="str">
        <f>TEXT(Table1[[#This Row],[Invoice Date]],"yyyy")</f>
        <v>2021</v>
      </c>
      <c r="P2484" s="4" t="str">
        <f>TEXT(Table1[[#This Row],[Invoice Date]],"mmm")</f>
        <v>Jul</v>
      </c>
      <c r="Q2484" s="4">
        <f>WEEKNUM(Table1[[#This Row],[Invoice Date]])</f>
        <v>28</v>
      </c>
    </row>
    <row r="2485" spans="2:17"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c r="O2485" s="4" t="str">
        <f>TEXT(Table1[[#This Row],[Invoice Date]],"yyyy")</f>
        <v>2021</v>
      </c>
      <c r="P2485" s="4" t="str">
        <f>TEXT(Table1[[#This Row],[Invoice Date]],"mmm")</f>
        <v>Jul</v>
      </c>
      <c r="Q2485" s="4">
        <f>WEEKNUM(Table1[[#This Row],[Invoice Date]])</f>
        <v>28</v>
      </c>
    </row>
    <row r="2486" spans="2:17"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c r="O2486" s="4" t="str">
        <f>TEXT(Table1[[#This Row],[Invoice Date]],"yyyy")</f>
        <v>2021</v>
      </c>
      <c r="P2486" s="4" t="str">
        <f>TEXT(Table1[[#This Row],[Invoice Date]],"mmm")</f>
        <v>Jul</v>
      </c>
      <c r="Q2486" s="4">
        <f>WEEKNUM(Table1[[#This Row],[Invoice Date]])</f>
        <v>28</v>
      </c>
    </row>
    <row r="2487" spans="2:17"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c r="O2487" s="4" t="str">
        <f>TEXT(Table1[[#This Row],[Invoice Date]],"yyyy")</f>
        <v>2021</v>
      </c>
      <c r="P2487" s="4" t="str">
        <f>TEXT(Table1[[#This Row],[Invoice Date]],"mmm")</f>
        <v>Aug</v>
      </c>
      <c r="Q2487" s="4">
        <f>WEEKNUM(Table1[[#This Row],[Invoice Date]])</f>
        <v>33</v>
      </c>
    </row>
    <row r="2488" spans="2:17"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c r="O2488" s="4" t="str">
        <f>TEXT(Table1[[#This Row],[Invoice Date]],"yyyy")</f>
        <v>2021</v>
      </c>
      <c r="P2488" s="4" t="str">
        <f>TEXT(Table1[[#This Row],[Invoice Date]],"mmm")</f>
        <v>Aug</v>
      </c>
      <c r="Q2488" s="4">
        <f>WEEKNUM(Table1[[#This Row],[Invoice Date]])</f>
        <v>33</v>
      </c>
    </row>
    <row r="2489" spans="2:17"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c r="O2489" s="4" t="str">
        <f>TEXT(Table1[[#This Row],[Invoice Date]],"yyyy")</f>
        <v>2021</v>
      </c>
      <c r="P2489" s="4" t="str">
        <f>TEXT(Table1[[#This Row],[Invoice Date]],"mmm")</f>
        <v>Aug</v>
      </c>
      <c r="Q2489" s="4">
        <f>WEEKNUM(Table1[[#This Row],[Invoice Date]])</f>
        <v>33</v>
      </c>
    </row>
    <row r="2490" spans="2:17"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c r="O2490" s="4" t="str">
        <f>TEXT(Table1[[#This Row],[Invoice Date]],"yyyy")</f>
        <v>2021</v>
      </c>
      <c r="P2490" s="4" t="str">
        <f>TEXT(Table1[[#This Row],[Invoice Date]],"mmm")</f>
        <v>Aug</v>
      </c>
      <c r="Q2490" s="4">
        <f>WEEKNUM(Table1[[#This Row],[Invoice Date]])</f>
        <v>33</v>
      </c>
    </row>
    <row r="2491" spans="2:17"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c r="O2491" s="4" t="str">
        <f>TEXT(Table1[[#This Row],[Invoice Date]],"yyyy")</f>
        <v>2021</v>
      </c>
      <c r="P2491" s="4" t="str">
        <f>TEXT(Table1[[#This Row],[Invoice Date]],"mmm")</f>
        <v>Aug</v>
      </c>
      <c r="Q2491" s="4">
        <f>WEEKNUM(Table1[[#This Row],[Invoice Date]])</f>
        <v>33</v>
      </c>
    </row>
    <row r="2492" spans="2:17"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c r="O2492" s="4" t="str">
        <f>TEXT(Table1[[#This Row],[Invoice Date]],"yyyy")</f>
        <v>2021</v>
      </c>
      <c r="P2492" s="4" t="str">
        <f>TEXT(Table1[[#This Row],[Invoice Date]],"mmm")</f>
        <v>Aug</v>
      </c>
      <c r="Q2492" s="4">
        <f>WEEKNUM(Table1[[#This Row],[Invoice Date]])</f>
        <v>33</v>
      </c>
    </row>
    <row r="2493" spans="2:17"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c r="O2493" s="4" t="str">
        <f>TEXT(Table1[[#This Row],[Invoice Date]],"yyyy")</f>
        <v>2021</v>
      </c>
      <c r="P2493" s="4" t="str">
        <f>TEXT(Table1[[#This Row],[Invoice Date]],"mmm")</f>
        <v>Sep</v>
      </c>
      <c r="Q2493" s="4">
        <f>WEEKNUM(Table1[[#This Row],[Invoice Date]])</f>
        <v>37</v>
      </c>
    </row>
    <row r="2494" spans="2:17"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c r="O2494" s="4" t="str">
        <f>TEXT(Table1[[#This Row],[Invoice Date]],"yyyy")</f>
        <v>2021</v>
      </c>
      <c r="P2494" s="4" t="str">
        <f>TEXT(Table1[[#This Row],[Invoice Date]],"mmm")</f>
        <v>Sep</v>
      </c>
      <c r="Q2494" s="4">
        <f>WEEKNUM(Table1[[#This Row],[Invoice Date]])</f>
        <v>37</v>
      </c>
    </row>
    <row r="2495" spans="2:17"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c r="O2495" s="4" t="str">
        <f>TEXT(Table1[[#This Row],[Invoice Date]],"yyyy")</f>
        <v>2021</v>
      </c>
      <c r="P2495" s="4" t="str">
        <f>TEXT(Table1[[#This Row],[Invoice Date]],"mmm")</f>
        <v>Sep</v>
      </c>
      <c r="Q2495" s="4">
        <f>WEEKNUM(Table1[[#This Row],[Invoice Date]])</f>
        <v>37</v>
      </c>
    </row>
    <row r="2496" spans="2:17"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c r="O2496" s="4" t="str">
        <f>TEXT(Table1[[#This Row],[Invoice Date]],"yyyy")</f>
        <v>2021</v>
      </c>
      <c r="P2496" s="4" t="str">
        <f>TEXT(Table1[[#This Row],[Invoice Date]],"mmm")</f>
        <v>Sep</v>
      </c>
      <c r="Q2496" s="4">
        <f>WEEKNUM(Table1[[#This Row],[Invoice Date]])</f>
        <v>37</v>
      </c>
    </row>
    <row r="2497" spans="2:17"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c r="O2497" s="4" t="str">
        <f>TEXT(Table1[[#This Row],[Invoice Date]],"yyyy")</f>
        <v>2021</v>
      </c>
      <c r="P2497" s="4" t="str">
        <f>TEXT(Table1[[#This Row],[Invoice Date]],"mmm")</f>
        <v>Sep</v>
      </c>
      <c r="Q2497" s="4">
        <f>WEEKNUM(Table1[[#This Row],[Invoice Date]])</f>
        <v>37</v>
      </c>
    </row>
    <row r="2498" spans="2:17"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c r="O2498" s="4" t="str">
        <f>TEXT(Table1[[#This Row],[Invoice Date]],"yyyy")</f>
        <v>2021</v>
      </c>
      <c r="P2498" s="4" t="str">
        <f>TEXT(Table1[[#This Row],[Invoice Date]],"mmm")</f>
        <v>Sep</v>
      </c>
      <c r="Q2498" s="4">
        <f>WEEKNUM(Table1[[#This Row],[Invoice Date]])</f>
        <v>37</v>
      </c>
    </row>
    <row r="2499" spans="2:17"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c r="O2499" s="4" t="str">
        <f>TEXT(Table1[[#This Row],[Invoice Date]],"yyyy")</f>
        <v>2021</v>
      </c>
      <c r="P2499" s="4" t="str">
        <f>TEXT(Table1[[#This Row],[Invoice Date]],"mmm")</f>
        <v>Oct</v>
      </c>
      <c r="Q2499" s="4">
        <f>WEEKNUM(Table1[[#This Row],[Invoice Date]])</f>
        <v>42</v>
      </c>
    </row>
    <row r="2500" spans="2:17"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c r="O2500" s="4" t="str">
        <f>TEXT(Table1[[#This Row],[Invoice Date]],"yyyy")</f>
        <v>2021</v>
      </c>
      <c r="P2500" s="4" t="str">
        <f>TEXT(Table1[[#This Row],[Invoice Date]],"mmm")</f>
        <v>Oct</v>
      </c>
      <c r="Q2500" s="4">
        <f>WEEKNUM(Table1[[#This Row],[Invoice Date]])</f>
        <v>42</v>
      </c>
    </row>
    <row r="2501" spans="2:17"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c r="O2501" s="4" t="str">
        <f>TEXT(Table1[[#This Row],[Invoice Date]],"yyyy")</f>
        <v>2021</v>
      </c>
      <c r="P2501" s="4" t="str">
        <f>TEXT(Table1[[#This Row],[Invoice Date]],"mmm")</f>
        <v>Oct</v>
      </c>
      <c r="Q2501" s="4">
        <f>WEEKNUM(Table1[[#This Row],[Invoice Date]])</f>
        <v>42</v>
      </c>
    </row>
    <row r="2502" spans="2:17"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c r="O2502" s="4" t="str">
        <f>TEXT(Table1[[#This Row],[Invoice Date]],"yyyy")</f>
        <v>2021</v>
      </c>
      <c r="P2502" s="4" t="str">
        <f>TEXT(Table1[[#This Row],[Invoice Date]],"mmm")</f>
        <v>Oct</v>
      </c>
      <c r="Q2502" s="4">
        <f>WEEKNUM(Table1[[#This Row],[Invoice Date]])</f>
        <v>42</v>
      </c>
    </row>
    <row r="2503" spans="2:17"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c r="O2503" s="4" t="str">
        <f>TEXT(Table1[[#This Row],[Invoice Date]],"yyyy")</f>
        <v>2021</v>
      </c>
      <c r="P2503" s="4" t="str">
        <f>TEXT(Table1[[#This Row],[Invoice Date]],"mmm")</f>
        <v>Oct</v>
      </c>
      <c r="Q2503" s="4">
        <f>WEEKNUM(Table1[[#This Row],[Invoice Date]])</f>
        <v>42</v>
      </c>
    </row>
    <row r="2504" spans="2:17"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c r="O2504" s="4" t="str">
        <f>TEXT(Table1[[#This Row],[Invoice Date]],"yyyy")</f>
        <v>2021</v>
      </c>
      <c r="P2504" s="4" t="str">
        <f>TEXT(Table1[[#This Row],[Invoice Date]],"mmm")</f>
        <v>Oct</v>
      </c>
      <c r="Q2504" s="4">
        <f>WEEKNUM(Table1[[#This Row],[Invoice Date]])</f>
        <v>42</v>
      </c>
    </row>
    <row r="2505" spans="2:17"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c r="O2505" s="4" t="str">
        <f>TEXT(Table1[[#This Row],[Invoice Date]],"yyyy")</f>
        <v>2021</v>
      </c>
      <c r="P2505" s="4" t="str">
        <f>TEXT(Table1[[#This Row],[Invoice Date]],"mmm")</f>
        <v>Nov</v>
      </c>
      <c r="Q2505" s="4">
        <f>WEEKNUM(Table1[[#This Row],[Invoice Date]])</f>
        <v>46</v>
      </c>
    </row>
    <row r="2506" spans="2:17"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c r="O2506" s="4" t="str">
        <f>TEXT(Table1[[#This Row],[Invoice Date]],"yyyy")</f>
        <v>2021</v>
      </c>
      <c r="P2506" s="4" t="str">
        <f>TEXT(Table1[[#This Row],[Invoice Date]],"mmm")</f>
        <v>Nov</v>
      </c>
      <c r="Q2506" s="4">
        <f>WEEKNUM(Table1[[#This Row],[Invoice Date]])</f>
        <v>46</v>
      </c>
    </row>
    <row r="2507" spans="2:17"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c r="O2507" s="4" t="str">
        <f>TEXT(Table1[[#This Row],[Invoice Date]],"yyyy")</f>
        <v>2021</v>
      </c>
      <c r="P2507" s="4" t="str">
        <f>TEXT(Table1[[#This Row],[Invoice Date]],"mmm")</f>
        <v>Nov</v>
      </c>
      <c r="Q2507" s="4">
        <f>WEEKNUM(Table1[[#This Row],[Invoice Date]])</f>
        <v>46</v>
      </c>
    </row>
    <row r="2508" spans="2:17"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c r="O2508" s="4" t="str">
        <f>TEXT(Table1[[#This Row],[Invoice Date]],"yyyy")</f>
        <v>2021</v>
      </c>
      <c r="P2508" s="4" t="str">
        <f>TEXT(Table1[[#This Row],[Invoice Date]],"mmm")</f>
        <v>Nov</v>
      </c>
      <c r="Q2508" s="4">
        <f>WEEKNUM(Table1[[#This Row],[Invoice Date]])</f>
        <v>46</v>
      </c>
    </row>
    <row r="2509" spans="2:17"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c r="O2509" s="4" t="str">
        <f>TEXT(Table1[[#This Row],[Invoice Date]],"yyyy")</f>
        <v>2021</v>
      </c>
      <c r="P2509" s="4" t="str">
        <f>TEXT(Table1[[#This Row],[Invoice Date]],"mmm")</f>
        <v>Nov</v>
      </c>
      <c r="Q2509" s="4">
        <f>WEEKNUM(Table1[[#This Row],[Invoice Date]])</f>
        <v>46</v>
      </c>
    </row>
    <row r="2510" spans="2:17"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c r="O2510" s="4" t="str">
        <f>TEXT(Table1[[#This Row],[Invoice Date]],"yyyy")</f>
        <v>2021</v>
      </c>
      <c r="P2510" s="4" t="str">
        <f>TEXT(Table1[[#This Row],[Invoice Date]],"mmm")</f>
        <v>Nov</v>
      </c>
      <c r="Q2510" s="4">
        <f>WEEKNUM(Table1[[#This Row],[Invoice Date]])</f>
        <v>46</v>
      </c>
    </row>
    <row r="2511" spans="2:17"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c r="O2511" s="4" t="str">
        <f>TEXT(Table1[[#This Row],[Invoice Date]],"yyyy")</f>
        <v>2021</v>
      </c>
      <c r="P2511" s="4" t="str">
        <f>TEXT(Table1[[#This Row],[Invoice Date]],"mmm")</f>
        <v>Dec</v>
      </c>
      <c r="Q2511" s="4">
        <f>WEEKNUM(Table1[[#This Row],[Invoice Date]])</f>
        <v>50</v>
      </c>
    </row>
    <row r="2512" spans="2:17"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c r="O2512" s="4" t="str">
        <f>TEXT(Table1[[#This Row],[Invoice Date]],"yyyy")</f>
        <v>2021</v>
      </c>
      <c r="P2512" s="4" t="str">
        <f>TEXT(Table1[[#This Row],[Invoice Date]],"mmm")</f>
        <v>Dec</v>
      </c>
      <c r="Q2512" s="4">
        <f>WEEKNUM(Table1[[#This Row],[Invoice Date]])</f>
        <v>50</v>
      </c>
    </row>
    <row r="2513" spans="2:17"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c r="O2513" s="4" t="str">
        <f>TEXT(Table1[[#This Row],[Invoice Date]],"yyyy")</f>
        <v>2021</v>
      </c>
      <c r="P2513" s="4" t="str">
        <f>TEXT(Table1[[#This Row],[Invoice Date]],"mmm")</f>
        <v>Dec</v>
      </c>
      <c r="Q2513" s="4">
        <f>WEEKNUM(Table1[[#This Row],[Invoice Date]])</f>
        <v>50</v>
      </c>
    </row>
    <row r="2514" spans="2:17"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c r="O2514" s="4" t="str">
        <f>TEXT(Table1[[#This Row],[Invoice Date]],"yyyy")</f>
        <v>2021</v>
      </c>
      <c r="P2514" s="4" t="str">
        <f>TEXT(Table1[[#This Row],[Invoice Date]],"mmm")</f>
        <v>Dec</v>
      </c>
      <c r="Q2514" s="4">
        <f>WEEKNUM(Table1[[#This Row],[Invoice Date]])</f>
        <v>50</v>
      </c>
    </row>
    <row r="2515" spans="2:17"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c r="O2515" s="4" t="str">
        <f>TEXT(Table1[[#This Row],[Invoice Date]],"yyyy")</f>
        <v>2021</v>
      </c>
      <c r="P2515" s="4" t="str">
        <f>TEXT(Table1[[#This Row],[Invoice Date]],"mmm")</f>
        <v>Dec</v>
      </c>
      <c r="Q2515" s="4">
        <f>WEEKNUM(Table1[[#This Row],[Invoice Date]])</f>
        <v>50</v>
      </c>
    </row>
    <row r="2516" spans="2:17"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c r="O2516" s="4" t="str">
        <f>TEXT(Table1[[#This Row],[Invoice Date]],"yyyy")</f>
        <v>2021</v>
      </c>
      <c r="P2516" s="4" t="str">
        <f>TEXT(Table1[[#This Row],[Invoice Date]],"mmm")</f>
        <v>Dec</v>
      </c>
      <c r="Q2516" s="4">
        <f>WEEKNUM(Table1[[#This Row],[Invoice Date]])</f>
        <v>50</v>
      </c>
    </row>
    <row r="2517" spans="2:17"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c r="O2517" s="4" t="str">
        <f>TEXT(Table1[[#This Row],[Invoice Date]],"yyyy")</f>
        <v>2021</v>
      </c>
      <c r="P2517" s="4" t="str">
        <f>TEXT(Table1[[#This Row],[Invoice Date]],"mmm")</f>
        <v>Jan</v>
      </c>
      <c r="Q2517" s="4">
        <f>WEEKNUM(Table1[[#This Row],[Invoice Date]])</f>
        <v>4</v>
      </c>
    </row>
    <row r="2518" spans="2:17"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c r="O2518" s="4" t="str">
        <f>TEXT(Table1[[#This Row],[Invoice Date]],"yyyy")</f>
        <v>2021</v>
      </c>
      <c r="P2518" s="4" t="str">
        <f>TEXT(Table1[[#This Row],[Invoice Date]],"mmm")</f>
        <v>Jan</v>
      </c>
      <c r="Q2518" s="4">
        <f>WEEKNUM(Table1[[#This Row],[Invoice Date]])</f>
        <v>4</v>
      </c>
    </row>
    <row r="2519" spans="2:17"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c r="O2519" s="4" t="str">
        <f>TEXT(Table1[[#This Row],[Invoice Date]],"yyyy")</f>
        <v>2021</v>
      </c>
      <c r="P2519" s="4" t="str">
        <f>TEXT(Table1[[#This Row],[Invoice Date]],"mmm")</f>
        <v>Jan</v>
      </c>
      <c r="Q2519" s="4">
        <f>WEEKNUM(Table1[[#This Row],[Invoice Date]])</f>
        <v>4</v>
      </c>
    </row>
    <row r="2520" spans="2:17"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c r="O2520" s="4" t="str">
        <f>TEXT(Table1[[#This Row],[Invoice Date]],"yyyy")</f>
        <v>2021</v>
      </c>
      <c r="P2520" s="4" t="str">
        <f>TEXT(Table1[[#This Row],[Invoice Date]],"mmm")</f>
        <v>Jan</v>
      </c>
      <c r="Q2520" s="4">
        <f>WEEKNUM(Table1[[#This Row],[Invoice Date]])</f>
        <v>4</v>
      </c>
    </row>
    <row r="2521" spans="2:17"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c r="O2521" s="4" t="str">
        <f>TEXT(Table1[[#This Row],[Invoice Date]],"yyyy")</f>
        <v>2021</v>
      </c>
      <c r="P2521" s="4" t="str">
        <f>TEXT(Table1[[#This Row],[Invoice Date]],"mmm")</f>
        <v>Jan</v>
      </c>
      <c r="Q2521" s="4">
        <f>WEEKNUM(Table1[[#This Row],[Invoice Date]])</f>
        <v>4</v>
      </c>
    </row>
    <row r="2522" spans="2:17"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c r="O2522" s="4" t="str">
        <f>TEXT(Table1[[#This Row],[Invoice Date]],"yyyy")</f>
        <v>2021</v>
      </c>
      <c r="P2522" s="4" t="str">
        <f>TEXT(Table1[[#This Row],[Invoice Date]],"mmm")</f>
        <v>Jan</v>
      </c>
      <c r="Q2522" s="4">
        <f>WEEKNUM(Table1[[#This Row],[Invoice Date]])</f>
        <v>4</v>
      </c>
    </row>
    <row r="2523" spans="2:17"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c r="O2523" s="4" t="str">
        <f>TEXT(Table1[[#This Row],[Invoice Date]],"yyyy")</f>
        <v>2021</v>
      </c>
      <c r="P2523" s="4" t="str">
        <f>TEXT(Table1[[#This Row],[Invoice Date]],"mmm")</f>
        <v>Feb</v>
      </c>
      <c r="Q2523" s="4">
        <f>WEEKNUM(Table1[[#This Row],[Invoice Date]])</f>
        <v>9</v>
      </c>
    </row>
    <row r="2524" spans="2:17"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c r="O2524" s="4" t="str">
        <f>TEXT(Table1[[#This Row],[Invoice Date]],"yyyy")</f>
        <v>2021</v>
      </c>
      <c r="P2524" s="4" t="str">
        <f>TEXT(Table1[[#This Row],[Invoice Date]],"mmm")</f>
        <v>Feb</v>
      </c>
      <c r="Q2524" s="4">
        <f>WEEKNUM(Table1[[#This Row],[Invoice Date]])</f>
        <v>9</v>
      </c>
    </row>
    <row r="2525" spans="2:17"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c r="O2525" s="4" t="str">
        <f>TEXT(Table1[[#This Row],[Invoice Date]],"yyyy")</f>
        <v>2021</v>
      </c>
      <c r="P2525" s="4" t="str">
        <f>TEXT(Table1[[#This Row],[Invoice Date]],"mmm")</f>
        <v>Feb</v>
      </c>
      <c r="Q2525" s="4">
        <f>WEEKNUM(Table1[[#This Row],[Invoice Date]])</f>
        <v>9</v>
      </c>
    </row>
    <row r="2526" spans="2:17"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c r="O2526" s="4" t="str">
        <f>TEXT(Table1[[#This Row],[Invoice Date]],"yyyy")</f>
        <v>2021</v>
      </c>
      <c r="P2526" s="4" t="str">
        <f>TEXT(Table1[[#This Row],[Invoice Date]],"mmm")</f>
        <v>Feb</v>
      </c>
      <c r="Q2526" s="4">
        <f>WEEKNUM(Table1[[#This Row],[Invoice Date]])</f>
        <v>9</v>
      </c>
    </row>
    <row r="2527" spans="2:17"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c r="O2527" s="4" t="str">
        <f>TEXT(Table1[[#This Row],[Invoice Date]],"yyyy")</f>
        <v>2021</v>
      </c>
      <c r="P2527" s="4" t="str">
        <f>TEXT(Table1[[#This Row],[Invoice Date]],"mmm")</f>
        <v>Feb</v>
      </c>
      <c r="Q2527" s="4">
        <f>WEEKNUM(Table1[[#This Row],[Invoice Date]])</f>
        <v>9</v>
      </c>
    </row>
    <row r="2528" spans="2:17"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c r="O2528" s="4" t="str">
        <f>TEXT(Table1[[#This Row],[Invoice Date]],"yyyy")</f>
        <v>2021</v>
      </c>
      <c r="P2528" s="4" t="str">
        <f>TEXT(Table1[[#This Row],[Invoice Date]],"mmm")</f>
        <v>Feb</v>
      </c>
      <c r="Q2528" s="4">
        <f>WEEKNUM(Table1[[#This Row],[Invoice Date]])</f>
        <v>9</v>
      </c>
    </row>
    <row r="2529" spans="2:17"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c r="O2529" s="4" t="str">
        <f>TEXT(Table1[[#This Row],[Invoice Date]],"yyyy")</f>
        <v>2021</v>
      </c>
      <c r="P2529" s="4" t="str">
        <f>TEXT(Table1[[#This Row],[Invoice Date]],"mmm")</f>
        <v>Mar</v>
      </c>
      <c r="Q2529" s="4">
        <f>WEEKNUM(Table1[[#This Row],[Invoice Date]])</f>
        <v>13</v>
      </c>
    </row>
    <row r="2530" spans="2:17"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c r="O2530" s="4" t="str">
        <f>TEXT(Table1[[#This Row],[Invoice Date]],"yyyy")</f>
        <v>2021</v>
      </c>
      <c r="P2530" s="4" t="str">
        <f>TEXT(Table1[[#This Row],[Invoice Date]],"mmm")</f>
        <v>Mar</v>
      </c>
      <c r="Q2530" s="4">
        <f>WEEKNUM(Table1[[#This Row],[Invoice Date]])</f>
        <v>13</v>
      </c>
    </row>
    <row r="2531" spans="2:17"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c r="O2531" s="4" t="str">
        <f>TEXT(Table1[[#This Row],[Invoice Date]],"yyyy")</f>
        <v>2021</v>
      </c>
      <c r="P2531" s="4" t="str">
        <f>TEXT(Table1[[#This Row],[Invoice Date]],"mmm")</f>
        <v>Mar</v>
      </c>
      <c r="Q2531" s="4">
        <f>WEEKNUM(Table1[[#This Row],[Invoice Date]])</f>
        <v>13</v>
      </c>
    </row>
    <row r="2532" spans="2:17"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c r="O2532" s="4" t="str">
        <f>TEXT(Table1[[#This Row],[Invoice Date]],"yyyy")</f>
        <v>2021</v>
      </c>
      <c r="P2532" s="4" t="str">
        <f>TEXT(Table1[[#This Row],[Invoice Date]],"mmm")</f>
        <v>Mar</v>
      </c>
      <c r="Q2532" s="4">
        <f>WEEKNUM(Table1[[#This Row],[Invoice Date]])</f>
        <v>13</v>
      </c>
    </row>
    <row r="2533" spans="2:17"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c r="O2533" s="4" t="str">
        <f>TEXT(Table1[[#This Row],[Invoice Date]],"yyyy")</f>
        <v>2021</v>
      </c>
      <c r="P2533" s="4" t="str">
        <f>TEXT(Table1[[#This Row],[Invoice Date]],"mmm")</f>
        <v>Mar</v>
      </c>
      <c r="Q2533" s="4">
        <f>WEEKNUM(Table1[[#This Row],[Invoice Date]])</f>
        <v>13</v>
      </c>
    </row>
    <row r="2534" spans="2:17"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c r="O2534" s="4" t="str">
        <f>TEXT(Table1[[#This Row],[Invoice Date]],"yyyy")</f>
        <v>2021</v>
      </c>
      <c r="P2534" s="4" t="str">
        <f>TEXT(Table1[[#This Row],[Invoice Date]],"mmm")</f>
        <v>Mar</v>
      </c>
      <c r="Q2534" s="4">
        <f>WEEKNUM(Table1[[#This Row],[Invoice Date]])</f>
        <v>13</v>
      </c>
    </row>
    <row r="2535" spans="2:17"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c r="O2535" s="4" t="str">
        <f>TEXT(Table1[[#This Row],[Invoice Date]],"yyyy")</f>
        <v>2021</v>
      </c>
      <c r="P2535" s="4" t="str">
        <f>TEXT(Table1[[#This Row],[Invoice Date]],"mmm")</f>
        <v>Apr</v>
      </c>
      <c r="Q2535" s="4">
        <f>WEEKNUM(Table1[[#This Row],[Invoice Date]])</f>
        <v>17</v>
      </c>
    </row>
    <row r="2536" spans="2:17"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c r="O2536" s="4" t="str">
        <f>TEXT(Table1[[#This Row],[Invoice Date]],"yyyy")</f>
        <v>2021</v>
      </c>
      <c r="P2536" s="4" t="str">
        <f>TEXT(Table1[[#This Row],[Invoice Date]],"mmm")</f>
        <v>Apr</v>
      </c>
      <c r="Q2536" s="4">
        <f>WEEKNUM(Table1[[#This Row],[Invoice Date]])</f>
        <v>17</v>
      </c>
    </row>
    <row r="2537" spans="2:17"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c r="O2537" s="4" t="str">
        <f>TEXT(Table1[[#This Row],[Invoice Date]],"yyyy")</f>
        <v>2021</v>
      </c>
      <c r="P2537" s="4" t="str">
        <f>TEXT(Table1[[#This Row],[Invoice Date]],"mmm")</f>
        <v>Apr</v>
      </c>
      <c r="Q2537" s="4">
        <f>WEEKNUM(Table1[[#This Row],[Invoice Date]])</f>
        <v>17</v>
      </c>
    </row>
    <row r="2538" spans="2:17"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c r="O2538" s="4" t="str">
        <f>TEXT(Table1[[#This Row],[Invoice Date]],"yyyy")</f>
        <v>2021</v>
      </c>
      <c r="P2538" s="4" t="str">
        <f>TEXT(Table1[[#This Row],[Invoice Date]],"mmm")</f>
        <v>Apr</v>
      </c>
      <c r="Q2538" s="4">
        <f>WEEKNUM(Table1[[#This Row],[Invoice Date]])</f>
        <v>17</v>
      </c>
    </row>
    <row r="2539" spans="2:17"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c r="O2539" s="4" t="str">
        <f>TEXT(Table1[[#This Row],[Invoice Date]],"yyyy")</f>
        <v>2021</v>
      </c>
      <c r="P2539" s="4" t="str">
        <f>TEXT(Table1[[#This Row],[Invoice Date]],"mmm")</f>
        <v>Apr</v>
      </c>
      <c r="Q2539" s="4">
        <f>WEEKNUM(Table1[[#This Row],[Invoice Date]])</f>
        <v>17</v>
      </c>
    </row>
    <row r="2540" spans="2:17"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c r="O2540" s="4" t="str">
        <f>TEXT(Table1[[#This Row],[Invoice Date]],"yyyy")</f>
        <v>2021</v>
      </c>
      <c r="P2540" s="4" t="str">
        <f>TEXT(Table1[[#This Row],[Invoice Date]],"mmm")</f>
        <v>Apr</v>
      </c>
      <c r="Q2540" s="4">
        <f>WEEKNUM(Table1[[#This Row],[Invoice Date]])</f>
        <v>17</v>
      </c>
    </row>
    <row r="2541" spans="2:17"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c r="O2541" s="4" t="str">
        <f>TEXT(Table1[[#This Row],[Invoice Date]],"yyyy")</f>
        <v>2021</v>
      </c>
      <c r="P2541" s="4" t="str">
        <f>TEXT(Table1[[#This Row],[Invoice Date]],"mmm")</f>
        <v>May</v>
      </c>
      <c r="Q2541" s="4">
        <f>WEEKNUM(Table1[[#This Row],[Invoice Date]])</f>
        <v>22</v>
      </c>
    </row>
    <row r="2542" spans="2:17"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c r="O2542" s="4" t="str">
        <f>TEXT(Table1[[#This Row],[Invoice Date]],"yyyy")</f>
        <v>2021</v>
      </c>
      <c r="P2542" s="4" t="str">
        <f>TEXT(Table1[[#This Row],[Invoice Date]],"mmm")</f>
        <v>May</v>
      </c>
      <c r="Q2542" s="4">
        <f>WEEKNUM(Table1[[#This Row],[Invoice Date]])</f>
        <v>22</v>
      </c>
    </row>
    <row r="2543" spans="2:17"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c r="O2543" s="4" t="str">
        <f>TEXT(Table1[[#This Row],[Invoice Date]],"yyyy")</f>
        <v>2021</v>
      </c>
      <c r="P2543" s="4" t="str">
        <f>TEXT(Table1[[#This Row],[Invoice Date]],"mmm")</f>
        <v>May</v>
      </c>
      <c r="Q2543" s="4">
        <f>WEEKNUM(Table1[[#This Row],[Invoice Date]])</f>
        <v>22</v>
      </c>
    </row>
    <row r="2544" spans="2:17"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c r="O2544" s="4" t="str">
        <f>TEXT(Table1[[#This Row],[Invoice Date]],"yyyy")</f>
        <v>2021</v>
      </c>
      <c r="P2544" s="4" t="str">
        <f>TEXT(Table1[[#This Row],[Invoice Date]],"mmm")</f>
        <v>May</v>
      </c>
      <c r="Q2544" s="4">
        <f>WEEKNUM(Table1[[#This Row],[Invoice Date]])</f>
        <v>22</v>
      </c>
    </row>
    <row r="2545" spans="2:17"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c r="O2545" s="4" t="str">
        <f>TEXT(Table1[[#This Row],[Invoice Date]],"yyyy")</f>
        <v>2021</v>
      </c>
      <c r="P2545" s="4" t="str">
        <f>TEXT(Table1[[#This Row],[Invoice Date]],"mmm")</f>
        <v>May</v>
      </c>
      <c r="Q2545" s="4">
        <f>WEEKNUM(Table1[[#This Row],[Invoice Date]])</f>
        <v>22</v>
      </c>
    </row>
    <row r="2546" spans="2:17"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c r="O2546" s="4" t="str">
        <f>TEXT(Table1[[#This Row],[Invoice Date]],"yyyy")</f>
        <v>2021</v>
      </c>
      <c r="P2546" s="4" t="str">
        <f>TEXT(Table1[[#This Row],[Invoice Date]],"mmm")</f>
        <v>May</v>
      </c>
      <c r="Q2546" s="4">
        <f>WEEKNUM(Table1[[#This Row],[Invoice Date]])</f>
        <v>22</v>
      </c>
    </row>
    <row r="2547" spans="2:17"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c r="O2547" s="4" t="str">
        <f>TEXT(Table1[[#This Row],[Invoice Date]],"yyyy")</f>
        <v>2021</v>
      </c>
      <c r="P2547" s="4" t="str">
        <f>TEXT(Table1[[#This Row],[Invoice Date]],"mmm")</f>
        <v>Jun</v>
      </c>
      <c r="Q2547" s="4">
        <f>WEEKNUM(Table1[[#This Row],[Invoice Date]])</f>
        <v>26</v>
      </c>
    </row>
    <row r="2548" spans="2:17"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c r="O2548" s="4" t="str">
        <f>TEXT(Table1[[#This Row],[Invoice Date]],"yyyy")</f>
        <v>2021</v>
      </c>
      <c r="P2548" s="4" t="str">
        <f>TEXT(Table1[[#This Row],[Invoice Date]],"mmm")</f>
        <v>Jun</v>
      </c>
      <c r="Q2548" s="4">
        <f>WEEKNUM(Table1[[#This Row],[Invoice Date]])</f>
        <v>26</v>
      </c>
    </row>
    <row r="2549" spans="2:17"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c r="O2549" s="4" t="str">
        <f>TEXT(Table1[[#This Row],[Invoice Date]],"yyyy")</f>
        <v>2021</v>
      </c>
      <c r="P2549" s="4" t="str">
        <f>TEXT(Table1[[#This Row],[Invoice Date]],"mmm")</f>
        <v>Jun</v>
      </c>
      <c r="Q2549" s="4">
        <f>WEEKNUM(Table1[[#This Row],[Invoice Date]])</f>
        <v>26</v>
      </c>
    </row>
    <row r="2550" spans="2:17"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c r="O2550" s="4" t="str">
        <f>TEXT(Table1[[#This Row],[Invoice Date]],"yyyy")</f>
        <v>2021</v>
      </c>
      <c r="P2550" s="4" t="str">
        <f>TEXT(Table1[[#This Row],[Invoice Date]],"mmm")</f>
        <v>Jun</v>
      </c>
      <c r="Q2550" s="4">
        <f>WEEKNUM(Table1[[#This Row],[Invoice Date]])</f>
        <v>26</v>
      </c>
    </row>
    <row r="2551" spans="2:17"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c r="O2551" s="4" t="str">
        <f>TEXT(Table1[[#This Row],[Invoice Date]],"yyyy")</f>
        <v>2021</v>
      </c>
      <c r="P2551" s="4" t="str">
        <f>TEXT(Table1[[#This Row],[Invoice Date]],"mmm")</f>
        <v>Jun</v>
      </c>
      <c r="Q2551" s="4">
        <f>WEEKNUM(Table1[[#This Row],[Invoice Date]])</f>
        <v>26</v>
      </c>
    </row>
    <row r="2552" spans="2:17"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c r="O2552" s="4" t="str">
        <f>TEXT(Table1[[#This Row],[Invoice Date]],"yyyy")</f>
        <v>2021</v>
      </c>
      <c r="P2552" s="4" t="str">
        <f>TEXT(Table1[[#This Row],[Invoice Date]],"mmm")</f>
        <v>Jun</v>
      </c>
      <c r="Q2552" s="4">
        <f>WEEKNUM(Table1[[#This Row],[Invoice Date]])</f>
        <v>26</v>
      </c>
    </row>
    <row r="2553" spans="2:17"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c r="O2553" s="4" t="str">
        <f>TEXT(Table1[[#This Row],[Invoice Date]],"yyyy")</f>
        <v>2021</v>
      </c>
      <c r="P2553" s="4" t="str">
        <f>TEXT(Table1[[#This Row],[Invoice Date]],"mmm")</f>
        <v>Jul</v>
      </c>
      <c r="Q2553" s="4">
        <f>WEEKNUM(Table1[[#This Row],[Invoice Date]])</f>
        <v>30</v>
      </c>
    </row>
    <row r="2554" spans="2:17"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c r="O2554" s="4" t="str">
        <f>TEXT(Table1[[#This Row],[Invoice Date]],"yyyy")</f>
        <v>2021</v>
      </c>
      <c r="P2554" s="4" t="str">
        <f>TEXT(Table1[[#This Row],[Invoice Date]],"mmm")</f>
        <v>Jul</v>
      </c>
      <c r="Q2554" s="4">
        <f>WEEKNUM(Table1[[#This Row],[Invoice Date]])</f>
        <v>30</v>
      </c>
    </row>
    <row r="2555" spans="2:17"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c r="O2555" s="4" t="str">
        <f>TEXT(Table1[[#This Row],[Invoice Date]],"yyyy")</f>
        <v>2021</v>
      </c>
      <c r="P2555" s="4" t="str">
        <f>TEXT(Table1[[#This Row],[Invoice Date]],"mmm")</f>
        <v>Jul</v>
      </c>
      <c r="Q2555" s="4">
        <f>WEEKNUM(Table1[[#This Row],[Invoice Date]])</f>
        <v>30</v>
      </c>
    </row>
    <row r="2556" spans="2:17"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c r="O2556" s="4" t="str">
        <f>TEXT(Table1[[#This Row],[Invoice Date]],"yyyy")</f>
        <v>2021</v>
      </c>
      <c r="P2556" s="4" t="str">
        <f>TEXT(Table1[[#This Row],[Invoice Date]],"mmm")</f>
        <v>Jul</v>
      </c>
      <c r="Q2556" s="4">
        <f>WEEKNUM(Table1[[#This Row],[Invoice Date]])</f>
        <v>30</v>
      </c>
    </row>
    <row r="2557" spans="2:17"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c r="O2557" s="4" t="str">
        <f>TEXT(Table1[[#This Row],[Invoice Date]],"yyyy")</f>
        <v>2021</v>
      </c>
      <c r="P2557" s="4" t="str">
        <f>TEXT(Table1[[#This Row],[Invoice Date]],"mmm")</f>
        <v>Jul</v>
      </c>
      <c r="Q2557" s="4">
        <f>WEEKNUM(Table1[[#This Row],[Invoice Date]])</f>
        <v>30</v>
      </c>
    </row>
    <row r="2558" spans="2:17"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c r="O2558" s="4" t="str">
        <f>TEXT(Table1[[#This Row],[Invoice Date]],"yyyy")</f>
        <v>2021</v>
      </c>
      <c r="P2558" s="4" t="str">
        <f>TEXT(Table1[[#This Row],[Invoice Date]],"mmm")</f>
        <v>Jul</v>
      </c>
      <c r="Q2558" s="4">
        <f>WEEKNUM(Table1[[#This Row],[Invoice Date]])</f>
        <v>30</v>
      </c>
    </row>
    <row r="2559" spans="2:17"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c r="O2559" s="4" t="str">
        <f>TEXT(Table1[[#This Row],[Invoice Date]],"yyyy")</f>
        <v>2021</v>
      </c>
      <c r="P2559" s="4" t="str">
        <f>TEXT(Table1[[#This Row],[Invoice Date]],"mmm")</f>
        <v>Aug</v>
      </c>
      <c r="Q2559" s="4">
        <f>WEEKNUM(Table1[[#This Row],[Invoice Date]])</f>
        <v>35</v>
      </c>
    </row>
    <row r="2560" spans="2:17"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c r="O2560" s="4" t="str">
        <f>TEXT(Table1[[#This Row],[Invoice Date]],"yyyy")</f>
        <v>2021</v>
      </c>
      <c r="P2560" s="4" t="str">
        <f>TEXT(Table1[[#This Row],[Invoice Date]],"mmm")</f>
        <v>Aug</v>
      </c>
      <c r="Q2560" s="4">
        <f>WEEKNUM(Table1[[#This Row],[Invoice Date]])</f>
        <v>35</v>
      </c>
    </row>
    <row r="2561" spans="2:17"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c r="O2561" s="4" t="str">
        <f>TEXT(Table1[[#This Row],[Invoice Date]],"yyyy")</f>
        <v>2021</v>
      </c>
      <c r="P2561" s="4" t="str">
        <f>TEXT(Table1[[#This Row],[Invoice Date]],"mmm")</f>
        <v>Aug</v>
      </c>
      <c r="Q2561" s="4">
        <f>WEEKNUM(Table1[[#This Row],[Invoice Date]])</f>
        <v>35</v>
      </c>
    </row>
    <row r="2562" spans="2:17"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c r="O2562" s="4" t="str">
        <f>TEXT(Table1[[#This Row],[Invoice Date]],"yyyy")</f>
        <v>2021</v>
      </c>
      <c r="P2562" s="4" t="str">
        <f>TEXT(Table1[[#This Row],[Invoice Date]],"mmm")</f>
        <v>Aug</v>
      </c>
      <c r="Q2562" s="4">
        <f>WEEKNUM(Table1[[#This Row],[Invoice Date]])</f>
        <v>35</v>
      </c>
    </row>
    <row r="2563" spans="2:17"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c r="O2563" s="4" t="str">
        <f>TEXT(Table1[[#This Row],[Invoice Date]],"yyyy")</f>
        <v>2021</v>
      </c>
      <c r="P2563" s="4" t="str">
        <f>TEXT(Table1[[#This Row],[Invoice Date]],"mmm")</f>
        <v>Aug</v>
      </c>
      <c r="Q2563" s="4">
        <f>WEEKNUM(Table1[[#This Row],[Invoice Date]])</f>
        <v>35</v>
      </c>
    </row>
    <row r="2564" spans="2:17"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c r="O2564" s="4" t="str">
        <f>TEXT(Table1[[#This Row],[Invoice Date]],"yyyy")</f>
        <v>2021</v>
      </c>
      <c r="P2564" s="4" t="str">
        <f>TEXT(Table1[[#This Row],[Invoice Date]],"mmm")</f>
        <v>Aug</v>
      </c>
      <c r="Q2564" s="4">
        <f>WEEKNUM(Table1[[#This Row],[Invoice Date]])</f>
        <v>35</v>
      </c>
    </row>
    <row r="2565" spans="2:17"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c r="O2565" s="4" t="str">
        <f>TEXT(Table1[[#This Row],[Invoice Date]],"yyyy")</f>
        <v>2021</v>
      </c>
      <c r="P2565" s="4" t="str">
        <f>TEXT(Table1[[#This Row],[Invoice Date]],"mmm")</f>
        <v>Sep</v>
      </c>
      <c r="Q2565" s="4">
        <f>WEEKNUM(Table1[[#This Row],[Invoice Date]])</f>
        <v>39</v>
      </c>
    </row>
    <row r="2566" spans="2:17"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c r="O2566" s="4" t="str">
        <f>TEXT(Table1[[#This Row],[Invoice Date]],"yyyy")</f>
        <v>2021</v>
      </c>
      <c r="P2566" s="4" t="str">
        <f>TEXT(Table1[[#This Row],[Invoice Date]],"mmm")</f>
        <v>Sep</v>
      </c>
      <c r="Q2566" s="4">
        <f>WEEKNUM(Table1[[#This Row],[Invoice Date]])</f>
        <v>39</v>
      </c>
    </row>
    <row r="2567" spans="2:17"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c r="O2567" s="4" t="str">
        <f>TEXT(Table1[[#This Row],[Invoice Date]],"yyyy")</f>
        <v>2021</v>
      </c>
      <c r="P2567" s="4" t="str">
        <f>TEXT(Table1[[#This Row],[Invoice Date]],"mmm")</f>
        <v>Sep</v>
      </c>
      <c r="Q2567" s="4">
        <f>WEEKNUM(Table1[[#This Row],[Invoice Date]])</f>
        <v>39</v>
      </c>
    </row>
    <row r="2568" spans="2:17"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c r="O2568" s="4" t="str">
        <f>TEXT(Table1[[#This Row],[Invoice Date]],"yyyy")</f>
        <v>2021</v>
      </c>
      <c r="P2568" s="4" t="str">
        <f>TEXT(Table1[[#This Row],[Invoice Date]],"mmm")</f>
        <v>Sep</v>
      </c>
      <c r="Q2568" s="4">
        <f>WEEKNUM(Table1[[#This Row],[Invoice Date]])</f>
        <v>39</v>
      </c>
    </row>
    <row r="2569" spans="2:17"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c r="O2569" s="4" t="str">
        <f>TEXT(Table1[[#This Row],[Invoice Date]],"yyyy")</f>
        <v>2021</v>
      </c>
      <c r="P2569" s="4" t="str">
        <f>TEXT(Table1[[#This Row],[Invoice Date]],"mmm")</f>
        <v>Sep</v>
      </c>
      <c r="Q2569" s="4">
        <f>WEEKNUM(Table1[[#This Row],[Invoice Date]])</f>
        <v>39</v>
      </c>
    </row>
    <row r="2570" spans="2:17"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c r="O2570" s="4" t="str">
        <f>TEXT(Table1[[#This Row],[Invoice Date]],"yyyy")</f>
        <v>2021</v>
      </c>
      <c r="P2570" s="4" t="str">
        <f>TEXT(Table1[[#This Row],[Invoice Date]],"mmm")</f>
        <v>Sep</v>
      </c>
      <c r="Q2570" s="4">
        <f>WEEKNUM(Table1[[#This Row],[Invoice Date]])</f>
        <v>39</v>
      </c>
    </row>
    <row r="2571" spans="2:17"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c r="O2571" s="4" t="str">
        <f>TEXT(Table1[[#This Row],[Invoice Date]],"yyyy")</f>
        <v>2021</v>
      </c>
      <c r="P2571" s="4" t="str">
        <f>TEXT(Table1[[#This Row],[Invoice Date]],"mmm")</f>
        <v>Oct</v>
      </c>
      <c r="Q2571" s="4">
        <f>WEEKNUM(Table1[[#This Row],[Invoice Date]])</f>
        <v>43</v>
      </c>
    </row>
    <row r="2572" spans="2:17"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c r="O2572" s="4" t="str">
        <f>TEXT(Table1[[#This Row],[Invoice Date]],"yyyy")</f>
        <v>2021</v>
      </c>
      <c r="P2572" s="4" t="str">
        <f>TEXT(Table1[[#This Row],[Invoice Date]],"mmm")</f>
        <v>Oct</v>
      </c>
      <c r="Q2572" s="4">
        <f>WEEKNUM(Table1[[#This Row],[Invoice Date]])</f>
        <v>43</v>
      </c>
    </row>
    <row r="2573" spans="2:17"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c r="O2573" s="4" t="str">
        <f>TEXT(Table1[[#This Row],[Invoice Date]],"yyyy")</f>
        <v>2021</v>
      </c>
      <c r="P2573" s="4" t="str">
        <f>TEXT(Table1[[#This Row],[Invoice Date]],"mmm")</f>
        <v>Oct</v>
      </c>
      <c r="Q2573" s="4">
        <f>WEEKNUM(Table1[[#This Row],[Invoice Date]])</f>
        <v>43</v>
      </c>
    </row>
    <row r="2574" spans="2:17"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c r="O2574" s="4" t="str">
        <f>TEXT(Table1[[#This Row],[Invoice Date]],"yyyy")</f>
        <v>2021</v>
      </c>
      <c r="P2574" s="4" t="str">
        <f>TEXT(Table1[[#This Row],[Invoice Date]],"mmm")</f>
        <v>Oct</v>
      </c>
      <c r="Q2574" s="4">
        <f>WEEKNUM(Table1[[#This Row],[Invoice Date]])</f>
        <v>43</v>
      </c>
    </row>
    <row r="2575" spans="2:17"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c r="O2575" s="4" t="str">
        <f>TEXT(Table1[[#This Row],[Invoice Date]],"yyyy")</f>
        <v>2021</v>
      </c>
      <c r="P2575" s="4" t="str">
        <f>TEXT(Table1[[#This Row],[Invoice Date]],"mmm")</f>
        <v>Oct</v>
      </c>
      <c r="Q2575" s="4">
        <f>WEEKNUM(Table1[[#This Row],[Invoice Date]])</f>
        <v>43</v>
      </c>
    </row>
    <row r="2576" spans="2:17"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c r="O2576" s="4" t="str">
        <f>TEXT(Table1[[#This Row],[Invoice Date]],"yyyy")</f>
        <v>2021</v>
      </c>
      <c r="P2576" s="4" t="str">
        <f>TEXT(Table1[[#This Row],[Invoice Date]],"mmm")</f>
        <v>Oct</v>
      </c>
      <c r="Q2576" s="4">
        <f>WEEKNUM(Table1[[#This Row],[Invoice Date]])</f>
        <v>43</v>
      </c>
    </row>
    <row r="2577" spans="2:17"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c r="O2577" s="4" t="str">
        <f>TEXT(Table1[[#This Row],[Invoice Date]],"yyyy")</f>
        <v>2021</v>
      </c>
      <c r="P2577" s="4" t="str">
        <f>TEXT(Table1[[#This Row],[Invoice Date]],"mmm")</f>
        <v>Nov</v>
      </c>
      <c r="Q2577" s="4">
        <f>WEEKNUM(Table1[[#This Row],[Invoice Date]])</f>
        <v>48</v>
      </c>
    </row>
    <row r="2578" spans="2:17"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c r="O2578" s="4" t="str">
        <f>TEXT(Table1[[#This Row],[Invoice Date]],"yyyy")</f>
        <v>2021</v>
      </c>
      <c r="P2578" s="4" t="str">
        <f>TEXT(Table1[[#This Row],[Invoice Date]],"mmm")</f>
        <v>Nov</v>
      </c>
      <c r="Q2578" s="4">
        <f>WEEKNUM(Table1[[#This Row],[Invoice Date]])</f>
        <v>48</v>
      </c>
    </row>
    <row r="2579" spans="2:17"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c r="O2579" s="4" t="str">
        <f>TEXT(Table1[[#This Row],[Invoice Date]],"yyyy")</f>
        <v>2021</v>
      </c>
      <c r="P2579" s="4" t="str">
        <f>TEXT(Table1[[#This Row],[Invoice Date]],"mmm")</f>
        <v>Nov</v>
      </c>
      <c r="Q2579" s="4">
        <f>WEEKNUM(Table1[[#This Row],[Invoice Date]])</f>
        <v>48</v>
      </c>
    </row>
    <row r="2580" spans="2:17"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c r="O2580" s="4" t="str">
        <f>TEXT(Table1[[#This Row],[Invoice Date]],"yyyy")</f>
        <v>2021</v>
      </c>
      <c r="P2580" s="4" t="str">
        <f>TEXT(Table1[[#This Row],[Invoice Date]],"mmm")</f>
        <v>Nov</v>
      </c>
      <c r="Q2580" s="4">
        <f>WEEKNUM(Table1[[#This Row],[Invoice Date]])</f>
        <v>48</v>
      </c>
    </row>
    <row r="2581" spans="2:17"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c r="O2581" s="4" t="str">
        <f>TEXT(Table1[[#This Row],[Invoice Date]],"yyyy")</f>
        <v>2021</v>
      </c>
      <c r="P2581" s="4" t="str">
        <f>TEXT(Table1[[#This Row],[Invoice Date]],"mmm")</f>
        <v>Nov</v>
      </c>
      <c r="Q2581" s="4">
        <f>WEEKNUM(Table1[[#This Row],[Invoice Date]])</f>
        <v>48</v>
      </c>
    </row>
    <row r="2582" spans="2:17"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c r="O2582" s="4" t="str">
        <f>TEXT(Table1[[#This Row],[Invoice Date]],"yyyy")</f>
        <v>2021</v>
      </c>
      <c r="P2582" s="4" t="str">
        <f>TEXT(Table1[[#This Row],[Invoice Date]],"mmm")</f>
        <v>Nov</v>
      </c>
      <c r="Q2582" s="4">
        <f>WEEKNUM(Table1[[#This Row],[Invoice Date]])</f>
        <v>48</v>
      </c>
    </row>
    <row r="2583" spans="2:17"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c r="O2583" s="4" t="str">
        <f>TEXT(Table1[[#This Row],[Invoice Date]],"yyyy")</f>
        <v>2021</v>
      </c>
      <c r="P2583" s="4" t="str">
        <f>TEXT(Table1[[#This Row],[Invoice Date]],"mmm")</f>
        <v>Dec</v>
      </c>
      <c r="Q2583" s="4">
        <f>WEEKNUM(Table1[[#This Row],[Invoice Date]])</f>
        <v>52</v>
      </c>
    </row>
    <row r="2584" spans="2:17"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c r="O2584" s="4" t="str">
        <f>TEXT(Table1[[#This Row],[Invoice Date]],"yyyy")</f>
        <v>2021</v>
      </c>
      <c r="P2584" s="4" t="str">
        <f>TEXT(Table1[[#This Row],[Invoice Date]],"mmm")</f>
        <v>Dec</v>
      </c>
      <c r="Q2584" s="4">
        <f>WEEKNUM(Table1[[#This Row],[Invoice Date]])</f>
        <v>52</v>
      </c>
    </row>
    <row r="2585" spans="2:17"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c r="O2585" s="4" t="str">
        <f>TEXT(Table1[[#This Row],[Invoice Date]],"yyyy")</f>
        <v>2021</v>
      </c>
      <c r="P2585" s="4" t="str">
        <f>TEXT(Table1[[#This Row],[Invoice Date]],"mmm")</f>
        <v>Dec</v>
      </c>
      <c r="Q2585" s="4">
        <f>WEEKNUM(Table1[[#This Row],[Invoice Date]])</f>
        <v>52</v>
      </c>
    </row>
    <row r="2586" spans="2:17"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c r="O2586" s="4" t="str">
        <f>TEXT(Table1[[#This Row],[Invoice Date]],"yyyy")</f>
        <v>2021</v>
      </c>
      <c r="P2586" s="4" t="str">
        <f>TEXT(Table1[[#This Row],[Invoice Date]],"mmm")</f>
        <v>Dec</v>
      </c>
      <c r="Q2586" s="4">
        <f>WEEKNUM(Table1[[#This Row],[Invoice Date]])</f>
        <v>52</v>
      </c>
    </row>
    <row r="2587" spans="2:17"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c r="O2587" s="4" t="str">
        <f>TEXT(Table1[[#This Row],[Invoice Date]],"yyyy")</f>
        <v>2021</v>
      </c>
      <c r="P2587" s="4" t="str">
        <f>TEXT(Table1[[#This Row],[Invoice Date]],"mmm")</f>
        <v>Dec</v>
      </c>
      <c r="Q2587" s="4">
        <f>WEEKNUM(Table1[[#This Row],[Invoice Date]])</f>
        <v>52</v>
      </c>
    </row>
    <row r="2588" spans="2:17"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c r="O2588" s="4" t="str">
        <f>TEXT(Table1[[#This Row],[Invoice Date]],"yyyy")</f>
        <v>2021</v>
      </c>
      <c r="P2588" s="4" t="str">
        <f>TEXT(Table1[[#This Row],[Invoice Date]],"mmm")</f>
        <v>Dec</v>
      </c>
      <c r="Q2588" s="4">
        <f>WEEKNUM(Table1[[#This Row],[Invoice Date]])</f>
        <v>52</v>
      </c>
    </row>
    <row r="2589" spans="2:17"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c r="O2589" s="4" t="str">
        <f>TEXT(Table1[[#This Row],[Invoice Date]],"yyyy")</f>
        <v>2021</v>
      </c>
      <c r="P2589" s="4" t="str">
        <f>TEXT(Table1[[#This Row],[Invoice Date]],"mmm")</f>
        <v>Jan</v>
      </c>
      <c r="Q2589" s="4">
        <f>WEEKNUM(Table1[[#This Row],[Invoice Date]])</f>
        <v>4</v>
      </c>
    </row>
    <row r="2590" spans="2:17"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c r="O2590" s="4" t="str">
        <f>TEXT(Table1[[#This Row],[Invoice Date]],"yyyy")</f>
        <v>2021</v>
      </c>
      <c r="P2590" s="4" t="str">
        <f>TEXT(Table1[[#This Row],[Invoice Date]],"mmm")</f>
        <v>Jan</v>
      </c>
      <c r="Q2590" s="4">
        <f>WEEKNUM(Table1[[#This Row],[Invoice Date]])</f>
        <v>4</v>
      </c>
    </row>
    <row r="2591" spans="2:17"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c r="O2591" s="4" t="str">
        <f>TEXT(Table1[[#This Row],[Invoice Date]],"yyyy")</f>
        <v>2021</v>
      </c>
      <c r="P2591" s="4" t="str">
        <f>TEXT(Table1[[#This Row],[Invoice Date]],"mmm")</f>
        <v>Jan</v>
      </c>
      <c r="Q2591" s="4">
        <f>WEEKNUM(Table1[[#This Row],[Invoice Date]])</f>
        <v>4</v>
      </c>
    </row>
    <row r="2592" spans="2:17"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c r="O2592" s="4" t="str">
        <f>TEXT(Table1[[#This Row],[Invoice Date]],"yyyy")</f>
        <v>2021</v>
      </c>
      <c r="P2592" s="4" t="str">
        <f>TEXT(Table1[[#This Row],[Invoice Date]],"mmm")</f>
        <v>Jan</v>
      </c>
      <c r="Q2592" s="4">
        <f>WEEKNUM(Table1[[#This Row],[Invoice Date]])</f>
        <v>4</v>
      </c>
    </row>
    <row r="2593" spans="2:17"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c r="O2593" s="4" t="str">
        <f>TEXT(Table1[[#This Row],[Invoice Date]],"yyyy")</f>
        <v>2021</v>
      </c>
      <c r="P2593" s="4" t="str">
        <f>TEXT(Table1[[#This Row],[Invoice Date]],"mmm")</f>
        <v>Jan</v>
      </c>
      <c r="Q2593" s="4">
        <f>WEEKNUM(Table1[[#This Row],[Invoice Date]])</f>
        <v>4</v>
      </c>
    </row>
    <row r="2594" spans="2:17"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c r="O2594" s="4" t="str">
        <f>TEXT(Table1[[#This Row],[Invoice Date]],"yyyy")</f>
        <v>2021</v>
      </c>
      <c r="P2594" s="4" t="str">
        <f>TEXT(Table1[[#This Row],[Invoice Date]],"mmm")</f>
        <v>Jan</v>
      </c>
      <c r="Q2594" s="4">
        <f>WEEKNUM(Table1[[#This Row],[Invoice Date]])</f>
        <v>4</v>
      </c>
    </row>
    <row r="2595" spans="2:17"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c r="O2595" s="4" t="str">
        <f>TEXT(Table1[[#This Row],[Invoice Date]],"yyyy")</f>
        <v>2021</v>
      </c>
      <c r="P2595" s="4" t="str">
        <f>TEXT(Table1[[#This Row],[Invoice Date]],"mmm")</f>
        <v>Feb</v>
      </c>
      <c r="Q2595" s="4">
        <f>WEEKNUM(Table1[[#This Row],[Invoice Date]])</f>
        <v>8</v>
      </c>
    </row>
    <row r="2596" spans="2:17"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c r="O2596" s="4" t="str">
        <f>TEXT(Table1[[#This Row],[Invoice Date]],"yyyy")</f>
        <v>2021</v>
      </c>
      <c r="P2596" s="4" t="str">
        <f>TEXT(Table1[[#This Row],[Invoice Date]],"mmm")</f>
        <v>Feb</v>
      </c>
      <c r="Q2596" s="4">
        <f>WEEKNUM(Table1[[#This Row],[Invoice Date]])</f>
        <v>8</v>
      </c>
    </row>
    <row r="2597" spans="2:17"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c r="O2597" s="4" t="str">
        <f>TEXT(Table1[[#This Row],[Invoice Date]],"yyyy")</f>
        <v>2021</v>
      </c>
      <c r="P2597" s="4" t="str">
        <f>TEXT(Table1[[#This Row],[Invoice Date]],"mmm")</f>
        <v>Feb</v>
      </c>
      <c r="Q2597" s="4">
        <f>WEEKNUM(Table1[[#This Row],[Invoice Date]])</f>
        <v>8</v>
      </c>
    </row>
    <row r="2598" spans="2:17"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c r="O2598" s="4" t="str">
        <f>TEXT(Table1[[#This Row],[Invoice Date]],"yyyy")</f>
        <v>2021</v>
      </c>
      <c r="P2598" s="4" t="str">
        <f>TEXT(Table1[[#This Row],[Invoice Date]],"mmm")</f>
        <v>Feb</v>
      </c>
      <c r="Q2598" s="4">
        <f>WEEKNUM(Table1[[#This Row],[Invoice Date]])</f>
        <v>8</v>
      </c>
    </row>
    <row r="2599" spans="2:17"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c r="O2599" s="4" t="str">
        <f>TEXT(Table1[[#This Row],[Invoice Date]],"yyyy")</f>
        <v>2021</v>
      </c>
      <c r="P2599" s="4" t="str">
        <f>TEXT(Table1[[#This Row],[Invoice Date]],"mmm")</f>
        <v>Feb</v>
      </c>
      <c r="Q2599" s="4">
        <f>WEEKNUM(Table1[[#This Row],[Invoice Date]])</f>
        <v>8</v>
      </c>
    </row>
    <row r="2600" spans="2:17"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c r="O2600" s="4" t="str">
        <f>TEXT(Table1[[#This Row],[Invoice Date]],"yyyy")</f>
        <v>2021</v>
      </c>
      <c r="P2600" s="4" t="str">
        <f>TEXT(Table1[[#This Row],[Invoice Date]],"mmm")</f>
        <v>Feb</v>
      </c>
      <c r="Q2600" s="4">
        <f>WEEKNUM(Table1[[#This Row],[Invoice Date]])</f>
        <v>8</v>
      </c>
    </row>
    <row r="2601" spans="2:17"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c r="O2601" s="4" t="str">
        <f>TEXT(Table1[[#This Row],[Invoice Date]],"yyyy")</f>
        <v>2021</v>
      </c>
      <c r="P2601" s="4" t="str">
        <f>TEXT(Table1[[#This Row],[Invoice Date]],"mmm")</f>
        <v>Mar</v>
      </c>
      <c r="Q2601" s="4">
        <f>WEEKNUM(Table1[[#This Row],[Invoice Date]])</f>
        <v>12</v>
      </c>
    </row>
    <row r="2602" spans="2:17"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c r="O2602" s="4" t="str">
        <f>TEXT(Table1[[#This Row],[Invoice Date]],"yyyy")</f>
        <v>2021</v>
      </c>
      <c r="P2602" s="4" t="str">
        <f>TEXT(Table1[[#This Row],[Invoice Date]],"mmm")</f>
        <v>Mar</v>
      </c>
      <c r="Q2602" s="4">
        <f>WEEKNUM(Table1[[#This Row],[Invoice Date]])</f>
        <v>12</v>
      </c>
    </row>
    <row r="2603" spans="2:17"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c r="O2603" s="4" t="str">
        <f>TEXT(Table1[[#This Row],[Invoice Date]],"yyyy")</f>
        <v>2021</v>
      </c>
      <c r="P2603" s="4" t="str">
        <f>TEXT(Table1[[#This Row],[Invoice Date]],"mmm")</f>
        <v>Mar</v>
      </c>
      <c r="Q2603" s="4">
        <f>WEEKNUM(Table1[[#This Row],[Invoice Date]])</f>
        <v>12</v>
      </c>
    </row>
    <row r="2604" spans="2:17"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c r="O2604" s="4" t="str">
        <f>TEXT(Table1[[#This Row],[Invoice Date]],"yyyy")</f>
        <v>2021</v>
      </c>
      <c r="P2604" s="4" t="str">
        <f>TEXT(Table1[[#This Row],[Invoice Date]],"mmm")</f>
        <v>Mar</v>
      </c>
      <c r="Q2604" s="4">
        <f>WEEKNUM(Table1[[#This Row],[Invoice Date]])</f>
        <v>12</v>
      </c>
    </row>
    <row r="2605" spans="2:17"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c r="O2605" s="4" t="str">
        <f>TEXT(Table1[[#This Row],[Invoice Date]],"yyyy")</f>
        <v>2021</v>
      </c>
      <c r="P2605" s="4" t="str">
        <f>TEXT(Table1[[#This Row],[Invoice Date]],"mmm")</f>
        <v>Mar</v>
      </c>
      <c r="Q2605" s="4">
        <f>WEEKNUM(Table1[[#This Row],[Invoice Date]])</f>
        <v>12</v>
      </c>
    </row>
    <row r="2606" spans="2:17"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c r="O2606" s="4" t="str">
        <f>TEXT(Table1[[#This Row],[Invoice Date]],"yyyy")</f>
        <v>2021</v>
      </c>
      <c r="P2606" s="4" t="str">
        <f>TEXT(Table1[[#This Row],[Invoice Date]],"mmm")</f>
        <v>Mar</v>
      </c>
      <c r="Q2606" s="4">
        <f>WEEKNUM(Table1[[#This Row],[Invoice Date]])</f>
        <v>12</v>
      </c>
    </row>
    <row r="2607" spans="2:17"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c r="O2607" s="4" t="str">
        <f>TEXT(Table1[[#This Row],[Invoice Date]],"yyyy")</f>
        <v>2021</v>
      </c>
      <c r="P2607" s="4" t="str">
        <f>TEXT(Table1[[#This Row],[Invoice Date]],"mmm")</f>
        <v>Apr</v>
      </c>
      <c r="Q2607" s="4">
        <f>WEEKNUM(Table1[[#This Row],[Invoice Date]])</f>
        <v>16</v>
      </c>
    </row>
    <row r="2608" spans="2:17"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c r="O2608" s="4" t="str">
        <f>TEXT(Table1[[#This Row],[Invoice Date]],"yyyy")</f>
        <v>2021</v>
      </c>
      <c r="P2608" s="4" t="str">
        <f>TEXT(Table1[[#This Row],[Invoice Date]],"mmm")</f>
        <v>Apr</v>
      </c>
      <c r="Q2608" s="4">
        <f>WEEKNUM(Table1[[#This Row],[Invoice Date]])</f>
        <v>16</v>
      </c>
    </row>
    <row r="2609" spans="2:17"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c r="O2609" s="4" t="str">
        <f>TEXT(Table1[[#This Row],[Invoice Date]],"yyyy")</f>
        <v>2021</v>
      </c>
      <c r="P2609" s="4" t="str">
        <f>TEXT(Table1[[#This Row],[Invoice Date]],"mmm")</f>
        <v>Apr</v>
      </c>
      <c r="Q2609" s="4">
        <f>WEEKNUM(Table1[[#This Row],[Invoice Date]])</f>
        <v>16</v>
      </c>
    </row>
    <row r="2610" spans="2:17"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c r="O2610" s="4" t="str">
        <f>TEXT(Table1[[#This Row],[Invoice Date]],"yyyy")</f>
        <v>2021</v>
      </c>
      <c r="P2610" s="4" t="str">
        <f>TEXT(Table1[[#This Row],[Invoice Date]],"mmm")</f>
        <v>Apr</v>
      </c>
      <c r="Q2610" s="4">
        <f>WEEKNUM(Table1[[#This Row],[Invoice Date]])</f>
        <v>16</v>
      </c>
    </row>
    <row r="2611" spans="2:17"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c r="O2611" s="4" t="str">
        <f>TEXT(Table1[[#This Row],[Invoice Date]],"yyyy")</f>
        <v>2021</v>
      </c>
      <c r="P2611" s="4" t="str">
        <f>TEXT(Table1[[#This Row],[Invoice Date]],"mmm")</f>
        <v>Apr</v>
      </c>
      <c r="Q2611" s="4">
        <f>WEEKNUM(Table1[[#This Row],[Invoice Date]])</f>
        <v>16</v>
      </c>
    </row>
    <row r="2612" spans="2:17"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c r="O2612" s="4" t="str">
        <f>TEXT(Table1[[#This Row],[Invoice Date]],"yyyy")</f>
        <v>2021</v>
      </c>
      <c r="P2612" s="4" t="str">
        <f>TEXT(Table1[[#This Row],[Invoice Date]],"mmm")</f>
        <v>Apr</v>
      </c>
      <c r="Q2612" s="4">
        <f>WEEKNUM(Table1[[#This Row],[Invoice Date]])</f>
        <v>16</v>
      </c>
    </row>
    <row r="2613" spans="2:17"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c r="O2613" s="4" t="str">
        <f>TEXT(Table1[[#This Row],[Invoice Date]],"yyyy")</f>
        <v>2021</v>
      </c>
      <c r="P2613" s="4" t="str">
        <f>TEXT(Table1[[#This Row],[Invoice Date]],"mmm")</f>
        <v>May</v>
      </c>
      <c r="Q2613" s="4">
        <f>WEEKNUM(Table1[[#This Row],[Invoice Date]])</f>
        <v>21</v>
      </c>
    </row>
    <row r="2614" spans="2:17"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c r="O2614" s="4" t="str">
        <f>TEXT(Table1[[#This Row],[Invoice Date]],"yyyy")</f>
        <v>2021</v>
      </c>
      <c r="P2614" s="4" t="str">
        <f>TEXT(Table1[[#This Row],[Invoice Date]],"mmm")</f>
        <v>May</v>
      </c>
      <c r="Q2614" s="4">
        <f>WEEKNUM(Table1[[#This Row],[Invoice Date]])</f>
        <v>21</v>
      </c>
    </row>
    <row r="2615" spans="2:17"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c r="O2615" s="4" t="str">
        <f>TEXT(Table1[[#This Row],[Invoice Date]],"yyyy")</f>
        <v>2021</v>
      </c>
      <c r="P2615" s="4" t="str">
        <f>TEXT(Table1[[#This Row],[Invoice Date]],"mmm")</f>
        <v>May</v>
      </c>
      <c r="Q2615" s="4">
        <f>WEEKNUM(Table1[[#This Row],[Invoice Date]])</f>
        <v>21</v>
      </c>
    </row>
    <row r="2616" spans="2:17"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c r="O2616" s="4" t="str">
        <f>TEXT(Table1[[#This Row],[Invoice Date]],"yyyy")</f>
        <v>2021</v>
      </c>
      <c r="P2616" s="4" t="str">
        <f>TEXT(Table1[[#This Row],[Invoice Date]],"mmm")</f>
        <v>May</v>
      </c>
      <c r="Q2616" s="4">
        <f>WEEKNUM(Table1[[#This Row],[Invoice Date]])</f>
        <v>21</v>
      </c>
    </row>
    <row r="2617" spans="2:17"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c r="O2617" s="4" t="str">
        <f>TEXT(Table1[[#This Row],[Invoice Date]],"yyyy")</f>
        <v>2021</v>
      </c>
      <c r="P2617" s="4" t="str">
        <f>TEXT(Table1[[#This Row],[Invoice Date]],"mmm")</f>
        <v>May</v>
      </c>
      <c r="Q2617" s="4">
        <f>WEEKNUM(Table1[[#This Row],[Invoice Date]])</f>
        <v>21</v>
      </c>
    </row>
    <row r="2618" spans="2:17"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c r="O2618" s="4" t="str">
        <f>TEXT(Table1[[#This Row],[Invoice Date]],"yyyy")</f>
        <v>2021</v>
      </c>
      <c r="P2618" s="4" t="str">
        <f>TEXT(Table1[[#This Row],[Invoice Date]],"mmm")</f>
        <v>May</v>
      </c>
      <c r="Q2618" s="4">
        <f>WEEKNUM(Table1[[#This Row],[Invoice Date]])</f>
        <v>21</v>
      </c>
    </row>
    <row r="2619" spans="2:17"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c r="O2619" s="4" t="str">
        <f>TEXT(Table1[[#This Row],[Invoice Date]],"yyyy")</f>
        <v>2021</v>
      </c>
      <c r="P2619" s="4" t="str">
        <f>TEXT(Table1[[#This Row],[Invoice Date]],"mmm")</f>
        <v>Jun</v>
      </c>
      <c r="Q2619" s="4">
        <f>WEEKNUM(Table1[[#This Row],[Invoice Date]])</f>
        <v>25</v>
      </c>
    </row>
    <row r="2620" spans="2:17"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c r="O2620" s="4" t="str">
        <f>TEXT(Table1[[#This Row],[Invoice Date]],"yyyy")</f>
        <v>2021</v>
      </c>
      <c r="P2620" s="4" t="str">
        <f>TEXT(Table1[[#This Row],[Invoice Date]],"mmm")</f>
        <v>Jun</v>
      </c>
      <c r="Q2620" s="4">
        <f>WEEKNUM(Table1[[#This Row],[Invoice Date]])</f>
        <v>25</v>
      </c>
    </row>
    <row r="2621" spans="2:17"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c r="O2621" s="4" t="str">
        <f>TEXT(Table1[[#This Row],[Invoice Date]],"yyyy")</f>
        <v>2021</v>
      </c>
      <c r="P2621" s="4" t="str">
        <f>TEXT(Table1[[#This Row],[Invoice Date]],"mmm")</f>
        <v>Jun</v>
      </c>
      <c r="Q2621" s="4">
        <f>WEEKNUM(Table1[[#This Row],[Invoice Date]])</f>
        <v>25</v>
      </c>
    </row>
    <row r="2622" spans="2:17"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c r="O2622" s="4" t="str">
        <f>TEXT(Table1[[#This Row],[Invoice Date]],"yyyy")</f>
        <v>2021</v>
      </c>
      <c r="P2622" s="4" t="str">
        <f>TEXT(Table1[[#This Row],[Invoice Date]],"mmm")</f>
        <v>Jun</v>
      </c>
      <c r="Q2622" s="4">
        <f>WEEKNUM(Table1[[#This Row],[Invoice Date]])</f>
        <v>25</v>
      </c>
    </row>
    <row r="2623" spans="2:17"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c r="O2623" s="4" t="str">
        <f>TEXT(Table1[[#This Row],[Invoice Date]],"yyyy")</f>
        <v>2021</v>
      </c>
      <c r="P2623" s="4" t="str">
        <f>TEXT(Table1[[#This Row],[Invoice Date]],"mmm")</f>
        <v>Jun</v>
      </c>
      <c r="Q2623" s="4">
        <f>WEEKNUM(Table1[[#This Row],[Invoice Date]])</f>
        <v>25</v>
      </c>
    </row>
    <row r="2624" spans="2:17"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c r="O2624" s="4" t="str">
        <f>TEXT(Table1[[#This Row],[Invoice Date]],"yyyy")</f>
        <v>2021</v>
      </c>
      <c r="P2624" s="4" t="str">
        <f>TEXT(Table1[[#This Row],[Invoice Date]],"mmm")</f>
        <v>Jun</v>
      </c>
      <c r="Q2624" s="4">
        <f>WEEKNUM(Table1[[#This Row],[Invoice Date]])</f>
        <v>25</v>
      </c>
    </row>
    <row r="2625" spans="2:17"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c r="O2625" s="4" t="str">
        <f>TEXT(Table1[[#This Row],[Invoice Date]],"yyyy")</f>
        <v>2021</v>
      </c>
      <c r="P2625" s="4" t="str">
        <f>TEXT(Table1[[#This Row],[Invoice Date]],"mmm")</f>
        <v>Jul</v>
      </c>
      <c r="Q2625" s="4">
        <f>WEEKNUM(Table1[[#This Row],[Invoice Date]])</f>
        <v>29</v>
      </c>
    </row>
    <row r="2626" spans="2:17"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c r="O2626" s="4" t="str">
        <f>TEXT(Table1[[#This Row],[Invoice Date]],"yyyy")</f>
        <v>2021</v>
      </c>
      <c r="P2626" s="4" t="str">
        <f>TEXT(Table1[[#This Row],[Invoice Date]],"mmm")</f>
        <v>Jul</v>
      </c>
      <c r="Q2626" s="4">
        <f>WEEKNUM(Table1[[#This Row],[Invoice Date]])</f>
        <v>29</v>
      </c>
    </row>
    <row r="2627" spans="2:17"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c r="O2627" s="4" t="str">
        <f>TEXT(Table1[[#This Row],[Invoice Date]],"yyyy")</f>
        <v>2021</v>
      </c>
      <c r="P2627" s="4" t="str">
        <f>TEXT(Table1[[#This Row],[Invoice Date]],"mmm")</f>
        <v>Jul</v>
      </c>
      <c r="Q2627" s="4">
        <f>WEEKNUM(Table1[[#This Row],[Invoice Date]])</f>
        <v>29</v>
      </c>
    </row>
    <row r="2628" spans="2:17"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c r="O2628" s="4" t="str">
        <f>TEXT(Table1[[#This Row],[Invoice Date]],"yyyy")</f>
        <v>2021</v>
      </c>
      <c r="P2628" s="4" t="str">
        <f>TEXT(Table1[[#This Row],[Invoice Date]],"mmm")</f>
        <v>Jul</v>
      </c>
      <c r="Q2628" s="4">
        <f>WEEKNUM(Table1[[#This Row],[Invoice Date]])</f>
        <v>29</v>
      </c>
    </row>
    <row r="2629" spans="2:17"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c r="O2629" s="4" t="str">
        <f>TEXT(Table1[[#This Row],[Invoice Date]],"yyyy")</f>
        <v>2021</v>
      </c>
      <c r="P2629" s="4" t="str">
        <f>TEXT(Table1[[#This Row],[Invoice Date]],"mmm")</f>
        <v>Jul</v>
      </c>
      <c r="Q2629" s="4">
        <f>WEEKNUM(Table1[[#This Row],[Invoice Date]])</f>
        <v>29</v>
      </c>
    </row>
    <row r="2630" spans="2:17"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c r="O2630" s="4" t="str">
        <f>TEXT(Table1[[#This Row],[Invoice Date]],"yyyy")</f>
        <v>2021</v>
      </c>
      <c r="P2630" s="4" t="str">
        <f>TEXT(Table1[[#This Row],[Invoice Date]],"mmm")</f>
        <v>Jul</v>
      </c>
      <c r="Q2630" s="4">
        <f>WEEKNUM(Table1[[#This Row],[Invoice Date]])</f>
        <v>29</v>
      </c>
    </row>
    <row r="2631" spans="2:17"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c r="O2631" s="4" t="str">
        <f>TEXT(Table1[[#This Row],[Invoice Date]],"yyyy")</f>
        <v>2021</v>
      </c>
      <c r="P2631" s="4" t="str">
        <f>TEXT(Table1[[#This Row],[Invoice Date]],"mmm")</f>
        <v>Aug</v>
      </c>
      <c r="Q2631" s="4">
        <f>WEEKNUM(Table1[[#This Row],[Invoice Date]])</f>
        <v>34</v>
      </c>
    </row>
    <row r="2632" spans="2:17"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c r="O2632" s="4" t="str">
        <f>TEXT(Table1[[#This Row],[Invoice Date]],"yyyy")</f>
        <v>2021</v>
      </c>
      <c r="P2632" s="4" t="str">
        <f>TEXT(Table1[[#This Row],[Invoice Date]],"mmm")</f>
        <v>Aug</v>
      </c>
      <c r="Q2632" s="4">
        <f>WEEKNUM(Table1[[#This Row],[Invoice Date]])</f>
        <v>34</v>
      </c>
    </row>
    <row r="2633" spans="2:17"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c r="O2633" s="4" t="str">
        <f>TEXT(Table1[[#This Row],[Invoice Date]],"yyyy")</f>
        <v>2021</v>
      </c>
      <c r="P2633" s="4" t="str">
        <f>TEXT(Table1[[#This Row],[Invoice Date]],"mmm")</f>
        <v>Aug</v>
      </c>
      <c r="Q2633" s="4">
        <f>WEEKNUM(Table1[[#This Row],[Invoice Date]])</f>
        <v>34</v>
      </c>
    </row>
    <row r="2634" spans="2:17"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c r="O2634" s="4" t="str">
        <f>TEXT(Table1[[#This Row],[Invoice Date]],"yyyy")</f>
        <v>2021</v>
      </c>
      <c r="P2634" s="4" t="str">
        <f>TEXT(Table1[[#This Row],[Invoice Date]],"mmm")</f>
        <v>Aug</v>
      </c>
      <c r="Q2634" s="4">
        <f>WEEKNUM(Table1[[#This Row],[Invoice Date]])</f>
        <v>34</v>
      </c>
    </row>
    <row r="2635" spans="2:17"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c r="O2635" s="4" t="str">
        <f>TEXT(Table1[[#This Row],[Invoice Date]],"yyyy")</f>
        <v>2021</v>
      </c>
      <c r="P2635" s="4" t="str">
        <f>TEXT(Table1[[#This Row],[Invoice Date]],"mmm")</f>
        <v>Aug</v>
      </c>
      <c r="Q2635" s="4">
        <f>WEEKNUM(Table1[[#This Row],[Invoice Date]])</f>
        <v>34</v>
      </c>
    </row>
    <row r="2636" spans="2:17"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c r="O2636" s="4" t="str">
        <f>TEXT(Table1[[#This Row],[Invoice Date]],"yyyy")</f>
        <v>2021</v>
      </c>
      <c r="P2636" s="4" t="str">
        <f>TEXT(Table1[[#This Row],[Invoice Date]],"mmm")</f>
        <v>Aug</v>
      </c>
      <c r="Q2636" s="4">
        <f>WEEKNUM(Table1[[#This Row],[Invoice Date]])</f>
        <v>34</v>
      </c>
    </row>
    <row r="2637" spans="2:17"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c r="O2637" s="4" t="str">
        <f>TEXT(Table1[[#This Row],[Invoice Date]],"yyyy")</f>
        <v>2021</v>
      </c>
      <c r="P2637" s="4" t="str">
        <f>TEXT(Table1[[#This Row],[Invoice Date]],"mmm")</f>
        <v>Sep</v>
      </c>
      <c r="Q2637" s="4">
        <f>WEEKNUM(Table1[[#This Row],[Invoice Date]])</f>
        <v>38</v>
      </c>
    </row>
    <row r="2638" spans="2:17"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c r="O2638" s="4" t="str">
        <f>TEXT(Table1[[#This Row],[Invoice Date]],"yyyy")</f>
        <v>2021</v>
      </c>
      <c r="P2638" s="4" t="str">
        <f>TEXT(Table1[[#This Row],[Invoice Date]],"mmm")</f>
        <v>Sep</v>
      </c>
      <c r="Q2638" s="4">
        <f>WEEKNUM(Table1[[#This Row],[Invoice Date]])</f>
        <v>38</v>
      </c>
    </row>
    <row r="2639" spans="2:17"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c r="O2639" s="4" t="str">
        <f>TEXT(Table1[[#This Row],[Invoice Date]],"yyyy")</f>
        <v>2021</v>
      </c>
      <c r="P2639" s="4" t="str">
        <f>TEXT(Table1[[#This Row],[Invoice Date]],"mmm")</f>
        <v>Sep</v>
      </c>
      <c r="Q2639" s="4">
        <f>WEEKNUM(Table1[[#This Row],[Invoice Date]])</f>
        <v>38</v>
      </c>
    </row>
    <row r="2640" spans="2:17"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c r="O2640" s="4" t="str">
        <f>TEXT(Table1[[#This Row],[Invoice Date]],"yyyy")</f>
        <v>2021</v>
      </c>
      <c r="P2640" s="4" t="str">
        <f>TEXT(Table1[[#This Row],[Invoice Date]],"mmm")</f>
        <v>Sep</v>
      </c>
      <c r="Q2640" s="4">
        <f>WEEKNUM(Table1[[#This Row],[Invoice Date]])</f>
        <v>38</v>
      </c>
    </row>
    <row r="2641" spans="2:17"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c r="O2641" s="4" t="str">
        <f>TEXT(Table1[[#This Row],[Invoice Date]],"yyyy")</f>
        <v>2021</v>
      </c>
      <c r="P2641" s="4" t="str">
        <f>TEXT(Table1[[#This Row],[Invoice Date]],"mmm")</f>
        <v>Sep</v>
      </c>
      <c r="Q2641" s="4">
        <f>WEEKNUM(Table1[[#This Row],[Invoice Date]])</f>
        <v>38</v>
      </c>
    </row>
    <row r="2642" spans="2:17"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c r="O2642" s="4" t="str">
        <f>TEXT(Table1[[#This Row],[Invoice Date]],"yyyy")</f>
        <v>2021</v>
      </c>
      <c r="P2642" s="4" t="str">
        <f>TEXT(Table1[[#This Row],[Invoice Date]],"mmm")</f>
        <v>Sep</v>
      </c>
      <c r="Q2642" s="4">
        <f>WEEKNUM(Table1[[#This Row],[Invoice Date]])</f>
        <v>38</v>
      </c>
    </row>
    <row r="2643" spans="2:17"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c r="O2643" s="4" t="str">
        <f>TEXT(Table1[[#This Row],[Invoice Date]],"yyyy")</f>
        <v>2021</v>
      </c>
      <c r="P2643" s="4" t="str">
        <f>TEXT(Table1[[#This Row],[Invoice Date]],"mmm")</f>
        <v>Oct</v>
      </c>
      <c r="Q2643" s="4">
        <f>WEEKNUM(Table1[[#This Row],[Invoice Date]])</f>
        <v>43</v>
      </c>
    </row>
    <row r="2644" spans="2:17"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c r="O2644" s="4" t="str">
        <f>TEXT(Table1[[#This Row],[Invoice Date]],"yyyy")</f>
        <v>2021</v>
      </c>
      <c r="P2644" s="4" t="str">
        <f>TEXT(Table1[[#This Row],[Invoice Date]],"mmm")</f>
        <v>Oct</v>
      </c>
      <c r="Q2644" s="4">
        <f>WEEKNUM(Table1[[#This Row],[Invoice Date]])</f>
        <v>43</v>
      </c>
    </row>
    <row r="2645" spans="2:17"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c r="O2645" s="4" t="str">
        <f>TEXT(Table1[[#This Row],[Invoice Date]],"yyyy")</f>
        <v>2021</v>
      </c>
      <c r="P2645" s="4" t="str">
        <f>TEXT(Table1[[#This Row],[Invoice Date]],"mmm")</f>
        <v>Oct</v>
      </c>
      <c r="Q2645" s="4">
        <f>WEEKNUM(Table1[[#This Row],[Invoice Date]])</f>
        <v>43</v>
      </c>
    </row>
    <row r="2646" spans="2:17"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c r="O2646" s="4" t="str">
        <f>TEXT(Table1[[#This Row],[Invoice Date]],"yyyy")</f>
        <v>2021</v>
      </c>
      <c r="P2646" s="4" t="str">
        <f>TEXT(Table1[[#This Row],[Invoice Date]],"mmm")</f>
        <v>Oct</v>
      </c>
      <c r="Q2646" s="4">
        <f>WEEKNUM(Table1[[#This Row],[Invoice Date]])</f>
        <v>43</v>
      </c>
    </row>
    <row r="2647" spans="2:17"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c r="O2647" s="4" t="str">
        <f>TEXT(Table1[[#This Row],[Invoice Date]],"yyyy")</f>
        <v>2021</v>
      </c>
      <c r="P2647" s="4" t="str">
        <f>TEXT(Table1[[#This Row],[Invoice Date]],"mmm")</f>
        <v>Oct</v>
      </c>
      <c r="Q2647" s="4">
        <f>WEEKNUM(Table1[[#This Row],[Invoice Date]])</f>
        <v>43</v>
      </c>
    </row>
    <row r="2648" spans="2:17"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c r="O2648" s="4" t="str">
        <f>TEXT(Table1[[#This Row],[Invoice Date]],"yyyy")</f>
        <v>2021</v>
      </c>
      <c r="P2648" s="4" t="str">
        <f>TEXT(Table1[[#This Row],[Invoice Date]],"mmm")</f>
        <v>Oct</v>
      </c>
      <c r="Q2648" s="4">
        <f>WEEKNUM(Table1[[#This Row],[Invoice Date]])</f>
        <v>43</v>
      </c>
    </row>
    <row r="2649" spans="2:17"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c r="O2649" s="4" t="str">
        <f>TEXT(Table1[[#This Row],[Invoice Date]],"yyyy")</f>
        <v>2021</v>
      </c>
      <c r="P2649" s="4" t="str">
        <f>TEXT(Table1[[#This Row],[Invoice Date]],"mmm")</f>
        <v>Nov</v>
      </c>
      <c r="Q2649" s="4">
        <f>WEEKNUM(Table1[[#This Row],[Invoice Date]])</f>
        <v>47</v>
      </c>
    </row>
    <row r="2650" spans="2:17"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c r="O2650" s="4" t="str">
        <f>TEXT(Table1[[#This Row],[Invoice Date]],"yyyy")</f>
        <v>2021</v>
      </c>
      <c r="P2650" s="4" t="str">
        <f>TEXT(Table1[[#This Row],[Invoice Date]],"mmm")</f>
        <v>Nov</v>
      </c>
      <c r="Q2650" s="4">
        <f>WEEKNUM(Table1[[#This Row],[Invoice Date]])</f>
        <v>47</v>
      </c>
    </row>
    <row r="2651" spans="2:17"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c r="O2651" s="4" t="str">
        <f>TEXT(Table1[[#This Row],[Invoice Date]],"yyyy")</f>
        <v>2021</v>
      </c>
      <c r="P2651" s="4" t="str">
        <f>TEXT(Table1[[#This Row],[Invoice Date]],"mmm")</f>
        <v>Nov</v>
      </c>
      <c r="Q2651" s="4">
        <f>WEEKNUM(Table1[[#This Row],[Invoice Date]])</f>
        <v>47</v>
      </c>
    </row>
    <row r="2652" spans="2:17"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c r="O2652" s="4" t="str">
        <f>TEXT(Table1[[#This Row],[Invoice Date]],"yyyy")</f>
        <v>2021</v>
      </c>
      <c r="P2652" s="4" t="str">
        <f>TEXT(Table1[[#This Row],[Invoice Date]],"mmm")</f>
        <v>Nov</v>
      </c>
      <c r="Q2652" s="4">
        <f>WEEKNUM(Table1[[#This Row],[Invoice Date]])</f>
        <v>47</v>
      </c>
    </row>
    <row r="2653" spans="2:17"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c r="O2653" s="4" t="str">
        <f>TEXT(Table1[[#This Row],[Invoice Date]],"yyyy")</f>
        <v>2021</v>
      </c>
      <c r="P2653" s="4" t="str">
        <f>TEXT(Table1[[#This Row],[Invoice Date]],"mmm")</f>
        <v>Nov</v>
      </c>
      <c r="Q2653" s="4">
        <f>WEEKNUM(Table1[[#This Row],[Invoice Date]])</f>
        <v>47</v>
      </c>
    </row>
    <row r="2654" spans="2:17"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c r="O2654" s="4" t="str">
        <f>TEXT(Table1[[#This Row],[Invoice Date]],"yyyy")</f>
        <v>2021</v>
      </c>
      <c r="P2654" s="4" t="str">
        <f>TEXT(Table1[[#This Row],[Invoice Date]],"mmm")</f>
        <v>Nov</v>
      </c>
      <c r="Q2654" s="4">
        <f>WEEKNUM(Table1[[#This Row],[Invoice Date]])</f>
        <v>47</v>
      </c>
    </row>
    <row r="2655" spans="2:17"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c r="O2655" s="4" t="str">
        <f>TEXT(Table1[[#This Row],[Invoice Date]],"yyyy")</f>
        <v>2021</v>
      </c>
      <c r="P2655" s="4" t="str">
        <f>TEXT(Table1[[#This Row],[Invoice Date]],"mmm")</f>
        <v>Dec</v>
      </c>
      <c r="Q2655" s="4">
        <f>WEEKNUM(Table1[[#This Row],[Invoice Date]])</f>
        <v>51</v>
      </c>
    </row>
    <row r="2656" spans="2:17"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c r="O2656" s="4" t="str">
        <f>TEXT(Table1[[#This Row],[Invoice Date]],"yyyy")</f>
        <v>2021</v>
      </c>
      <c r="P2656" s="4" t="str">
        <f>TEXT(Table1[[#This Row],[Invoice Date]],"mmm")</f>
        <v>Dec</v>
      </c>
      <c r="Q2656" s="4">
        <f>WEEKNUM(Table1[[#This Row],[Invoice Date]])</f>
        <v>51</v>
      </c>
    </row>
    <row r="2657" spans="2:17"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c r="O2657" s="4" t="str">
        <f>TEXT(Table1[[#This Row],[Invoice Date]],"yyyy")</f>
        <v>2021</v>
      </c>
      <c r="P2657" s="4" t="str">
        <f>TEXT(Table1[[#This Row],[Invoice Date]],"mmm")</f>
        <v>Dec</v>
      </c>
      <c r="Q2657" s="4">
        <f>WEEKNUM(Table1[[#This Row],[Invoice Date]])</f>
        <v>51</v>
      </c>
    </row>
    <row r="2658" spans="2:17"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c r="O2658" s="4" t="str">
        <f>TEXT(Table1[[#This Row],[Invoice Date]],"yyyy")</f>
        <v>2021</v>
      </c>
      <c r="P2658" s="4" t="str">
        <f>TEXT(Table1[[#This Row],[Invoice Date]],"mmm")</f>
        <v>Dec</v>
      </c>
      <c r="Q2658" s="4">
        <f>WEEKNUM(Table1[[#This Row],[Invoice Date]])</f>
        <v>51</v>
      </c>
    </row>
    <row r="2659" spans="2:17"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c r="O2659" s="4" t="str">
        <f>TEXT(Table1[[#This Row],[Invoice Date]],"yyyy")</f>
        <v>2021</v>
      </c>
      <c r="P2659" s="4" t="str">
        <f>TEXT(Table1[[#This Row],[Invoice Date]],"mmm")</f>
        <v>Dec</v>
      </c>
      <c r="Q2659" s="4">
        <f>WEEKNUM(Table1[[#This Row],[Invoice Date]])</f>
        <v>51</v>
      </c>
    </row>
    <row r="2660" spans="2:17"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c r="O2660" s="4" t="str">
        <f>TEXT(Table1[[#This Row],[Invoice Date]],"yyyy")</f>
        <v>2021</v>
      </c>
      <c r="P2660" s="4" t="str">
        <f>TEXT(Table1[[#This Row],[Invoice Date]],"mmm")</f>
        <v>Dec</v>
      </c>
      <c r="Q2660" s="4">
        <f>WEEKNUM(Table1[[#This Row],[Invoice Date]])</f>
        <v>51</v>
      </c>
    </row>
    <row r="2661" spans="2:17"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c r="O2661" s="4" t="str">
        <f>TEXT(Table1[[#This Row],[Invoice Date]],"yyyy")</f>
        <v>2021</v>
      </c>
      <c r="P2661" s="4" t="str">
        <f>TEXT(Table1[[#This Row],[Invoice Date]],"mmm")</f>
        <v>Jan</v>
      </c>
      <c r="Q2661" s="4">
        <f>WEEKNUM(Table1[[#This Row],[Invoice Date]])</f>
        <v>4</v>
      </c>
    </row>
    <row r="2662" spans="2:17"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c r="O2662" s="4" t="str">
        <f>TEXT(Table1[[#This Row],[Invoice Date]],"yyyy")</f>
        <v>2021</v>
      </c>
      <c r="P2662" s="4" t="str">
        <f>TEXT(Table1[[#This Row],[Invoice Date]],"mmm")</f>
        <v>Jan</v>
      </c>
      <c r="Q2662" s="4">
        <f>WEEKNUM(Table1[[#This Row],[Invoice Date]])</f>
        <v>4</v>
      </c>
    </row>
    <row r="2663" spans="2:17"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c r="O2663" s="4" t="str">
        <f>TEXT(Table1[[#This Row],[Invoice Date]],"yyyy")</f>
        <v>2021</v>
      </c>
      <c r="P2663" s="4" t="str">
        <f>TEXT(Table1[[#This Row],[Invoice Date]],"mmm")</f>
        <v>Jan</v>
      </c>
      <c r="Q2663" s="4">
        <f>WEEKNUM(Table1[[#This Row],[Invoice Date]])</f>
        <v>4</v>
      </c>
    </row>
    <row r="2664" spans="2:17"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c r="O2664" s="4" t="str">
        <f>TEXT(Table1[[#This Row],[Invoice Date]],"yyyy")</f>
        <v>2021</v>
      </c>
      <c r="P2664" s="4" t="str">
        <f>TEXT(Table1[[#This Row],[Invoice Date]],"mmm")</f>
        <v>Jan</v>
      </c>
      <c r="Q2664" s="4">
        <f>WEEKNUM(Table1[[#This Row],[Invoice Date]])</f>
        <v>4</v>
      </c>
    </row>
    <row r="2665" spans="2:17"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c r="O2665" s="4" t="str">
        <f>TEXT(Table1[[#This Row],[Invoice Date]],"yyyy")</f>
        <v>2021</v>
      </c>
      <c r="P2665" s="4" t="str">
        <f>TEXT(Table1[[#This Row],[Invoice Date]],"mmm")</f>
        <v>Jan</v>
      </c>
      <c r="Q2665" s="4">
        <f>WEEKNUM(Table1[[#This Row],[Invoice Date]])</f>
        <v>4</v>
      </c>
    </row>
    <row r="2666" spans="2:17"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c r="O2666" s="4" t="str">
        <f>TEXT(Table1[[#This Row],[Invoice Date]],"yyyy")</f>
        <v>2021</v>
      </c>
      <c r="P2666" s="4" t="str">
        <f>TEXT(Table1[[#This Row],[Invoice Date]],"mmm")</f>
        <v>Jan</v>
      </c>
      <c r="Q2666" s="4">
        <f>WEEKNUM(Table1[[#This Row],[Invoice Date]])</f>
        <v>4</v>
      </c>
    </row>
    <row r="2667" spans="2:17"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c r="O2667" s="4" t="str">
        <f>TEXT(Table1[[#This Row],[Invoice Date]],"yyyy")</f>
        <v>2021</v>
      </c>
      <c r="P2667" s="4" t="str">
        <f>TEXT(Table1[[#This Row],[Invoice Date]],"mmm")</f>
        <v>Feb</v>
      </c>
      <c r="Q2667" s="4">
        <f>WEEKNUM(Table1[[#This Row],[Invoice Date]])</f>
        <v>9</v>
      </c>
    </row>
    <row r="2668" spans="2:17"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c r="O2668" s="4" t="str">
        <f>TEXT(Table1[[#This Row],[Invoice Date]],"yyyy")</f>
        <v>2021</v>
      </c>
      <c r="P2668" s="4" t="str">
        <f>TEXT(Table1[[#This Row],[Invoice Date]],"mmm")</f>
        <v>Feb</v>
      </c>
      <c r="Q2668" s="4">
        <f>WEEKNUM(Table1[[#This Row],[Invoice Date]])</f>
        <v>9</v>
      </c>
    </row>
    <row r="2669" spans="2:17"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c r="O2669" s="4" t="str">
        <f>TEXT(Table1[[#This Row],[Invoice Date]],"yyyy")</f>
        <v>2021</v>
      </c>
      <c r="P2669" s="4" t="str">
        <f>TEXT(Table1[[#This Row],[Invoice Date]],"mmm")</f>
        <v>Feb</v>
      </c>
      <c r="Q2669" s="4">
        <f>WEEKNUM(Table1[[#This Row],[Invoice Date]])</f>
        <v>9</v>
      </c>
    </row>
    <row r="2670" spans="2:17"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c r="O2670" s="4" t="str">
        <f>TEXT(Table1[[#This Row],[Invoice Date]],"yyyy")</f>
        <v>2021</v>
      </c>
      <c r="P2670" s="4" t="str">
        <f>TEXT(Table1[[#This Row],[Invoice Date]],"mmm")</f>
        <v>Feb</v>
      </c>
      <c r="Q2670" s="4">
        <f>WEEKNUM(Table1[[#This Row],[Invoice Date]])</f>
        <v>9</v>
      </c>
    </row>
    <row r="2671" spans="2:17"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c r="O2671" s="4" t="str">
        <f>TEXT(Table1[[#This Row],[Invoice Date]],"yyyy")</f>
        <v>2021</v>
      </c>
      <c r="P2671" s="4" t="str">
        <f>TEXT(Table1[[#This Row],[Invoice Date]],"mmm")</f>
        <v>Feb</v>
      </c>
      <c r="Q2671" s="4">
        <f>WEEKNUM(Table1[[#This Row],[Invoice Date]])</f>
        <v>9</v>
      </c>
    </row>
    <row r="2672" spans="2:17"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c r="O2672" s="4" t="str">
        <f>TEXT(Table1[[#This Row],[Invoice Date]],"yyyy")</f>
        <v>2021</v>
      </c>
      <c r="P2672" s="4" t="str">
        <f>TEXT(Table1[[#This Row],[Invoice Date]],"mmm")</f>
        <v>Feb</v>
      </c>
      <c r="Q2672" s="4">
        <f>WEEKNUM(Table1[[#This Row],[Invoice Date]])</f>
        <v>9</v>
      </c>
    </row>
    <row r="2673" spans="2:17"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c r="O2673" s="4" t="str">
        <f>TEXT(Table1[[#This Row],[Invoice Date]],"yyyy")</f>
        <v>2021</v>
      </c>
      <c r="P2673" s="4" t="str">
        <f>TEXT(Table1[[#This Row],[Invoice Date]],"mmm")</f>
        <v>Mar</v>
      </c>
      <c r="Q2673" s="4">
        <f>WEEKNUM(Table1[[#This Row],[Invoice Date]])</f>
        <v>12</v>
      </c>
    </row>
    <row r="2674" spans="2:17"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c r="O2674" s="4" t="str">
        <f>TEXT(Table1[[#This Row],[Invoice Date]],"yyyy")</f>
        <v>2021</v>
      </c>
      <c r="P2674" s="4" t="str">
        <f>TEXT(Table1[[#This Row],[Invoice Date]],"mmm")</f>
        <v>Mar</v>
      </c>
      <c r="Q2674" s="4">
        <f>WEEKNUM(Table1[[#This Row],[Invoice Date]])</f>
        <v>12</v>
      </c>
    </row>
    <row r="2675" spans="2:17"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c r="O2675" s="4" t="str">
        <f>TEXT(Table1[[#This Row],[Invoice Date]],"yyyy")</f>
        <v>2021</v>
      </c>
      <c r="P2675" s="4" t="str">
        <f>TEXT(Table1[[#This Row],[Invoice Date]],"mmm")</f>
        <v>Mar</v>
      </c>
      <c r="Q2675" s="4">
        <f>WEEKNUM(Table1[[#This Row],[Invoice Date]])</f>
        <v>12</v>
      </c>
    </row>
    <row r="2676" spans="2:17"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c r="O2676" s="4" t="str">
        <f>TEXT(Table1[[#This Row],[Invoice Date]],"yyyy")</f>
        <v>2021</v>
      </c>
      <c r="P2676" s="4" t="str">
        <f>TEXT(Table1[[#This Row],[Invoice Date]],"mmm")</f>
        <v>Mar</v>
      </c>
      <c r="Q2676" s="4">
        <f>WEEKNUM(Table1[[#This Row],[Invoice Date]])</f>
        <v>12</v>
      </c>
    </row>
    <row r="2677" spans="2:17"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c r="O2677" s="4" t="str">
        <f>TEXT(Table1[[#This Row],[Invoice Date]],"yyyy")</f>
        <v>2021</v>
      </c>
      <c r="P2677" s="4" t="str">
        <f>TEXT(Table1[[#This Row],[Invoice Date]],"mmm")</f>
        <v>Mar</v>
      </c>
      <c r="Q2677" s="4">
        <f>WEEKNUM(Table1[[#This Row],[Invoice Date]])</f>
        <v>12</v>
      </c>
    </row>
    <row r="2678" spans="2:17"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c r="O2678" s="4" t="str">
        <f>TEXT(Table1[[#This Row],[Invoice Date]],"yyyy")</f>
        <v>2021</v>
      </c>
      <c r="P2678" s="4" t="str">
        <f>TEXT(Table1[[#This Row],[Invoice Date]],"mmm")</f>
        <v>Mar</v>
      </c>
      <c r="Q2678" s="4">
        <f>WEEKNUM(Table1[[#This Row],[Invoice Date]])</f>
        <v>12</v>
      </c>
    </row>
    <row r="2679" spans="2:17"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c r="O2679" s="4" t="str">
        <f>TEXT(Table1[[#This Row],[Invoice Date]],"yyyy")</f>
        <v>2021</v>
      </c>
      <c r="P2679" s="4" t="str">
        <f>TEXT(Table1[[#This Row],[Invoice Date]],"mmm")</f>
        <v>Apr</v>
      </c>
      <c r="Q2679" s="4">
        <f>WEEKNUM(Table1[[#This Row],[Invoice Date]])</f>
        <v>17</v>
      </c>
    </row>
    <row r="2680" spans="2:17"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c r="O2680" s="4" t="str">
        <f>TEXT(Table1[[#This Row],[Invoice Date]],"yyyy")</f>
        <v>2021</v>
      </c>
      <c r="P2680" s="4" t="str">
        <f>TEXT(Table1[[#This Row],[Invoice Date]],"mmm")</f>
        <v>Apr</v>
      </c>
      <c r="Q2680" s="4">
        <f>WEEKNUM(Table1[[#This Row],[Invoice Date]])</f>
        <v>17</v>
      </c>
    </row>
    <row r="2681" spans="2:17"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c r="O2681" s="4" t="str">
        <f>TEXT(Table1[[#This Row],[Invoice Date]],"yyyy")</f>
        <v>2021</v>
      </c>
      <c r="P2681" s="4" t="str">
        <f>TEXT(Table1[[#This Row],[Invoice Date]],"mmm")</f>
        <v>Apr</v>
      </c>
      <c r="Q2681" s="4">
        <f>WEEKNUM(Table1[[#This Row],[Invoice Date]])</f>
        <v>17</v>
      </c>
    </row>
    <row r="2682" spans="2:17"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c r="O2682" s="4" t="str">
        <f>TEXT(Table1[[#This Row],[Invoice Date]],"yyyy")</f>
        <v>2021</v>
      </c>
      <c r="P2682" s="4" t="str">
        <f>TEXT(Table1[[#This Row],[Invoice Date]],"mmm")</f>
        <v>Apr</v>
      </c>
      <c r="Q2682" s="4">
        <f>WEEKNUM(Table1[[#This Row],[Invoice Date]])</f>
        <v>17</v>
      </c>
    </row>
    <row r="2683" spans="2:17"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c r="O2683" s="4" t="str">
        <f>TEXT(Table1[[#This Row],[Invoice Date]],"yyyy")</f>
        <v>2021</v>
      </c>
      <c r="P2683" s="4" t="str">
        <f>TEXT(Table1[[#This Row],[Invoice Date]],"mmm")</f>
        <v>Apr</v>
      </c>
      <c r="Q2683" s="4">
        <f>WEEKNUM(Table1[[#This Row],[Invoice Date]])</f>
        <v>17</v>
      </c>
    </row>
    <row r="2684" spans="2:17"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c r="O2684" s="4" t="str">
        <f>TEXT(Table1[[#This Row],[Invoice Date]],"yyyy")</f>
        <v>2021</v>
      </c>
      <c r="P2684" s="4" t="str">
        <f>TEXT(Table1[[#This Row],[Invoice Date]],"mmm")</f>
        <v>Apr</v>
      </c>
      <c r="Q2684" s="4">
        <f>WEEKNUM(Table1[[#This Row],[Invoice Date]])</f>
        <v>17</v>
      </c>
    </row>
    <row r="2685" spans="2:17"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c r="O2685" s="4" t="str">
        <f>TEXT(Table1[[#This Row],[Invoice Date]],"yyyy")</f>
        <v>2021</v>
      </c>
      <c r="P2685" s="4" t="str">
        <f>TEXT(Table1[[#This Row],[Invoice Date]],"mmm")</f>
        <v>May</v>
      </c>
      <c r="Q2685" s="4">
        <f>WEEKNUM(Table1[[#This Row],[Invoice Date]])</f>
        <v>21</v>
      </c>
    </row>
    <row r="2686" spans="2:17"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c r="O2686" s="4" t="str">
        <f>TEXT(Table1[[#This Row],[Invoice Date]],"yyyy")</f>
        <v>2021</v>
      </c>
      <c r="P2686" s="4" t="str">
        <f>TEXT(Table1[[#This Row],[Invoice Date]],"mmm")</f>
        <v>May</v>
      </c>
      <c r="Q2686" s="4">
        <f>WEEKNUM(Table1[[#This Row],[Invoice Date]])</f>
        <v>21</v>
      </c>
    </row>
    <row r="2687" spans="2:17"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c r="O2687" s="4" t="str">
        <f>TEXT(Table1[[#This Row],[Invoice Date]],"yyyy")</f>
        <v>2021</v>
      </c>
      <c r="P2687" s="4" t="str">
        <f>TEXT(Table1[[#This Row],[Invoice Date]],"mmm")</f>
        <v>May</v>
      </c>
      <c r="Q2687" s="4">
        <f>WEEKNUM(Table1[[#This Row],[Invoice Date]])</f>
        <v>21</v>
      </c>
    </row>
    <row r="2688" spans="2:17"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c r="O2688" s="4" t="str">
        <f>TEXT(Table1[[#This Row],[Invoice Date]],"yyyy")</f>
        <v>2021</v>
      </c>
      <c r="P2688" s="4" t="str">
        <f>TEXT(Table1[[#This Row],[Invoice Date]],"mmm")</f>
        <v>May</v>
      </c>
      <c r="Q2688" s="4">
        <f>WEEKNUM(Table1[[#This Row],[Invoice Date]])</f>
        <v>21</v>
      </c>
    </row>
    <row r="2689" spans="2:17"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c r="O2689" s="4" t="str">
        <f>TEXT(Table1[[#This Row],[Invoice Date]],"yyyy")</f>
        <v>2021</v>
      </c>
      <c r="P2689" s="4" t="str">
        <f>TEXT(Table1[[#This Row],[Invoice Date]],"mmm")</f>
        <v>May</v>
      </c>
      <c r="Q2689" s="4">
        <f>WEEKNUM(Table1[[#This Row],[Invoice Date]])</f>
        <v>21</v>
      </c>
    </row>
    <row r="2690" spans="2:17"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c r="O2690" s="4" t="str">
        <f>TEXT(Table1[[#This Row],[Invoice Date]],"yyyy")</f>
        <v>2021</v>
      </c>
      <c r="P2690" s="4" t="str">
        <f>TEXT(Table1[[#This Row],[Invoice Date]],"mmm")</f>
        <v>May</v>
      </c>
      <c r="Q2690" s="4">
        <f>WEEKNUM(Table1[[#This Row],[Invoice Date]])</f>
        <v>21</v>
      </c>
    </row>
    <row r="2691" spans="2:17"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c r="O2691" s="4" t="str">
        <f>TEXT(Table1[[#This Row],[Invoice Date]],"yyyy")</f>
        <v>2021</v>
      </c>
      <c r="P2691" s="4" t="str">
        <f>TEXT(Table1[[#This Row],[Invoice Date]],"mmm")</f>
        <v>Jun</v>
      </c>
      <c r="Q2691" s="4">
        <f>WEEKNUM(Table1[[#This Row],[Invoice Date]])</f>
        <v>26</v>
      </c>
    </row>
    <row r="2692" spans="2:17"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c r="O2692" s="4" t="str">
        <f>TEXT(Table1[[#This Row],[Invoice Date]],"yyyy")</f>
        <v>2021</v>
      </c>
      <c r="P2692" s="4" t="str">
        <f>TEXT(Table1[[#This Row],[Invoice Date]],"mmm")</f>
        <v>Jun</v>
      </c>
      <c r="Q2692" s="4">
        <f>WEEKNUM(Table1[[#This Row],[Invoice Date]])</f>
        <v>26</v>
      </c>
    </row>
    <row r="2693" spans="2:17"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c r="O2693" s="4" t="str">
        <f>TEXT(Table1[[#This Row],[Invoice Date]],"yyyy")</f>
        <v>2021</v>
      </c>
      <c r="P2693" s="4" t="str">
        <f>TEXT(Table1[[#This Row],[Invoice Date]],"mmm")</f>
        <v>Jun</v>
      </c>
      <c r="Q2693" s="4">
        <f>WEEKNUM(Table1[[#This Row],[Invoice Date]])</f>
        <v>26</v>
      </c>
    </row>
    <row r="2694" spans="2:17"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c r="O2694" s="4" t="str">
        <f>TEXT(Table1[[#This Row],[Invoice Date]],"yyyy")</f>
        <v>2021</v>
      </c>
      <c r="P2694" s="4" t="str">
        <f>TEXT(Table1[[#This Row],[Invoice Date]],"mmm")</f>
        <v>Jun</v>
      </c>
      <c r="Q2694" s="4">
        <f>WEEKNUM(Table1[[#This Row],[Invoice Date]])</f>
        <v>26</v>
      </c>
    </row>
    <row r="2695" spans="2:17"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c r="O2695" s="4" t="str">
        <f>TEXT(Table1[[#This Row],[Invoice Date]],"yyyy")</f>
        <v>2021</v>
      </c>
      <c r="P2695" s="4" t="str">
        <f>TEXT(Table1[[#This Row],[Invoice Date]],"mmm")</f>
        <v>Jun</v>
      </c>
      <c r="Q2695" s="4">
        <f>WEEKNUM(Table1[[#This Row],[Invoice Date]])</f>
        <v>26</v>
      </c>
    </row>
    <row r="2696" spans="2:17"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c r="O2696" s="4" t="str">
        <f>TEXT(Table1[[#This Row],[Invoice Date]],"yyyy")</f>
        <v>2021</v>
      </c>
      <c r="P2696" s="4" t="str">
        <f>TEXT(Table1[[#This Row],[Invoice Date]],"mmm")</f>
        <v>Jun</v>
      </c>
      <c r="Q2696" s="4">
        <f>WEEKNUM(Table1[[#This Row],[Invoice Date]])</f>
        <v>26</v>
      </c>
    </row>
    <row r="2697" spans="2:17"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c r="O2697" s="4" t="str">
        <f>TEXT(Table1[[#This Row],[Invoice Date]],"yyyy")</f>
        <v>2021</v>
      </c>
      <c r="P2697" s="4" t="str">
        <f>TEXT(Table1[[#This Row],[Invoice Date]],"mmm")</f>
        <v>Jul</v>
      </c>
      <c r="Q2697" s="4">
        <f>WEEKNUM(Table1[[#This Row],[Invoice Date]])</f>
        <v>30</v>
      </c>
    </row>
    <row r="2698" spans="2:17"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c r="O2698" s="4" t="str">
        <f>TEXT(Table1[[#This Row],[Invoice Date]],"yyyy")</f>
        <v>2021</v>
      </c>
      <c r="P2698" s="4" t="str">
        <f>TEXT(Table1[[#This Row],[Invoice Date]],"mmm")</f>
        <v>Jul</v>
      </c>
      <c r="Q2698" s="4">
        <f>WEEKNUM(Table1[[#This Row],[Invoice Date]])</f>
        <v>30</v>
      </c>
    </row>
    <row r="2699" spans="2:17"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c r="O2699" s="4" t="str">
        <f>TEXT(Table1[[#This Row],[Invoice Date]],"yyyy")</f>
        <v>2021</v>
      </c>
      <c r="P2699" s="4" t="str">
        <f>TEXT(Table1[[#This Row],[Invoice Date]],"mmm")</f>
        <v>Jul</v>
      </c>
      <c r="Q2699" s="4">
        <f>WEEKNUM(Table1[[#This Row],[Invoice Date]])</f>
        <v>30</v>
      </c>
    </row>
    <row r="2700" spans="2:17"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c r="O2700" s="4" t="str">
        <f>TEXT(Table1[[#This Row],[Invoice Date]],"yyyy")</f>
        <v>2021</v>
      </c>
      <c r="P2700" s="4" t="str">
        <f>TEXT(Table1[[#This Row],[Invoice Date]],"mmm")</f>
        <v>Jul</v>
      </c>
      <c r="Q2700" s="4">
        <f>WEEKNUM(Table1[[#This Row],[Invoice Date]])</f>
        <v>30</v>
      </c>
    </row>
    <row r="2701" spans="2:17"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c r="O2701" s="4" t="str">
        <f>TEXT(Table1[[#This Row],[Invoice Date]],"yyyy")</f>
        <v>2021</v>
      </c>
      <c r="P2701" s="4" t="str">
        <f>TEXT(Table1[[#This Row],[Invoice Date]],"mmm")</f>
        <v>Jul</v>
      </c>
      <c r="Q2701" s="4">
        <f>WEEKNUM(Table1[[#This Row],[Invoice Date]])</f>
        <v>30</v>
      </c>
    </row>
    <row r="2702" spans="2:17"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c r="O2702" s="4" t="str">
        <f>TEXT(Table1[[#This Row],[Invoice Date]],"yyyy")</f>
        <v>2021</v>
      </c>
      <c r="P2702" s="4" t="str">
        <f>TEXT(Table1[[#This Row],[Invoice Date]],"mmm")</f>
        <v>Jul</v>
      </c>
      <c r="Q2702" s="4">
        <f>WEEKNUM(Table1[[#This Row],[Invoice Date]])</f>
        <v>30</v>
      </c>
    </row>
    <row r="2703" spans="2:17"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c r="O2703" s="4" t="str">
        <f>TEXT(Table1[[#This Row],[Invoice Date]],"yyyy")</f>
        <v>2021</v>
      </c>
      <c r="P2703" s="4" t="str">
        <f>TEXT(Table1[[#This Row],[Invoice Date]],"mmm")</f>
        <v>Aug</v>
      </c>
      <c r="Q2703" s="4">
        <f>WEEKNUM(Table1[[#This Row],[Invoice Date]])</f>
        <v>34</v>
      </c>
    </row>
    <row r="2704" spans="2:17"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c r="O2704" s="4" t="str">
        <f>TEXT(Table1[[#This Row],[Invoice Date]],"yyyy")</f>
        <v>2021</v>
      </c>
      <c r="P2704" s="4" t="str">
        <f>TEXT(Table1[[#This Row],[Invoice Date]],"mmm")</f>
        <v>Aug</v>
      </c>
      <c r="Q2704" s="4">
        <f>WEEKNUM(Table1[[#This Row],[Invoice Date]])</f>
        <v>34</v>
      </c>
    </row>
    <row r="2705" spans="2:17"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c r="O2705" s="4" t="str">
        <f>TEXT(Table1[[#This Row],[Invoice Date]],"yyyy")</f>
        <v>2021</v>
      </c>
      <c r="P2705" s="4" t="str">
        <f>TEXT(Table1[[#This Row],[Invoice Date]],"mmm")</f>
        <v>Aug</v>
      </c>
      <c r="Q2705" s="4">
        <f>WEEKNUM(Table1[[#This Row],[Invoice Date]])</f>
        <v>34</v>
      </c>
    </row>
    <row r="2706" spans="2:17"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c r="O2706" s="4" t="str">
        <f>TEXT(Table1[[#This Row],[Invoice Date]],"yyyy")</f>
        <v>2021</v>
      </c>
      <c r="P2706" s="4" t="str">
        <f>TEXT(Table1[[#This Row],[Invoice Date]],"mmm")</f>
        <v>Aug</v>
      </c>
      <c r="Q2706" s="4">
        <f>WEEKNUM(Table1[[#This Row],[Invoice Date]])</f>
        <v>34</v>
      </c>
    </row>
    <row r="2707" spans="2:17"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c r="O2707" s="4" t="str">
        <f>TEXT(Table1[[#This Row],[Invoice Date]],"yyyy")</f>
        <v>2021</v>
      </c>
      <c r="P2707" s="4" t="str">
        <f>TEXT(Table1[[#This Row],[Invoice Date]],"mmm")</f>
        <v>Aug</v>
      </c>
      <c r="Q2707" s="4">
        <f>WEEKNUM(Table1[[#This Row],[Invoice Date]])</f>
        <v>34</v>
      </c>
    </row>
    <row r="2708" spans="2:17"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c r="O2708" s="4" t="str">
        <f>TEXT(Table1[[#This Row],[Invoice Date]],"yyyy")</f>
        <v>2021</v>
      </c>
      <c r="P2708" s="4" t="str">
        <f>TEXT(Table1[[#This Row],[Invoice Date]],"mmm")</f>
        <v>Aug</v>
      </c>
      <c r="Q2708" s="4">
        <f>WEEKNUM(Table1[[#This Row],[Invoice Date]])</f>
        <v>34</v>
      </c>
    </row>
    <row r="2709" spans="2:17"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c r="O2709" s="4" t="str">
        <f>TEXT(Table1[[#This Row],[Invoice Date]],"yyyy")</f>
        <v>2021</v>
      </c>
      <c r="P2709" s="4" t="str">
        <f>TEXT(Table1[[#This Row],[Invoice Date]],"mmm")</f>
        <v>Sep</v>
      </c>
      <c r="Q2709" s="4">
        <f>WEEKNUM(Table1[[#This Row],[Invoice Date]])</f>
        <v>39</v>
      </c>
    </row>
    <row r="2710" spans="2:17"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c r="O2710" s="4" t="str">
        <f>TEXT(Table1[[#This Row],[Invoice Date]],"yyyy")</f>
        <v>2021</v>
      </c>
      <c r="P2710" s="4" t="str">
        <f>TEXT(Table1[[#This Row],[Invoice Date]],"mmm")</f>
        <v>Sep</v>
      </c>
      <c r="Q2710" s="4">
        <f>WEEKNUM(Table1[[#This Row],[Invoice Date]])</f>
        <v>39</v>
      </c>
    </row>
    <row r="2711" spans="2:17"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c r="O2711" s="4" t="str">
        <f>TEXT(Table1[[#This Row],[Invoice Date]],"yyyy")</f>
        <v>2021</v>
      </c>
      <c r="P2711" s="4" t="str">
        <f>TEXT(Table1[[#This Row],[Invoice Date]],"mmm")</f>
        <v>Sep</v>
      </c>
      <c r="Q2711" s="4">
        <f>WEEKNUM(Table1[[#This Row],[Invoice Date]])</f>
        <v>39</v>
      </c>
    </row>
    <row r="2712" spans="2:17"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c r="O2712" s="4" t="str">
        <f>TEXT(Table1[[#This Row],[Invoice Date]],"yyyy")</f>
        <v>2021</v>
      </c>
      <c r="P2712" s="4" t="str">
        <f>TEXT(Table1[[#This Row],[Invoice Date]],"mmm")</f>
        <v>Sep</v>
      </c>
      <c r="Q2712" s="4">
        <f>WEEKNUM(Table1[[#This Row],[Invoice Date]])</f>
        <v>39</v>
      </c>
    </row>
    <row r="2713" spans="2:17"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c r="O2713" s="4" t="str">
        <f>TEXT(Table1[[#This Row],[Invoice Date]],"yyyy")</f>
        <v>2021</v>
      </c>
      <c r="P2713" s="4" t="str">
        <f>TEXT(Table1[[#This Row],[Invoice Date]],"mmm")</f>
        <v>Sep</v>
      </c>
      <c r="Q2713" s="4">
        <f>WEEKNUM(Table1[[#This Row],[Invoice Date]])</f>
        <v>39</v>
      </c>
    </row>
    <row r="2714" spans="2:17"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c r="O2714" s="4" t="str">
        <f>TEXT(Table1[[#This Row],[Invoice Date]],"yyyy")</f>
        <v>2021</v>
      </c>
      <c r="P2714" s="4" t="str">
        <f>TEXT(Table1[[#This Row],[Invoice Date]],"mmm")</f>
        <v>Sep</v>
      </c>
      <c r="Q2714" s="4">
        <f>WEEKNUM(Table1[[#This Row],[Invoice Date]])</f>
        <v>39</v>
      </c>
    </row>
    <row r="2715" spans="2:17"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c r="O2715" s="4" t="str">
        <f>TEXT(Table1[[#This Row],[Invoice Date]],"yyyy")</f>
        <v>2021</v>
      </c>
      <c r="P2715" s="4" t="str">
        <f>TEXT(Table1[[#This Row],[Invoice Date]],"mmm")</f>
        <v>Oct</v>
      </c>
      <c r="Q2715" s="4">
        <f>WEEKNUM(Table1[[#This Row],[Invoice Date]])</f>
        <v>43</v>
      </c>
    </row>
    <row r="2716" spans="2:17"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c r="O2716" s="4" t="str">
        <f>TEXT(Table1[[#This Row],[Invoice Date]],"yyyy")</f>
        <v>2021</v>
      </c>
      <c r="P2716" s="4" t="str">
        <f>TEXT(Table1[[#This Row],[Invoice Date]],"mmm")</f>
        <v>Oct</v>
      </c>
      <c r="Q2716" s="4">
        <f>WEEKNUM(Table1[[#This Row],[Invoice Date]])</f>
        <v>43</v>
      </c>
    </row>
    <row r="2717" spans="2:17"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c r="O2717" s="4" t="str">
        <f>TEXT(Table1[[#This Row],[Invoice Date]],"yyyy")</f>
        <v>2021</v>
      </c>
      <c r="P2717" s="4" t="str">
        <f>TEXT(Table1[[#This Row],[Invoice Date]],"mmm")</f>
        <v>Oct</v>
      </c>
      <c r="Q2717" s="4">
        <f>WEEKNUM(Table1[[#This Row],[Invoice Date]])</f>
        <v>43</v>
      </c>
    </row>
    <row r="2718" spans="2:17"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c r="O2718" s="4" t="str">
        <f>TEXT(Table1[[#This Row],[Invoice Date]],"yyyy")</f>
        <v>2021</v>
      </c>
      <c r="P2718" s="4" t="str">
        <f>TEXT(Table1[[#This Row],[Invoice Date]],"mmm")</f>
        <v>Oct</v>
      </c>
      <c r="Q2718" s="4">
        <f>WEEKNUM(Table1[[#This Row],[Invoice Date]])</f>
        <v>43</v>
      </c>
    </row>
    <row r="2719" spans="2:17"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c r="O2719" s="4" t="str">
        <f>TEXT(Table1[[#This Row],[Invoice Date]],"yyyy")</f>
        <v>2021</v>
      </c>
      <c r="P2719" s="4" t="str">
        <f>TEXT(Table1[[#This Row],[Invoice Date]],"mmm")</f>
        <v>Oct</v>
      </c>
      <c r="Q2719" s="4">
        <f>WEEKNUM(Table1[[#This Row],[Invoice Date]])</f>
        <v>43</v>
      </c>
    </row>
    <row r="2720" spans="2:17"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c r="O2720" s="4" t="str">
        <f>TEXT(Table1[[#This Row],[Invoice Date]],"yyyy")</f>
        <v>2021</v>
      </c>
      <c r="P2720" s="4" t="str">
        <f>TEXT(Table1[[#This Row],[Invoice Date]],"mmm")</f>
        <v>Oct</v>
      </c>
      <c r="Q2720" s="4">
        <f>WEEKNUM(Table1[[#This Row],[Invoice Date]])</f>
        <v>43</v>
      </c>
    </row>
    <row r="2721" spans="2:17"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c r="O2721" s="4" t="str">
        <f>TEXT(Table1[[#This Row],[Invoice Date]],"yyyy")</f>
        <v>2021</v>
      </c>
      <c r="P2721" s="4" t="str">
        <f>TEXT(Table1[[#This Row],[Invoice Date]],"mmm")</f>
        <v>Nov</v>
      </c>
      <c r="Q2721" s="4">
        <f>WEEKNUM(Table1[[#This Row],[Invoice Date]])</f>
        <v>47</v>
      </c>
    </row>
    <row r="2722" spans="2:17"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c r="O2722" s="4" t="str">
        <f>TEXT(Table1[[#This Row],[Invoice Date]],"yyyy")</f>
        <v>2021</v>
      </c>
      <c r="P2722" s="4" t="str">
        <f>TEXT(Table1[[#This Row],[Invoice Date]],"mmm")</f>
        <v>Nov</v>
      </c>
      <c r="Q2722" s="4">
        <f>WEEKNUM(Table1[[#This Row],[Invoice Date]])</f>
        <v>47</v>
      </c>
    </row>
    <row r="2723" spans="2:17"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c r="O2723" s="4" t="str">
        <f>TEXT(Table1[[#This Row],[Invoice Date]],"yyyy")</f>
        <v>2021</v>
      </c>
      <c r="P2723" s="4" t="str">
        <f>TEXT(Table1[[#This Row],[Invoice Date]],"mmm")</f>
        <v>Nov</v>
      </c>
      <c r="Q2723" s="4">
        <f>WEEKNUM(Table1[[#This Row],[Invoice Date]])</f>
        <v>47</v>
      </c>
    </row>
    <row r="2724" spans="2:17"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c r="O2724" s="4" t="str">
        <f>TEXT(Table1[[#This Row],[Invoice Date]],"yyyy")</f>
        <v>2021</v>
      </c>
      <c r="P2724" s="4" t="str">
        <f>TEXT(Table1[[#This Row],[Invoice Date]],"mmm")</f>
        <v>Nov</v>
      </c>
      <c r="Q2724" s="4">
        <f>WEEKNUM(Table1[[#This Row],[Invoice Date]])</f>
        <v>47</v>
      </c>
    </row>
    <row r="2725" spans="2:17"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c r="O2725" s="4" t="str">
        <f>TEXT(Table1[[#This Row],[Invoice Date]],"yyyy")</f>
        <v>2021</v>
      </c>
      <c r="P2725" s="4" t="str">
        <f>TEXT(Table1[[#This Row],[Invoice Date]],"mmm")</f>
        <v>Nov</v>
      </c>
      <c r="Q2725" s="4">
        <f>WEEKNUM(Table1[[#This Row],[Invoice Date]])</f>
        <v>47</v>
      </c>
    </row>
    <row r="2726" spans="2:17"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c r="O2726" s="4" t="str">
        <f>TEXT(Table1[[#This Row],[Invoice Date]],"yyyy")</f>
        <v>2021</v>
      </c>
      <c r="P2726" s="4" t="str">
        <f>TEXT(Table1[[#This Row],[Invoice Date]],"mmm")</f>
        <v>Nov</v>
      </c>
      <c r="Q2726" s="4">
        <f>WEEKNUM(Table1[[#This Row],[Invoice Date]])</f>
        <v>47</v>
      </c>
    </row>
    <row r="2727" spans="2:17"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c r="O2727" s="4" t="str">
        <f>TEXT(Table1[[#This Row],[Invoice Date]],"yyyy")</f>
        <v>2021</v>
      </c>
      <c r="P2727" s="4" t="str">
        <f>TEXT(Table1[[#This Row],[Invoice Date]],"mmm")</f>
        <v>Dec</v>
      </c>
      <c r="Q2727" s="4">
        <f>WEEKNUM(Table1[[#This Row],[Invoice Date]])</f>
        <v>52</v>
      </c>
    </row>
    <row r="2728" spans="2:17"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c r="O2728" s="4" t="str">
        <f>TEXT(Table1[[#This Row],[Invoice Date]],"yyyy")</f>
        <v>2021</v>
      </c>
      <c r="P2728" s="4" t="str">
        <f>TEXT(Table1[[#This Row],[Invoice Date]],"mmm")</f>
        <v>Dec</v>
      </c>
      <c r="Q2728" s="4">
        <f>WEEKNUM(Table1[[#This Row],[Invoice Date]])</f>
        <v>52</v>
      </c>
    </row>
    <row r="2729" spans="2:17"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c r="O2729" s="4" t="str">
        <f>TEXT(Table1[[#This Row],[Invoice Date]],"yyyy")</f>
        <v>2021</v>
      </c>
      <c r="P2729" s="4" t="str">
        <f>TEXT(Table1[[#This Row],[Invoice Date]],"mmm")</f>
        <v>Dec</v>
      </c>
      <c r="Q2729" s="4">
        <f>WEEKNUM(Table1[[#This Row],[Invoice Date]])</f>
        <v>52</v>
      </c>
    </row>
    <row r="2730" spans="2:17"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c r="O2730" s="4" t="str">
        <f>TEXT(Table1[[#This Row],[Invoice Date]],"yyyy")</f>
        <v>2021</v>
      </c>
      <c r="P2730" s="4" t="str">
        <f>TEXT(Table1[[#This Row],[Invoice Date]],"mmm")</f>
        <v>Dec</v>
      </c>
      <c r="Q2730" s="4">
        <f>WEEKNUM(Table1[[#This Row],[Invoice Date]])</f>
        <v>52</v>
      </c>
    </row>
    <row r="2731" spans="2:17"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c r="O2731" s="4" t="str">
        <f>TEXT(Table1[[#This Row],[Invoice Date]],"yyyy")</f>
        <v>2021</v>
      </c>
      <c r="P2731" s="4" t="str">
        <f>TEXT(Table1[[#This Row],[Invoice Date]],"mmm")</f>
        <v>Dec</v>
      </c>
      <c r="Q2731" s="4">
        <f>WEEKNUM(Table1[[#This Row],[Invoice Date]])</f>
        <v>52</v>
      </c>
    </row>
    <row r="2732" spans="2:17"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c r="O2732" s="4" t="str">
        <f>TEXT(Table1[[#This Row],[Invoice Date]],"yyyy")</f>
        <v>2021</v>
      </c>
      <c r="P2732" s="4" t="str">
        <f>TEXT(Table1[[#This Row],[Invoice Date]],"mmm")</f>
        <v>Dec</v>
      </c>
      <c r="Q2732" s="4">
        <f>WEEKNUM(Table1[[#This Row],[Invoice Date]])</f>
        <v>52</v>
      </c>
    </row>
    <row r="2733" spans="2:17"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c r="O2733" s="4" t="str">
        <f>TEXT(Table1[[#This Row],[Invoice Date]],"yyyy")</f>
        <v>2021</v>
      </c>
      <c r="P2733" s="4" t="str">
        <f>TEXT(Table1[[#This Row],[Invoice Date]],"mmm")</f>
        <v>Jan</v>
      </c>
      <c r="Q2733" s="4">
        <f>WEEKNUM(Table1[[#This Row],[Invoice Date]])</f>
        <v>4</v>
      </c>
    </row>
    <row r="2734" spans="2:17"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c r="O2734" s="4" t="str">
        <f>TEXT(Table1[[#This Row],[Invoice Date]],"yyyy")</f>
        <v>2021</v>
      </c>
      <c r="P2734" s="4" t="str">
        <f>TEXT(Table1[[#This Row],[Invoice Date]],"mmm")</f>
        <v>Jan</v>
      </c>
      <c r="Q2734" s="4">
        <f>WEEKNUM(Table1[[#This Row],[Invoice Date]])</f>
        <v>4</v>
      </c>
    </row>
    <row r="2735" spans="2:17"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c r="O2735" s="4" t="str">
        <f>TEXT(Table1[[#This Row],[Invoice Date]],"yyyy")</f>
        <v>2021</v>
      </c>
      <c r="P2735" s="4" t="str">
        <f>TEXT(Table1[[#This Row],[Invoice Date]],"mmm")</f>
        <v>Jan</v>
      </c>
      <c r="Q2735" s="4">
        <f>WEEKNUM(Table1[[#This Row],[Invoice Date]])</f>
        <v>4</v>
      </c>
    </row>
    <row r="2736" spans="2:17"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c r="O2736" s="4" t="str">
        <f>TEXT(Table1[[#This Row],[Invoice Date]],"yyyy")</f>
        <v>2021</v>
      </c>
      <c r="P2736" s="4" t="str">
        <f>TEXT(Table1[[#This Row],[Invoice Date]],"mmm")</f>
        <v>Jan</v>
      </c>
      <c r="Q2736" s="4">
        <f>WEEKNUM(Table1[[#This Row],[Invoice Date]])</f>
        <v>4</v>
      </c>
    </row>
    <row r="2737" spans="2:17"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c r="O2737" s="4" t="str">
        <f>TEXT(Table1[[#This Row],[Invoice Date]],"yyyy")</f>
        <v>2021</v>
      </c>
      <c r="P2737" s="4" t="str">
        <f>TEXT(Table1[[#This Row],[Invoice Date]],"mmm")</f>
        <v>Jan</v>
      </c>
      <c r="Q2737" s="4">
        <f>WEEKNUM(Table1[[#This Row],[Invoice Date]])</f>
        <v>4</v>
      </c>
    </row>
    <row r="2738" spans="2:17"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c r="O2738" s="4" t="str">
        <f>TEXT(Table1[[#This Row],[Invoice Date]],"yyyy")</f>
        <v>2021</v>
      </c>
      <c r="P2738" s="4" t="str">
        <f>TEXT(Table1[[#This Row],[Invoice Date]],"mmm")</f>
        <v>Jan</v>
      </c>
      <c r="Q2738" s="4">
        <f>WEEKNUM(Table1[[#This Row],[Invoice Date]])</f>
        <v>4</v>
      </c>
    </row>
    <row r="2739" spans="2:17"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c r="O2739" s="4" t="str">
        <f>TEXT(Table1[[#This Row],[Invoice Date]],"yyyy")</f>
        <v>2021</v>
      </c>
      <c r="P2739" s="4" t="str">
        <f>TEXT(Table1[[#This Row],[Invoice Date]],"mmm")</f>
        <v>Feb</v>
      </c>
      <c r="Q2739" s="4">
        <f>WEEKNUM(Table1[[#This Row],[Invoice Date]])</f>
        <v>9</v>
      </c>
    </row>
    <row r="2740" spans="2:17"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c r="O2740" s="4" t="str">
        <f>TEXT(Table1[[#This Row],[Invoice Date]],"yyyy")</f>
        <v>2021</v>
      </c>
      <c r="P2740" s="4" t="str">
        <f>TEXT(Table1[[#This Row],[Invoice Date]],"mmm")</f>
        <v>Feb</v>
      </c>
      <c r="Q2740" s="4">
        <f>WEEKNUM(Table1[[#This Row],[Invoice Date]])</f>
        <v>9</v>
      </c>
    </row>
    <row r="2741" spans="2:17"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c r="O2741" s="4" t="str">
        <f>TEXT(Table1[[#This Row],[Invoice Date]],"yyyy")</f>
        <v>2021</v>
      </c>
      <c r="P2741" s="4" t="str">
        <f>TEXT(Table1[[#This Row],[Invoice Date]],"mmm")</f>
        <v>Feb</v>
      </c>
      <c r="Q2741" s="4">
        <f>WEEKNUM(Table1[[#This Row],[Invoice Date]])</f>
        <v>9</v>
      </c>
    </row>
    <row r="2742" spans="2:17"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c r="O2742" s="4" t="str">
        <f>TEXT(Table1[[#This Row],[Invoice Date]],"yyyy")</f>
        <v>2021</v>
      </c>
      <c r="P2742" s="4" t="str">
        <f>TEXT(Table1[[#This Row],[Invoice Date]],"mmm")</f>
        <v>Feb</v>
      </c>
      <c r="Q2742" s="4">
        <f>WEEKNUM(Table1[[#This Row],[Invoice Date]])</f>
        <v>9</v>
      </c>
    </row>
    <row r="2743" spans="2:17"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c r="O2743" s="4" t="str">
        <f>TEXT(Table1[[#This Row],[Invoice Date]],"yyyy")</f>
        <v>2021</v>
      </c>
      <c r="P2743" s="4" t="str">
        <f>TEXT(Table1[[#This Row],[Invoice Date]],"mmm")</f>
        <v>Feb</v>
      </c>
      <c r="Q2743" s="4">
        <f>WEEKNUM(Table1[[#This Row],[Invoice Date]])</f>
        <v>9</v>
      </c>
    </row>
    <row r="2744" spans="2:17"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c r="O2744" s="4" t="str">
        <f>TEXT(Table1[[#This Row],[Invoice Date]],"yyyy")</f>
        <v>2021</v>
      </c>
      <c r="P2744" s="4" t="str">
        <f>TEXT(Table1[[#This Row],[Invoice Date]],"mmm")</f>
        <v>Feb</v>
      </c>
      <c r="Q2744" s="4">
        <f>WEEKNUM(Table1[[#This Row],[Invoice Date]])</f>
        <v>9</v>
      </c>
    </row>
    <row r="2745" spans="2:17"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c r="O2745" s="4" t="str">
        <f>TEXT(Table1[[#This Row],[Invoice Date]],"yyyy")</f>
        <v>2021</v>
      </c>
      <c r="P2745" s="4" t="str">
        <f>TEXT(Table1[[#This Row],[Invoice Date]],"mmm")</f>
        <v>Mar</v>
      </c>
      <c r="Q2745" s="4">
        <f>WEEKNUM(Table1[[#This Row],[Invoice Date]])</f>
        <v>12</v>
      </c>
    </row>
    <row r="2746" spans="2:17"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c r="O2746" s="4" t="str">
        <f>TEXT(Table1[[#This Row],[Invoice Date]],"yyyy")</f>
        <v>2021</v>
      </c>
      <c r="P2746" s="4" t="str">
        <f>TEXT(Table1[[#This Row],[Invoice Date]],"mmm")</f>
        <v>Mar</v>
      </c>
      <c r="Q2746" s="4">
        <f>WEEKNUM(Table1[[#This Row],[Invoice Date]])</f>
        <v>12</v>
      </c>
    </row>
    <row r="2747" spans="2:17"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c r="O2747" s="4" t="str">
        <f>TEXT(Table1[[#This Row],[Invoice Date]],"yyyy")</f>
        <v>2021</v>
      </c>
      <c r="P2747" s="4" t="str">
        <f>TEXT(Table1[[#This Row],[Invoice Date]],"mmm")</f>
        <v>Mar</v>
      </c>
      <c r="Q2747" s="4">
        <f>WEEKNUM(Table1[[#This Row],[Invoice Date]])</f>
        <v>12</v>
      </c>
    </row>
    <row r="2748" spans="2:17"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c r="O2748" s="4" t="str">
        <f>TEXT(Table1[[#This Row],[Invoice Date]],"yyyy")</f>
        <v>2021</v>
      </c>
      <c r="P2748" s="4" t="str">
        <f>TEXT(Table1[[#This Row],[Invoice Date]],"mmm")</f>
        <v>Mar</v>
      </c>
      <c r="Q2748" s="4">
        <f>WEEKNUM(Table1[[#This Row],[Invoice Date]])</f>
        <v>12</v>
      </c>
    </row>
    <row r="2749" spans="2:17"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c r="O2749" s="4" t="str">
        <f>TEXT(Table1[[#This Row],[Invoice Date]],"yyyy")</f>
        <v>2021</v>
      </c>
      <c r="P2749" s="4" t="str">
        <f>TEXT(Table1[[#This Row],[Invoice Date]],"mmm")</f>
        <v>Mar</v>
      </c>
      <c r="Q2749" s="4">
        <f>WEEKNUM(Table1[[#This Row],[Invoice Date]])</f>
        <v>12</v>
      </c>
    </row>
    <row r="2750" spans="2:17"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c r="O2750" s="4" t="str">
        <f>TEXT(Table1[[#This Row],[Invoice Date]],"yyyy")</f>
        <v>2021</v>
      </c>
      <c r="P2750" s="4" t="str">
        <f>TEXT(Table1[[#This Row],[Invoice Date]],"mmm")</f>
        <v>Mar</v>
      </c>
      <c r="Q2750" s="4">
        <f>WEEKNUM(Table1[[#This Row],[Invoice Date]])</f>
        <v>12</v>
      </c>
    </row>
    <row r="2751" spans="2:17"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c r="O2751" s="4" t="str">
        <f>TEXT(Table1[[#This Row],[Invoice Date]],"yyyy")</f>
        <v>2021</v>
      </c>
      <c r="P2751" s="4" t="str">
        <f>TEXT(Table1[[#This Row],[Invoice Date]],"mmm")</f>
        <v>Apr</v>
      </c>
      <c r="Q2751" s="4">
        <f>WEEKNUM(Table1[[#This Row],[Invoice Date]])</f>
        <v>17</v>
      </c>
    </row>
    <row r="2752" spans="2:17"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c r="O2752" s="4" t="str">
        <f>TEXT(Table1[[#This Row],[Invoice Date]],"yyyy")</f>
        <v>2021</v>
      </c>
      <c r="P2752" s="4" t="str">
        <f>TEXT(Table1[[#This Row],[Invoice Date]],"mmm")</f>
        <v>Apr</v>
      </c>
      <c r="Q2752" s="4">
        <f>WEEKNUM(Table1[[#This Row],[Invoice Date]])</f>
        <v>17</v>
      </c>
    </row>
    <row r="2753" spans="2:17"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c r="O2753" s="4" t="str">
        <f>TEXT(Table1[[#This Row],[Invoice Date]],"yyyy")</f>
        <v>2021</v>
      </c>
      <c r="P2753" s="4" t="str">
        <f>TEXT(Table1[[#This Row],[Invoice Date]],"mmm")</f>
        <v>Apr</v>
      </c>
      <c r="Q2753" s="4">
        <f>WEEKNUM(Table1[[#This Row],[Invoice Date]])</f>
        <v>17</v>
      </c>
    </row>
    <row r="2754" spans="2:17"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c r="O2754" s="4" t="str">
        <f>TEXT(Table1[[#This Row],[Invoice Date]],"yyyy")</f>
        <v>2021</v>
      </c>
      <c r="P2754" s="4" t="str">
        <f>TEXT(Table1[[#This Row],[Invoice Date]],"mmm")</f>
        <v>Apr</v>
      </c>
      <c r="Q2754" s="4">
        <f>WEEKNUM(Table1[[#This Row],[Invoice Date]])</f>
        <v>17</v>
      </c>
    </row>
    <row r="2755" spans="2:17"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c r="O2755" s="4" t="str">
        <f>TEXT(Table1[[#This Row],[Invoice Date]],"yyyy")</f>
        <v>2021</v>
      </c>
      <c r="P2755" s="4" t="str">
        <f>TEXT(Table1[[#This Row],[Invoice Date]],"mmm")</f>
        <v>Apr</v>
      </c>
      <c r="Q2755" s="4">
        <f>WEEKNUM(Table1[[#This Row],[Invoice Date]])</f>
        <v>17</v>
      </c>
    </row>
    <row r="2756" spans="2:17"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c r="O2756" s="4" t="str">
        <f>TEXT(Table1[[#This Row],[Invoice Date]],"yyyy")</f>
        <v>2021</v>
      </c>
      <c r="P2756" s="4" t="str">
        <f>TEXT(Table1[[#This Row],[Invoice Date]],"mmm")</f>
        <v>Apr</v>
      </c>
      <c r="Q2756" s="4">
        <f>WEEKNUM(Table1[[#This Row],[Invoice Date]])</f>
        <v>17</v>
      </c>
    </row>
    <row r="2757" spans="2:17"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c r="O2757" s="4" t="str">
        <f>TEXT(Table1[[#This Row],[Invoice Date]],"yyyy")</f>
        <v>2021</v>
      </c>
      <c r="P2757" s="4" t="str">
        <f>TEXT(Table1[[#This Row],[Invoice Date]],"mmm")</f>
        <v>May</v>
      </c>
      <c r="Q2757" s="4">
        <f>WEEKNUM(Table1[[#This Row],[Invoice Date]])</f>
        <v>21</v>
      </c>
    </row>
    <row r="2758" spans="2:17"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c r="O2758" s="4" t="str">
        <f>TEXT(Table1[[#This Row],[Invoice Date]],"yyyy")</f>
        <v>2021</v>
      </c>
      <c r="P2758" s="4" t="str">
        <f>TEXT(Table1[[#This Row],[Invoice Date]],"mmm")</f>
        <v>May</v>
      </c>
      <c r="Q2758" s="4">
        <f>WEEKNUM(Table1[[#This Row],[Invoice Date]])</f>
        <v>21</v>
      </c>
    </row>
    <row r="2759" spans="2:17"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c r="O2759" s="4" t="str">
        <f>TEXT(Table1[[#This Row],[Invoice Date]],"yyyy")</f>
        <v>2021</v>
      </c>
      <c r="P2759" s="4" t="str">
        <f>TEXT(Table1[[#This Row],[Invoice Date]],"mmm")</f>
        <v>May</v>
      </c>
      <c r="Q2759" s="4">
        <f>WEEKNUM(Table1[[#This Row],[Invoice Date]])</f>
        <v>21</v>
      </c>
    </row>
    <row r="2760" spans="2:17"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c r="O2760" s="4" t="str">
        <f>TEXT(Table1[[#This Row],[Invoice Date]],"yyyy")</f>
        <v>2021</v>
      </c>
      <c r="P2760" s="4" t="str">
        <f>TEXT(Table1[[#This Row],[Invoice Date]],"mmm")</f>
        <v>May</v>
      </c>
      <c r="Q2760" s="4">
        <f>WEEKNUM(Table1[[#This Row],[Invoice Date]])</f>
        <v>21</v>
      </c>
    </row>
    <row r="2761" spans="2:17"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c r="O2761" s="4" t="str">
        <f>TEXT(Table1[[#This Row],[Invoice Date]],"yyyy")</f>
        <v>2021</v>
      </c>
      <c r="P2761" s="4" t="str">
        <f>TEXT(Table1[[#This Row],[Invoice Date]],"mmm")</f>
        <v>May</v>
      </c>
      <c r="Q2761" s="4">
        <f>WEEKNUM(Table1[[#This Row],[Invoice Date]])</f>
        <v>21</v>
      </c>
    </row>
    <row r="2762" spans="2:17"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c r="O2762" s="4" t="str">
        <f>TEXT(Table1[[#This Row],[Invoice Date]],"yyyy")</f>
        <v>2021</v>
      </c>
      <c r="P2762" s="4" t="str">
        <f>TEXT(Table1[[#This Row],[Invoice Date]],"mmm")</f>
        <v>May</v>
      </c>
      <c r="Q2762" s="4">
        <f>WEEKNUM(Table1[[#This Row],[Invoice Date]])</f>
        <v>21</v>
      </c>
    </row>
    <row r="2763" spans="2:17"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c r="O2763" s="4" t="str">
        <f>TEXT(Table1[[#This Row],[Invoice Date]],"yyyy")</f>
        <v>2021</v>
      </c>
      <c r="P2763" s="4" t="str">
        <f>TEXT(Table1[[#This Row],[Invoice Date]],"mmm")</f>
        <v>Jun</v>
      </c>
      <c r="Q2763" s="4">
        <f>WEEKNUM(Table1[[#This Row],[Invoice Date]])</f>
        <v>26</v>
      </c>
    </row>
    <row r="2764" spans="2:17"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c r="O2764" s="4" t="str">
        <f>TEXT(Table1[[#This Row],[Invoice Date]],"yyyy")</f>
        <v>2021</v>
      </c>
      <c r="P2764" s="4" t="str">
        <f>TEXT(Table1[[#This Row],[Invoice Date]],"mmm")</f>
        <v>Jun</v>
      </c>
      <c r="Q2764" s="4">
        <f>WEEKNUM(Table1[[#This Row],[Invoice Date]])</f>
        <v>26</v>
      </c>
    </row>
    <row r="2765" spans="2:17"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c r="O2765" s="4" t="str">
        <f>TEXT(Table1[[#This Row],[Invoice Date]],"yyyy")</f>
        <v>2021</v>
      </c>
      <c r="P2765" s="4" t="str">
        <f>TEXT(Table1[[#This Row],[Invoice Date]],"mmm")</f>
        <v>Jun</v>
      </c>
      <c r="Q2765" s="4">
        <f>WEEKNUM(Table1[[#This Row],[Invoice Date]])</f>
        <v>26</v>
      </c>
    </row>
    <row r="2766" spans="2:17"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c r="O2766" s="4" t="str">
        <f>TEXT(Table1[[#This Row],[Invoice Date]],"yyyy")</f>
        <v>2021</v>
      </c>
      <c r="P2766" s="4" t="str">
        <f>TEXT(Table1[[#This Row],[Invoice Date]],"mmm")</f>
        <v>Jun</v>
      </c>
      <c r="Q2766" s="4">
        <f>WEEKNUM(Table1[[#This Row],[Invoice Date]])</f>
        <v>26</v>
      </c>
    </row>
    <row r="2767" spans="2:17"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c r="O2767" s="4" t="str">
        <f>TEXT(Table1[[#This Row],[Invoice Date]],"yyyy")</f>
        <v>2021</v>
      </c>
      <c r="P2767" s="4" t="str">
        <f>TEXT(Table1[[#This Row],[Invoice Date]],"mmm")</f>
        <v>Jun</v>
      </c>
      <c r="Q2767" s="4">
        <f>WEEKNUM(Table1[[#This Row],[Invoice Date]])</f>
        <v>26</v>
      </c>
    </row>
    <row r="2768" spans="2:17"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c r="O2768" s="4" t="str">
        <f>TEXT(Table1[[#This Row],[Invoice Date]],"yyyy")</f>
        <v>2021</v>
      </c>
      <c r="P2768" s="4" t="str">
        <f>TEXT(Table1[[#This Row],[Invoice Date]],"mmm")</f>
        <v>Jun</v>
      </c>
      <c r="Q2768" s="4">
        <f>WEEKNUM(Table1[[#This Row],[Invoice Date]])</f>
        <v>26</v>
      </c>
    </row>
    <row r="2769" spans="2:17"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c r="O2769" s="4" t="str">
        <f>TEXT(Table1[[#This Row],[Invoice Date]],"yyyy")</f>
        <v>2021</v>
      </c>
      <c r="P2769" s="4" t="str">
        <f>TEXT(Table1[[#This Row],[Invoice Date]],"mmm")</f>
        <v>Jul</v>
      </c>
      <c r="Q2769" s="4">
        <f>WEEKNUM(Table1[[#This Row],[Invoice Date]])</f>
        <v>30</v>
      </c>
    </row>
    <row r="2770" spans="2:17"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c r="O2770" s="4" t="str">
        <f>TEXT(Table1[[#This Row],[Invoice Date]],"yyyy")</f>
        <v>2021</v>
      </c>
      <c r="P2770" s="4" t="str">
        <f>TEXT(Table1[[#This Row],[Invoice Date]],"mmm")</f>
        <v>Jul</v>
      </c>
      <c r="Q2770" s="4">
        <f>WEEKNUM(Table1[[#This Row],[Invoice Date]])</f>
        <v>30</v>
      </c>
    </row>
    <row r="2771" spans="2:17"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c r="O2771" s="4" t="str">
        <f>TEXT(Table1[[#This Row],[Invoice Date]],"yyyy")</f>
        <v>2021</v>
      </c>
      <c r="P2771" s="4" t="str">
        <f>TEXT(Table1[[#This Row],[Invoice Date]],"mmm")</f>
        <v>Jul</v>
      </c>
      <c r="Q2771" s="4">
        <f>WEEKNUM(Table1[[#This Row],[Invoice Date]])</f>
        <v>30</v>
      </c>
    </row>
    <row r="2772" spans="2:17"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c r="O2772" s="4" t="str">
        <f>TEXT(Table1[[#This Row],[Invoice Date]],"yyyy")</f>
        <v>2021</v>
      </c>
      <c r="P2772" s="4" t="str">
        <f>TEXT(Table1[[#This Row],[Invoice Date]],"mmm")</f>
        <v>Jul</v>
      </c>
      <c r="Q2772" s="4">
        <f>WEEKNUM(Table1[[#This Row],[Invoice Date]])</f>
        <v>30</v>
      </c>
    </row>
    <row r="2773" spans="2:17"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c r="O2773" s="4" t="str">
        <f>TEXT(Table1[[#This Row],[Invoice Date]],"yyyy")</f>
        <v>2021</v>
      </c>
      <c r="P2773" s="4" t="str">
        <f>TEXT(Table1[[#This Row],[Invoice Date]],"mmm")</f>
        <v>Jul</v>
      </c>
      <c r="Q2773" s="4">
        <f>WEEKNUM(Table1[[#This Row],[Invoice Date]])</f>
        <v>30</v>
      </c>
    </row>
    <row r="2774" spans="2:17"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c r="O2774" s="4" t="str">
        <f>TEXT(Table1[[#This Row],[Invoice Date]],"yyyy")</f>
        <v>2021</v>
      </c>
      <c r="P2774" s="4" t="str">
        <f>TEXT(Table1[[#This Row],[Invoice Date]],"mmm")</f>
        <v>Jul</v>
      </c>
      <c r="Q2774" s="4">
        <f>WEEKNUM(Table1[[#This Row],[Invoice Date]])</f>
        <v>30</v>
      </c>
    </row>
    <row r="2775" spans="2:17"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c r="O2775" s="4" t="str">
        <f>TEXT(Table1[[#This Row],[Invoice Date]],"yyyy")</f>
        <v>2021</v>
      </c>
      <c r="P2775" s="4" t="str">
        <f>TEXT(Table1[[#This Row],[Invoice Date]],"mmm")</f>
        <v>Aug</v>
      </c>
      <c r="Q2775" s="4">
        <f>WEEKNUM(Table1[[#This Row],[Invoice Date]])</f>
        <v>34</v>
      </c>
    </row>
    <row r="2776" spans="2:17"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c r="O2776" s="4" t="str">
        <f>TEXT(Table1[[#This Row],[Invoice Date]],"yyyy")</f>
        <v>2021</v>
      </c>
      <c r="P2776" s="4" t="str">
        <f>TEXT(Table1[[#This Row],[Invoice Date]],"mmm")</f>
        <v>Aug</v>
      </c>
      <c r="Q2776" s="4">
        <f>WEEKNUM(Table1[[#This Row],[Invoice Date]])</f>
        <v>34</v>
      </c>
    </row>
    <row r="2777" spans="2:17"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c r="O2777" s="4" t="str">
        <f>TEXT(Table1[[#This Row],[Invoice Date]],"yyyy")</f>
        <v>2021</v>
      </c>
      <c r="P2777" s="4" t="str">
        <f>TEXT(Table1[[#This Row],[Invoice Date]],"mmm")</f>
        <v>Aug</v>
      </c>
      <c r="Q2777" s="4">
        <f>WEEKNUM(Table1[[#This Row],[Invoice Date]])</f>
        <v>34</v>
      </c>
    </row>
    <row r="2778" spans="2:17"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c r="O2778" s="4" t="str">
        <f>TEXT(Table1[[#This Row],[Invoice Date]],"yyyy")</f>
        <v>2021</v>
      </c>
      <c r="P2778" s="4" t="str">
        <f>TEXT(Table1[[#This Row],[Invoice Date]],"mmm")</f>
        <v>Aug</v>
      </c>
      <c r="Q2778" s="4">
        <f>WEEKNUM(Table1[[#This Row],[Invoice Date]])</f>
        <v>34</v>
      </c>
    </row>
    <row r="2779" spans="2:17"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c r="O2779" s="4" t="str">
        <f>TEXT(Table1[[#This Row],[Invoice Date]],"yyyy")</f>
        <v>2021</v>
      </c>
      <c r="P2779" s="4" t="str">
        <f>TEXT(Table1[[#This Row],[Invoice Date]],"mmm")</f>
        <v>Aug</v>
      </c>
      <c r="Q2779" s="4">
        <f>WEEKNUM(Table1[[#This Row],[Invoice Date]])</f>
        <v>34</v>
      </c>
    </row>
    <row r="2780" spans="2:17"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c r="O2780" s="4" t="str">
        <f>TEXT(Table1[[#This Row],[Invoice Date]],"yyyy")</f>
        <v>2021</v>
      </c>
      <c r="P2780" s="4" t="str">
        <f>TEXT(Table1[[#This Row],[Invoice Date]],"mmm")</f>
        <v>Aug</v>
      </c>
      <c r="Q2780" s="4">
        <f>WEEKNUM(Table1[[#This Row],[Invoice Date]])</f>
        <v>34</v>
      </c>
    </row>
    <row r="2781" spans="2:17"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c r="O2781" s="4" t="str">
        <f>TEXT(Table1[[#This Row],[Invoice Date]],"yyyy")</f>
        <v>2021</v>
      </c>
      <c r="P2781" s="4" t="str">
        <f>TEXT(Table1[[#This Row],[Invoice Date]],"mmm")</f>
        <v>Sep</v>
      </c>
      <c r="Q2781" s="4">
        <f>WEEKNUM(Table1[[#This Row],[Invoice Date]])</f>
        <v>39</v>
      </c>
    </row>
    <row r="2782" spans="2:17"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c r="O2782" s="4" t="str">
        <f>TEXT(Table1[[#This Row],[Invoice Date]],"yyyy")</f>
        <v>2021</v>
      </c>
      <c r="P2782" s="4" t="str">
        <f>TEXT(Table1[[#This Row],[Invoice Date]],"mmm")</f>
        <v>Sep</v>
      </c>
      <c r="Q2782" s="4">
        <f>WEEKNUM(Table1[[#This Row],[Invoice Date]])</f>
        <v>39</v>
      </c>
    </row>
    <row r="2783" spans="2:17"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c r="O2783" s="4" t="str">
        <f>TEXT(Table1[[#This Row],[Invoice Date]],"yyyy")</f>
        <v>2021</v>
      </c>
      <c r="P2783" s="4" t="str">
        <f>TEXT(Table1[[#This Row],[Invoice Date]],"mmm")</f>
        <v>Sep</v>
      </c>
      <c r="Q2783" s="4">
        <f>WEEKNUM(Table1[[#This Row],[Invoice Date]])</f>
        <v>39</v>
      </c>
    </row>
    <row r="2784" spans="2:17"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c r="O2784" s="4" t="str">
        <f>TEXT(Table1[[#This Row],[Invoice Date]],"yyyy")</f>
        <v>2021</v>
      </c>
      <c r="P2784" s="4" t="str">
        <f>TEXT(Table1[[#This Row],[Invoice Date]],"mmm")</f>
        <v>Sep</v>
      </c>
      <c r="Q2784" s="4">
        <f>WEEKNUM(Table1[[#This Row],[Invoice Date]])</f>
        <v>39</v>
      </c>
    </row>
    <row r="2785" spans="2:17"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c r="O2785" s="4" t="str">
        <f>TEXT(Table1[[#This Row],[Invoice Date]],"yyyy")</f>
        <v>2021</v>
      </c>
      <c r="P2785" s="4" t="str">
        <f>TEXT(Table1[[#This Row],[Invoice Date]],"mmm")</f>
        <v>Sep</v>
      </c>
      <c r="Q2785" s="4">
        <f>WEEKNUM(Table1[[#This Row],[Invoice Date]])</f>
        <v>39</v>
      </c>
    </row>
    <row r="2786" spans="2:17"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c r="O2786" s="4" t="str">
        <f>TEXT(Table1[[#This Row],[Invoice Date]],"yyyy")</f>
        <v>2021</v>
      </c>
      <c r="P2786" s="4" t="str">
        <f>TEXT(Table1[[#This Row],[Invoice Date]],"mmm")</f>
        <v>Sep</v>
      </c>
      <c r="Q2786" s="4">
        <f>WEEKNUM(Table1[[#This Row],[Invoice Date]])</f>
        <v>39</v>
      </c>
    </row>
    <row r="2787" spans="2:17"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c r="O2787" s="4" t="str">
        <f>TEXT(Table1[[#This Row],[Invoice Date]],"yyyy")</f>
        <v>2021</v>
      </c>
      <c r="P2787" s="4" t="str">
        <f>TEXT(Table1[[#This Row],[Invoice Date]],"mmm")</f>
        <v>Oct</v>
      </c>
      <c r="Q2787" s="4">
        <f>WEEKNUM(Table1[[#This Row],[Invoice Date]])</f>
        <v>43</v>
      </c>
    </row>
    <row r="2788" spans="2:17"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c r="O2788" s="4" t="str">
        <f>TEXT(Table1[[#This Row],[Invoice Date]],"yyyy")</f>
        <v>2021</v>
      </c>
      <c r="P2788" s="4" t="str">
        <f>TEXT(Table1[[#This Row],[Invoice Date]],"mmm")</f>
        <v>Oct</v>
      </c>
      <c r="Q2788" s="4">
        <f>WEEKNUM(Table1[[#This Row],[Invoice Date]])</f>
        <v>43</v>
      </c>
    </row>
    <row r="2789" spans="2:17"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c r="O2789" s="4" t="str">
        <f>TEXT(Table1[[#This Row],[Invoice Date]],"yyyy")</f>
        <v>2021</v>
      </c>
      <c r="P2789" s="4" t="str">
        <f>TEXT(Table1[[#This Row],[Invoice Date]],"mmm")</f>
        <v>Oct</v>
      </c>
      <c r="Q2789" s="4">
        <f>WEEKNUM(Table1[[#This Row],[Invoice Date]])</f>
        <v>43</v>
      </c>
    </row>
    <row r="2790" spans="2:17"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c r="O2790" s="4" t="str">
        <f>TEXT(Table1[[#This Row],[Invoice Date]],"yyyy")</f>
        <v>2021</v>
      </c>
      <c r="P2790" s="4" t="str">
        <f>TEXT(Table1[[#This Row],[Invoice Date]],"mmm")</f>
        <v>Oct</v>
      </c>
      <c r="Q2790" s="4">
        <f>WEEKNUM(Table1[[#This Row],[Invoice Date]])</f>
        <v>43</v>
      </c>
    </row>
    <row r="2791" spans="2:17"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c r="O2791" s="4" t="str">
        <f>TEXT(Table1[[#This Row],[Invoice Date]],"yyyy")</f>
        <v>2021</v>
      </c>
      <c r="P2791" s="4" t="str">
        <f>TEXT(Table1[[#This Row],[Invoice Date]],"mmm")</f>
        <v>Oct</v>
      </c>
      <c r="Q2791" s="4">
        <f>WEEKNUM(Table1[[#This Row],[Invoice Date]])</f>
        <v>43</v>
      </c>
    </row>
    <row r="2792" spans="2:17"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c r="O2792" s="4" t="str">
        <f>TEXT(Table1[[#This Row],[Invoice Date]],"yyyy")</f>
        <v>2021</v>
      </c>
      <c r="P2792" s="4" t="str">
        <f>TEXT(Table1[[#This Row],[Invoice Date]],"mmm")</f>
        <v>Oct</v>
      </c>
      <c r="Q2792" s="4">
        <f>WEEKNUM(Table1[[#This Row],[Invoice Date]])</f>
        <v>43</v>
      </c>
    </row>
    <row r="2793" spans="2:17"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c r="O2793" s="4" t="str">
        <f>TEXT(Table1[[#This Row],[Invoice Date]],"yyyy")</f>
        <v>2021</v>
      </c>
      <c r="P2793" s="4" t="str">
        <f>TEXT(Table1[[#This Row],[Invoice Date]],"mmm")</f>
        <v>Nov</v>
      </c>
      <c r="Q2793" s="4">
        <f>WEEKNUM(Table1[[#This Row],[Invoice Date]])</f>
        <v>47</v>
      </c>
    </row>
    <row r="2794" spans="2:17"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c r="O2794" s="4" t="str">
        <f>TEXT(Table1[[#This Row],[Invoice Date]],"yyyy")</f>
        <v>2021</v>
      </c>
      <c r="P2794" s="4" t="str">
        <f>TEXT(Table1[[#This Row],[Invoice Date]],"mmm")</f>
        <v>Nov</v>
      </c>
      <c r="Q2794" s="4">
        <f>WEEKNUM(Table1[[#This Row],[Invoice Date]])</f>
        <v>47</v>
      </c>
    </row>
    <row r="2795" spans="2:17"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c r="O2795" s="4" t="str">
        <f>TEXT(Table1[[#This Row],[Invoice Date]],"yyyy")</f>
        <v>2021</v>
      </c>
      <c r="P2795" s="4" t="str">
        <f>TEXT(Table1[[#This Row],[Invoice Date]],"mmm")</f>
        <v>Nov</v>
      </c>
      <c r="Q2795" s="4">
        <f>WEEKNUM(Table1[[#This Row],[Invoice Date]])</f>
        <v>47</v>
      </c>
    </row>
    <row r="2796" spans="2:17"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c r="O2796" s="4" t="str">
        <f>TEXT(Table1[[#This Row],[Invoice Date]],"yyyy")</f>
        <v>2021</v>
      </c>
      <c r="P2796" s="4" t="str">
        <f>TEXT(Table1[[#This Row],[Invoice Date]],"mmm")</f>
        <v>Nov</v>
      </c>
      <c r="Q2796" s="4">
        <f>WEEKNUM(Table1[[#This Row],[Invoice Date]])</f>
        <v>47</v>
      </c>
    </row>
    <row r="2797" spans="2:17"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c r="O2797" s="4" t="str">
        <f>TEXT(Table1[[#This Row],[Invoice Date]],"yyyy")</f>
        <v>2021</v>
      </c>
      <c r="P2797" s="4" t="str">
        <f>TEXT(Table1[[#This Row],[Invoice Date]],"mmm")</f>
        <v>Nov</v>
      </c>
      <c r="Q2797" s="4">
        <f>WEEKNUM(Table1[[#This Row],[Invoice Date]])</f>
        <v>47</v>
      </c>
    </row>
    <row r="2798" spans="2:17"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c r="O2798" s="4" t="str">
        <f>TEXT(Table1[[#This Row],[Invoice Date]],"yyyy")</f>
        <v>2021</v>
      </c>
      <c r="P2798" s="4" t="str">
        <f>TEXT(Table1[[#This Row],[Invoice Date]],"mmm")</f>
        <v>Nov</v>
      </c>
      <c r="Q2798" s="4">
        <f>WEEKNUM(Table1[[#This Row],[Invoice Date]])</f>
        <v>47</v>
      </c>
    </row>
    <row r="2799" spans="2:17"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c r="O2799" s="4" t="str">
        <f>TEXT(Table1[[#This Row],[Invoice Date]],"yyyy")</f>
        <v>2021</v>
      </c>
      <c r="P2799" s="4" t="str">
        <f>TEXT(Table1[[#This Row],[Invoice Date]],"mmm")</f>
        <v>Dec</v>
      </c>
      <c r="Q2799" s="4">
        <f>WEEKNUM(Table1[[#This Row],[Invoice Date]])</f>
        <v>52</v>
      </c>
    </row>
    <row r="2800" spans="2:17"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c r="O2800" s="4" t="str">
        <f>TEXT(Table1[[#This Row],[Invoice Date]],"yyyy")</f>
        <v>2021</v>
      </c>
      <c r="P2800" s="4" t="str">
        <f>TEXT(Table1[[#This Row],[Invoice Date]],"mmm")</f>
        <v>Dec</v>
      </c>
      <c r="Q2800" s="4">
        <f>WEEKNUM(Table1[[#This Row],[Invoice Date]])</f>
        <v>52</v>
      </c>
    </row>
    <row r="2801" spans="2:17"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c r="O2801" s="4" t="str">
        <f>TEXT(Table1[[#This Row],[Invoice Date]],"yyyy")</f>
        <v>2021</v>
      </c>
      <c r="P2801" s="4" t="str">
        <f>TEXT(Table1[[#This Row],[Invoice Date]],"mmm")</f>
        <v>Dec</v>
      </c>
      <c r="Q2801" s="4">
        <f>WEEKNUM(Table1[[#This Row],[Invoice Date]])</f>
        <v>52</v>
      </c>
    </row>
    <row r="2802" spans="2:17"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c r="O2802" s="4" t="str">
        <f>TEXT(Table1[[#This Row],[Invoice Date]],"yyyy")</f>
        <v>2021</v>
      </c>
      <c r="P2802" s="4" t="str">
        <f>TEXT(Table1[[#This Row],[Invoice Date]],"mmm")</f>
        <v>Dec</v>
      </c>
      <c r="Q2802" s="4">
        <f>WEEKNUM(Table1[[#This Row],[Invoice Date]])</f>
        <v>52</v>
      </c>
    </row>
    <row r="2803" spans="2:17"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c r="O2803" s="4" t="str">
        <f>TEXT(Table1[[#This Row],[Invoice Date]],"yyyy")</f>
        <v>2021</v>
      </c>
      <c r="P2803" s="4" t="str">
        <f>TEXT(Table1[[#This Row],[Invoice Date]],"mmm")</f>
        <v>Dec</v>
      </c>
      <c r="Q2803" s="4">
        <f>WEEKNUM(Table1[[#This Row],[Invoice Date]])</f>
        <v>52</v>
      </c>
    </row>
    <row r="2804" spans="2:17"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c r="O2804" s="4" t="str">
        <f>TEXT(Table1[[#This Row],[Invoice Date]],"yyyy")</f>
        <v>2021</v>
      </c>
      <c r="P2804" s="4" t="str">
        <f>TEXT(Table1[[#This Row],[Invoice Date]],"mmm")</f>
        <v>Dec</v>
      </c>
      <c r="Q2804" s="4">
        <f>WEEKNUM(Table1[[#This Row],[Invoice Date]])</f>
        <v>52</v>
      </c>
    </row>
    <row r="2805" spans="2:17"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c r="O2805" s="4" t="str">
        <f>TEXT(Table1[[#This Row],[Invoice Date]],"yyyy")</f>
        <v>2021</v>
      </c>
      <c r="P2805" s="4" t="str">
        <f>TEXT(Table1[[#This Row],[Invoice Date]],"mmm")</f>
        <v>Jan</v>
      </c>
      <c r="Q2805" s="4">
        <f>WEEKNUM(Table1[[#This Row],[Invoice Date]])</f>
        <v>3</v>
      </c>
    </row>
    <row r="2806" spans="2:17"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c r="O2806" s="4" t="str">
        <f>TEXT(Table1[[#This Row],[Invoice Date]],"yyyy")</f>
        <v>2021</v>
      </c>
      <c r="P2806" s="4" t="str">
        <f>TEXT(Table1[[#This Row],[Invoice Date]],"mmm")</f>
        <v>Jan</v>
      </c>
      <c r="Q2806" s="4">
        <f>WEEKNUM(Table1[[#This Row],[Invoice Date]])</f>
        <v>3</v>
      </c>
    </row>
    <row r="2807" spans="2:17"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c r="O2807" s="4" t="str">
        <f>TEXT(Table1[[#This Row],[Invoice Date]],"yyyy")</f>
        <v>2021</v>
      </c>
      <c r="P2807" s="4" t="str">
        <f>TEXT(Table1[[#This Row],[Invoice Date]],"mmm")</f>
        <v>Jan</v>
      </c>
      <c r="Q2807" s="4">
        <f>WEEKNUM(Table1[[#This Row],[Invoice Date]])</f>
        <v>3</v>
      </c>
    </row>
    <row r="2808" spans="2:17"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c r="O2808" s="4" t="str">
        <f>TEXT(Table1[[#This Row],[Invoice Date]],"yyyy")</f>
        <v>2021</v>
      </c>
      <c r="P2808" s="4" t="str">
        <f>TEXT(Table1[[#This Row],[Invoice Date]],"mmm")</f>
        <v>Jan</v>
      </c>
      <c r="Q2808" s="4">
        <f>WEEKNUM(Table1[[#This Row],[Invoice Date]])</f>
        <v>3</v>
      </c>
    </row>
    <row r="2809" spans="2:17"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c r="O2809" s="4" t="str">
        <f>TEXT(Table1[[#This Row],[Invoice Date]],"yyyy")</f>
        <v>2021</v>
      </c>
      <c r="P2809" s="4" t="str">
        <f>TEXT(Table1[[#This Row],[Invoice Date]],"mmm")</f>
        <v>Jan</v>
      </c>
      <c r="Q2809" s="4">
        <f>WEEKNUM(Table1[[#This Row],[Invoice Date]])</f>
        <v>3</v>
      </c>
    </row>
    <row r="2810" spans="2:17"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c r="O2810" s="4" t="str">
        <f>TEXT(Table1[[#This Row],[Invoice Date]],"yyyy")</f>
        <v>2021</v>
      </c>
      <c r="P2810" s="4" t="str">
        <f>TEXT(Table1[[#This Row],[Invoice Date]],"mmm")</f>
        <v>Jan</v>
      </c>
      <c r="Q2810" s="4">
        <f>WEEKNUM(Table1[[#This Row],[Invoice Date]])</f>
        <v>3</v>
      </c>
    </row>
    <row r="2811" spans="2:17"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c r="O2811" s="4" t="str">
        <f>TEXT(Table1[[#This Row],[Invoice Date]],"yyyy")</f>
        <v>2021</v>
      </c>
      <c r="P2811" s="4" t="str">
        <f>TEXT(Table1[[#This Row],[Invoice Date]],"mmm")</f>
        <v>Feb</v>
      </c>
      <c r="Q2811" s="4">
        <f>WEEKNUM(Table1[[#This Row],[Invoice Date]])</f>
        <v>8</v>
      </c>
    </row>
    <row r="2812" spans="2:17"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c r="O2812" s="4" t="str">
        <f>TEXT(Table1[[#This Row],[Invoice Date]],"yyyy")</f>
        <v>2021</v>
      </c>
      <c r="P2812" s="4" t="str">
        <f>TEXT(Table1[[#This Row],[Invoice Date]],"mmm")</f>
        <v>Feb</v>
      </c>
      <c r="Q2812" s="4">
        <f>WEEKNUM(Table1[[#This Row],[Invoice Date]])</f>
        <v>8</v>
      </c>
    </row>
    <row r="2813" spans="2:17"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c r="O2813" s="4" t="str">
        <f>TEXT(Table1[[#This Row],[Invoice Date]],"yyyy")</f>
        <v>2021</v>
      </c>
      <c r="P2813" s="4" t="str">
        <f>TEXT(Table1[[#This Row],[Invoice Date]],"mmm")</f>
        <v>Feb</v>
      </c>
      <c r="Q2813" s="4">
        <f>WEEKNUM(Table1[[#This Row],[Invoice Date]])</f>
        <v>8</v>
      </c>
    </row>
    <row r="2814" spans="2:17"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c r="O2814" s="4" t="str">
        <f>TEXT(Table1[[#This Row],[Invoice Date]],"yyyy")</f>
        <v>2021</v>
      </c>
      <c r="P2814" s="4" t="str">
        <f>TEXT(Table1[[#This Row],[Invoice Date]],"mmm")</f>
        <v>Feb</v>
      </c>
      <c r="Q2814" s="4">
        <f>WEEKNUM(Table1[[#This Row],[Invoice Date]])</f>
        <v>8</v>
      </c>
    </row>
    <row r="2815" spans="2:17"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c r="O2815" s="4" t="str">
        <f>TEXT(Table1[[#This Row],[Invoice Date]],"yyyy")</f>
        <v>2021</v>
      </c>
      <c r="P2815" s="4" t="str">
        <f>TEXT(Table1[[#This Row],[Invoice Date]],"mmm")</f>
        <v>Feb</v>
      </c>
      <c r="Q2815" s="4">
        <f>WEEKNUM(Table1[[#This Row],[Invoice Date]])</f>
        <v>8</v>
      </c>
    </row>
    <row r="2816" spans="2:17"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c r="O2816" s="4" t="str">
        <f>TEXT(Table1[[#This Row],[Invoice Date]],"yyyy")</f>
        <v>2021</v>
      </c>
      <c r="P2816" s="4" t="str">
        <f>TEXT(Table1[[#This Row],[Invoice Date]],"mmm")</f>
        <v>Feb</v>
      </c>
      <c r="Q2816" s="4">
        <f>WEEKNUM(Table1[[#This Row],[Invoice Date]])</f>
        <v>8</v>
      </c>
    </row>
    <row r="2817" spans="2:17"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c r="O2817" s="4" t="str">
        <f>TEXT(Table1[[#This Row],[Invoice Date]],"yyyy")</f>
        <v>2021</v>
      </c>
      <c r="P2817" s="4" t="str">
        <f>TEXT(Table1[[#This Row],[Invoice Date]],"mmm")</f>
        <v>Mar</v>
      </c>
      <c r="Q2817" s="4">
        <f>WEEKNUM(Table1[[#This Row],[Invoice Date]])</f>
        <v>11</v>
      </c>
    </row>
    <row r="2818" spans="2:17"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c r="O2818" s="4" t="str">
        <f>TEXT(Table1[[#This Row],[Invoice Date]],"yyyy")</f>
        <v>2021</v>
      </c>
      <c r="P2818" s="4" t="str">
        <f>TEXT(Table1[[#This Row],[Invoice Date]],"mmm")</f>
        <v>Mar</v>
      </c>
      <c r="Q2818" s="4">
        <f>WEEKNUM(Table1[[#This Row],[Invoice Date]])</f>
        <v>11</v>
      </c>
    </row>
    <row r="2819" spans="2:17"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c r="O2819" s="4" t="str">
        <f>TEXT(Table1[[#This Row],[Invoice Date]],"yyyy")</f>
        <v>2021</v>
      </c>
      <c r="P2819" s="4" t="str">
        <f>TEXT(Table1[[#This Row],[Invoice Date]],"mmm")</f>
        <v>Mar</v>
      </c>
      <c r="Q2819" s="4">
        <f>WEEKNUM(Table1[[#This Row],[Invoice Date]])</f>
        <v>11</v>
      </c>
    </row>
    <row r="2820" spans="2:17"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c r="O2820" s="4" t="str">
        <f>TEXT(Table1[[#This Row],[Invoice Date]],"yyyy")</f>
        <v>2021</v>
      </c>
      <c r="P2820" s="4" t="str">
        <f>TEXT(Table1[[#This Row],[Invoice Date]],"mmm")</f>
        <v>Mar</v>
      </c>
      <c r="Q2820" s="4">
        <f>WEEKNUM(Table1[[#This Row],[Invoice Date]])</f>
        <v>11</v>
      </c>
    </row>
    <row r="2821" spans="2:17"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c r="O2821" s="4" t="str">
        <f>TEXT(Table1[[#This Row],[Invoice Date]],"yyyy")</f>
        <v>2021</v>
      </c>
      <c r="P2821" s="4" t="str">
        <f>TEXT(Table1[[#This Row],[Invoice Date]],"mmm")</f>
        <v>Mar</v>
      </c>
      <c r="Q2821" s="4">
        <f>WEEKNUM(Table1[[#This Row],[Invoice Date]])</f>
        <v>11</v>
      </c>
    </row>
    <row r="2822" spans="2:17"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c r="O2822" s="4" t="str">
        <f>TEXT(Table1[[#This Row],[Invoice Date]],"yyyy")</f>
        <v>2021</v>
      </c>
      <c r="P2822" s="4" t="str">
        <f>TEXT(Table1[[#This Row],[Invoice Date]],"mmm")</f>
        <v>Mar</v>
      </c>
      <c r="Q2822" s="4">
        <f>WEEKNUM(Table1[[#This Row],[Invoice Date]])</f>
        <v>11</v>
      </c>
    </row>
    <row r="2823" spans="2:17"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c r="O2823" s="4" t="str">
        <f>TEXT(Table1[[#This Row],[Invoice Date]],"yyyy")</f>
        <v>2021</v>
      </c>
      <c r="P2823" s="4" t="str">
        <f>TEXT(Table1[[#This Row],[Invoice Date]],"mmm")</f>
        <v>Apr</v>
      </c>
      <c r="Q2823" s="4">
        <f>WEEKNUM(Table1[[#This Row],[Invoice Date]])</f>
        <v>16</v>
      </c>
    </row>
    <row r="2824" spans="2:17"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c r="O2824" s="4" t="str">
        <f>TEXT(Table1[[#This Row],[Invoice Date]],"yyyy")</f>
        <v>2021</v>
      </c>
      <c r="P2824" s="4" t="str">
        <f>TEXT(Table1[[#This Row],[Invoice Date]],"mmm")</f>
        <v>Apr</v>
      </c>
      <c r="Q2824" s="4">
        <f>WEEKNUM(Table1[[#This Row],[Invoice Date]])</f>
        <v>16</v>
      </c>
    </row>
    <row r="2825" spans="2:17"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c r="O2825" s="4" t="str">
        <f>TEXT(Table1[[#This Row],[Invoice Date]],"yyyy")</f>
        <v>2021</v>
      </c>
      <c r="P2825" s="4" t="str">
        <f>TEXT(Table1[[#This Row],[Invoice Date]],"mmm")</f>
        <v>Apr</v>
      </c>
      <c r="Q2825" s="4">
        <f>WEEKNUM(Table1[[#This Row],[Invoice Date]])</f>
        <v>16</v>
      </c>
    </row>
    <row r="2826" spans="2:17"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c r="O2826" s="4" t="str">
        <f>TEXT(Table1[[#This Row],[Invoice Date]],"yyyy")</f>
        <v>2021</v>
      </c>
      <c r="P2826" s="4" t="str">
        <f>TEXT(Table1[[#This Row],[Invoice Date]],"mmm")</f>
        <v>Apr</v>
      </c>
      <c r="Q2826" s="4">
        <f>WEEKNUM(Table1[[#This Row],[Invoice Date]])</f>
        <v>16</v>
      </c>
    </row>
    <row r="2827" spans="2:17"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c r="O2827" s="4" t="str">
        <f>TEXT(Table1[[#This Row],[Invoice Date]],"yyyy")</f>
        <v>2021</v>
      </c>
      <c r="P2827" s="4" t="str">
        <f>TEXT(Table1[[#This Row],[Invoice Date]],"mmm")</f>
        <v>Apr</v>
      </c>
      <c r="Q2827" s="4">
        <f>WEEKNUM(Table1[[#This Row],[Invoice Date]])</f>
        <v>16</v>
      </c>
    </row>
    <row r="2828" spans="2:17"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c r="O2828" s="4" t="str">
        <f>TEXT(Table1[[#This Row],[Invoice Date]],"yyyy")</f>
        <v>2021</v>
      </c>
      <c r="P2828" s="4" t="str">
        <f>TEXT(Table1[[#This Row],[Invoice Date]],"mmm")</f>
        <v>Apr</v>
      </c>
      <c r="Q2828" s="4">
        <f>WEEKNUM(Table1[[#This Row],[Invoice Date]])</f>
        <v>16</v>
      </c>
    </row>
    <row r="2829" spans="2:17"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c r="O2829" s="4" t="str">
        <f>TEXT(Table1[[#This Row],[Invoice Date]],"yyyy")</f>
        <v>2021</v>
      </c>
      <c r="P2829" s="4" t="str">
        <f>TEXT(Table1[[#This Row],[Invoice Date]],"mmm")</f>
        <v>May</v>
      </c>
      <c r="Q2829" s="4">
        <f>WEEKNUM(Table1[[#This Row],[Invoice Date]])</f>
        <v>20</v>
      </c>
    </row>
    <row r="2830" spans="2:17"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c r="O2830" s="4" t="str">
        <f>TEXT(Table1[[#This Row],[Invoice Date]],"yyyy")</f>
        <v>2021</v>
      </c>
      <c r="P2830" s="4" t="str">
        <f>TEXT(Table1[[#This Row],[Invoice Date]],"mmm")</f>
        <v>May</v>
      </c>
      <c r="Q2830" s="4">
        <f>WEEKNUM(Table1[[#This Row],[Invoice Date]])</f>
        <v>20</v>
      </c>
    </row>
    <row r="2831" spans="2:17"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c r="O2831" s="4" t="str">
        <f>TEXT(Table1[[#This Row],[Invoice Date]],"yyyy")</f>
        <v>2021</v>
      </c>
      <c r="P2831" s="4" t="str">
        <f>TEXT(Table1[[#This Row],[Invoice Date]],"mmm")</f>
        <v>May</v>
      </c>
      <c r="Q2831" s="4">
        <f>WEEKNUM(Table1[[#This Row],[Invoice Date]])</f>
        <v>20</v>
      </c>
    </row>
    <row r="2832" spans="2:17"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c r="O2832" s="4" t="str">
        <f>TEXT(Table1[[#This Row],[Invoice Date]],"yyyy")</f>
        <v>2021</v>
      </c>
      <c r="P2832" s="4" t="str">
        <f>TEXT(Table1[[#This Row],[Invoice Date]],"mmm")</f>
        <v>May</v>
      </c>
      <c r="Q2832" s="4">
        <f>WEEKNUM(Table1[[#This Row],[Invoice Date]])</f>
        <v>20</v>
      </c>
    </row>
    <row r="2833" spans="2:17"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c r="O2833" s="4" t="str">
        <f>TEXT(Table1[[#This Row],[Invoice Date]],"yyyy")</f>
        <v>2021</v>
      </c>
      <c r="P2833" s="4" t="str">
        <f>TEXT(Table1[[#This Row],[Invoice Date]],"mmm")</f>
        <v>May</v>
      </c>
      <c r="Q2833" s="4">
        <f>WEEKNUM(Table1[[#This Row],[Invoice Date]])</f>
        <v>20</v>
      </c>
    </row>
    <row r="2834" spans="2:17"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c r="O2834" s="4" t="str">
        <f>TEXT(Table1[[#This Row],[Invoice Date]],"yyyy")</f>
        <v>2021</v>
      </c>
      <c r="P2834" s="4" t="str">
        <f>TEXT(Table1[[#This Row],[Invoice Date]],"mmm")</f>
        <v>May</v>
      </c>
      <c r="Q2834" s="4">
        <f>WEEKNUM(Table1[[#This Row],[Invoice Date]])</f>
        <v>20</v>
      </c>
    </row>
    <row r="2835" spans="2:17"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c r="O2835" s="4" t="str">
        <f>TEXT(Table1[[#This Row],[Invoice Date]],"yyyy")</f>
        <v>2021</v>
      </c>
      <c r="P2835" s="4" t="str">
        <f>TEXT(Table1[[#This Row],[Invoice Date]],"mmm")</f>
        <v>Jun</v>
      </c>
      <c r="Q2835" s="4">
        <f>WEEKNUM(Table1[[#This Row],[Invoice Date]])</f>
        <v>25</v>
      </c>
    </row>
    <row r="2836" spans="2:17"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c r="O2836" s="4" t="str">
        <f>TEXT(Table1[[#This Row],[Invoice Date]],"yyyy")</f>
        <v>2021</v>
      </c>
      <c r="P2836" s="4" t="str">
        <f>TEXT(Table1[[#This Row],[Invoice Date]],"mmm")</f>
        <v>Jun</v>
      </c>
      <c r="Q2836" s="4">
        <f>WEEKNUM(Table1[[#This Row],[Invoice Date]])</f>
        <v>25</v>
      </c>
    </row>
    <row r="2837" spans="2:17"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c r="O2837" s="4" t="str">
        <f>TEXT(Table1[[#This Row],[Invoice Date]],"yyyy")</f>
        <v>2021</v>
      </c>
      <c r="P2837" s="4" t="str">
        <f>TEXT(Table1[[#This Row],[Invoice Date]],"mmm")</f>
        <v>Jun</v>
      </c>
      <c r="Q2837" s="4">
        <f>WEEKNUM(Table1[[#This Row],[Invoice Date]])</f>
        <v>25</v>
      </c>
    </row>
    <row r="2838" spans="2:17"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c r="O2838" s="4" t="str">
        <f>TEXT(Table1[[#This Row],[Invoice Date]],"yyyy")</f>
        <v>2021</v>
      </c>
      <c r="P2838" s="4" t="str">
        <f>TEXT(Table1[[#This Row],[Invoice Date]],"mmm")</f>
        <v>Jun</v>
      </c>
      <c r="Q2838" s="4">
        <f>WEEKNUM(Table1[[#This Row],[Invoice Date]])</f>
        <v>25</v>
      </c>
    </row>
    <row r="2839" spans="2:17"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c r="O2839" s="4" t="str">
        <f>TEXT(Table1[[#This Row],[Invoice Date]],"yyyy")</f>
        <v>2021</v>
      </c>
      <c r="P2839" s="4" t="str">
        <f>TEXT(Table1[[#This Row],[Invoice Date]],"mmm")</f>
        <v>Jun</v>
      </c>
      <c r="Q2839" s="4">
        <f>WEEKNUM(Table1[[#This Row],[Invoice Date]])</f>
        <v>25</v>
      </c>
    </row>
    <row r="2840" spans="2:17"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c r="O2840" s="4" t="str">
        <f>TEXT(Table1[[#This Row],[Invoice Date]],"yyyy")</f>
        <v>2021</v>
      </c>
      <c r="P2840" s="4" t="str">
        <f>TEXT(Table1[[#This Row],[Invoice Date]],"mmm")</f>
        <v>Jun</v>
      </c>
      <c r="Q2840" s="4">
        <f>WEEKNUM(Table1[[#This Row],[Invoice Date]])</f>
        <v>25</v>
      </c>
    </row>
    <row r="2841" spans="2:17"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c r="O2841" s="4" t="str">
        <f>TEXT(Table1[[#This Row],[Invoice Date]],"yyyy")</f>
        <v>2021</v>
      </c>
      <c r="P2841" s="4" t="str">
        <f>TEXT(Table1[[#This Row],[Invoice Date]],"mmm")</f>
        <v>Jul</v>
      </c>
      <c r="Q2841" s="4">
        <f>WEEKNUM(Table1[[#This Row],[Invoice Date]])</f>
        <v>29</v>
      </c>
    </row>
    <row r="2842" spans="2:17"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c r="O2842" s="4" t="str">
        <f>TEXT(Table1[[#This Row],[Invoice Date]],"yyyy")</f>
        <v>2021</v>
      </c>
      <c r="P2842" s="4" t="str">
        <f>TEXT(Table1[[#This Row],[Invoice Date]],"mmm")</f>
        <v>Jul</v>
      </c>
      <c r="Q2842" s="4">
        <f>WEEKNUM(Table1[[#This Row],[Invoice Date]])</f>
        <v>29</v>
      </c>
    </row>
    <row r="2843" spans="2:17"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c r="O2843" s="4" t="str">
        <f>TEXT(Table1[[#This Row],[Invoice Date]],"yyyy")</f>
        <v>2021</v>
      </c>
      <c r="P2843" s="4" t="str">
        <f>TEXT(Table1[[#This Row],[Invoice Date]],"mmm")</f>
        <v>Jul</v>
      </c>
      <c r="Q2843" s="4">
        <f>WEEKNUM(Table1[[#This Row],[Invoice Date]])</f>
        <v>29</v>
      </c>
    </row>
    <row r="2844" spans="2:17"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c r="O2844" s="4" t="str">
        <f>TEXT(Table1[[#This Row],[Invoice Date]],"yyyy")</f>
        <v>2021</v>
      </c>
      <c r="P2844" s="4" t="str">
        <f>TEXT(Table1[[#This Row],[Invoice Date]],"mmm")</f>
        <v>Jul</v>
      </c>
      <c r="Q2844" s="4">
        <f>WEEKNUM(Table1[[#This Row],[Invoice Date]])</f>
        <v>29</v>
      </c>
    </row>
    <row r="2845" spans="2:17"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c r="O2845" s="4" t="str">
        <f>TEXT(Table1[[#This Row],[Invoice Date]],"yyyy")</f>
        <v>2021</v>
      </c>
      <c r="P2845" s="4" t="str">
        <f>TEXT(Table1[[#This Row],[Invoice Date]],"mmm")</f>
        <v>Jul</v>
      </c>
      <c r="Q2845" s="4">
        <f>WEEKNUM(Table1[[#This Row],[Invoice Date]])</f>
        <v>29</v>
      </c>
    </row>
    <row r="2846" spans="2:17"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c r="O2846" s="4" t="str">
        <f>TEXT(Table1[[#This Row],[Invoice Date]],"yyyy")</f>
        <v>2021</v>
      </c>
      <c r="P2846" s="4" t="str">
        <f>TEXT(Table1[[#This Row],[Invoice Date]],"mmm")</f>
        <v>Jul</v>
      </c>
      <c r="Q2846" s="4">
        <f>WEEKNUM(Table1[[#This Row],[Invoice Date]])</f>
        <v>29</v>
      </c>
    </row>
    <row r="2847" spans="2:17"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c r="O2847" s="4" t="str">
        <f>TEXT(Table1[[#This Row],[Invoice Date]],"yyyy")</f>
        <v>2021</v>
      </c>
      <c r="P2847" s="4" t="str">
        <f>TEXT(Table1[[#This Row],[Invoice Date]],"mmm")</f>
        <v>Aug</v>
      </c>
      <c r="Q2847" s="4">
        <f>WEEKNUM(Table1[[#This Row],[Invoice Date]])</f>
        <v>33</v>
      </c>
    </row>
    <row r="2848" spans="2:17"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c r="O2848" s="4" t="str">
        <f>TEXT(Table1[[#This Row],[Invoice Date]],"yyyy")</f>
        <v>2021</v>
      </c>
      <c r="P2848" s="4" t="str">
        <f>TEXT(Table1[[#This Row],[Invoice Date]],"mmm")</f>
        <v>Aug</v>
      </c>
      <c r="Q2848" s="4">
        <f>WEEKNUM(Table1[[#This Row],[Invoice Date]])</f>
        <v>33</v>
      </c>
    </row>
    <row r="2849" spans="2:17"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c r="O2849" s="4" t="str">
        <f>TEXT(Table1[[#This Row],[Invoice Date]],"yyyy")</f>
        <v>2021</v>
      </c>
      <c r="P2849" s="4" t="str">
        <f>TEXT(Table1[[#This Row],[Invoice Date]],"mmm")</f>
        <v>Aug</v>
      </c>
      <c r="Q2849" s="4">
        <f>WEEKNUM(Table1[[#This Row],[Invoice Date]])</f>
        <v>33</v>
      </c>
    </row>
    <row r="2850" spans="2:17"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c r="O2850" s="4" t="str">
        <f>TEXT(Table1[[#This Row],[Invoice Date]],"yyyy")</f>
        <v>2021</v>
      </c>
      <c r="P2850" s="4" t="str">
        <f>TEXT(Table1[[#This Row],[Invoice Date]],"mmm")</f>
        <v>Aug</v>
      </c>
      <c r="Q2850" s="4">
        <f>WEEKNUM(Table1[[#This Row],[Invoice Date]])</f>
        <v>33</v>
      </c>
    </row>
    <row r="2851" spans="2:17"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c r="O2851" s="4" t="str">
        <f>TEXT(Table1[[#This Row],[Invoice Date]],"yyyy")</f>
        <v>2021</v>
      </c>
      <c r="P2851" s="4" t="str">
        <f>TEXT(Table1[[#This Row],[Invoice Date]],"mmm")</f>
        <v>Aug</v>
      </c>
      <c r="Q2851" s="4">
        <f>WEEKNUM(Table1[[#This Row],[Invoice Date]])</f>
        <v>33</v>
      </c>
    </row>
    <row r="2852" spans="2:17"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c r="O2852" s="4" t="str">
        <f>TEXT(Table1[[#This Row],[Invoice Date]],"yyyy")</f>
        <v>2021</v>
      </c>
      <c r="P2852" s="4" t="str">
        <f>TEXT(Table1[[#This Row],[Invoice Date]],"mmm")</f>
        <v>Aug</v>
      </c>
      <c r="Q2852" s="4">
        <f>WEEKNUM(Table1[[#This Row],[Invoice Date]])</f>
        <v>33</v>
      </c>
    </row>
    <row r="2853" spans="2:17"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c r="O2853" s="4" t="str">
        <f>TEXT(Table1[[#This Row],[Invoice Date]],"yyyy")</f>
        <v>2021</v>
      </c>
      <c r="P2853" s="4" t="str">
        <f>TEXT(Table1[[#This Row],[Invoice Date]],"mmm")</f>
        <v>Sep</v>
      </c>
      <c r="Q2853" s="4">
        <f>WEEKNUM(Table1[[#This Row],[Invoice Date]])</f>
        <v>38</v>
      </c>
    </row>
    <row r="2854" spans="2:17"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c r="O2854" s="4" t="str">
        <f>TEXT(Table1[[#This Row],[Invoice Date]],"yyyy")</f>
        <v>2021</v>
      </c>
      <c r="P2854" s="4" t="str">
        <f>TEXT(Table1[[#This Row],[Invoice Date]],"mmm")</f>
        <v>Sep</v>
      </c>
      <c r="Q2854" s="4">
        <f>WEEKNUM(Table1[[#This Row],[Invoice Date]])</f>
        <v>38</v>
      </c>
    </row>
    <row r="2855" spans="2:17"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c r="O2855" s="4" t="str">
        <f>TEXT(Table1[[#This Row],[Invoice Date]],"yyyy")</f>
        <v>2021</v>
      </c>
      <c r="P2855" s="4" t="str">
        <f>TEXT(Table1[[#This Row],[Invoice Date]],"mmm")</f>
        <v>Sep</v>
      </c>
      <c r="Q2855" s="4">
        <f>WEEKNUM(Table1[[#This Row],[Invoice Date]])</f>
        <v>38</v>
      </c>
    </row>
    <row r="2856" spans="2:17"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c r="O2856" s="4" t="str">
        <f>TEXT(Table1[[#This Row],[Invoice Date]],"yyyy")</f>
        <v>2021</v>
      </c>
      <c r="P2856" s="4" t="str">
        <f>TEXT(Table1[[#This Row],[Invoice Date]],"mmm")</f>
        <v>Sep</v>
      </c>
      <c r="Q2856" s="4">
        <f>WEEKNUM(Table1[[#This Row],[Invoice Date]])</f>
        <v>38</v>
      </c>
    </row>
    <row r="2857" spans="2:17"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c r="O2857" s="4" t="str">
        <f>TEXT(Table1[[#This Row],[Invoice Date]],"yyyy")</f>
        <v>2021</v>
      </c>
      <c r="P2857" s="4" t="str">
        <f>TEXT(Table1[[#This Row],[Invoice Date]],"mmm")</f>
        <v>Sep</v>
      </c>
      <c r="Q2857" s="4">
        <f>WEEKNUM(Table1[[#This Row],[Invoice Date]])</f>
        <v>38</v>
      </c>
    </row>
    <row r="2858" spans="2:17"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c r="O2858" s="4" t="str">
        <f>TEXT(Table1[[#This Row],[Invoice Date]],"yyyy")</f>
        <v>2021</v>
      </c>
      <c r="P2858" s="4" t="str">
        <f>TEXT(Table1[[#This Row],[Invoice Date]],"mmm")</f>
        <v>Sep</v>
      </c>
      <c r="Q2858" s="4">
        <f>WEEKNUM(Table1[[#This Row],[Invoice Date]])</f>
        <v>38</v>
      </c>
    </row>
    <row r="2859" spans="2:17"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c r="O2859" s="4" t="str">
        <f>TEXT(Table1[[#This Row],[Invoice Date]],"yyyy")</f>
        <v>2021</v>
      </c>
      <c r="P2859" s="4" t="str">
        <f>TEXT(Table1[[#This Row],[Invoice Date]],"mmm")</f>
        <v>Oct</v>
      </c>
      <c r="Q2859" s="4">
        <f>WEEKNUM(Table1[[#This Row],[Invoice Date]])</f>
        <v>42</v>
      </c>
    </row>
    <row r="2860" spans="2:17"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c r="O2860" s="4" t="str">
        <f>TEXT(Table1[[#This Row],[Invoice Date]],"yyyy")</f>
        <v>2021</v>
      </c>
      <c r="P2860" s="4" t="str">
        <f>TEXT(Table1[[#This Row],[Invoice Date]],"mmm")</f>
        <v>Oct</v>
      </c>
      <c r="Q2860" s="4">
        <f>WEEKNUM(Table1[[#This Row],[Invoice Date]])</f>
        <v>42</v>
      </c>
    </row>
    <row r="2861" spans="2:17"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c r="O2861" s="4" t="str">
        <f>TEXT(Table1[[#This Row],[Invoice Date]],"yyyy")</f>
        <v>2021</v>
      </c>
      <c r="P2861" s="4" t="str">
        <f>TEXT(Table1[[#This Row],[Invoice Date]],"mmm")</f>
        <v>Oct</v>
      </c>
      <c r="Q2861" s="4">
        <f>WEEKNUM(Table1[[#This Row],[Invoice Date]])</f>
        <v>42</v>
      </c>
    </row>
    <row r="2862" spans="2:17"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c r="O2862" s="4" t="str">
        <f>TEXT(Table1[[#This Row],[Invoice Date]],"yyyy")</f>
        <v>2021</v>
      </c>
      <c r="P2862" s="4" t="str">
        <f>TEXT(Table1[[#This Row],[Invoice Date]],"mmm")</f>
        <v>Oct</v>
      </c>
      <c r="Q2862" s="4">
        <f>WEEKNUM(Table1[[#This Row],[Invoice Date]])</f>
        <v>42</v>
      </c>
    </row>
    <row r="2863" spans="2:17"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c r="O2863" s="4" t="str">
        <f>TEXT(Table1[[#This Row],[Invoice Date]],"yyyy")</f>
        <v>2021</v>
      </c>
      <c r="P2863" s="4" t="str">
        <f>TEXT(Table1[[#This Row],[Invoice Date]],"mmm")</f>
        <v>Oct</v>
      </c>
      <c r="Q2863" s="4">
        <f>WEEKNUM(Table1[[#This Row],[Invoice Date]])</f>
        <v>42</v>
      </c>
    </row>
    <row r="2864" spans="2:17"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c r="O2864" s="4" t="str">
        <f>TEXT(Table1[[#This Row],[Invoice Date]],"yyyy")</f>
        <v>2021</v>
      </c>
      <c r="P2864" s="4" t="str">
        <f>TEXT(Table1[[#This Row],[Invoice Date]],"mmm")</f>
        <v>Oct</v>
      </c>
      <c r="Q2864" s="4">
        <f>WEEKNUM(Table1[[#This Row],[Invoice Date]])</f>
        <v>42</v>
      </c>
    </row>
    <row r="2865" spans="2:17"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c r="O2865" s="4" t="str">
        <f>TEXT(Table1[[#This Row],[Invoice Date]],"yyyy")</f>
        <v>2021</v>
      </c>
      <c r="P2865" s="4" t="str">
        <f>TEXT(Table1[[#This Row],[Invoice Date]],"mmm")</f>
        <v>Nov</v>
      </c>
      <c r="Q2865" s="4">
        <f>WEEKNUM(Table1[[#This Row],[Invoice Date]])</f>
        <v>46</v>
      </c>
    </row>
    <row r="2866" spans="2:17"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c r="O2866" s="4" t="str">
        <f>TEXT(Table1[[#This Row],[Invoice Date]],"yyyy")</f>
        <v>2021</v>
      </c>
      <c r="P2866" s="4" t="str">
        <f>TEXT(Table1[[#This Row],[Invoice Date]],"mmm")</f>
        <v>Nov</v>
      </c>
      <c r="Q2866" s="4">
        <f>WEEKNUM(Table1[[#This Row],[Invoice Date]])</f>
        <v>46</v>
      </c>
    </row>
    <row r="2867" spans="2:17"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c r="O2867" s="4" t="str">
        <f>TEXT(Table1[[#This Row],[Invoice Date]],"yyyy")</f>
        <v>2021</v>
      </c>
      <c r="P2867" s="4" t="str">
        <f>TEXT(Table1[[#This Row],[Invoice Date]],"mmm")</f>
        <v>Nov</v>
      </c>
      <c r="Q2867" s="4">
        <f>WEEKNUM(Table1[[#This Row],[Invoice Date]])</f>
        <v>46</v>
      </c>
    </row>
    <row r="2868" spans="2:17"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c r="O2868" s="4" t="str">
        <f>TEXT(Table1[[#This Row],[Invoice Date]],"yyyy")</f>
        <v>2021</v>
      </c>
      <c r="P2868" s="4" t="str">
        <f>TEXT(Table1[[#This Row],[Invoice Date]],"mmm")</f>
        <v>Nov</v>
      </c>
      <c r="Q2868" s="4">
        <f>WEEKNUM(Table1[[#This Row],[Invoice Date]])</f>
        <v>46</v>
      </c>
    </row>
    <row r="2869" spans="2:17"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c r="O2869" s="4" t="str">
        <f>TEXT(Table1[[#This Row],[Invoice Date]],"yyyy")</f>
        <v>2021</v>
      </c>
      <c r="P2869" s="4" t="str">
        <f>TEXT(Table1[[#This Row],[Invoice Date]],"mmm")</f>
        <v>Nov</v>
      </c>
      <c r="Q2869" s="4">
        <f>WEEKNUM(Table1[[#This Row],[Invoice Date]])</f>
        <v>46</v>
      </c>
    </row>
    <row r="2870" spans="2:17"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c r="O2870" s="4" t="str">
        <f>TEXT(Table1[[#This Row],[Invoice Date]],"yyyy")</f>
        <v>2021</v>
      </c>
      <c r="P2870" s="4" t="str">
        <f>TEXT(Table1[[#This Row],[Invoice Date]],"mmm")</f>
        <v>Nov</v>
      </c>
      <c r="Q2870" s="4">
        <f>WEEKNUM(Table1[[#This Row],[Invoice Date]])</f>
        <v>46</v>
      </c>
    </row>
    <row r="2871" spans="2:17"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c r="O2871" s="4" t="str">
        <f>TEXT(Table1[[#This Row],[Invoice Date]],"yyyy")</f>
        <v>2021</v>
      </c>
      <c r="P2871" s="4" t="str">
        <f>TEXT(Table1[[#This Row],[Invoice Date]],"mmm")</f>
        <v>Dec</v>
      </c>
      <c r="Q2871" s="4">
        <f>WEEKNUM(Table1[[#This Row],[Invoice Date]])</f>
        <v>51</v>
      </c>
    </row>
    <row r="2872" spans="2:17"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c r="O2872" s="4" t="str">
        <f>TEXT(Table1[[#This Row],[Invoice Date]],"yyyy")</f>
        <v>2021</v>
      </c>
      <c r="P2872" s="4" t="str">
        <f>TEXT(Table1[[#This Row],[Invoice Date]],"mmm")</f>
        <v>Dec</v>
      </c>
      <c r="Q2872" s="4">
        <f>WEEKNUM(Table1[[#This Row],[Invoice Date]])</f>
        <v>51</v>
      </c>
    </row>
    <row r="2873" spans="2:17"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c r="O2873" s="4" t="str">
        <f>TEXT(Table1[[#This Row],[Invoice Date]],"yyyy")</f>
        <v>2021</v>
      </c>
      <c r="P2873" s="4" t="str">
        <f>TEXT(Table1[[#This Row],[Invoice Date]],"mmm")</f>
        <v>Dec</v>
      </c>
      <c r="Q2873" s="4">
        <f>WEEKNUM(Table1[[#This Row],[Invoice Date]])</f>
        <v>51</v>
      </c>
    </row>
    <row r="2874" spans="2:17"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c r="O2874" s="4" t="str">
        <f>TEXT(Table1[[#This Row],[Invoice Date]],"yyyy")</f>
        <v>2021</v>
      </c>
      <c r="P2874" s="4" t="str">
        <f>TEXT(Table1[[#This Row],[Invoice Date]],"mmm")</f>
        <v>Dec</v>
      </c>
      <c r="Q2874" s="4">
        <f>WEEKNUM(Table1[[#This Row],[Invoice Date]])</f>
        <v>51</v>
      </c>
    </row>
    <row r="2875" spans="2:17"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c r="O2875" s="4" t="str">
        <f>TEXT(Table1[[#This Row],[Invoice Date]],"yyyy")</f>
        <v>2021</v>
      </c>
      <c r="P2875" s="4" t="str">
        <f>TEXT(Table1[[#This Row],[Invoice Date]],"mmm")</f>
        <v>Dec</v>
      </c>
      <c r="Q2875" s="4">
        <f>WEEKNUM(Table1[[#This Row],[Invoice Date]])</f>
        <v>51</v>
      </c>
    </row>
    <row r="2876" spans="2:17"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c r="O2876" s="4" t="str">
        <f>TEXT(Table1[[#This Row],[Invoice Date]],"yyyy")</f>
        <v>2021</v>
      </c>
      <c r="P2876" s="4" t="str">
        <f>TEXT(Table1[[#This Row],[Invoice Date]],"mmm")</f>
        <v>Dec</v>
      </c>
      <c r="Q2876" s="4">
        <f>WEEKNUM(Table1[[#This Row],[Invoice Date]])</f>
        <v>51</v>
      </c>
    </row>
    <row r="2877" spans="2:17"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c r="O2877" s="4" t="str">
        <f>TEXT(Table1[[#This Row],[Invoice Date]],"yyyy")</f>
        <v>2021</v>
      </c>
      <c r="P2877" s="4" t="str">
        <f>TEXT(Table1[[#This Row],[Invoice Date]],"mmm")</f>
        <v>Jan</v>
      </c>
      <c r="Q2877" s="4">
        <f>WEEKNUM(Table1[[#This Row],[Invoice Date]])</f>
        <v>3</v>
      </c>
    </row>
    <row r="2878" spans="2:17"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c r="O2878" s="4" t="str">
        <f>TEXT(Table1[[#This Row],[Invoice Date]],"yyyy")</f>
        <v>2021</v>
      </c>
      <c r="P2878" s="4" t="str">
        <f>TEXT(Table1[[#This Row],[Invoice Date]],"mmm")</f>
        <v>Jan</v>
      </c>
      <c r="Q2878" s="4">
        <f>WEEKNUM(Table1[[#This Row],[Invoice Date]])</f>
        <v>3</v>
      </c>
    </row>
    <row r="2879" spans="2:17"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c r="O2879" s="4" t="str">
        <f>TEXT(Table1[[#This Row],[Invoice Date]],"yyyy")</f>
        <v>2021</v>
      </c>
      <c r="P2879" s="4" t="str">
        <f>TEXT(Table1[[#This Row],[Invoice Date]],"mmm")</f>
        <v>Jan</v>
      </c>
      <c r="Q2879" s="4">
        <f>WEEKNUM(Table1[[#This Row],[Invoice Date]])</f>
        <v>3</v>
      </c>
    </row>
    <row r="2880" spans="2:17"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c r="O2880" s="4" t="str">
        <f>TEXT(Table1[[#This Row],[Invoice Date]],"yyyy")</f>
        <v>2021</v>
      </c>
      <c r="P2880" s="4" t="str">
        <f>TEXT(Table1[[#This Row],[Invoice Date]],"mmm")</f>
        <v>Jan</v>
      </c>
      <c r="Q2880" s="4">
        <f>WEEKNUM(Table1[[#This Row],[Invoice Date]])</f>
        <v>3</v>
      </c>
    </row>
    <row r="2881" spans="2:17"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c r="O2881" s="4" t="str">
        <f>TEXT(Table1[[#This Row],[Invoice Date]],"yyyy")</f>
        <v>2021</v>
      </c>
      <c r="P2881" s="4" t="str">
        <f>TEXT(Table1[[#This Row],[Invoice Date]],"mmm")</f>
        <v>Jan</v>
      </c>
      <c r="Q2881" s="4">
        <f>WEEKNUM(Table1[[#This Row],[Invoice Date]])</f>
        <v>3</v>
      </c>
    </row>
    <row r="2882" spans="2:17"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c r="O2882" s="4" t="str">
        <f>TEXT(Table1[[#This Row],[Invoice Date]],"yyyy")</f>
        <v>2021</v>
      </c>
      <c r="P2882" s="4" t="str">
        <f>TEXT(Table1[[#This Row],[Invoice Date]],"mmm")</f>
        <v>Jan</v>
      </c>
      <c r="Q2882" s="4">
        <f>WEEKNUM(Table1[[#This Row],[Invoice Date]])</f>
        <v>3</v>
      </c>
    </row>
    <row r="2883" spans="2:17"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c r="O2883" s="4" t="str">
        <f>TEXT(Table1[[#This Row],[Invoice Date]],"yyyy")</f>
        <v>2021</v>
      </c>
      <c r="P2883" s="4" t="str">
        <f>TEXT(Table1[[#This Row],[Invoice Date]],"mmm")</f>
        <v>Feb</v>
      </c>
      <c r="Q2883" s="4">
        <f>WEEKNUM(Table1[[#This Row],[Invoice Date]])</f>
        <v>7</v>
      </c>
    </row>
    <row r="2884" spans="2:17"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c r="O2884" s="4" t="str">
        <f>TEXT(Table1[[#This Row],[Invoice Date]],"yyyy")</f>
        <v>2021</v>
      </c>
      <c r="P2884" s="4" t="str">
        <f>TEXT(Table1[[#This Row],[Invoice Date]],"mmm")</f>
        <v>Feb</v>
      </c>
      <c r="Q2884" s="4">
        <f>WEEKNUM(Table1[[#This Row],[Invoice Date]])</f>
        <v>7</v>
      </c>
    </row>
    <row r="2885" spans="2:17"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c r="O2885" s="4" t="str">
        <f>TEXT(Table1[[#This Row],[Invoice Date]],"yyyy")</f>
        <v>2021</v>
      </c>
      <c r="P2885" s="4" t="str">
        <f>TEXT(Table1[[#This Row],[Invoice Date]],"mmm")</f>
        <v>Feb</v>
      </c>
      <c r="Q2885" s="4">
        <f>WEEKNUM(Table1[[#This Row],[Invoice Date]])</f>
        <v>7</v>
      </c>
    </row>
    <row r="2886" spans="2:17"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c r="O2886" s="4" t="str">
        <f>TEXT(Table1[[#This Row],[Invoice Date]],"yyyy")</f>
        <v>2021</v>
      </c>
      <c r="P2886" s="4" t="str">
        <f>TEXT(Table1[[#This Row],[Invoice Date]],"mmm")</f>
        <v>Feb</v>
      </c>
      <c r="Q2886" s="4">
        <f>WEEKNUM(Table1[[#This Row],[Invoice Date]])</f>
        <v>7</v>
      </c>
    </row>
    <row r="2887" spans="2:17"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c r="O2887" s="4" t="str">
        <f>TEXT(Table1[[#This Row],[Invoice Date]],"yyyy")</f>
        <v>2021</v>
      </c>
      <c r="P2887" s="4" t="str">
        <f>TEXT(Table1[[#This Row],[Invoice Date]],"mmm")</f>
        <v>Feb</v>
      </c>
      <c r="Q2887" s="4">
        <f>WEEKNUM(Table1[[#This Row],[Invoice Date]])</f>
        <v>7</v>
      </c>
    </row>
    <row r="2888" spans="2:17"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c r="O2888" s="4" t="str">
        <f>TEXT(Table1[[#This Row],[Invoice Date]],"yyyy")</f>
        <v>2021</v>
      </c>
      <c r="P2888" s="4" t="str">
        <f>TEXT(Table1[[#This Row],[Invoice Date]],"mmm")</f>
        <v>Feb</v>
      </c>
      <c r="Q2888" s="4">
        <f>WEEKNUM(Table1[[#This Row],[Invoice Date]])</f>
        <v>7</v>
      </c>
    </row>
    <row r="2889" spans="2:17"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c r="O2889" s="4" t="str">
        <f>TEXT(Table1[[#This Row],[Invoice Date]],"yyyy")</f>
        <v>2021</v>
      </c>
      <c r="P2889" s="4" t="str">
        <f>TEXT(Table1[[#This Row],[Invoice Date]],"mmm")</f>
        <v>Mar</v>
      </c>
      <c r="Q2889" s="4">
        <f>WEEKNUM(Table1[[#This Row],[Invoice Date]])</f>
        <v>11</v>
      </c>
    </row>
    <row r="2890" spans="2:17"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c r="O2890" s="4" t="str">
        <f>TEXT(Table1[[#This Row],[Invoice Date]],"yyyy")</f>
        <v>2021</v>
      </c>
      <c r="P2890" s="4" t="str">
        <f>TEXT(Table1[[#This Row],[Invoice Date]],"mmm")</f>
        <v>Mar</v>
      </c>
      <c r="Q2890" s="4">
        <f>WEEKNUM(Table1[[#This Row],[Invoice Date]])</f>
        <v>11</v>
      </c>
    </row>
    <row r="2891" spans="2:17"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c r="O2891" s="4" t="str">
        <f>TEXT(Table1[[#This Row],[Invoice Date]],"yyyy")</f>
        <v>2021</v>
      </c>
      <c r="P2891" s="4" t="str">
        <f>TEXT(Table1[[#This Row],[Invoice Date]],"mmm")</f>
        <v>Mar</v>
      </c>
      <c r="Q2891" s="4">
        <f>WEEKNUM(Table1[[#This Row],[Invoice Date]])</f>
        <v>11</v>
      </c>
    </row>
    <row r="2892" spans="2:17"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c r="O2892" s="4" t="str">
        <f>TEXT(Table1[[#This Row],[Invoice Date]],"yyyy")</f>
        <v>2021</v>
      </c>
      <c r="P2892" s="4" t="str">
        <f>TEXT(Table1[[#This Row],[Invoice Date]],"mmm")</f>
        <v>Mar</v>
      </c>
      <c r="Q2892" s="4">
        <f>WEEKNUM(Table1[[#This Row],[Invoice Date]])</f>
        <v>11</v>
      </c>
    </row>
    <row r="2893" spans="2:17"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c r="O2893" s="4" t="str">
        <f>TEXT(Table1[[#This Row],[Invoice Date]],"yyyy")</f>
        <v>2021</v>
      </c>
      <c r="P2893" s="4" t="str">
        <f>TEXT(Table1[[#This Row],[Invoice Date]],"mmm")</f>
        <v>Mar</v>
      </c>
      <c r="Q2893" s="4">
        <f>WEEKNUM(Table1[[#This Row],[Invoice Date]])</f>
        <v>11</v>
      </c>
    </row>
    <row r="2894" spans="2:17"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c r="O2894" s="4" t="str">
        <f>TEXT(Table1[[#This Row],[Invoice Date]],"yyyy")</f>
        <v>2021</v>
      </c>
      <c r="P2894" s="4" t="str">
        <f>TEXT(Table1[[#This Row],[Invoice Date]],"mmm")</f>
        <v>Mar</v>
      </c>
      <c r="Q2894" s="4">
        <f>WEEKNUM(Table1[[#This Row],[Invoice Date]])</f>
        <v>11</v>
      </c>
    </row>
    <row r="2895" spans="2:17"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c r="O2895" s="4" t="str">
        <f>TEXT(Table1[[#This Row],[Invoice Date]],"yyyy")</f>
        <v>2021</v>
      </c>
      <c r="P2895" s="4" t="str">
        <f>TEXT(Table1[[#This Row],[Invoice Date]],"mmm")</f>
        <v>Apr</v>
      </c>
      <c r="Q2895" s="4">
        <f>WEEKNUM(Table1[[#This Row],[Invoice Date]])</f>
        <v>16</v>
      </c>
    </row>
    <row r="2896" spans="2:17"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c r="O2896" s="4" t="str">
        <f>TEXT(Table1[[#This Row],[Invoice Date]],"yyyy")</f>
        <v>2021</v>
      </c>
      <c r="P2896" s="4" t="str">
        <f>TEXT(Table1[[#This Row],[Invoice Date]],"mmm")</f>
        <v>Apr</v>
      </c>
      <c r="Q2896" s="4">
        <f>WEEKNUM(Table1[[#This Row],[Invoice Date]])</f>
        <v>16</v>
      </c>
    </row>
    <row r="2897" spans="2:17"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c r="O2897" s="4" t="str">
        <f>TEXT(Table1[[#This Row],[Invoice Date]],"yyyy")</f>
        <v>2021</v>
      </c>
      <c r="P2897" s="4" t="str">
        <f>TEXT(Table1[[#This Row],[Invoice Date]],"mmm")</f>
        <v>Apr</v>
      </c>
      <c r="Q2897" s="4">
        <f>WEEKNUM(Table1[[#This Row],[Invoice Date]])</f>
        <v>16</v>
      </c>
    </row>
    <row r="2898" spans="2:17"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c r="O2898" s="4" t="str">
        <f>TEXT(Table1[[#This Row],[Invoice Date]],"yyyy")</f>
        <v>2021</v>
      </c>
      <c r="P2898" s="4" t="str">
        <f>TEXT(Table1[[#This Row],[Invoice Date]],"mmm")</f>
        <v>Apr</v>
      </c>
      <c r="Q2898" s="4">
        <f>WEEKNUM(Table1[[#This Row],[Invoice Date]])</f>
        <v>16</v>
      </c>
    </row>
    <row r="2899" spans="2:17"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c r="O2899" s="4" t="str">
        <f>TEXT(Table1[[#This Row],[Invoice Date]],"yyyy")</f>
        <v>2021</v>
      </c>
      <c r="P2899" s="4" t="str">
        <f>TEXT(Table1[[#This Row],[Invoice Date]],"mmm")</f>
        <v>Apr</v>
      </c>
      <c r="Q2899" s="4">
        <f>WEEKNUM(Table1[[#This Row],[Invoice Date]])</f>
        <v>16</v>
      </c>
    </row>
    <row r="2900" spans="2:17"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c r="O2900" s="4" t="str">
        <f>TEXT(Table1[[#This Row],[Invoice Date]],"yyyy")</f>
        <v>2021</v>
      </c>
      <c r="P2900" s="4" t="str">
        <f>TEXT(Table1[[#This Row],[Invoice Date]],"mmm")</f>
        <v>Apr</v>
      </c>
      <c r="Q2900" s="4">
        <f>WEEKNUM(Table1[[#This Row],[Invoice Date]])</f>
        <v>16</v>
      </c>
    </row>
    <row r="2901" spans="2:17"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c r="O2901" s="4" t="str">
        <f>TEXT(Table1[[#This Row],[Invoice Date]],"yyyy")</f>
        <v>2021</v>
      </c>
      <c r="P2901" s="4" t="str">
        <f>TEXT(Table1[[#This Row],[Invoice Date]],"mmm")</f>
        <v>May</v>
      </c>
      <c r="Q2901" s="4">
        <f>WEEKNUM(Table1[[#This Row],[Invoice Date]])</f>
        <v>20</v>
      </c>
    </row>
    <row r="2902" spans="2:17"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c r="O2902" s="4" t="str">
        <f>TEXT(Table1[[#This Row],[Invoice Date]],"yyyy")</f>
        <v>2021</v>
      </c>
      <c r="P2902" s="4" t="str">
        <f>TEXT(Table1[[#This Row],[Invoice Date]],"mmm")</f>
        <v>May</v>
      </c>
      <c r="Q2902" s="4">
        <f>WEEKNUM(Table1[[#This Row],[Invoice Date]])</f>
        <v>20</v>
      </c>
    </row>
    <row r="2903" spans="2:17"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c r="O2903" s="4" t="str">
        <f>TEXT(Table1[[#This Row],[Invoice Date]],"yyyy")</f>
        <v>2021</v>
      </c>
      <c r="P2903" s="4" t="str">
        <f>TEXT(Table1[[#This Row],[Invoice Date]],"mmm")</f>
        <v>May</v>
      </c>
      <c r="Q2903" s="4">
        <f>WEEKNUM(Table1[[#This Row],[Invoice Date]])</f>
        <v>20</v>
      </c>
    </row>
    <row r="2904" spans="2:17"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c r="O2904" s="4" t="str">
        <f>TEXT(Table1[[#This Row],[Invoice Date]],"yyyy")</f>
        <v>2021</v>
      </c>
      <c r="P2904" s="4" t="str">
        <f>TEXT(Table1[[#This Row],[Invoice Date]],"mmm")</f>
        <v>May</v>
      </c>
      <c r="Q2904" s="4">
        <f>WEEKNUM(Table1[[#This Row],[Invoice Date]])</f>
        <v>20</v>
      </c>
    </row>
    <row r="2905" spans="2:17"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c r="O2905" s="4" t="str">
        <f>TEXT(Table1[[#This Row],[Invoice Date]],"yyyy")</f>
        <v>2021</v>
      </c>
      <c r="P2905" s="4" t="str">
        <f>TEXT(Table1[[#This Row],[Invoice Date]],"mmm")</f>
        <v>May</v>
      </c>
      <c r="Q2905" s="4">
        <f>WEEKNUM(Table1[[#This Row],[Invoice Date]])</f>
        <v>20</v>
      </c>
    </row>
    <row r="2906" spans="2:17"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c r="O2906" s="4" t="str">
        <f>TEXT(Table1[[#This Row],[Invoice Date]],"yyyy")</f>
        <v>2021</v>
      </c>
      <c r="P2906" s="4" t="str">
        <f>TEXT(Table1[[#This Row],[Invoice Date]],"mmm")</f>
        <v>May</v>
      </c>
      <c r="Q2906" s="4">
        <f>WEEKNUM(Table1[[#This Row],[Invoice Date]])</f>
        <v>20</v>
      </c>
    </row>
    <row r="2907" spans="2:17"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c r="O2907" s="4" t="str">
        <f>TEXT(Table1[[#This Row],[Invoice Date]],"yyyy")</f>
        <v>2021</v>
      </c>
      <c r="P2907" s="4" t="str">
        <f>TEXT(Table1[[#This Row],[Invoice Date]],"mmm")</f>
        <v>Jun</v>
      </c>
      <c r="Q2907" s="4">
        <f>WEEKNUM(Table1[[#This Row],[Invoice Date]])</f>
        <v>24</v>
      </c>
    </row>
    <row r="2908" spans="2:17"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c r="O2908" s="4" t="str">
        <f>TEXT(Table1[[#This Row],[Invoice Date]],"yyyy")</f>
        <v>2021</v>
      </c>
      <c r="P2908" s="4" t="str">
        <f>TEXT(Table1[[#This Row],[Invoice Date]],"mmm")</f>
        <v>Jun</v>
      </c>
      <c r="Q2908" s="4">
        <f>WEEKNUM(Table1[[#This Row],[Invoice Date]])</f>
        <v>24</v>
      </c>
    </row>
    <row r="2909" spans="2:17"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c r="O2909" s="4" t="str">
        <f>TEXT(Table1[[#This Row],[Invoice Date]],"yyyy")</f>
        <v>2021</v>
      </c>
      <c r="P2909" s="4" t="str">
        <f>TEXT(Table1[[#This Row],[Invoice Date]],"mmm")</f>
        <v>Jun</v>
      </c>
      <c r="Q2909" s="4">
        <f>WEEKNUM(Table1[[#This Row],[Invoice Date]])</f>
        <v>24</v>
      </c>
    </row>
    <row r="2910" spans="2:17"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c r="O2910" s="4" t="str">
        <f>TEXT(Table1[[#This Row],[Invoice Date]],"yyyy")</f>
        <v>2021</v>
      </c>
      <c r="P2910" s="4" t="str">
        <f>TEXT(Table1[[#This Row],[Invoice Date]],"mmm")</f>
        <v>Jun</v>
      </c>
      <c r="Q2910" s="4">
        <f>WEEKNUM(Table1[[#This Row],[Invoice Date]])</f>
        <v>24</v>
      </c>
    </row>
    <row r="2911" spans="2:17"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c r="O2911" s="4" t="str">
        <f>TEXT(Table1[[#This Row],[Invoice Date]],"yyyy")</f>
        <v>2021</v>
      </c>
      <c r="P2911" s="4" t="str">
        <f>TEXT(Table1[[#This Row],[Invoice Date]],"mmm")</f>
        <v>Jun</v>
      </c>
      <c r="Q2911" s="4">
        <f>WEEKNUM(Table1[[#This Row],[Invoice Date]])</f>
        <v>24</v>
      </c>
    </row>
    <row r="2912" spans="2:17"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c r="O2912" s="4" t="str">
        <f>TEXT(Table1[[#This Row],[Invoice Date]],"yyyy")</f>
        <v>2021</v>
      </c>
      <c r="P2912" s="4" t="str">
        <f>TEXT(Table1[[#This Row],[Invoice Date]],"mmm")</f>
        <v>Jun</v>
      </c>
      <c r="Q2912" s="4">
        <f>WEEKNUM(Table1[[#This Row],[Invoice Date]])</f>
        <v>24</v>
      </c>
    </row>
    <row r="2913" spans="2:17"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c r="O2913" s="4" t="str">
        <f>TEXT(Table1[[#This Row],[Invoice Date]],"yyyy")</f>
        <v>2021</v>
      </c>
      <c r="P2913" s="4" t="str">
        <f>TEXT(Table1[[#This Row],[Invoice Date]],"mmm")</f>
        <v>Jul</v>
      </c>
      <c r="Q2913" s="4">
        <f>WEEKNUM(Table1[[#This Row],[Invoice Date]])</f>
        <v>29</v>
      </c>
    </row>
    <row r="2914" spans="2:17"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c r="O2914" s="4" t="str">
        <f>TEXT(Table1[[#This Row],[Invoice Date]],"yyyy")</f>
        <v>2021</v>
      </c>
      <c r="P2914" s="4" t="str">
        <f>TEXT(Table1[[#This Row],[Invoice Date]],"mmm")</f>
        <v>Jul</v>
      </c>
      <c r="Q2914" s="4">
        <f>WEEKNUM(Table1[[#This Row],[Invoice Date]])</f>
        <v>29</v>
      </c>
    </row>
    <row r="2915" spans="2:17"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c r="O2915" s="4" t="str">
        <f>TEXT(Table1[[#This Row],[Invoice Date]],"yyyy")</f>
        <v>2021</v>
      </c>
      <c r="P2915" s="4" t="str">
        <f>TEXT(Table1[[#This Row],[Invoice Date]],"mmm")</f>
        <v>Jul</v>
      </c>
      <c r="Q2915" s="4">
        <f>WEEKNUM(Table1[[#This Row],[Invoice Date]])</f>
        <v>29</v>
      </c>
    </row>
    <row r="2916" spans="2:17"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c r="O2916" s="4" t="str">
        <f>TEXT(Table1[[#This Row],[Invoice Date]],"yyyy")</f>
        <v>2021</v>
      </c>
      <c r="P2916" s="4" t="str">
        <f>TEXT(Table1[[#This Row],[Invoice Date]],"mmm")</f>
        <v>Jul</v>
      </c>
      <c r="Q2916" s="4">
        <f>WEEKNUM(Table1[[#This Row],[Invoice Date]])</f>
        <v>29</v>
      </c>
    </row>
    <row r="2917" spans="2:17"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c r="O2917" s="4" t="str">
        <f>TEXT(Table1[[#This Row],[Invoice Date]],"yyyy")</f>
        <v>2021</v>
      </c>
      <c r="P2917" s="4" t="str">
        <f>TEXT(Table1[[#This Row],[Invoice Date]],"mmm")</f>
        <v>Jul</v>
      </c>
      <c r="Q2917" s="4">
        <f>WEEKNUM(Table1[[#This Row],[Invoice Date]])</f>
        <v>29</v>
      </c>
    </row>
    <row r="2918" spans="2:17"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c r="O2918" s="4" t="str">
        <f>TEXT(Table1[[#This Row],[Invoice Date]],"yyyy")</f>
        <v>2021</v>
      </c>
      <c r="P2918" s="4" t="str">
        <f>TEXT(Table1[[#This Row],[Invoice Date]],"mmm")</f>
        <v>Jul</v>
      </c>
      <c r="Q2918" s="4">
        <f>WEEKNUM(Table1[[#This Row],[Invoice Date]])</f>
        <v>29</v>
      </c>
    </row>
    <row r="2919" spans="2:17"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c r="O2919" s="4" t="str">
        <f>TEXT(Table1[[#This Row],[Invoice Date]],"yyyy")</f>
        <v>2021</v>
      </c>
      <c r="P2919" s="4" t="str">
        <f>TEXT(Table1[[#This Row],[Invoice Date]],"mmm")</f>
        <v>Aug</v>
      </c>
      <c r="Q2919" s="4">
        <f>WEEKNUM(Table1[[#This Row],[Invoice Date]])</f>
        <v>33</v>
      </c>
    </row>
    <row r="2920" spans="2:17"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c r="O2920" s="4" t="str">
        <f>TEXT(Table1[[#This Row],[Invoice Date]],"yyyy")</f>
        <v>2021</v>
      </c>
      <c r="P2920" s="4" t="str">
        <f>TEXT(Table1[[#This Row],[Invoice Date]],"mmm")</f>
        <v>Aug</v>
      </c>
      <c r="Q2920" s="4">
        <f>WEEKNUM(Table1[[#This Row],[Invoice Date]])</f>
        <v>33</v>
      </c>
    </row>
    <row r="2921" spans="2:17"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c r="O2921" s="4" t="str">
        <f>TEXT(Table1[[#This Row],[Invoice Date]],"yyyy")</f>
        <v>2021</v>
      </c>
      <c r="P2921" s="4" t="str">
        <f>TEXT(Table1[[#This Row],[Invoice Date]],"mmm")</f>
        <v>Aug</v>
      </c>
      <c r="Q2921" s="4">
        <f>WEEKNUM(Table1[[#This Row],[Invoice Date]])</f>
        <v>33</v>
      </c>
    </row>
    <row r="2922" spans="2:17"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c r="O2922" s="4" t="str">
        <f>TEXT(Table1[[#This Row],[Invoice Date]],"yyyy")</f>
        <v>2021</v>
      </c>
      <c r="P2922" s="4" t="str">
        <f>TEXT(Table1[[#This Row],[Invoice Date]],"mmm")</f>
        <v>Aug</v>
      </c>
      <c r="Q2922" s="4">
        <f>WEEKNUM(Table1[[#This Row],[Invoice Date]])</f>
        <v>33</v>
      </c>
    </row>
    <row r="2923" spans="2:17"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c r="O2923" s="4" t="str">
        <f>TEXT(Table1[[#This Row],[Invoice Date]],"yyyy")</f>
        <v>2021</v>
      </c>
      <c r="P2923" s="4" t="str">
        <f>TEXT(Table1[[#This Row],[Invoice Date]],"mmm")</f>
        <v>Aug</v>
      </c>
      <c r="Q2923" s="4">
        <f>WEEKNUM(Table1[[#This Row],[Invoice Date]])</f>
        <v>33</v>
      </c>
    </row>
    <row r="2924" spans="2:17"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c r="O2924" s="4" t="str">
        <f>TEXT(Table1[[#This Row],[Invoice Date]],"yyyy")</f>
        <v>2021</v>
      </c>
      <c r="P2924" s="4" t="str">
        <f>TEXT(Table1[[#This Row],[Invoice Date]],"mmm")</f>
        <v>Aug</v>
      </c>
      <c r="Q2924" s="4">
        <f>WEEKNUM(Table1[[#This Row],[Invoice Date]])</f>
        <v>33</v>
      </c>
    </row>
    <row r="2925" spans="2:17"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c r="O2925" s="4" t="str">
        <f>TEXT(Table1[[#This Row],[Invoice Date]],"yyyy")</f>
        <v>2021</v>
      </c>
      <c r="P2925" s="4" t="str">
        <f>TEXT(Table1[[#This Row],[Invoice Date]],"mmm")</f>
        <v>Sep</v>
      </c>
      <c r="Q2925" s="4">
        <f>WEEKNUM(Table1[[#This Row],[Invoice Date]])</f>
        <v>38</v>
      </c>
    </row>
    <row r="2926" spans="2:17"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c r="O2926" s="4" t="str">
        <f>TEXT(Table1[[#This Row],[Invoice Date]],"yyyy")</f>
        <v>2021</v>
      </c>
      <c r="P2926" s="4" t="str">
        <f>TEXT(Table1[[#This Row],[Invoice Date]],"mmm")</f>
        <v>Sep</v>
      </c>
      <c r="Q2926" s="4">
        <f>WEEKNUM(Table1[[#This Row],[Invoice Date]])</f>
        <v>38</v>
      </c>
    </row>
    <row r="2927" spans="2:17"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c r="O2927" s="4" t="str">
        <f>TEXT(Table1[[#This Row],[Invoice Date]],"yyyy")</f>
        <v>2021</v>
      </c>
      <c r="P2927" s="4" t="str">
        <f>TEXT(Table1[[#This Row],[Invoice Date]],"mmm")</f>
        <v>Sep</v>
      </c>
      <c r="Q2927" s="4">
        <f>WEEKNUM(Table1[[#This Row],[Invoice Date]])</f>
        <v>38</v>
      </c>
    </row>
    <row r="2928" spans="2:17"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c r="O2928" s="4" t="str">
        <f>TEXT(Table1[[#This Row],[Invoice Date]],"yyyy")</f>
        <v>2021</v>
      </c>
      <c r="P2928" s="4" t="str">
        <f>TEXT(Table1[[#This Row],[Invoice Date]],"mmm")</f>
        <v>Sep</v>
      </c>
      <c r="Q2928" s="4">
        <f>WEEKNUM(Table1[[#This Row],[Invoice Date]])</f>
        <v>38</v>
      </c>
    </row>
    <row r="2929" spans="2:17"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c r="O2929" s="4" t="str">
        <f>TEXT(Table1[[#This Row],[Invoice Date]],"yyyy")</f>
        <v>2021</v>
      </c>
      <c r="P2929" s="4" t="str">
        <f>TEXT(Table1[[#This Row],[Invoice Date]],"mmm")</f>
        <v>Sep</v>
      </c>
      <c r="Q2929" s="4">
        <f>WEEKNUM(Table1[[#This Row],[Invoice Date]])</f>
        <v>38</v>
      </c>
    </row>
    <row r="2930" spans="2:17"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c r="O2930" s="4" t="str">
        <f>TEXT(Table1[[#This Row],[Invoice Date]],"yyyy")</f>
        <v>2021</v>
      </c>
      <c r="P2930" s="4" t="str">
        <f>TEXT(Table1[[#This Row],[Invoice Date]],"mmm")</f>
        <v>Sep</v>
      </c>
      <c r="Q2930" s="4">
        <f>WEEKNUM(Table1[[#This Row],[Invoice Date]])</f>
        <v>38</v>
      </c>
    </row>
    <row r="2931" spans="2:17"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c r="O2931" s="4" t="str">
        <f>TEXT(Table1[[#This Row],[Invoice Date]],"yyyy")</f>
        <v>2021</v>
      </c>
      <c r="P2931" s="4" t="str">
        <f>TEXT(Table1[[#This Row],[Invoice Date]],"mmm")</f>
        <v>Oct</v>
      </c>
      <c r="Q2931" s="4">
        <f>WEEKNUM(Table1[[#This Row],[Invoice Date]])</f>
        <v>42</v>
      </c>
    </row>
    <row r="2932" spans="2:17"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c r="O2932" s="4" t="str">
        <f>TEXT(Table1[[#This Row],[Invoice Date]],"yyyy")</f>
        <v>2021</v>
      </c>
      <c r="P2932" s="4" t="str">
        <f>TEXT(Table1[[#This Row],[Invoice Date]],"mmm")</f>
        <v>Oct</v>
      </c>
      <c r="Q2932" s="4">
        <f>WEEKNUM(Table1[[#This Row],[Invoice Date]])</f>
        <v>42</v>
      </c>
    </row>
    <row r="2933" spans="2:17"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c r="O2933" s="4" t="str">
        <f>TEXT(Table1[[#This Row],[Invoice Date]],"yyyy")</f>
        <v>2021</v>
      </c>
      <c r="P2933" s="4" t="str">
        <f>TEXT(Table1[[#This Row],[Invoice Date]],"mmm")</f>
        <v>Oct</v>
      </c>
      <c r="Q2933" s="4">
        <f>WEEKNUM(Table1[[#This Row],[Invoice Date]])</f>
        <v>42</v>
      </c>
    </row>
    <row r="2934" spans="2:17"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c r="O2934" s="4" t="str">
        <f>TEXT(Table1[[#This Row],[Invoice Date]],"yyyy")</f>
        <v>2021</v>
      </c>
      <c r="P2934" s="4" t="str">
        <f>TEXT(Table1[[#This Row],[Invoice Date]],"mmm")</f>
        <v>Oct</v>
      </c>
      <c r="Q2934" s="4">
        <f>WEEKNUM(Table1[[#This Row],[Invoice Date]])</f>
        <v>42</v>
      </c>
    </row>
    <row r="2935" spans="2:17"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c r="O2935" s="4" t="str">
        <f>TEXT(Table1[[#This Row],[Invoice Date]],"yyyy")</f>
        <v>2021</v>
      </c>
      <c r="P2935" s="4" t="str">
        <f>TEXT(Table1[[#This Row],[Invoice Date]],"mmm")</f>
        <v>Oct</v>
      </c>
      <c r="Q2935" s="4">
        <f>WEEKNUM(Table1[[#This Row],[Invoice Date]])</f>
        <v>42</v>
      </c>
    </row>
    <row r="2936" spans="2:17"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c r="O2936" s="4" t="str">
        <f>TEXT(Table1[[#This Row],[Invoice Date]],"yyyy")</f>
        <v>2021</v>
      </c>
      <c r="P2936" s="4" t="str">
        <f>TEXT(Table1[[#This Row],[Invoice Date]],"mmm")</f>
        <v>Oct</v>
      </c>
      <c r="Q2936" s="4">
        <f>WEEKNUM(Table1[[#This Row],[Invoice Date]])</f>
        <v>42</v>
      </c>
    </row>
    <row r="2937" spans="2:17"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c r="O2937" s="4" t="str">
        <f>TEXT(Table1[[#This Row],[Invoice Date]],"yyyy")</f>
        <v>2021</v>
      </c>
      <c r="P2937" s="4" t="str">
        <f>TEXT(Table1[[#This Row],[Invoice Date]],"mmm")</f>
        <v>Nov</v>
      </c>
      <c r="Q2937" s="4">
        <f>WEEKNUM(Table1[[#This Row],[Invoice Date]])</f>
        <v>46</v>
      </c>
    </row>
    <row r="2938" spans="2:17"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c r="O2938" s="4" t="str">
        <f>TEXT(Table1[[#This Row],[Invoice Date]],"yyyy")</f>
        <v>2021</v>
      </c>
      <c r="P2938" s="4" t="str">
        <f>TEXT(Table1[[#This Row],[Invoice Date]],"mmm")</f>
        <v>Nov</v>
      </c>
      <c r="Q2938" s="4">
        <f>WEEKNUM(Table1[[#This Row],[Invoice Date]])</f>
        <v>46</v>
      </c>
    </row>
    <row r="2939" spans="2:17"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c r="O2939" s="4" t="str">
        <f>TEXT(Table1[[#This Row],[Invoice Date]],"yyyy")</f>
        <v>2021</v>
      </c>
      <c r="P2939" s="4" t="str">
        <f>TEXT(Table1[[#This Row],[Invoice Date]],"mmm")</f>
        <v>Nov</v>
      </c>
      <c r="Q2939" s="4">
        <f>WEEKNUM(Table1[[#This Row],[Invoice Date]])</f>
        <v>46</v>
      </c>
    </row>
    <row r="2940" spans="2:17"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c r="O2940" s="4" t="str">
        <f>TEXT(Table1[[#This Row],[Invoice Date]],"yyyy")</f>
        <v>2021</v>
      </c>
      <c r="P2940" s="4" t="str">
        <f>TEXT(Table1[[#This Row],[Invoice Date]],"mmm")</f>
        <v>Nov</v>
      </c>
      <c r="Q2940" s="4">
        <f>WEEKNUM(Table1[[#This Row],[Invoice Date]])</f>
        <v>46</v>
      </c>
    </row>
    <row r="2941" spans="2:17"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c r="O2941" s="4" t="str">
        <f>TEXT(Table1[[#This Row],[Invoice Date]],"yyyy")</f>
        <v>2021</v>
      </c>
      <c r="P2941" s="4" t="str">
        <f>TEXT(Table1[[#This Row],[Invoice Date]],"mmm")</f>
        <v>Nov</v>
      </c>
      <c r="Q2941" s="4">
        <f>WEEKNUM(Table1[[#This Row],[Invoice Date]])</f>
        <v>46</v>
      </c>
    </row>
    <row r="2942" spans="2:17"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c r="O2942" s="4" t="str">
        <f>TEXT(Table1[[#This Row],[Invoice Date]],"yyyy")</f>
        <v>2021</v>
      </c>
      <c r="P2942" s="4" t="str">
        <f>TEXT(Table1[[#This Row],[Invoice Date]],"mmm")</f>
        <v>Nov</v>
      </c>
      <c r="Q2942" s="4">
        <f>WEEKNUM(Table1[[#This Row],[Invoice Date]])</f>
        <v>46</v>
      </c>
    </row>
    <row r="2943" spans="2:17"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c r="O2943" s="4" t="str">
        <f>TEXT(Table1[[#This Row],[Invoice Date]],"yyyy")</f>
        <v>2021</v>
      </c>
      <c r="P2943" s="4" t="str">
        <f>TEXT(Table1[[#This Row],[Invoice Date]],"mmm")</f>
        <v>Dec</v>
      </c>
      <c r="Q2943" s="4">
        <f>WEEKNUM(Table1[[#This Row],[Invoice Date]])</f>
        <v>50</v>
      </c>
    </row>
    <row r="2944" spans="2:17"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c r="O2944" s="4" t="str">
        <f>TEXT(Table1[[#This Row],[Invoice Date]],"yyyy")</f>
        <v>2021</v>
      </c>
      <c r="P2944" s="4" t="str">
        <f>TEXT(Table1[[#This Row],[Invoice Date]],"mmm")</f>
        <v>Dec</v>
      </c>
      <c r="Q2944" s="4">
        <f>WEEKNUM(Table1[[#This Row],[Invoice Date]])</f>
        <v>50</v>
      </c>
    </row>
    <row r="2945" spans="2:17"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c r="O2945" s="4" t="str">
        <f>TEXT(Table1[[#This Row],[Invoice Date]],"yyyy")</f>
        <v>2021</v>
      </c>
      <c r="P2945" s="4" t="str">
        <f>TEXT(Table1[[#This Row],[Invoice Date]],"mmm")</f>
        <v>Dec</v>
      </c>
      <c r="Q2945" s="4">
        <f>WEEKNUM(Table1[[#This Row],[Invoice Date]])</f>
        <v>50</v>
      </c>
    </row>
    <row r="2946" spans="2:17"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c r="O2946" s="4" t="str">
        <f>TEXT(Table1[[#This Row],[Invoice Date]],"yyyy")</f>
        <v>2021</v>
      </c>
      <c r="P2946" s="4" t="str">
        <f>TEXT(Table1[[#This Row],[Invoice Date]],"mmm")</f>
        <v>Dec</v>
      </c>
      <c r="Q2946" s="4">
        <f>WEEKNUM(Table1[[#This Row],[Invoice Date]])</f>
        <v>50</v>
      </c>
    </row>
    <row r="2947" spans="2:17"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c r="O2947" s="4" t="str">
        <f>TEXT(Table1[[#This Row],[Invoice Date]],"yyyy")</f>
        <v>2021</v>
      </c>
      <c r="P2947" s="4" t="str">
        <f>TEXT(Table1[[#This Row],[Invoice Date]],"mmm")</f>
        <v>Dec</v>
      </c>
      <c r="Q2947" s="4">
        <f>WEEKNUM(Table1[[#This Row],[Invoice Date]])</f>
        <v>50</v>
      </c>
    </row>
    <row r="2948" spans="2:17"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c r="O2948" s="4" t="str">
        <f>TEXT(Table1[[#This Row],[Invoice Date]],"yyyy")</f>
        <v>2021</v>
      </c>
      <c r="P2948" s="4" t="str">
        <f>TEXT(Table1[[#This Row],[Invoice Date]],"mmm")</f>
        <v>Dec</v>
      </c>
      <c r="Q2948" s="4">
        <f>WEEKNUM(Table1[[#This Row],[Invoice Date]])</f>
        <v>50</v>
      </c>
    </row>
    <row r="2949" spans="2:17"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c r="O2949" s="4" t="str">
        <f>TEXT(Table1[[#This Row],[Invoice Date]],"yyyy")</f>
        <v>2021</v>
      </c>
      <c r="P2949" s="4" t="str">
        <f>TEXT(Table1[[#This Row],[Invoice Date]],"mmm")</f>
        <v>Jan</v>
      </c>
      <c r="Q2949" s="4">
        <f>WEEKNUM(Table1[[#This Row],[Invoice Date]])</f>
        <v>2</v>
      </c>
    </row>
    <row r="2950" spans="2:17"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c r="O2950" s="4" t="str">
        <f>TEXT(Table1[[#This Row],[Invoice Date]],"yyyy")</f>
        <v>2021</v>
      </c>
      <c r="P2950" s="4" t="str">
        <f>TEXT(Table1[[#This Row],[Invoice Date]],"mmm")</f>
        <v>Jan</v>
      </c>
      <c r="Q2950" s="4">
        <f>WEEKNUM(Table1[[#This Row],[Invoice Date]])</f>
        <v>2</v>
      </c>
    </row>
    <row r="2951" spans="2:17"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c r="O2951" s="4" t="str">
        <f>TEXT(Table1[[#This Row],[Invoice Date]],"yyyy")</f>
        <v>2021</v>
      </c>
      <c r="P2951" s="4" t="str">
        <f>TEXT(Table1[[#This Row],[Invoice Date]],"mmm")</f>
        <v>Jan</v>
      </c>
      <c r="Q2951" s="4">
        <f>WEEKNUM(Table1[[#This Row],[Invoice Date]])</f>
        <v>2</v>
      </c>
    </row>
    <row r="2952" spans="2:17"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c r="O2952" s="4" t="str">
        <f>TEXT(Table1[[#This Row],[Invoice Date]],"yyyy")</f>
        <v>2021</v>
      </c>
      <c r="P2952" s="4" t="str">
        <f>TEXT(Table1[[#This Row],[Invoice Date]],"mmm")</f>
        <v>Jan</v>
      </c>
      <c r="Q2952" s="4">
        <f>WEEKNUM(Table1[[#This Row],[Invoice Date]])</f>
        <v>2</v>
      </c>
    </row>
    <row r="2953" spans="2:17"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c r="O2953" s="4" t="str">
        <f>TEXT(Table1[[#This Row],[Invoice Date]],"yyyy")</f>
        <v>2021</v>
      </c>
      <c r="P2953" s="4" t="str">
        <f>TEXT(Table1[[#This Row],[Invoice Date]],"mmm")</f>
        <v>Jan</v>
      </c>
      <c r="Q2953" s="4">
        <f>WEEKNUM(Table1[[#This Row],[Invoice Date]])</f>
        <v>2</v>
      </c>
    </row>
    <row r="2954" spans="2:17"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c r="O2954" s="4" t="str">
        <f>TEXT(Table1[[#This Row],[Invoice Date]],"yyyy")</f>
        <v>2021</v>
      </c>
      <c r="P2954" s="4" t="str">
        <f>TEXT(Table1[[#This Row],[Invoice Date]],"mmm")</f>
        <v>Jan</v>
      </c>
      <c r="Q2954" s="4">
        <f>WEEKNUM(Table1[[#This Row],[Invoice Date]])</f>
        <v>2</v>
      </c>
    </row>
    <row r="2955" spans="2:17"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c r="O2955" s="4" t="str">
        <f>TEXT(Table1[[#This Row],[Invoice Date]],"yyyy")</f>
        <v>2021</v>
      </c>
      <c r="P2955" s="4" t="str">
        <f>TEXT(Table1[[#This Row],[Invoice Date]],"mmm")</f>
        <v>Feb</v>
      </c>
      <c r="Q2955" s="4">
        <f>WEEKNUM(Table1[[#This Row],[Invoice Date]])</f>
        <v>7</v>
      </c>
    </row>
    <row r="2956" spans="2:17"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c r="O2956" s="4" t="str">
        <f>TEXT(Table1[[#This Row],[Invoice Date]],"yyyy")</f>
        <v>2021</v>
      </c>
      <c r="P2956" s="4" t="str">
        <f>TEXT(Table1[[#This Row],[Invoice Date]],"mmm")</f>
        <v>Feb</v>
      </c>
      <c r="Q2956" s="4">
        <f>WEEKNUM(Table1[[#This Row],[Invoice Date]])</f>
        <v>7</v>
      </c>
    </row>
    <row r="2957" spans="2:17"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c r="O2957" s="4" t="str">
        <f>TEXT(Table1[[#This Row],[Invoice Date]],"yyyy")</f>
        <v>2021</v>
      </c>
      <c r="P2957" s="4" t="str">
        <f>TEXT(Table1[[#This Row],[Invoice Date]],"mmm")</f>
        <v>Feb</v>
      </c>
      <c r="Q2957" s="4">
        <f>WEEKNUM(Table1[[#This Row],[Invoice Date]])</f>
        <v>7</v>
      </c>
    </row>
    <row r="2958" spans="2:17"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c r="O2958" s="4" t="str">
        <f>TEXT(Table1[[#This Row],[Invoice Date]],"yyyy")</f>
        <v>2021</v>
      </c>
      <c r="P2958" s="4" t="str">
        <f>TEXT(Table1[[#This Row],[Invoice Date]],"mmm")</f>
        <v>Feb</v>
      </c>
      <c r="Q2958" s="4">
        <f>WEEKNUM(Table1[[#This Row],[Invoice Date]])</f>
        <v>7</v>
      </c>
    </row>
    <row r="2959" spans="2:17"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c r="O2959" s="4" t="str">
        <f>TEXT(Table1[[#This Row],[Invoice Date]],"yyyy")</f>
        <v>2021</v>
      </c>
      <c r="P2959" s="4" t="str">
        <f>TEXT(Table1[[#This Row],[Invoice Date]],"mmm")</f>
        <v>Feb</v>
      </c>
      <c r="Q2959" s="4">
        <f>WEEKNUM(Table1[[#This Row],[Invoice Date]])</f>
        <v>7</v>
      </c>
    </row>
    <row r="2960" spans="2:17"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c r="O2960" s="4" t="str">
        <f>TEXT(Table1[[#This Row],[Invoice Date]],"yyyy")</f>
        <v>2021</v>
      </c>
      <c r="P2960" s="4" t="str">
        <f>TEXT(Table1[[#This Row],[Invoice Date]],"mmm")</f>
        <v>Feb</v>
      </c>
      <c r="Q2960" s="4">
        <f>WEEKNUM(Table1[[#This Row],[Invoice Date]])</f>
        <v>7</v>
      </c>
    </row>
    <row r="2961" spans="2:17"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c r="O2961" s="4" t="str">
        <f>TEXT(Table1[[#This Row],[Invoice Date]],"yyyy")</f>
        <v>2021</v>
      </c>
      <c r="P2961" s="4" t="str">
        <f>TEXT(Table1[[#This Row],[Invoice Date]],"mmm")</f>
        <v>Mar</v>
      </c>
      <c r="Q2961" s="4">
        <f>WEEKNUM(Table1[[#This Row],[Invoice Date]])</f>
        <v>11</v>
      </c>
    </row>
    <row r="2962" spans="2:17"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c r="O2962" s="4" t="str">
        <f>TEXT(Table1[[#This Row],[Invoice Date]],"yyyy")</f>
        <v>2021</v>
      </c>
      <c r="P2962" s="4" t="str">
        <f>TEXT(Table1[[#This Row],[Invoice Date]],"mmm")</f>
        <v>Mar</v>
      </c>
      <c r="Q2962" s="4">
        <f>WEEKNUM(Table1[[#This Row],[Invoice Date]])</f>
        <v>11</v>
      </c>
    </row>
    <row r="2963" spans="2:17"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c r="O2963" s="4" t="str">
        <f>TEXT(Table1[[#This Row],[Invoice Date]],"yyyy")</f>
        <v>2021</v>
      </c>
      <c r="P2963" s="4" t="str">
        <f>TEXT(Table1[[#This Row],[Invoice Date]],"mmm")</f>
        <v>Mar</v>
      </c>
      <c r="Q2963" s="4">
        <f>WEEKNUM(Table1[[#This Row],[Invoice Date]])</f>
        <v>11</v>
      </c>
    </row>
    <row r="2964" spans="2:17"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c r="O2964" s="4" t="str">
        <f>TEXT(Table1[[#This Row],[Invoice Date]],"yyyy")</f>
        <v>2021</v>
      </c>
      <c r="P2964" s="4" t="str">
        <f>TEXT(Table1[[#This Row],[Invoice Date]],"mmm")</f>
        <v>Mar</v>
      </c>
      <c r="Q2964" s="4">
        <f>WEEKNUM(Table1[[#This Row],[Invoice Date]])</f>
        <v>11</v>
      </c>
    </row>
    <row r="2965" spans="2:17"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c r="O2965" s="4" t="str">
        <f>TEXT(Table1[[#This Row],[Invoice Date]],"yyyy")</f>
        <v>2021</v>
      </c>
      <c r="P2965" s="4" t="str">
        <f>TEXT(Table1[[#This Row],[Invoice Date]],"mmm")</f>
        <v>Mar</v>
      </c>
      <c r="Q2965" s="4">
        <f>WEEKNUM(Table1[[#This Row],[Invoice Date]])</f>
        <v>11</v>
      </c>
    </row>
    <row r="2966" spans="2:17"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c r="O2966" s="4" t="str">
        <f>TEXT(Table1[[#This Row],[Invoice Date]],"yyyy")</f>
        <v>2021</v>
      </c>
      <c r="P2966" s="4" t="str">
        <f>TEXT(Table1[[#This Row],[Invoice Date]],"mmm")</f>
        <v>Mar</v>
      </c>
      <c r="Q2966" s="4">
        <f>WEEKNUM(Table1[[#This Row],[Invoice Date]])</f>
        <v>11</v>
      </c>
    </row>
    <row r="2967" spans="2:17"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c r="O2967" s="4" t="str">
        <f>TEXT(Table1[[#This Row],[Invoice Date]],"yyyy")</f>
        <v>2021</v>
      </c>
      <c r="P2967" s="4" t="str">
        <f>TEXT(Table1[[#This Row],[Invoice Date]],"mmm")</f>
        <v>Apr</v>
      </c>
      <c r="Q2967" s="4">
        <f>WEEKNUM(Table1[[#This Row],[Invoice Date]])</f>
        <v>15</v>
      </c>
    </row>
    <row r="2968" spans="2:17"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c r="O2968" s="4" t="str">
        <f>TEXT(Table1[[#This Row],[Invoice Date]],"yyyy")</f>
        <v>2021</v>
      </c>
      <c r="P2968" s="4" t="str">
        <f>TEXT(Table1[[#This Row],[Invoice Date]],"mmm")</f>
        <v>Apr</v>
      </c>
      <c r="Q2968" s="4">
        <f>WEEKNUM(Table1[[#This Row],[Invoice Date]])</f>
        <v>15</v>
      </c>
    </row>
    <row r="2969" spans="2:17"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c r="O2969" s="4" t="str">
        <f>TEXT(Table1[[#This Row],[Invoice Date]],"yyyy")</f>
        <v>2021</v>
      </c>
      <c r="P2969" s="4" t="str">
        <f>TEXT(Table1[[#This Row],[Invoice Date]],"mmm")</f>
        <v>Apr</v>
      </c>
      <c r="Q2969" s="4">
        <f>WEEKNUM(Table1[[#This Row],[Invoice Date]])</f>
        <v>15</v>
      </c>
    </row>
    <row r="2970" spans="2:17"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c r="O2970" s="4" t="str">
        <f>TEXT(Table1[[#This Row],[Invoice Date]],"yyyy")</f>
        <v>2021</v>
      </c>
      <c r="P2970" s="4" t="str">
        <f>TEXT(Table1[[#This Row],[Invoice Date]],"mmm")</f>
        <v>Apr</v>
      </c>
      <c r="Q2970" s="4">
        <f>WEEKNUM(Table1[[#This Row],[Invoice Date]])</f>
        <v>15</v>
      </c>
    </row>
    <row r="2971" spans="2:17"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c r="O2971" s="4" t="str">
        <f>TEXT(Table1[[#This Row],[Invoice Date]],"yyyy")</f>
        <v>2021</v>
      </c>
      <c r="P2971" s="4" t="str">
        <f>TEXT(Table1[[#This Row],[Invoice Date]],"mmm")</f>
        <v>Apr</v>
      </c>
      <c r="Q2971" s="4">
        <f>WEEKNUM(Table1[[#This Row],[Invoice Date]])</f>
        <v>15</v>
      </c>
    </row>
    <row r="2972" spans="2:17"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c r="O2972" s="4" t="str">
        <f>TEXT(Table1[[#This Row],[Invoice Date]],"yyyy")</f>
        <v>2021</v>
      </c>
      <c r="P2972" s="4" t="str">
        <f>TEXT(Table1[[#This Row],[Invoice Date]],"mmm")</f>
        <v>Apr</v>
      </c>
      <c r="Q2972" s="4">
        <f>WEEKNUM(Table1[[#This Row],[Invoice Date]])</f>
        <v>15</v>
      </c>
    </row>
    <row r="2973" spans="2:17"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c r="O2973" s="4" t="str">
        <f>TEXT(Table1[[#This Row],[Invoice Date]],"yyyy")</f>
        <v>2021</v>
      </c>
      <c r="P2973" s="4" t="str">
        <f>TEXT(Table1[[#This Row],[Invoice Date]],"mmm")</f>
        <v>May</v>
      </c>
      <c r="Q2973" s="4">
        <f>WEEKNUM(Table1[[#This Row],[Invoice Date]])</f>
        <v>20</v>
      </c>
    </row>
    <row r="2974" spans="2:17"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c r="O2974" s="4" t="str">
        <f>TEXT(Table1[[#This Row],[Invoice Date]],"yyyy")</f>
        <v>2021</v>
      </c>
      <c r="P2974" s="4" t="str">
        <f>TEXT(Table1[[#This Row],[Invoice Date]],"mmm")</f>
        <v>May</v>
      </c>
      <c r="Q2974" s="4">
        <f>WEEKNUM(Table1[[#This Row],[Invoice Date]])</f>
        <v>20</v>
      </c>
    </row>
    <row r="2975" spans="2:17"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c r="O2975" s="4" t="str">
        <f>TEXT(Table1[[#This Row],[Invoice Date]],"yyyy")</f>
        <v>2021</v>
      </c>
      <c r="P2975" s="4" t="str">
        <f>TEXT(Table1[[#This Row],[Invoice Date]],"mmm")</f>
        <v>May</v>
      </c>
      <c r="Q2975" s="4">
        <f>WEEKNUM(Table1[[#This Row],[Invoice Date]])</f>
        <v>20</v>
      </c>
    </row>
    <row r="2976" spans="2:17"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c r="O2976" s="4" t="str">
        <f>TEXT(Table1[[#This Row],[Invoice Date]],"yyyy")</f>
        <v>2021</v>
      </c>
      <c r="P2976" s="4" t="str">
        <f>TEXT(Table1[[#This Row],[Invoice Date]],"mmm")</f>
        <v>May</v>
      </c>
      <c r="Q2976" s="4">
        <f>WEEKNUM(Table1[[#This Row],[Invoice Date]])</f>
        <v>20</v>
      </c>
    </row>
    <row r="2977" spans="2:17"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c r="O2977" s="4" t="str">
        <f>TEXT(Table1[[#This Row],[Invoice Date]],"yyyy")</f>
        <v>2021</v>
      </c>
      <c r="P2977" s="4" t="str">
        <f>TEXT(Table1[[#This Row],[Invoice Date]],"mmm")</f>
        <v>May</v>
      </c>
      <c r="Q2977" s="4">
        <f>WEEKNUM(Table1[[#This Row],[Invoice Date]])</f>
        <v>20</v>
      </c>
    </row>
    <row r="2978" spans="2:17"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c r="O2978" s="4" t="str">
        <f>TEXT(Table1[[#This Row],[Invoice Date]],"yyyy")</f>
        <v>2021</v>
      </c>
      <c r="P2978" s="4" t="str">
        <f>TEXT(Table1[[#This Row],[Invoice Date]],"mmm")</f>
        <v>May</v>
      </c>
      <c r="Q2978" s="4">
        <f>WEEKNUM(Table1[[#This Row],[Invoice Date]])</f>
        <v>20</v>
      </c>
    </row>
    <row r="2979" spans="2:17"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c r="O2979" s="4" t="str">
        <f>TEXT(Table1[[#This Row],[Invoice Date]],"yyyy")</f>
        <v>2021</v>
      </c>
      <c r="P2979" s="4" t="str">
        <f>TEXT(Table1[[#This Row],[Invoice Date]],"mmm")</f>
        <v>Jun</v>
      </c>
      <c r="Q2979" s="4">
        <f>WEEKNUM(Table1[[#This Row],[Invoice Date]])</f>
        <v>24</v>
      </c>
    </row>
    <row r="2980" spans="2:17"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c r="O2980" s="4" t="str">
        <f>TEXT(Table1[[#This Row],[Invoice Date]],"yyyy")</f>
        <v>2021</v>
      </c>
      <c r="P2980" s="4" t="str">
        <f>TEXT(Table1[[#This Row],[Invoice Date]],"mmm")</f>
        <v>Jun</v>
      </c>
      <c r="Q2980" s="4">
        <f>WEEKNUM(Table1[[#This Row],[Invoice Date]])</f>
        <v>24</v>
      </c>
    </row>
    <row r="2981" spans="2:17"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c r="O2981" s="4" t="str">
        <f>TEXT(Table1[[#This Row],[Invoice Date]],"yyyy")</f>
        <v>2021</v>
      </c>
      <c r="P2981" s="4" t="str">
        <f>TEXT(Table1[[#This Row],[Invoice Date]],"mmm")</f>
        <v>Jun</v>
      </c>
      <c r="Q2981" s="4">
        <f>WEEKNUM(Table1[[#This Row],[Invoice Date]])</f>
        <v>24</v>
      </c>
    </row>
    <row r="2982" spans="2:17"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c r="O2982" s="4" t="str">
        <f>TEXT(Table1[[#This Row],[Invoice Date]],"yyyy")</f>
        <v>2021</v>
      </c>
      <c r="P2982" s="4" t="str">
        <f>TEXT(Table1[[#This Row],[Invoice Date]],"mmm")</f>
        <v>Jun</v>
      </c>
      <c r="Q2982" s="4">
        <f>WEEKNUM(Table1[[#This Row],[Invoice Date]])</f>
        <v>24</v>
      </c>
    </row>
    <row r="2983" spans="2:17"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c r="O2983" s="4" t="str">
        <f>TEXT(Table1[[#This Row],[Invoice Date]],"yyyy")</f>
        <v>2021</v>
      </c>
      <c r="P2983" s="4" t="str">
        <f>TEXT(Table1[[#This Row],[Invoice Date]],"mmm")</f>
        <v>Jun</v>
      </c>
      <c r="Q2983" s="4">
        <f>WEEKNUM(Table1[[#This Row],[Invoice Date]])</f>
        <v>24</v>
      </c>
    </row>
    <row r="2984" spans="2:17"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c r="O2984" s="4" t="str">
        <f>TEXT(Table1[[#This Row],[Invoice Date]],"yyyy")</f>
        <v>2021</v>
      </c>
      <c r="P2984" s="4" t="str">
        <f>TEXT(Table1[[#This Row],[Invoice Date]],"mmm")</f>
        <v>Jun</v>
      </c>
      <c r="Q2984" s="4">
        <f>WEEKNUM(Table1[[#This Row],[Invoice Date]])</f>
        <v>24</v>
      </c>
    </row>
    <row r="2985" spans="2:17"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c r="O2985" s="4" t="str">
        <f>TEXT(Table1[[#This Row],[Invoice Date]],"yyyy")</f>
        <v>2021</v>
      </c>
      <c r="P2985" s="4" t="str">
        <f>TEXT(Table1[[#This Row],[Invoice Date]],"mmm")</f>
        <v>Jul</v>
      </c>
      <c r="Q2985" s="4">
        <f>WEEKNUM(Table1[[#This Row],[Invoice Date]])</f>
        <v>28</v>
      </c>
    </row>
    <row r="2986" spans="2:17"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c r="O2986" s="4" t="str">
        <f>TEXT(Table1[[#This Row],[Invoice Date]],"yyyy")</f>
        <v>2021</v>
      </c>
      <c r="P2986" s="4" t="str">
        <f>TEXT(Table1[[#This Row],[Invoice Date]],"mmm")</f>
        <v>Jul</v>
      </c>
      <c r="Q2986" s="4">
        <f>WEEKNUM(Table1[[#This Row],[Invoice Date]])</f>
        <v>28</v>
      </c>
    </row>
    <row r="2987" spans="2:17"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c r="O2987" s="4" t="str">
        <f>TEXT(Table1[[#This Row],[Invoice Date]],"yyyy")</f>
        <v>2021</v>
      </c>
      <c r="P2987" s="4" t="str">
        <f>TEXT(Table1[[#This Row],[Invoice Date]],"mmm")</f>
        <v>Jul</v>
      </c>
      <c r="Q2987" s="4">
        <f>WEEKNUM(Table1[[#This Row],[Invoice Date]])</f>
        <v>28</v>
      </c>
    </row>
    <row r="2988" spans="2:17"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c r="O2988" s="4" t="str">
        <f>TEXT(Table1[[#This Row],[Invoice Date]],"yyyy")</f>
        <v>2021</v>
      </c>
      <c r="P2988" s="4" t="str">
        <f>TEXT(Table1[[#This Row],[Invoice Date]],"mmm")</f>
        <v>Jul</v>
      </c>
      <c r="Q2988" s="4">
        <f>WEEKNUM(Table1[[#This Row],[Invoice Date]])</f>
        <v>28</v>
      </c>
    </row>
    <row r="2989" spans="2:17"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c r="O2989" s="4" t="str">
        <f>TEXT(Table1[[#This Row],[Invoice Date]],"yyyy")</f>
        <v>2021</v>
      </c>
      <c r="P2989" s="4" t="str">
        <f>TEXT(Table1[[#This Row],[Invoice Date]],"mmm")</f>
        <v>Jul</v>
      </c>
      <c r="Q2989" s="4">
        <f>WEEKNUM(Table1[[#This Row],[Invoice Date]])</f>
        <v>28</v>
      </c>
    </row>
    <row r="2990" spans="2:17"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c r="O2990" s="4" t="str">
        <f>TEXT(Table1[[#This Row],[Invoice Date]],"yyyy")</f>
        <v>2021</v>
      </c>
      <c r="P2990" s="4" t="str">
        <f>TEXT(Table1[[#This Row],[Invoice Date]],"mmm")</f>
        <v>Jul</v>
      </c>
      <c r="Q2990" s="4">
        <f>WEEKNUM(Table1[[#This Row],[Invoice Date]])</f>
        <v>28</v>
      </c>
    </row>
    <row r="2991" spans="2:17"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c r="O2991" s="4" t="str">
        <f>TEXT(Table1[[#This Row],[Invoice Date]],"yyyy")</f>
        <v>2021</v>
      </c>
      <c r="P2991" s="4" t="str">
        <f>TEXT(Table1[[#This Row],[Invoice Date]],"mmm")</f>
        <v>Aug</v>
      </c>
      <c r="Q2991" s="4">
        <f>WEEKNUM(Table1[[#This Row],[Invoice Date]])</f>
        <v>33</v>
      </c>
    </row>
    <row r="2992" spans="2:17"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c r="O2992" s="4" t="str">
        <f>TEXT(Table1[[#This Row],[Invoice Date]],"yyyy")</f>
        <v>2021</v>
      </c>
      <c r="P2992" s="4" t="str">
        <f>TEXT(Table1[[#This Row],[Invoice Date]],"mmm")</f>
        <v>Aug</v>
      </c>
      <c r="Q2992" s="4">
        <f>WEEKNUM(Table1[[#This Row],[Invoice Date]])</f>
        <v>33</v>
      </c>
    </row>
    <row r="2993" spans="2:17"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c r="O2993" s="4" t="str">
        <f>TEXT(Table1[[#This Row],[Invoice Date]],"yyyy")</f>
        <v>2021</v>
      </c>
      <c r="P2993" s="4" t="str">
        <f>TEXT(Table1[[#This Row],[Invoice Date]],"mmm")</f>
        <v>Aug</v>
      </c>
      <c r="Q2993" s="4">
        <f>WEEKNUM(Table1[[#This Row],[Invoice Date]])</f>
        <v>33</v>
      </c>
    </row>
    <row r="2994" spans="2:17"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c r="O2994" s="4" t="str">
        <f>TEXT(Table1[[#This Row],[Invoice Date]],"yyyy")</f>
        <v>2021</v>
      </c>
      <c r="P2994" s="4" t="str">
        <f>TEXT(Table1[[#This Row],[Invoice Date]],"mmm")</f>
        <v>Aug</v>
      </c>
      <c r="Q2994" s="4">
        <f>WEEKNUM(Table1[[#This Row],[Invoice Date]])</f>
        <v>33</v>
      </c>
    </row>
    <row r="2995" spans="2:17"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c r="O2995" s="4" t="str">
        <f>TEXT(Table1[[#This Row],[Invoice Date]],"yyyy")</f>
        <v>2021</v>
      </c>
      <c r="P2995" s="4" t="str">
        <f>TEXT(Table1[[#This Row],[Invoice Date]],"mmm")</f>
        <v>Aug</v>
      </c>
      <c r="Q2995" s="4">
        <f>WEEKNUM(Table1[[#This Row],[Invoice Date]])</f>
        <v>33</v>
      </c>
    </row>
    <row r="2996" spans="2:17"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c r="O2996" s="4" t="str">
        <f>TEXT(Table1[[#This Row],[Invoice Date]],"yyyy")</f>
        <v>2021</v>
      </c>
      <c r="P2996" s="4" t="str">
        <f>TEXT(Table1[[#This Row],[Invoice Date]],"mmm")</f>
        <v>Aug</v>
      </c>
      <c r="Q2996" s="4">
        <f>WEEKNUM(Table1[[#This Row],[Invoice Date]])</f>
        <v>33</v>
      </c>
    </row>
    <row r="2997" spans="2:17"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c r="O2997" s="4" t="str">
        <f>TEXT(Table1[[#This Row],[Invoice Date]],"yyyy")</f>
        <v>2021</v>
      </c>
      <c r="P2997" s="4" t="str">
        <f>TEXT(Table1[[#This Row],[Invoice Date]],"mmm")</f>
        <v>Sep</v>
      </c>
      <c r="Q2997" s="4">
        <f>WEEKNUM(Table1[[#This Row],[Invoice Date]])</f>
        <v>37</v>
      </c>
    </row>
    <row r="2998" spans="2:17"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c r="O2998" s="4" t="str">
        <f>TEXT(Table1[[#This Row],[Invoice Date]],"yyyy")</f>
        <v>2021</v>
      </c>
      <c r="P2998" s="4" t="str">
        <f>TEXT(Table1[[#This Row],[Invoice Date]],"mmm")</f>
        <v>Sep</v>
      </c>
      <c r="Q2998" s="4">
        <f>WEEKNUM(Table1[[#This Row],[Invoice Date]])</f>
        <v>37</v>
      </c>
    </row>
    <row r="2999" spans="2:17"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c r="O2999" s="4" t="str">
        <f>TEXT(Table1[[#This Row],[Invoice Date]],"yyyy")</f>
        <v>2021</v>
      </c>
      <c r="P2999" s="4" t="str">
        <f>TEXT(Table1[[#This Row],[Invoice Date]],"mmm")</f>
        <v>Sep</v>
      </c>
      <c r="Q2999" s="4">
        <f>WEEKNUM(Table1[[#This Row],[Invoice Date]])</f>
        <v>37</v>
      </c>
    </row>
    <row r="3000" spans="2:17"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c r="O3000" s="4" t="str">
        <f>TEXT(Table1[[#This Row],[Invoice Date]],"yyyy")</f>
        <v>2021</v>
      </c>
      <c r="P3000" s="4" t="str">
        <f>TEXT(Table1[[#This Row],[Invoice Date]],"mmm")</f>
        <v>Sep</v>
      </c>
      <c r="Q3000" s="4">
        <f>WEEKNUM(Table1[[#This Row],[Invoice Date]])</f>
        <v>37</v>
      </c>
    </row>
    <row r="3001" spans="2:17"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c r="O3001" s="4" t="str">
        <f>TEXT(Table1[[#This Row],[Invoice Date]],"yyyy")</f>
        <v>2021</v>
      </c>
      <c r="P3001" s="4" t="str">
        <f>TEXT(Table1[[#This Row],[Invoice Date]],"mmm")</f>
        <v>Sep</v>
      </c>
      <c r="Q3001" s="4">
        <f>WEEKNUM(Table1[[#This Row],[Invoice Date]])</f>
        <v>37</v>
      </c>
    </row>
    <row r="3002" spans="2:17"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c r="O3002" s="4" t="str">
        <f>TEXT(Table1[[#This Row],[Invoice Date]],"yyyy")</f>
        <v>2021</v>
      </c>
      <c r="P3002" s="4" t="str">
        <f>TEXT(Table1[[#This Row],[Invoice Date]],"mmm")</f>
        <v>Sep</v>
      </c>
      <c r="Q3002" s="4">
        <f>WEEKNUM(Table1[[#This Row],[Invoice Date]])</f>
        <v>37</v>
      </c>
    </row>
    <row r="3003" spans="2:17"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c r="O3003" s="4" t="str">
        <f>TEXT(Table1[[#This Row],[Invoice Date]],"yyyy")</f>
        <v>2021</v>
      </c>
      <c r="P3003" s="4" t="str">
        <f>TEXT(Table1[[#This Row],[Invoice Date]],"mmm")</f>
        <v>Oct</v>
      </c>
      <c r="Q3003" s="4">
        <f>WEEKNUM(Table1[[#This Row],[Invoice Date]])</f>
        <v>41</v>
      </c>
    </row>
    <row r="3004" spans="2:17"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c r="O3004" s="4" t="str">
        <f>TEXT(Table1[[#This Row],[Invoice Date]],"yyyy")</f>
        <v>2021</v>
      </c>
      <c r="P3004" s="4" t="str">
        <f>TEXT(Table1[[#This Row],[Invoice Date]],"mmm")</f>
        <v>Oct</v>
      </c>
      <c r="Q3004" s="4">
        <f>WEEKNUM(Table1[[#This Row],[Invoice Date]])</f>
        <v>41</v>
      </c>
    </row>
    <row r="3005" spans="2:17"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c r="O3005" s="4" t="str">
        <f>TEXT(Table1[[#This Row],[Invoice Date]],"yyyy")</f>
        <v>2021</v>
      </c>
      <c r="P3005" s="4" t="str">
        <f>TEXT(Table1[[#This Row],[Invoice Date]],"mmm")</f>
        <v>Oct</v>
      </c>
      <c r="Q3005" s="4">
        <f>WEEKNUM(Table1[[#This Row],[Invoice Date]])</f>
        <v>41</v>
      </c>
    </row>
    <row r="3006" spans="2:17"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c r="O3006" s="4" t="str">
        <f>TEXT(Table1[[#This Row],[Invoice Date]],"yyyy")</f>
        <v>2021</v>
      </c>
      <c r="P3006" s="4" t="str">
        <f>TEXT(Table1[[#This Row],[Invoice Date]],"mmm")</f>
        <v>Oct</v>
      </c>
      <c r="Q3006" s="4">
        <f>WEEKNUM(Table1[[#This Row],[Invoice Date]])</f>
        <v>41</v>
      </c>
    </row>
    <row r="3007" spans="2:17"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c r="O3007" s="4" t="str">
        <f>TEXT(Table1[[#This Row],[Invoice Date]],"yyyy")</f>
        <v>2021</v>
      </c>
      <c r="P3007" s="4" t="str">
        <f>TEXT(Table1[[#This Row],[Invoice Date]],"mmm")</f>
        <v>Oct</v>
      </c>
      <c r="Q3007" s="4">
        <f>WEEKNUM(Table1[[#This Row],[Invoice Date]])</f>
        <v>41</v>
      </c>
    </row>
    <row r="3008" spans="2:17"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c r="O3008" s="4" t="str">
        <f>TEXT(Table1[[#This Row],[Invoice Date]],"yyyy")</f>
        <v>2021</v>
      </c>
      <c r="P3008" s="4" t="str">
        <f>TEXT(Table1[[#This Row],[Invoice Date]],"mmm")</f>
        <v>Oct</v>
      </c>
      <c r="Q3008" s="4">
        <f>WEEKNUM(Table1[[#This Row],[Invoice Date]])</f>
        <v>41</v>
      </c>
    </row>
    <row r="3009" spans="2:17"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c r="O3009" s="4" t="str">
        <f>TEXT(Table1[[#This Row],[Invoice Date]],"yyyy")</f>
        <v>2021</v>
      </c>
      <c r="P3009" s="4" t="str">
        <f>TEXT(Table1[[#This Row],[Invoice Date]],"mmm")</f>
        <v>Nov</v>
      </c>
      <c r="Q3009" s="4">
        <f>WEEKNUM(Table1[[#This Row],[Invoice Date]])</f>
        <v>46</v>
      </c>
    </row>
    <row r="3010" spans="2:17"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c r="O3010" s="4" t="str">
        <f>TEXT(Table1[[#This Row],[Invoice Date]],"yyyy")</f>
        <v>2021</v>
      </c>
      <c r="P3010" s="4" t="str">
        <f>TEXT(Table1[[#This Row],[Invoice Date]],"mmm")</f>
        <v>Nov</v>
      </c>
      <c r="Q3010" s="4">
        <f>WEEKNUM(Table1[[#This Row],[Invoice Date]])</f>
        <v>46</v>
      </c>
    </row>
    <row r="3011" spans="2:17"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c r="O3011" s="4" t="str">
        <f>TEXT(Table1[[#This Row],[Invoice Date]],"yyyy")</f>
        <v>2021</v>
      </c>
      <c r="P3011" s="4" t="str">
        <f>TEXT(Table1[[#This Row],[Invoice Date]],"mmm")</f>
        <v>Nov</v>
      </c>
      <c r="Q3011" s="4">
        <f>WEEKNUM(Table1[[#This Row],[Invoice Date]])</f>
        <v>46</v>
      </c>
    </row>
    <row r="3012" spans="2:17"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c r="O3012" s="4" t="str">
        <f>TEXT(Table1[[#This Row],[Invoice Date]],"yyyy")</f>
        <v>2021</v>
      </c>
      <c r="P3012" s="4" t="str">
        <f>TEXT(Table1[[#This Row],[Invoice Date]],"mmm")</f>
        <v>Nov</v>
      </c>
      <c r="Q3012" s="4">
        <f>WEEKNUM(Table1[[#This Row],[Invoice Date]])</f>
        <v>46</v>
      </c>
    </row>
    <row r="3013" spans="2:17"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c r="O3013" s="4" t="str">
        <f>TEXT(Table1[[#This Row],[Invoice Date]],"yyyy")</f>
        <v>2021</v>
      </c>
      <c r="P3013" s="4" t="str">
        <f>TEXT(Table1[[#This Row],[Invoice Date]],"mmm")</f>
        <v>Nov</v>
      </c>
      <c r="Q3013" s="4">
        <f>WEEKNUM(Table1[[#This Row],[Invoice Date]])</f>
        <v>46</v>
      </c>
    </row>
    <row r="3014" spans="2:17"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c r="O3014" s="4" t="str">
        <f>TEXT(Table1[[#This Row],[Invoice Date]],"yyyy")</f>
        <v>2021</v>
      </c>
      <c r="P3014" s="4" t="str">
        <f>TEXT(Table1[[#This Row],[Invoice Date]],"mmm")</f>
        <v>Nov</v>
      </c>
      <c r="Q3014" s="4">
        <f>WEEKNUM(Table1[[#This Row],[Invoice Date]])</f>
        <v>46</v>
      </c>
    </row>
    <row r="3015" spans="2:17"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c r="O3015" s="4" t="str">
        <f>TEXT(Table1[[#This Row],[Invoice Date]],"yyyy")</f>
        <v>2021</v>
      </c>
      <c r="P3015" s="4" t="str">
        <f>TEXT(Table1[[#This Row],[Invoice Date]],"mmm")</f>
        <v>Dec</v>
      </c>
      <c r="Q3015" s="4">
        <f>WEEKNUM(Table1[[#This Row],[Invoice Date]])</f>
        <v>50</v>
      </c>
    </row>
    <row r="3016" spans="2:17"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c r="O3016" s="4" t="str">
        <f>TEXT(Table1[[#This Row],[Invoice Date]],"yyyy")</f>
        <v>2021</v>
      </c>
      <c r="P3016" s="4" t="str">
        <f>TEXT(Table1[[#This Row],[Invoice Date]],"mmm")</f>
        <v>Dec</v>
      </c>
      <c r="Q3016" s="4">
        <f>WEEKNUM(Table1[[#This Row],[Invoice Date]])</f>
        <v>50</v>
      </c>
    </row>
    <row r="3017" spans="2:17"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c r="O3017" s="4" t="str">
        <f>TEXT(Table1[[#This Row],[Invoice Date]],"yyyy")</f>
        <v>2021</v>
      </c>
      <c r="P3017" s="4" t="str">
        <f>TEXT(Table1[[#This Row],[Invoice Date]],"mmm")</f>
        <v>Dec</v>
      </c>
      <c r="Q3017" s="4">
        <f>WEEKNUM(Table1[[#This Row],[Invoice Date]])</f>
        <v>50</v>
      </c>
    </row>
    <row r="3018" spans="2:17"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c r="O3018" s="4" t="str">
        <f>TEXT(Table1[[#This Row],[Invoice Date]],"yyyy")</f>
        <v>2021</v>
      </c>
      <c r="P3018" s="4" t="str">
        <f>TEXT(Table1[[#This Row],[Invoice Date]],"mmm")</f>
        <v>Dec</v>
      </c>
      <c r="Q3018" s="4">
        <f>WEEKNUM(Table1[[#This Row],[Invoice Date]])</f>
        <v>50</v>
      </c>
    </row>
    <row r="3019" spans="2:17"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c r="O3019" s="4" t="str">
        <f>TEXT(Table1[[#This Row],[Invoice Date]],"yyyy")</f>
        <v>2021</v>
      </c>
      <c r="P3019" s="4" t="str">
        <f>TEXT(Table1[[#This Row],[Invoice Date]],"mmm")</f>
        <v>Dec</v>
      </c>
      <c r="Q3019" s="4">
        <f>WEEKNUM(Table1[[#This Row],[Invoice Date]])</f>
        <v>50</v>
      </c>
    </row>
    <row r="3020" spans="2:17"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c r="O3020" s="4" t="str">
        <f>TEXT(Table1[[#This Row],[Invoice Date]],"yyyy")</f>
        <v>2021</v>
      </c>
      <c r="P3020" s="4" t="str">
        <f>TEXT(Table1[[#This Row],[Invoice Date]],"mmm")</f>
        <v>Dec</v>
      </c>
      <c r="Q3020" s="4">
        <f>WEEKNUM(Table1[[#This Row],[Invoice Date]])</f>
        <v>50</v>
      </c>
    </row>
    <row r="3021" spans="2:17"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c r="O3021" s="4" t="str">
        <f>TEXT(Table1[[#This Row],[Invoice Date]],"yyyy")</f>
        <v>2021</v>
      </c>
      <c r="P3021" s="4" t="str">
        <f>TEXT(Table1[[#This Row],[Invoice Date]],"mmm")</f>
        <v>Jan</v>
      </c>
      <c r="Q3021" s="4">
        <f>WEEKNUM(Table1[[#This Row],[Invoice Date]])</f>
        <v>2</v>
      </c>
    </row>
    <row r="3022" spans="2:17"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c r="O3022" s="4" t="str">
        <f>TEXT(Table1[[#This Row],[Invoice Date]],"yyyy")</f>
        <v>2021</v>
      </c>
      <c r="P3022" s="4" t="str">
        <f>TEXT(Table1[[#This Row],[Invoice Date]],"mmm")</f>
        <v>Jan</v>
      </c>
      <c r="Q3022" s="4">
        <f>WEEKNUM(Table1[[#This Row],[Invoice Date]])</f>
        <v>2</v>
      </c>
    </row>
    <row r="3023" spans="2:17"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c r="O3023" s="4" t="str">
        <f>TEXT(Table1[[#This Row],[Invoice Date]],"yyyy")</f>
        <v>2021</v>
      </c>
      <c r="P3023" s="4" t="str">
        <f>TEXT(Table1[[#This Row],[Invoice Date]],"mmm")</f>
        <v>Jan</v>
      </c>
      <c r="Q3023" s="4">
        <f>WEEKNUM(Table1[[#This Row],[Invoice Date]])</f>
        <v>2</v>
      </c>
    </row>
    <row r="3024" spans="2:17"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c r="O3024" s="4" t="str">
        <f>TEXT(Table1[[#This Row],[Invoice Date]],"yyyy")</f>
        <v>2021</v>
      </c>
      <c r="P3024" s="4" t="str">
        <f>TEXT(Table1[[#This Row],[Invoice Date]],"mmm")</f>
        <v>Jan</v>
      </c>
      <c r="Q3024" s="4">
        <f>WEEKNUM(Table1[[#This Row],[Invoice Date]])</f>
        <v>2</v>
      </c>
    </row>
    <row r="3025" spans="2:17"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c r="O3025" s="4" t="str">
        <f>TEXT(Table1[[#This Row],[Invoice Date]],"yyyy")</f>
        <v>2021</v>
      </c>
      <c r="P3025" s="4" t="str">
        <f>TEXT(Table1[[#This Row],[Invoice Date]],"mmm")</f>
        <v>Jan</v>
      </c>
      <c r="Q3025" s="4">
        <f>WEEKNUM(Table1[[#This Row],[Invoice Date]])</f>
        <v>2</v>
      </c>
    </row>
    <row r="3026" spans="2:17"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c r="O3026" s="4" t="str">
        <f>TEXT(Table1[[#This Row],[Invoice Date]],"yyyy")</f>
        <v>2021</v>
      </c>
      <c r="P3026" s="4" t="str">
        <f>TEXT(Table1[[#This Row],[Invoice Date]],"mmm")</f>
        <v>Jan</v>
      </c>
      <c r="Q3026" s="4">
        <f>WEEKNUM(Table1[[#This Row],[Invoice Date]])</f>
        <v>2</v>
      </c>
    </row>
    <row r="3027" spans="2:17"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c r="O3027" s="4" t="str">
        <f>TEXT(Table1[[#This Row],[Invoice Date]],"yyyy")</f>
        <v>2021</v>
      </c>
      <c r="P3027" s="4" t="str">
        <f>TEXT(Table1[[#This Row],[Invoice Date]],"mmm")</f>
        <v>Feb</v>
      </c>
      <c r="Q3027" s="4">
        <f>WEEKNUM(Table1[[#This Row],[Invoice Date]])</f>
        <v>6</v>
      </c>
    </row>
    <row r="3028" spans="2:17"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c r="O3028" s="4" t="str">
        <f>TEXT(Table1[[#This Row],[Invoice Date]],"yyyy")</f>
        <v>2021</v>
      </c>
      <c r="P3028" s="4" t="str">
        <f>TEXT(Table1[[#This Row],[Invoice Date]],"mmm")</f>
        <v>Feb</v>
      </c>
      <c r="Q3028" s="4">
        <f>WEEKNUM(Table1[[#This Row],[Invoice Date]])</f>
        <v>6</v>
      </c>
    </row>
    <row r="3029" spans="2:17"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c r="O3029" s="4" t="str">
        <f>TEXT(Table1[[#This Row],[Invoice Date]],"yyyy")</f>
        <v>2021</v>
      </c>
      <c r="P3029" s="4" t="str">
        <f>TEXT(Table1[[#This Row],[Invoice Date]],"mmm")</f>
        <v>Feb</v>
      </c>
      <c r="Q3029" s="4">
        <f>WEEKNUM(Table1[[#This Row],[Invoice Date]])</f>
        <v>6</v>
      </c>
    </row>
    <row r="3030" spans="2:17"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c r="O3030" s="4" t="str">
        <f>TEXT(Table1[[#This Row],[Invoice Date]],"yyyy")</f>
        <v>2021</v>
      </c>
      <c r="P3030" s="4" t="str">
        <f>TEXT(Table1[[#This Row],[Invoice Date]],"mmm")</f>
        <v>Feb</v>
      </c>
      <c r="Q3030" s="4">
        <f>WEEKNUM(Table1[[#This Row],[Invoice Date]])</f>
        <v>6</v>
      </c>
    </row>
    <row r="3031" spans="2:17"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c r="O3031" s="4" t="str">
        <f>TEXT(Table1[[#This Row],[Invoice Date]],"yyyy")</f>
        <v>2021</v>
      </c>
      <c r="P3031" s="4" t="str">
        <f>TEXT(Table1[[#This Row],[Invoice Date]],"mmm")</f>
        <v>Feb</v>
      </c>
      <c r="Q3031" s="4">
        <f>WEEKNUM(Table1[[#This Row],[Invoice Date]])</f>
        <v>6</v>
      </c>
    </row>
    <row r="3032" spans="2:17"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c r="O3032" s="4" t="str">
        <f>TEXT(Table1[[#This Row],[Invoice Date]],"yyyy")</f>
        <v>2021</v>
      </c>
      <c r="P3032" s="4" t="str">
        <f>TEXT(Table1[[#This Row],[Invoice Date]],"mmm")</f>
        <v>Feb</v>
      </c>
      <c r="Q3032" s="4">
        <f>WEEKNUM(Table1[[#This Row],[Invoice Date]])</f>
        <v>6</v>
      </c>
    </row>
    <row r="3033" spans="2:17"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c r="O3033" s="4" t="str">
        <f>TEXT(Table1[[#This Row],[Invoice Date]],"yyyy")</f>
        <v>2021</v>
      </c>
      <c r="P3033" s="4" t="str">
        <f>TEXT(Table1[[#This Row],[Invoice Date]],"mmm")</f>
        <v>Mar</v>
      </c>
      <c r="Q3033" s="4">
        <f>WEEKNUM(Table1[[#This Row],[Invoice Date]])</f>
        <v>10</v>
      </c>
    </row>
    <row r="3034" spans="2:17"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c r="O3034" s="4" t="str">
        <f>TEXT(Table1[[#This Row],[Invoice Date]],"yyyy")</f>
        <v>2021</v>
      </c>
      <c r="P3034" s="4" t="str">
        <f>TEXT(Table1[[#This Row],[Invoice Date]],"mmm")</f>
        <v>Mar</v>
      </c>
      <c r="Q3034" s="4">
        <f>WEEKNUM(Table1[[#This Row],[Invoice Date]])</f>
        <v>10</v>
      </c>
    </row>
    <row r="3035" spans="2:17"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c r="O3035" s="4" t="str">
        <f>TEXT(Table1[[#This Row],[Invoice Date]],"yyyy")</f>
        <v>2021</v>
      </c>
      <c r="P3035" s="4" t="str">
        <f>TEXT(Table1[[#This Row],[Invoice Date]],"mmm")</f>
        <v>Mar</v>
      </c>
      <c r="Q3035" s="4">
        <f>WEEKNUM(Table1[[#This Row],[Invoice Date]])</f>
        <v>10</v>
      </c>
    </row>
    <row r="3036" spans="2:17"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c r="O3036" s="4" t="str">
        <f>TEXT(Table1[[#This Row],[Invoice Date]],"yyyy")</f>
        <v>2021</v>
      </c>
      <c r="P3036" s="4" t="str">
        <f>TEXT(Table1[[#This Row],[Invoice Date]],"mmm")</f>
        <v>Mar</v>
      </c>
      <c r="Q3036" s="4">
        <f>WEEKNUM(Table1[[#This Row],[Invoice Date]])</f>
        <v>10</v>
      </c>
    </row>
    <row r="3037" spans="2:17"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c r="O3037" s="4" t="str">
        <f>TEXT(Table1[[#This Row],[Invoice Date]],"yyyy")</f>
        <v>2021</v>
      </c>
      <c r="P3037" s="4" t="str">
        <f>TEXT(Table1[[#This Row],[Invoice Date]],"mmm")</f>
        <v>Mar</v>
      </c>
      <c r="Q3037" s="4">
        <f>WEEKNUM(Table1[[#This Row],[Invoice Date]])</f>
        <v>10</v>
      </c>
    </row>
    <row r="3038" spans="2:17"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c r="O3038" s="4" t="str">
        <f>TEXT(Table1[[#This Row],[Invoice Date]],"yyyy")</f>
        <v>2021</v>
      </c>
      <c r="P3038" s="4" t="str">
        <f>TEXT(Table1[[#This Row],[Invoice Date]],"mmm")</f>
        <v>Mar</v>
      </c>
      <c r="Q3038" s="4">
        <f>WEEKNUM(Table1[[#This Row],[Invoice Date]])</f>
        <v>10</v>
      </c>
    </row>
    <row r="3039" spans="2:17"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c r="O3039" s="4" t="str">
        <f>TEXT(Table1[[#This Row],[Invoice Date]],"yyyy")</f>
        <v>2021</v>
      </c>
      <c r="P3039" s="4" t="str">
        <f>TEXT(Table1[[#This Row],[Invoice Date]],"mmm")</f>
        <v>Apr</v>
      </c>
      <c r="Q3039" s="4">
        <f>WEEKNUM(Table1[[#This Row],[Invoice Date]])</f>
        <v>15</v>
      </c>
    </row>
    <row r="3040" spans="2:17"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c r="O3040" s="4" t="str">
        <f>TEXT(Table1[[#This Row],[Invoice Date]],"yyyy")</f>
        <v>2021</v>
      </c>
      <c r="P3040" s="4" t="str">
        <f>TEXT(Table1[[#This Row],[Invoice Date]],"mmm")</f>
        <v>Apr</v>
      </c>
      <c r="Q3040" s="4">
        <f>WEEKNUM(Table1[[#This Row],[Invoice Date]])</f>
        <v>15</v>
      </c>
    </row>
    <row r="3041" spans="2:17"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c r="O3041" s="4" t="str">
        <f>TEXT(Table1[[#This Row],[Invoice Date]],"yyyy")</f>
        <v>2021</v>
      </c>
      <c r="P3041" s="4" t="str">
        <f>TEXT(Table1[[#This Row],[Invoice Date]],"mmm")</f>
        <v>Apr</v>
      </c>
      <c r="Q3041" s="4">
        <f>WEEKNUM(Table1[[#This Row],[Invoice Date]])</f>
        <v>15</v>
      </c>
    </row>
    <row r="3042" spans="2:17"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c r="O3042" s="4" t="str">
        <f>TEXT(Table1[[#This Row],[Invoice Date]],"yyyy")</f>
        <v>2021</v>
      </c>
      <c r="P3042" s="4" t="str">
        <f>TEXT(Table1[[#This Row],[Invoice Date]],"mmm")</f>
        <v>Apr</v>
      </c>
      <c r="Q3042" s="4">
        <f>WEEKNUM(Table1[[#This Row],[Invoice Date]])</f>
        <v>15</v>
      </c>
    </row>
    <row r="3043" spans="2:17"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c r="O3043" s="4" t="str">
        <f>TEXT(Table1[[#This Row],[Invoice Date]],"yyyy")</f>
        <v>2021</v>
      </c>
      <c r="P3043" s="4" t="str">
        <f>TEXT(Table1[[#This Row],[Invoice Date]],"mmm")</f>
        <v>Apr</v>
      </c>
      <c r="Q3043" s="4">
        <f>WEEKNUM(Table1[[#This Row],[Invoice Date]])</f>
        <v>15</v>
      </c>
    </row>
    <row r="3044" spans="2:17"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c r="O3044" s="4" t="str">
        <f>TEXT(Table1[[#This Row],[Invoice Date]],"yyyy")</f>
        <v>2021</v>
      </c>
      <c r="P3044" s="4" t="str">
        <f>TEXT(Table1[[#This Row],[Invoice Date]],"mmm")</f>
        <v>Apr</v>
      </c>
      <c r="Q3044" s="4">
        <f>WEEKNUM(Table1[[#This Row],[Invoice Date]])</f>
        <v>15</v>
      </c>
    </row>
    <row r="3045" spans="2:17"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c r="O3045" s="4" t="str">
        <f>TEXT(Table1[[#This Row],[Invoice Date]],"yyyy")</f>
        <v>2021</v>
      </c>
      <c r="P3045" s="4" t="str">
        <f>TEXT(Table1[[#This Row],[Invoice Date]],"mmm")</f>
        <v>May</v>
      </c>
      <c r="Q3045" s="4">
        <f>WEEKNUM(Table1[[#This Row],[Invoice Date]])</f>
        <v>19</v>
      </c>
    </row>
    <row r="3046" spans="2:17"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c r="O3046" s="4" t="str">
        <f>TEXT(Table1[[#This Row],[Invoice Date]],"yyyy")</f>
        <v>2021</v>
      </c>
      <c r="P3046" s="4" t="str">
        <f>TEXT(Table1[[#This Row],[Invoice Date]],"mmm")</f>
        <v>May</v>
      </c>
      <c r="Q3046" s="4">
        <f>WEEKNUM(Table1[[#This Row],[Invoice Date]])</f>
        <v>19</v>
      </c>
    </row>
    <row r="3047" spans="2:17"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c r="O3047" s="4" t="str">
        <f>TEXT(Table1[[#This Row],[Invoice Date]],"yyyy")</f>
        <v>2021</v>
      </c>
      <c r="P3047" s="4" t="str">
        <f>TEXT(Table1[[#This Row],[Invoice Date]],"mmm")</f>
        <v>May</v>
      </c>
      <c r="Q3047" s="4">
        <f>WEEKNUM(Table1[[#This Row],[Invoice Date]])</f>
        <v>19</v>
      </c>
    </row>
    <row r="3048" spans="2:17"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c r="O3048" s="4" t="str">
        <f>TEXT(Table1[[#This Row],[Invoice Date]],"yyyy")</f>
        <v>2021</v>
      </c>
      <c r="P3048" s="4" t="str">
        <f>TEXT(Table1[[#This Row],[Invoice Date]],"mmm")</f>
        <v>May</v>
      </c>
      <c r="Q3048" s="4">
        <f>WEEKNUM(Table1[[#This Row],[Invoice Date]])</f>
        <v>19</v>
      </c>
    </row>
    <row r="3049" spans="2:17"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c r="O3049" s="4" t="str">
        <f>TEXT(Table1[[#This Row],[Invoice Date]],"yyyy")</f>
        <v>2021</v>
      </c>
      <c r="P3049" s="4" t="str">
        <f>TEXT(Table1[[#This Row],[Invoice Date]],"mmm")</f>
        <v>May</v>
      </c>
      <c r="Q3049" s="4">
        <f>WEEKNUM(Table1[[#This Row],[Invoice Date]])</f>
        <v>19</v>
      </c>
    </row>
    <row r="3050" spans="2:17"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c r="O3050" s="4" t="str">
        <f>TEXT(Table1[[#This Row],[Invoice Date]],"yyyy")</f>
        <v>2021</v>
      </c>
      <c r="P3050" s="4" t="str">
        <f>TEXT(Table1[[#This Row],[Invoice Date]],"mmm")</f>
        <v>May</v>
      </c>
      <c r="Q3050" s="4">
        <f>WEEKNUM(Table1[[#This Row],[Invoice Date]])</f>
        <v>19</v>
      </c>
    </row>
    <row r="3051" spans="2:17"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c r="O3051" s="4" t="str">
        <f>TEXT(Table1[[#This Row],[Invoice Date]],"yyyy")</f>
        <v>2021</v>
      </c>
      <c r="P3051" s="4" t="str">
        <f>TEXT(Table1[[#This Row],[Invoice Date]],"mmm")</f>
        <v>Jun</v>
      </c>
      <c r="Q3051" s="4">
        <f>WEEKNUM(Table1[[#This Row],[Invoice Date]])</f>
        <v>24</v>
      </c>
    </row>
    <row r="3052" spans="2:17"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c r="O3052" s="4" t="str">
        <f>TEXT(Table1[[#This Row],[Invoice Date]],"yyyy")</f>
        <v>2021</v>
      </c>
      <c r="P3052" s="4" t="str">
        <f>TEXT(Table1[[#This Row],[Invoice Date]],"mmm")</f>
        <v>Jun</v>
      </c>
      <c r="Q3052" s="4">
        <f>WEEKNUM(Table1[[#This Row],[Invoice Date]])</f>
        <v>24</v>
      </c>
    </row>
    <row r="3053" spans="2:17"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c r="O3053" s="4" t="str">
        <f>TEXT(Table1[[#This Row],[Invoice Date]],"yyyy")</f>
        <v>2021</v>
      </c>
      <c r="P3053" s="4" t="str">
        <f>TEXT(Table1[[#This Row],[Invoice Date]],"mmm")</f>
        <v>Jun</v>
      </c>
      <c r="Q3053" s="4">
        <f>WEEKNUM(Table1[[#This Row],[Invoice Date]])</f>
        <v>24</v>
      </c>
    </row>
    <row r="3054" spans="2:17"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c r="O3054" s="4" t="str">
        <f>TEXT(Table1[[#This Row],[Invoice Date]],"yyyy")</f>
        <v>2021</v>
      </c>
      <c r="P3054" s="4" t="str">
        <f>TEXT(Table1[[#This Row],[Invoice Date]],"mmm")</f>
        <v>Jun</v>
      </c>
      <c r="Q3054" s="4">
        <f>WEEKNUM(Table1[[#This Row],[Invoice Date]])</f>
        <v>24</v>
      </c>
    </row>
    <row r="3055" spans="2:17"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c r="O3055" s="4" t="str">
        <f>TEXT(Table1[[#This Row],[Invoice Date]],"yyyy")</f>
        <v>2021</v>
      </c>
      <c r="P3055" s="4" t="str">
        <f>TEXT(Table1[[#This Row],[Invoice Date]],"mmm")</f>
        <v>Jun</v>
      </c>
      <c r="Q3055" s="4">
        <f>WEEKNUM(Table1[[#This Row],[Invoice Date]])</f>
        <v>24</v>
      </c>
    </row>
    <row r="3056" spans="2:17"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c r="O3056" s="4" t="str">
        <f>TEXT(Table1[[#This Row],[Invoice Date]],"yyyy")</f>
        <v>2021</v>
      </c>
      <c r="P3056" s="4" t="str">
        <f>TEXT(Table1[[#This Row],[Invoice Date]],"mmm")</f>
        <v>Jun</v>
      </c>
      <c r="Q3056" s="4">
        <f>WEEKNUM(Table1[[#This Row],[Invoice Date]])</f>
        <v>24</v>
      </c>
    </row>
    <row r="3057" spans="2:17"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c r="O3057" s="4" t="str">
        <f>TEXT(Table1[[#This Row],[Invoice Date]],"yyyy")</f>
        <v>2021</v>
      </c>
      <c r="P3057" s="4" t="str">
        <f>TEXT(Table1[[#This Row],[Invoice Date]],"mmm")</f>
        <v>Jul</v>
      </c>
      <c r="Q3057" s="4">
        <f>WEEKNUM(Table1[[#This Row],[Invoice Date]])</f>
        <v>28</v>
      </c>
    </row>
    <row r="3058" spans="2:17"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c r="O3058" s="4" t="str">
        <f>TEXT(Table1[[#This Row],[Invoice Date]],"yyyy")</f>
        <v>2021</v>
      </c>
      <c r="P3058" s="4" t="str">
        <f>TEXT(Table1[[#This Row],[Invoice Date]],"mmm")</f>
        <v>Jul</v>
      </c>
      <c r="Q3058" s="4">
        <f>WEEKNUM(Table1[[#This Row],[Invoice Date]])</f>
        <v>28</v>
      </c>
    </row>
    <row r="3059" spans="2:17"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c r="O3059" s="4" t="str">
        <f>TEXT(Table1[[#This Row],[Invoice Date]],"yyyy")</f>
        <v>2021</v>
      </c>
      <c r="P3059" s="4" t="str">
        <f>TEXT(Table1[[#This Row],[Invoice Date]],"mmm")</f>
        <v>Jul</v>
      </c>
      <c r="Q3059" s="4">
        <f>WEEKNUM(Table1[[#This Row],[Invoice Date]])</f>
        <v>28</v>
      </c>
    </row>
    <row r="3060" spans="2:17"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c r="O3060" s="4" t="str">
        <f>TEXT(Table1[[#This Row],[Invoice Date]],"yyyy")</f>
        <v>2021</v>
      </c>
      <c r="P3060" s="4" t="str">
        <f>TEXT(Table1[[#This Row],[Invoice Date]],"mmm")</f>
        <v>Jul</v>
      </c>
      <c r="Q3060" s="4">
        <f>WEEKNUM(Table1[[#This Row],[Invoice Date]])</f>
        <v>28</v>
      </c>
    </row>
    <row r="3061" spans="2:17"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c r="O3061" s="4" t="str">
        <f>TEXT(Table1[[#This Row],[Invoice Date]],"yyyy")</f>
        <v>2021</v>
      </c>
      <c r="P3061" s="4" t="str">
        <f>TEXT(Table1[[#This Row],[Invoice Date]],"mmm")</f>
        <v>Jul</v>
      </c>
      <c r="Q3061" s="4">
        <f>WEEKNUM(Table1[[#This Row],[Invoice Date]])</f>
        <v>28</v>
      </c>
    </row>
    <row r="3062" spans="2:17"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c r="O3062" s="4" t="str">
        <f>TEXT(Table1[[#This Row],[Invoice Date]],"yyyy")</f>
        <v>2021</v>
      </c>
      <c r="P3062" s="4" t="str">
        <f>TEXT(Table1[[#This Row],[Invoice Date]],"mmm")</f>
        <v>Jul</v>
      </c>
      <c r="Q3062" s="4">
        <f>WEEKNUM(Table1[[#This Row],[Invoice Date]])</f>
        <v>28</v>
      </c>
    </row>
    <row r="3063" spans="2:17"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c r="O3063" s="4" t="str">
        <f>TEXT(Table1[[#This Row],[Invoice Date]],"yyyy")</f>
        <v>2021</v>
      </c>
      <c r="P3063" s="4" t="str">
        <f>TEXT(Table1[[#This Row],[Invoice Date]],"mmm")</f>
        <v>Aug</v>
      </c>
      <c r="Q3063" s="4">
        <f>WEEKNUM(Table1[[#This Row],[Invoice Date]])</f>
        <v>32</v>
      </c>
    </row>
    <row r="3064" spans="2:17"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c r="O3064" s="4" t="str">
        <f>TEXT(Table1[[#This Row],[Invoice Date]],"yyyy")</f>
        <v>2021</v>
      </c>
      <c r="P3064" s="4" t="str">
        <f>TEXT(Table1[[#This Row],[Invoice Date]],"mmm")</f>
        <v>Aug</v>
      </c>
      <c r="Q3064" s="4">
        <f>WEEKNUM(Table1[[#This Row],[Invoice Date]])</f>
        <v>32</v>
      </c>
    </row>
    <row r="3065" spans="2:17"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c r="O3065" s="4" t="str">
        <f>TEXT(Table1[[#This Row],[Invoice Date]],"yyyy")</f>
        <v>2021</v>
      </c>
      <c r="P3065" s="4" t="str">
        <f>TEXT(Table1[[#This Row],[Invoice Date]],"mmm")</f>
        <v>Aug</v>
      </c>
      <c r="Q3065" s="4">
        <f>WEEKNUM(Table1[[#This Row],[Invoice Date]])</f>
        <v>32</v>
      </c>
    </row>
    <row r="3066" spans="2:17"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c r="O3066" s="4" t="str">
        <f>TEXT(Table1[[#This Row],[Invoice Date]],"yyyy")</f>
        <v>2021</v>
      </c>
      <c r="P3066" s="4" t="str">
        <f>TEXT(Table1[[#This Row],[Invoice Date]],"mmm")</f>
        <v>Aug</v>
      </c>
      <c r="Q3066" s="4">
        <f>WEEKNUM(Table1[[#This Row],[Invoice Date]])</f>
        <v>32</v>
      </c>
    </row>
    <row r="3067" spans="2:17"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c r="O3067" s="4" t="str">
        <f>TEXT(Table1[[#This Row],[Invoice Date]],"yyyy")</f>
        <v>2021</v>
      </c>
      <c r="P3067" s="4" t="str">
        <f>TEXT(Table1[[#This Row],[Invoice Date]],"mmm")</f>
        <v>Aug</v>
      </c>
      <c r="Q3067" s="4">
        <f>WEEKNUM(Table1[[#This Row],[Invoice Date]])</f>
        <v>32</v>
      </c>
    </row>
    <row r="3068" spans="2:17"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c r="O3068" s="4" t="str">
        <f>TEXT(Table1[[#This Row],[Invoice Date]],"yyyy")</f>
        <v>2021</v>
      </c>
      <c r="P3068" s="4" t="str">
        <f>TEXT(Table1[[#This Row],[Invoice Date]],"mmm")</f>
        <v>Aug</v>
      </c>
      <c r="Q3068" s="4">
        <f>WEEKNUM(Table1[[#This Row],[Invoice Date]])</f>
        <v>32</v>
      </c>
    </row>
    <row r="3069" spans="2:17"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c r="O3069" s="4" t="str">
        <f>TEXT(Table1[[#This Row],[Invoice Date]],"yyyy")</f>
        <v>2021</v>
      </c>
      <c r="P3069" s="4" t="str">
        <f>TEXT(Table1[[#This Row],[Invoice Date]],"mmm")</f>
        <v>Sep</v>
      </c>
      <c r="Q3069" s="4">
        <f>WEEKNUM(Table1[[#This Row],[Invoice Date]])</f>
        <v>37</v>
      </c>
    </row>
    <row r="3070" spans="2:17"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c r="O3070" s="4" t="str">
        <f>TEXT(Table1[[#This Row],[Invoice Date]],"yyyy")</f>
        <v>2021</v>
      </c>
      <c r="P3070" s="4" t="str">
        <f>TEXT(Table1[[#This Row],[Invoice Date]],"mmm")</f>
        <v>Sep</v>
      </c>
      <c r="Q3070" s="4">
        <f>WEEKNUM(Table1[[#This Row],[Invoice Date]])</f>
        <v>37</v>
      </c>
    </row>
    <row r="3071" spans="2:17"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c r="O3071" s="4" t="str">
        <f>TEXT(Table1[[#This Row],[Invoice Date]],"yyyy")</f>
        <v>2021</v>
      </c>
      <c r="P3071" s="4" t="str">
        <f>TEXT(Table1[[#This Row],[Invoice Date]],"mmm")</f>
        <v>Sep</v>
      </c>
      <c r="Q3071" s="4">
        <f>WEEKNUM(Table1[[#This Row],[Invoice Date]])</f>
        <v>37</v>
      </c>
    </row>
    <row r="3072" spans="2:17"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c r="O3072" s="4" t="str">
        <f>TEXT(Table1[[#This Row],[Invoice Date]],"yyyy")</f>
        <v>2021</v>
      </c>
      <c r="P3072" s="4" t="str">
        <f>TEXT(Table1[[#This Row],[Invoice Date]],"mmm")</f>
        <v>Sep</v>
      </c>
      <c r="Q3072" s="4">
        <f>WEEKNUM(Table1[[#This Row],[Invoice Date]])</f>
        <v>37</v>
      </c>
    </row>
    <row r="3073" spans="2:17"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c r="O3073" s="4" t="str">
        <f>TEXT(Table1[[#This Row],[Invoice Date]],"yyyy")</f>
        <v>2021</v>
      </c>
      <c r="P3073" s="4" t="str">
        <f>TEXT(Table1[[#This Row],[Invoice Date]],"mmm")</f>
        <v>Sep</v>
      </c>
      <c r="Q3073" s="4">
        <f>WEEKNUM(Table1[[#This Row],[Invoice Date]])</f>
        <v>37</v>
      </c>
    </row>
    <row r="3074" spans="2:17"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c r="O3074" s="4" t="str">
        <f>TEXT(Table1[[#This Row],[Invoice Date]],"yyyy")</f>
        <v>2021</v>
      </c>
      <c r="P3074" s="4" t="str">
        <f>TEXT(Table1[[#This Row],[Invoice Date]],"mmm")</f>
        <v>Sep</v>
      </c>
      <c r="Q3074" s="4">
        <f>WEEKNUM(Table1[[#This Row],[Invoice Date]])</f>
        <v>37</v>
      </c>
    </row>
    <row r="3075" spans="2:17"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c r="O3075" s="4" t="str">
        <f>TEXT(Table1[[#This Row],[Invoice Date]],"yyyy")</f>
        <v>2021</v>
      </c>
      <c r="P3075" s="4" t="str">
        <f>TEXT(Table1[[#This Row],[Invoice Date]],"mmm")</f>
        <v>Oct</v>
      </c>
      <c r="Q3075" s="4">
        <f>WEEKNUM(Table1[[#This Row],[Invoice Date]])</f>
        <v>41</v>
      </c>
    </row>
    <row r="3076" spans="2:17"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c r="O3076" s="4" t="str">
        <f>TEXT(Table1[[#This Row],[Invoice Date]],"yyyy")</f>
        <v>2021</v>
      </c>
      <c r="P3076" s="4" t="str">
        <f>TEXT(Table1[[#This Row],[Invoice Date]],"mmm")</f>
        <v>Oct</v>
      </c>
      <c r="Q3076" s="4">
        <f>WEEKNUM(Table1[[#This Row],[Invoice Date]])</f>
        <v>41</v>
      </c>
    </row>
    <row r="3077" spans="2:17"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c r="O3077" s="4" t="str">
        <f>TEXT(Table1[[#This Row],[Invoice Date]],"yyyy")</f>
        <v>2021</v>
      </c>
      <c r="P3077" s="4" t="str">
        <f>TEXT(Table1[[#This Row],[Invoice Date]],"mmm")</f>
        <v>Oct</v>
      </c>
      <c r="Q3077" s="4">
        <f>WEEKNUM(Table1[[#This Row],[Invoice Date]])</f>
        <v>41</v>
      </c>
    </row>
    <row r="3078" spans="2:17"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c r="O3078" s="4" t="str">
        <f>TEXT(Table1[[#This Row],[Invoice Date]],"yyyy")</f>
        <v>2021</v>
      </c>
      <c r="P3078" s="4" t="str">
        <f>TEXT(Table1[[#This Row],[Invoice Date]],"mmm")</f>
        <v>Oct</v>
      </c>
      <c r="Q3078" s="4">
        <f>WEEKNUM(Table1[[#This Row],[Invoice Date]])</f>
        <v>41</v>
      </c>
    </row>
    <row r="3079" spans="2:17"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c r="O3079" s="4" t="str">
        <f>TEXT(Table1[[#This Row],[Invoice Date]],"yyyy")</f>
        <v>2021</v>
      </c>
      <c r="P3079" s="4" t="str">
        <f>TEXT(Table1[[#This Row],[Invoice Date]],"mmm")</f>
        <v>Oct</v>
      </c>
      <c r="Q3079" s="4">
        <f>WEEKNUM(Table1[[#This Row],[Invoice Date]])</f>
        <v>41</v>
      </c>
    </row>
    <row r="3080" spans="2:17"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c r="O3080" s="4" t="str">
        <f>TEXT(Table1[[#This Row],[Invoice Date]],"yyyy")</f>
        <v>2021</v>
      </c>
      <c r="P3080" s="4" t="str">
        <f>TEXT(Table1[[#This Row],[Invoice Date]],"mmm")</f>
        <v>Oct</v>
      </c>
      <c r="Q3080" s="4">
        <f>WEEKNUM(Table1[[#This Row],[Invoice Date]])</f>
        <v>41</v>
      </c>
    </row>
    <row r="3081" spans="2:17"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c r="O3081" s="4" t="str">
        <f>TEXT(Table1[[#This Row],[Invoice Date]],"yyyy")</f>
        <v>2021</v>
      </c>
      <c r="P3081" s="4" t="str">
        <f>TEXT(Table1[[#This Row],[Invoice Date]],"mmm")</f>
        <v>Nov</v>
      </c>
      <c r="Q3081" s="4">
        <f>WEEKNUM(Table1[[#This Row],[Invoice Date]])</f>
        <v>45</v>
      </c>
    </row>
    <row r="3082" spans="2:17"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c r="O3082" s="4" t="str">
        <f>TEXT(Table1[[#This Row],[Invoice Date]],"yyyy")</f>
        <v>2021</v>
      </c>
      <c r="P3082" s="4" t="str">
        <f>TEXT(Table1[[#This Row],[Invoice Date]],"mmm")</f>
        <v>Nov</v>
      </c>
      <c r="Q3082" s="4">
        <f>WEEKNUM(Table1[[#This Row],[Invoice Date]])</f>
        <v>45</v>
      </c>
    </row>
    <row r="3083" spans="2:17"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c r="O3083" s="4" t="str">
        <f>TEXT(Table1[[#This Row],[Invoice Date]],"yyyy")</f>
        <v>2021</v>
      </c>
      <c r="P3083" s="4" t="str">
        <f>TEXT(Table1[[#This Row],[Invoice Date]],"mmm")</f>
        <v>Nov</v>
      </c>
      <c r="Q3083" s="4">
        <f>WEEKNUM(Table1[[#This Row],[Invoice Date]])</f>
        <v>45</v>
      </c>
    </row>
    <row r="3084" spans="2:17"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c r="O3084" s="4" t="str">
        <f>TEXT(Table1[[#This Row],[Invoice Date]],"yyyy")</f>
        <v>2021</v>
      </c>
      <c r="P3084" s="4" t="str">
        <f>TEXT(Table1[[#This Row],[Invoice Date]],"mmm")</f>
        <v>Nov</v>
      </c>
      <c r="Q3084" s="4">
        <f>WEEKNUM(Table1[[#This Row],[Invoice Date]])</f>
        <v>45</v>
      </c>
    </row>
    <row r="3085" spans="2:17"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c r="O3085" s="4" t="str">
        <f>TEXT(Table1[[#This Row],[Invoice Date]],"yyyy")</f>
        <v>2021</v>
      </c>
      <c r="P3085" s="4" t="str">
        <f>TEXT(Table1[[#This Row],[Invoice Date]],"mmm")</f>
        <v>Nov</v>
      </c>
      <c r="Q3085" s="4">
        <f>WEEKNUM(Table1[[#This Row],[Invoice Date]])</f>
        <v>45</v>
      </c>
    </row>
    <row r="3086" spans="2:17"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c r="O3086" s="4" t="str">
        <f>TEXT(Table1[[#This Row],[Invoice Date]],"yyyy")</f>
        <v>2021</v>
      </c>
      <c r="P3086" s="4" t="str">
        <f>TEXT(Table1[[#This Row],[Invoice Date]],"mmm")</f>
        <v>Nov</v>
      </c>
      <c r="Q3086" s="4">
        <f>WEEKNUM(Table1[[#This Row],[Invoice Date]])</f>
        <v>45</v>
      </c>
    </row>
    <row r="3087" spans="2:17"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c r="O3087" s="4" t="str">
        <f>TEXT(Table1[[#This Row],[Invoice Date]],"yyyy")</f>
        <v>2021</v>
      </c>
      <c r="P3087" s="4" t="str">
        <f>TEXT(Table1[[#This Row],[Invoice Date]],"mmm")</f>
        <v>Dec</v>
      </c>
      <c r="Q3087" s="4">
        <f>WEEKNUM(Table1[[#This Row],[Invoice Date]])</f>
        <v>50</v>
      </c>
    </row>
    <row r="3088" spans="2:17"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c r="O3088" s="4" t="str">
        <f>TEXT(Table1[[#This Row],[Invoice Date]],"yyyy")</f>
        <v>2021</v>
      </c>
      <c r="P3088" s="4" t="str">
        <f>TEXT(Table1[[#This Row],[Invoice Date]],"mmm")</f>
        <v>Dec</v>
      </c>
      <c r="Q3088" s="4">
        <f>WEEKNUM(Table1[[#This Row],[Invoice Date]])</f>
        <v>50</v>
      </c>
    </row>
    <row r="3089" spans="2:17"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c r="O3089" s="4" t="str">
        <f>TEXT(Table1[[#This Row],[Invoice Date]],"yyyy")</f>
        <v>2021</v>
      </c>
      <c r="P3089" s="4" t="str">
        <f>TEXT(Table1[[#This Row],[Invoice Date]],"mmm")</f>
        <v>Dec</v>
      </c>
      <c r="Q3089" s="4">
        <f>WEEKNUM(Table1[[#This Row],[Invoice Date]])</f>
        <v>50</v>
      </c>
    </row>
    <row r="3090" spans="2:17"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c r="O3090" s="4" t="str">
        <f>TEXT(Table1[[#This Row],[Invoice Date]],"yyyy")</f>
        <v>2021</v>
      </c>
      <c r="P3090" s="4" t="str">
        <f>TEXT(Table1[[#This Row],[Invoice Date]],"mmm")</f>
        <v>Dec</v>
      </c>
      <c r="Q3090" s="4">
        <f>WEEKNUM(Table1[[#This Row],[Invoice Date]])</f>
        <v>50</v>
      </c>
    </row>
    <row r="3091" spans="2:17"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c r="O3091" s="4" t="str">
        <f>TEXT(Table1[[#This Row],[Invoice Date]],"yyyy")</f>
        <v>2021</v>
      </c>
      <c r="P3091" s="4" t="str">
        <f>TEXT(Table1[[#This Row],[Invoice Date]],"mmm")</f>
        <v>Dec</v>
      </c>
      <c r="Q3091" s="4">
        <f>WEEKNUM(Table1[[#This Row],[Invoice Date]])</f>
        <v>50</v>
      </c>
    </row>
    <row r="3092" spans="2:17"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c r="O3092" s="4" t="str">
        <f>TEXT(Table1[[#This Row],[Invoice Date]],"yyyy")</f>
        <v>2021</v>
      </c>
      <c r="P3092" s="4" t="str">
        <f>TEXT(Table1[[#This Row],[Invoice Date]],"mmm")</f>
        <v>Dec</v>
      </c>
      <c r="Q3092" s="4">
        <f>WEEKNUM(Table1[[#This Row],[Invoice Date]])</f>
        <v>50</v>
      </c>
    </row>
    <row r="3093" spans="2:17"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c r="O3093" s="4" t="str">
        <f>TEXT(Table1[[#This Row],[Invoice Date]],"yyyy")</f>
        <v>2021</v>
      </c>
      <c r="P3093" s="4" t="str">
        <f>TEXT(Table1[[#This Row],[Invoice Date]],"mmm")</f>
        <v>Jan</v>
      </c>
      <c r="Q3093" s="4">
        <f>WEEKNUM(Table1[[#This Row],[Invoice Date]])</f>
        <v>2</v>
      </c>
    </row>
    <row r="3094" spans="2:17"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c r="O3094" s="4" t="str">
        <f>TEXT(Table1[[#This Row],[Invoice Date]],"yyyy")</f>
        <v>2021</v>
      </c>
      <c r="P3094" s="4" t="str">
        <f>TEXT(Table1[[#This Row],[Invoice Date]],"mmm")</f>
        <v>Jan</v>
      </c>
      <c r="Q3094" s="4">
        <f>WEEKNUM(Table1[[#This Row],[Invoice Date]])</f>
        <v>2</v>
      </c>
    </row>
    <row r="3095" spans="2:17"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c r="O3095" s="4" t="str">
        <f>TEXT(Table1[[#This Row],[Invoice Date]],"yyyy")</f>
        <v>2021</v>
      </c>
      <c r="P3095" s="4" t="str">
        <f>TEXT(Table1[[#This Row],[Invoice Date]],"mmm")</f>
        <v>Jan</v>
      </c>
      <c r="Q3095" s="4">
        <f>WEEKNUM(Table1[[#This Row],[Invoice Date]])</f>
        <v>2</v>
      </c>
    </row>
    <row r="3096" spans="2:17"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c r="O3096" s="4" t="str">
        <f>TEXT(Table1[[#This Row],[Invoice Date]],"yyyy")</f>
        <v>2021</v>
      </c>
      <c r="P3096" s="4" t="str">
        <f>TEXT(Table1[[#This Row],[Invoice Date]],"mmm")</f>
        <v>Jan</v>
      </c>
      <c r="Q3096" s="4">
        <f>WEEKNUM(Table1[[#This Row],[Invoice Date]])</f>
        <v>2</v>
      </c>
    </row>
    <row r="3097" spans="2:17"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c r="O3097" s="4" t="str">
        <f>TEXT(Table1[[#This Row],[Invoice Date]],"yyyy")</f>
        <v>2021</v>
      </c>
      <c r="P3097" s="4" t="str">
        <f>TEXT(Table1[[#This Row],[Invoice Date]],"mmm")</f>
        <v>Jan</v>
      </c>
      <c r="Q3097" s="4">
        <f>WEEKNUM(Table1[[#This Row],[Invoice Date]])</f>
        <v>2</v>
      </c>
    </row>
    <row r="3098" spans="2:17"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c r="O3098" s="4" t="str">
        <f>TEXT(Table1[[#This Row],[Invoice Date]],"yyyy")</f>
        <v>2021</v>
      </c>
      <c r="P3098" s="4" t="str">
        <f>TEXT(Table1[[#This Row],[Invoice Date]],"mmm")</f>
        <v>Jan</v>
      </c>
      <c r="Q3098" s="4">
        <f>WEEKNUM(Table1[[#This Row],[Invoice Date]])</f>
        <v>2</v>
      </c>
    </row>
    <row r="3099" spans="2:17"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c r="O3099" s="4" t="str">
        <f>TEXT(Table1[[#This Row],[Invoice Date]],"yyyy")</f>
        <v>2021</v>
      </c>
      <c r="P3099" s="4" t="str">
        <f>TEXT(Table1[[#This Row],[Invoice Date]],"mmm")</f>
        <v>Feb</v>
      </c>
      <c r="Q3099" s="4">
        <f>WEEKNUM(Table1[[#This Row],[Invoice Date]])</f>
        <v>6</v>
      </c>
    </row>
    <row r="3100" spans="2:17"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c r="O3100" s="4" t="str">
        <f>TEXT(Table1[[#This Row],[Invoice Date]],"yyyy")</f>
        <v>2021</v>
      </c>
      <c r="P3100" s="4" t="str">
        <f>TEXT(Table1[[#This Row],[Invoice Date]],"mmm")</f>
        <v>Feb</v>
      </c>
      <c r="Q3100" s="4">
        <f>WEEKNUM(Table1[[#This Row],[Invoice Date]])</f>
        <v>6</v>
      </c>
    </row>
    <row r="3101" spans="2:17"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c r="O3101" s="4" t="str">
        <f>TEXT(Table1[[#This Row],[Invoice Date]],"yyyy")</f>
        <v>2021</v>
      </c>
      <c r="P3101" s="4" t="str">
        <f>TEXT(Table1[[#This Row],[Invoice Date]],"mmm")</f>
        <v>Feb</v>
      </c>
      <c r="Q3101" s="4">
        <f>WEEKNUM(Table1[[#This Row],[Invoice Date]])</f>
        <v>6</v>
      </c>
    </row>
    <row r="3102" spans="2:17"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c r="O3102" s="4" t="str">
        <f>TEXT(Table1[[#This Row],[Invoice Date]],"yyyy")</f>
        <v>2021</v>
      </c>
      <c r="P3102" s="4" t="str">
        <f>TEXT(Table1[[#This Row],[Invoice Date]],"mmm")</f>
        <v>Feb</v>
      </c>
      <c r="Q3102" s="4">
        <f>WEEKNUM(Table1[[#This Row],[Invoice Date]])</f>
        <v>6</v>
      </c>
    </row>
    <row r="3103" spans="2:17"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c r="O3103" s="4" t="str">
        <f>TEXT(Table1[[#This Row],[Invoice Date]],"yyyy")</f>
        <v>2021</v>
      </c>
      <c r="P3103" s="4" t="str">
        <f>TEXT(Table1[[#This Row],[Invoice Date]],"mmm")</f>
        <v>Feb</v>
      </c>
      <c r="Q3103" s="4">
        <f>WEEKNUM(Table1[[#This Row],[Invoice Date]])</f>
        <v>6</v>
      </c>
    </row>
    <row r="3104" spans="2:17"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c r="O3104" s="4" t="str">
        <f>TEXT(Table1[[#This Row],[Invoice Date]],"yyyy")</f>
        <v>2021</v>
      </c>
      <c r="P3104" s="4" t="str">
        <f>TEXT(Table1[[#This Row],[Invoice Date]],"mmm")</f>
        <v>Feb</v>
      </c>
      <c r="Q3104" s="4">
        <f>WEEKNUM(Table1[[#This Row],[Invoice Date]])</f>
        <v>6</v>
      </c>
    </row>
    <row r="3105" spans="2:17"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c r="O3105" s="4" t="str">
        <f>TEXT(Table1[[#This Row],[Invoice Date]],"yyyy")</f>
        <v>2021</v>
      </c>
      <c r="P3105" s="4" t="str">
        <f>TEXT(Table1[[#This Row],[Invoice Date]],"mmm")</f>
        <v>Mar</v>
      </c>
      <c r="Q3105" s="4">
        <f>WEEKNUM(Table1[[#This Row],[Invoice Date]])</f>
        <v>10</v>
      </c>
    </row>
    <row r="3106" spans="2:17"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c r="O3106" s="4" t="str">
        <f>TEXT(Table1[[#This Row],[Invoice Date]],"yyyy")</f>
        <v>2021</v>
      </c>
      <c r="P3106" s="4" t="str">
        <f>TEXT(Table1[[#This Row],[Invoice Date]],"mmm")</f>
        <v>Mar</v>
      </c>
      <c r="Q3106" s="4">
        <f>WEEKNUM(Table1[[#This Row],[Invoice Date]])</f>
        <v>10</v>
      </c>
    </row>
    <row r="3107" spans="2:17"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c r="O3107" s="4" t="str">
        <f>TEXT(Table1[[#This Row],[Invoice Date]],"yyyy")</f>
        <v>2021</v>
      </c>
      <c r="P3107" s="4" t="str">
        <f>TEXT(Table1[[#This Row],[Invoice Date]],"mmm")</f>
        <v>Mar</v>
      </c>
      <c r="Q3107" s="4">
        <f>WEEKNUM(Table1[[#This Row],[Invoice Date]])</f>
        <v>10</v>
      </c>
    </row>
    <row r="3108" spans="2:17"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c r="O3108" s="4" t="str">
        <f>TEXT(Table1[[#This Row],[Invoice Date]],"yyyy")</f>
        <v>2021</v>
      </c>
      <c r="P3108" s="4" t="str">
        <f>TEXT(Table1[[#This Row],[Invoice Date]],"mmm")</f>
        <v>Mar</v>
      </c>
      <c r="Q3108" s="4">
        <f>WEEKNUM(Table1[[#This Row],[Invoice Date]])</f>
        <v>10</v>
      </c>
    </row>
    <row r="3109" spans="2:17"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c r="O3109" s="4" t="str">
        <f>TEXT(Table1[[#This Row],[Invoice Date]],"yyyy")</f>
        <v>2021</v>
      </c>
      <c r="P3109" s="4" t="str">
        <f>TEXT(Table1[[#This Row],[Invoice Date]],"mmm")</f>
        <v>Mar</v>
      </c>
      <c r="Q3109" s="4">
        <f>WEEKNUM(Table1[[#This Row],[Invoice Date]])</f>
        <v>10</v>
      </c>
    </row>
    <row r="3110" spans="2:17"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c r="O3110" s="4" t="str">
        <f>TEXT(Table1[[#This Row],[Invoice Date]],"yyyy")</f>
        <v>2021</v>
      </c>
      <c r="P3110" s="4" t="str">
        <f>TEXT(Table1[[#This Row],[Invoice Date]],"mmm")</f>
        <v>Mar</v>
      </c>
      <c r="Q3110" s="4">
        <f>WEEKNUM(Table1[[#This Row],[Invoice Date]])</f>
        <v>10</v>
      </c>
    </row>
    <row r="3111" spans="2:17"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c r="O3111" s="4" t="str">
        <f>TEXT(Table1[[#This Row],[Invoice Date]],"yyyy")</f>
        <v>2021</v>
      </c>
      <c r="P3111" s="4" t="str">
        <f>TEXT(Table1[[#This Row],[Invoice Date]],"mmm")</f>
        <v>Apr</v>
      </c>
      <c r="Q3111" s="4">
        <f>WEEKNUM(Table1[[#This Row],[Invoice Date]])</f>
        <v>14</v>
      </c>
    </row>
    <row r="3112" spans="2:17"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c r="O3112" s="4" t="str">
        <f>TEXT(Table1[[#This Row],[Invoice Date]],"yyyy")</f>
        <v>2021</v>
      </c>
      <c r="P3112" s="4" t="str">
        <f>TEXT(Table1[[#This Row],[Invoice Date]],"mmm")</f>
        <v>Apr</v>
      </c>
      <c r="Q3112" s="4">
        <f>WEEKNUM(Table1[[#This Row],[Invoice Date]])</f>
        <v>14</v>
      </c>
    </row>
    <row r="3113" spans="2:17"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c r="O3113" s="4" t="str">
        <f>TEXT(Table1[[#This Row],[Invoice Date]],"yyyy")</f>
        <v>2021</v>
      </c>
      <c r="P3113" s="4" t="str">
        <f>TEXT(Table1[[#This Row],[Invoice Date]],"mmm")</f>
        <v>Apr</v>
      </c>
      <c r="Q3113" s="4">
        <f>WEEKNUM(Table1[[#This Row],[Invoice Date]])</f>
        <v>14</v>
      </c>
    </row>
    <row r="3114" spans="2:17"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c r="O3114" s="4" t="str">
        <f>TEXT(Table1[[#This Row],[Invoice Date]],"yyyy")</f>
        <v>2021</v>
      </c>
      <c r="P3114" s="4" t="str">
        <f>TEXT(Table1[[#This Row],[Invoice Date]],"mmm")</f>
        <v>Apr</v>
      </c>
      <c r="Q3114" s="4">
        <f>WEEKNUM(Table1[[#This Row],[Invoice Date]])</f>
        <v>14</v>
      </c>
    </row>
    <row r="3115" spans="2:17"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c r="O3115" s="4" t="str">
        <f>TEXT(Table1[[#This Row],[Invoice Date]],"yyyy")</f>
        <v>2021</v>
      </c>
      <c r="P3115" s="4" t="str">
        <f>TEXT(Table1[[#This Row],[Invoice Date]],"mmm")</f>
        <v>Apr</v>
      </c>
      <c r="Q3115" s="4">
        <f>WEEKNUM(Table1[[#This Row],[Invoice Date]])</f>
        <v>14</v>
      </c>
    </row>
    <row r="3116" spans="2:17"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c r="O3116" s="4" t="str">
        <f>TEXT(Table1[[#This Row],[Invoice Date]],"yyyy")</f>
        <v>2021</v>
      </c>
      <c r="P3116" s="4" t="str">
        <f>TEXT(Table1[[#This Row],[Invoice Date]],"mmm")</f>
        <v>Apr</v>
      </c>
      <c r="Q3116" s="4">
        <f>WEEKNUM(Table1[[#This Row],[Invoice Date]])</f>
        <v>14</v>
      </c>
    </row>
    <row r="3117" spans="2:17"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c r="O3117" s="4" t="str">
        <f>TEXT(Table1[[#This Row],[Invoice Date]],"yyyy")</f>
        <v>2021</v>
      </c>
      <c r="P3117" s="4" t="str">
        <f>TEXT(Table1[[#This Row],[Invoice Date]],"mmm")</f>
        <v>May</v>
      </c>
      <c r="Q3117" s="4">
        <f>WEEKNUM(Table1[[#This Row],[Invoice Date]])</f>
        <v>19</v>
      </c>
    </row>
    <row r="3118" spans="2:17"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c r="O3118" s="4" t="str">
        <f>TEXT(Table1[[#This Row],[Invoice Date]],"yyyy")</f>
        <v>2021</v>
      </c>
      <c r="P3118" s="4" t="str">
        <f>TEXT(Table1[[#This Row],[Invoice Date]],"mmm")</f>
        <v>May</v>
      </c>
      <c r="Q3118" s="4">
        <f>WEEKNUM(Table1[[#This Row],[Invoice Date]])</f>
        <v>19</v>
      </c>
    </row>
    <row r="3119" spans="2:17"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c r="O3119" s="4" t="str">
        <f>TEXT(Table1[[#This Row],[Invoice Date]],"yyyy")</f>
        <v>2021</v>
      </c>
      <c r="P3119" s="4" t="str">
        <f>TEXT(Table1[[#This Row],[Invoice Date]],"mmm")</f>
        <v>May</v>
      </c>
      <c r="Q3119" s="4">
        <f>WEEKNUM(Table1[[#This Row],[Invoice Date]])</f>
        <v>19</v>
      </c>
    </row>
    <row r="3120" spans="2:17"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c r="O3120" s="4" t="str">
        <f>TEXT(Table1[[#This Row],[Invoice Date]],"yyyy")</f>
        <v>2021</v>
      </c>
      <c r="P3120" s="4" t="str">
        <f>TEXT(Table1[[#This Row],[Invoice Date]],"mmm")</f>
        <v>May</v>
      </c>
      <c r="Q3120" s="4">
        <f>WEEKNUM(Table1[[#This Row],[Invoice Date]])</f>
        <v>19</v>
      </c>
    </row>
    <row r="3121" spans="2:17"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c r="O3121" s="4" t="str">
        <f>TEXT(Table1[[#This Row],[Invoice Date]],"yyyy")</f>
        <v>2021</v>
      </c>
      <c r="P3121" s="4" t="str">
        <f>TEXT(Table1[[#This Row],[Invoice Date]],"mmm")</f>
        <v>May</v>
      </c>
      <c r="Q3121" s="4">
        <f>WEEKNUM(Table1[[#This Row],[Invoice Date]])</f>
        <v>19</v>
      </c>
    </row>
    <row r="3122" spans="2:17"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c r="O3122" s="4" t="str">
        <f>TEXT(Table1[[#This Row],[Invoice Date]],"yyyy")</f>
        <v>2021</v>
      </c>
      <c r="P3122" s="4" t="str">
        <f>TEXT(Table1[[#This Row],[Invoice Date]],"mmm")</f>
        <v>May</v>
      </c>
      <c r="Q3122" s="4">
        <f>WEEKNUM(Table1[[#This Row],[Invoice Date]])</f>
        <v>19</v>
      </c>
    </row>
    <row r="3123" spans="2:17"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c r="O3123" s="4" t="str">
        <f>TEXT(Table1[[#This Row],[Invoice Date]],"yyyy")</f>
        <v>2021</v>
      </c>
      <c r="P3123" s="4" t="str">
        <f>TEXT(Table1[[#This Row],[Invoice Date]],"mmm")</f>
        <v>Jun</v>
      </c>
      <c r="Q3123" s="4">
        <f>WEEKNUM(Table1[[#This Row],[Invoice Date]])</f>
        <v>23</v>
      </c>
    </row>
    <row r="3124" spans="2:17"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c r="O3124" s="4" t="str">
        <f>TEXT(Table1[[#This Row],[Invoice Date]],"yyyy")</f>
        <v>2021</v>
      </c>
      <c r="P3124" s="4" t="str">
        <f>TEXT(Table1[[#This Row],[Invoice Date]],"mmm")</f>
        <v>Jun</v>
      </c>
      <c r="Q3124" s="4">
        <f>WEEKNUM(Table1[[#This Row],[Invoice Date]])</f>
        <v>23</v>
      </c>
    </row>
    <row r="3125" spans="2:17"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c r="O3125" s="4" t="str">
        <f>TEXT(Table1[[#This Row],[Invoice Date]],"yyyy")</f>
        <v>2021</v>
      </c>
      <c r="P3125" s="4" t="str">
        <f>TEXT(Table1[[#This Row],[Invoice Date]],"mmm")</f>
        <v>Jun</v>
      </c>
      <c r="Q3125" s="4">
        <f>WEEKNUM(Table1[[#This Row],[Invoice Date]])</f>
        <v>23</v>
      </c>
    </row>
    <row r="3126" spans="2:17"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c r="O3126" s="4" t="str">
        <f>TEXT(Table1[[#This Row],[Invoice Date]],"yyyy")</f>
        <v>2021</v>
      </c>
      <c r="P3126" s="4" t="str">
        <f>TEXT(Table1[[#This Row],[Invoice Date]],"mmm")</f>
        <v>Jun</v>
      </c>
      <c r="Q3126" s="4">
        <f>WEEKNUM(Table1[[#This Row],[Invoice Date]])</f>
        <v>23</v>
      </c>
    </row>
    <row r="3127" spans="2:17"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c r="O3127" s="4" t="str">
        <f>TEXT(Table1[[#This Row],[Invoice Date]],"yyyy")</f>
        <v>2021</v>
      </c>
      <c r="P3127" s="4" t="str">
        <f>TEXT(Table1[[#This Row],[Invoice Date]],"mmm")</f>
        <v>Jun</v>
      </c>
      <c r="Q3127" s="4">
        <f>WEEKNUM(Table1[[#This Row],[Invoice Date]])</f>
        <v>23</v>
      </c>
    </row>
    <row r="3128" spans="2:17"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c r="O3128" s="4" t="str">
        <f>TEXT(Table1[[#This Row],[Invoice Date]],"yyyy")</f>
        <v>2021</v>
      </c>
      <c r="P3128" s="4" t="str">
        <f>TEXT(Table1[[#This Row],[Invoice Date]],"mmm")</f>
        <v>Jun</v>
      </c>
      <c r="Q3128" s="4">
        <f>WEEKNUM(Table1[[#This Row],[Invoice Date]])</f>
        <v>23</v>
      </c>
    </row>
    <row r="3129" spans="2:17"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c r="O3129" s="4" t="str">
        <f>TEXT(Table1[[#This Row],[Invoice Date]],"yyyy")</f>
        <v>2021</v>
      </c>
      <c r="P3129" s="4" t="str">
        <f>TEXT(Table1[[#This Row],[Invoice Date]],"mmm")</f>
        <v>Jul</v>
      </c>
      <c r="Q3129" s="4">
        <f>WEEKNUM(Table1[[#This Row],[Invoice Date]])</f>
        <v>27</v>
      </c>
    </row>
    <row r="3130" spans="2:17"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c r="O3130" s="4" t="str">
        <f>TEXT(Table1[[#This Row],[Invoice Date]],"yyyy")</f>
        <v>2021</v>
      </c>
      <c r="P3130" s="4" t="str">
        <f>TEXT(Table1[[#This Row],[Invoice Date]],"mmm")</f>
        <v>Jul</v>
      </c>
      <c r="Q3130" s="4">
        <f>WEEKNUM(Table1[[#This Row],[Invoice Date]])</f>
        <v>27</v>
      </c>
    </row>
    <row r="3131" spans="2:17"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c r="O3131" s="4" t="str">
        <f>TEXT(Table1[[#This Row],[Invoice Date]],"yyyy")</f>
        <v>2021</v>
      </c>
      <c r="P3131" s="4" t="str">
        <f>TEXT(Table1[[#This Row],[Invoice Date]],"mmm")</f>
        <v>Jul</v>
      </c>
      <c r="Q3131" s="4">
        <f>WEEKNUM(Table1[[#This Row],[Invoice Date]])</f>
        <v>27</v>
      </c>
    </row>
    <row r="3132" spans="2:17"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c r="O3132" s="4" t="str">
        <f>TEXT(Table1[[#This Row],[Invoice Date]],"yyyy")</f>
        <v>2021</v>
      </c>
      <c r="P3132" s="4" t="str">
        <f>TEXT(Table1[[#This Row],[Invoice Date]],"mmm")</f>
        <v>Jul</v>
      </c>
      <c r="Q3132" s="4">
        <f>WEEKNUM(Table1[[#This Row],[Invoice Date]])</f>
        <v>27</v>
      </c>
    </row>
    <row r="3133" spans="2:17"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c r="O3133" s="4" t="str">
        <f>TEXT(Table1[[#This Row],[Invoice Date]],"yyyy")</f>
        <v>2021</v>
      </c>
      <c r="P3133" s="4" t="str">
        <f>TEXT(Table1[[#This Row],[Invoice Date]],"mmm")</f>
        <v>Jul</v>
      </c>
      <c r="Q3133" s="4">
        <f>WEEKNUM(Table1[[#This Row],[Invoice Date]])</f>
        <v>27</v>
      </c>
    </row>
    <row r="3134" spans="2:17"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c r="O3134" s="4" t="str">
        <f>TEXT(Table1[[#This Row],[Invoice Date]],"yyyy")</f>
        <v>2021</v>
      </c>
      <c r="P3134" s="4" t="str">
        <f>TEXT(Table1[[#This Row],[Invoice Date]],"mmm")</f>
        <v>Jul</v>
      </c>
      <c r="Q3134" s="4">
        <f>WEEKNUM(Table1[[#This Row],[Invoice Date]])</f>
        <v>27</v>
      </c>
    </row>
    <row r="3135" spans="2:17"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c r="O3135" s="4" t="str">
        <f>TEXT(Table1[[#This Row],[Invoice Date]],"yyyy")</f>
        <v>2021</v>
      </c>
      <c r="P3135" s="4" t="str">
        <f>TEXT(Table1[[#This Row],[Invoice Date]],"mmm")</f>
        <v>Aug</v>
      </c>
      <c r="Q3135" s="4">
        <f>WEEKNUM(Table1[[#This Row],[Invoice Date]])</f>
        <v>32</v>
      </c>
    </row>
    <row r="3136" spans="2:17"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c r="O3136" s="4" t="str">
        <f>TEXT(Table1[[#This Row],[Invoice Date]],"yyyy")</f>
        <v>2021</v>
      </c>
      <c r="P3136" s="4" t="str">
        <f>TEXT(Table1[[#This Row],[Invoice Date]],"mmm")</f>
        <v>Aug</v>
      </c>
      <c r="Q3136" s="4">
        <f>WEEKNUM(Table1[[#This Row],[Invoice Date]])</f>
        <v>32</v>
      </c>
    </row>
    <row r="3137" spans="2:17"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c r="O3137" s="4" t="str">
        <f>TEXT(Table1[[#This Row],[Invoice Date]],"yyyy")</f>
        <v>2021</v>
      </c>
      <c r="P3137" s="4" t="str">
        <f>TEXT(Table1[[#This Row],[Invoice Date]],"mmm")</f>
        <v>Aug</v>
      </c>
      <c r="Q3137" s="4">
        <f>WEEKNUM(Table1[[#This Row],[Invoice Date]])</f>
        <v>32</v>
      </c>
    </row>
    <row r="3138" spans="2:17"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c r="O3138" s="4" t="str">
        <f>TEXT(Table1[[#This Row],[Invoice Date]],"yyyy")</f>
        <v>2021</v>
      </c>
      <c r="P3138" s="4" t="str">
        <f>TEXT(Table1[[#This Row],[Invoice Date]],"mmm")</f>
        <v>Aug</v>
      </c>
      <c r="Q3138" s="4">
        <f>WEEKNUM(Table1[[#This Row],[Invoice Date]])</f>
        <v>32</v>
      </c>
    </row>
    <row r="3139" spans="2:17"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c r="O3139" s="4" t="str">
        <f>TEXT(Table1[[#This Row],[Invoice Date]],"yyyy")</f>
        <v>2021</v>
      </c>
      <c r="P3139" s="4" t="str">
        <f>TEXT(Table1[[#This Row],[Invoice Date]],"mmm")</f>
        <v>Aug</v>
      </c>
      <c r="Q3139" s="4">
        <f>WEEKNUM(Table1[[#This Row],[Invoice Date]])</f>
        <v>32</v>
      </c>
    </row>
    <row r="3140" spans="2:17"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c r="O3140" s="4" t="str">
        <f>TEXT(Table1[[#This Row],[Invoice Date]],"yyyy")</f>
        <v>2021</v>
      </c>
      <c r="P3140" s="4" t="str">
        <f>TEXT(Table1[[#This Row],[Invoice Date]],"mmm")</f>
        <v>Aug</v>
      </c>
      <c r="Q3140" s="4">
        <f>WEEKNUM(Table1[[#This Row],[Invoice Date]])</f>
        <v>32</v>
      </c>
    </row>
    <row r="3141" spans="2:17"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c r="O3141" s="4" t="str">
        <f>TEXT(Table1[[#This Row],[Invoice Date]],"yyyy")</f>
        <v>2021</v>
      </c>
      <c r="P3141" s="4" t="str">
        <f>TEXT(Table1[[#This Row],[Invoice Date]],"mmm")</f>
        <v>Sep</v>
      </c>
      <c r="Q3141" s="4">
        <f>WEEKNUM(Table1[[#This Row],[Invoice Date]])</f>
        <v>36</v>
      </c>
    </row>
    <row r="3142" spans="2:17"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c r="O3142" s="4" t="str">
        <f>TEXT(Table1[[#This Row],[Invoice Date]],"yyyy")</f>
        <v>2021</v>
      </c>
      <c r="P3142" s="4" t="str">
        <f>TEXT(Table1[[#This Row],[Invoice Date]],"mmm")</f>
        <v>Sep</v>
      </c>
      <c r="Q3142" s="4">
        <f>WEEKNUM(Table1[[#This Row],[Invoice Date]])</f>
        <v>36</v>
      </c>
    </row>
    <row r="3143" spans="2:17"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c r="O3143" s="4" t="str">
        <f>TEXT(Table1[[#This Row],[Invoice Date]],"yyyy")</f>
        <v>2021</v>
      </c>
      <c r="P3143" s="4" t="str">
        <f>TEXT(Table1[[#This Row],[Invoice Date]],"mmm")</f>
        <v>Sep</v>
      </c>
      <c r="Q3143" s="4">
        <f>WEEKNUM(Table1[[#This Row],[Invoice Date]])</f>
        <v>36</v>
      </c>
    </row>
    <row r="3144" spans="2:17"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c r="O3144" s="4" t="str">
        <f>TEXT(Table1[[#This Row],[Invoice Date]],"yyyy")</f>
        <v>2021</v>
      </c>
      <c r="P3144" s="4" t="str">
        <f>TEXT(Table1[[#This Row],[Invoice Date]],"mmm")</f>
        <v>Sep</v>
      </c>
      <c r="Q3144" s="4">
        <f>WEEKNUM(Table1[[#This Row],[Invoice Date]])</f>
        <v>36</v>
      </c>
    </row>
    <row r="3145" spans="2:17"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c r="O3145" s="4" t="str">
        <f>TEXT(Table1[[#This Row],[Invoice Date]],"yyyy")</f>
        <v>2021</v>
      </c>
      <c r="P3145" s="4" t="str">
        <f>TEXT(Table1[[#This Row],[Invoice Date]],"mmm")</f>
        <v>Sep</v>
      </c>
      <c r="Q3145" s="4">
        <f>WEEKNUM(Table1[[#This Row],[Invoice Date]])</f>
        <v>36</v>
      </c>
    </row>
    <row r="3146" spans="2:17"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c r="O3146" s="4" t="str">
        <f>TEXT(Table1[[#This Row],[Invoice Date]],"yyyy")</f>
        <v>2021</v>
      </c>
      <c r="P3146" s="4" t="str">
        <f>TEXT(Table1[[#This Row],[Invoice Date]],"mmm")</f>
        <v>Sep</v>
      </c>
      <c r="Q3146" s="4">
        <f>WEEKNUM(Table1[[#This Row],[Invoice Date]])</f>
        <v>36</v>
      </c>
    </row>
    <row r="3147" spans="2:17"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c r="O3147" s="4" t="str">
        <f>TEXT(Table1[[#This Row],[Invoice Date]],"yyyy")</f>
        <v>2021</v>
      </c>
      <c r="P3147" s="4" t="str">
        <f>TEXT(Table1[[#This Row],[Invoice Date]],"mmm")</f>
        <v>Oct</v>
      </c>
      <c r="Q3147" s="4">
        <f>WEEKNUM(Table1[[#This Row],[Invoice Date]])</f>
        <v>41</v>
      </c>
    </row>
    <row r="3148" spans="2:17"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c r="O3148" s="4" t="str">
        <f>TEXT(Table1[[#This Row],[Invoice Date]],"yyyy")</f>
        <v>2021</v>
      </c>
      <c r="P3148" s="4" t="str">
        <f>TEXT(Table1[[#This Row],[Invoice Date]],"mmm")</f>
        <v>Oct</v>
      </c>
      <c r="Q3148" s="4">
        <f>WEEKNUM(Table1[[#This Row],[Invoice Date]])</f>
        <v>41</v>
      </c>
    </row>
    <row r="3149" spans="2:17"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c r="O3149" s="4" t="str">
        <f>TEXT(Table1[[#This Row],[Invoice Date]],"yyyy")</f>
        <v>2021</v>
      </c>
      <c r="P3149" s="4" t="str">
        <f>TEXT(Table1[[#This Row],[Invoice Date]],"mmm")</f>
        <v>Oct</v>
      </c>
      <c r="Q3149" s="4">
        <f>WEEKNUM(Table1[[#This Row],[Invoice Date]])</f>
        <v>41</v>
      </c>
    </row>
    <row r="3150" spans="2:17"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c r="O3150" s="4" t="str">
        <f>TEXT(Table1[[#This Row],[Invoice Date]],"yyyy")</f>
        <v>2021</v>
      </c>
      <c r="P3150" s="4" t="str">
        <f>TEXT(Table1[[#This Row],[Invoice Date]],"mmm")</f>
        <v>Oct</v>
      </c>
      <c r="Q3150" s="4">
        <f>WEEKNUM(Table1[[#This Row],[Invoice Date]])</f>
        <v>41</v>
      </c>
    </row>
    <row r="3151" spans="2:17"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c r="O3151" s="4" t="str">
        <f>TEXT(Table1[[#This Row],[Invoice Date]],"yyyy")</f>
        <v>2021</v>
      </c>
      <c r="P3151" s="4" t="str">
        <f>TEXT(Table1[[#This Row],[Invoice Date]],"mmm")</f>
        <v>Oct</v>
      </c>
      <c r="Q3151" s="4">
        <f>WEEKNUM(Table1[[#This Row],[Invoice Date]])</f>
        <v>41</v>
      </c>
    </row>
    <row r="3152" spans="2:17"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c r="O3152" s="4" t="str">
        <f>TEXT(Table1[[#This Row],[Invoice Date]],"yyyy")</f>
        <v>2021</v>
      </c>
      <c r="P3152" s="4" t="str">
        <f>TEXT(Table1[[#This Row],[Invoice Date]],"mmm")</f>
        <v>Oct</v>
      </c>
      <c r="Q3152" s="4">
        <f>WEEKNUM(Table1[[#This Row],[Invoice Date]])</f>
        <v>41</v>
      </c>
    </row>
    <row r="3153" spans="2:17"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c r="O3153" s="4" t="str">
        <f>TEXT(Table1[[#This Row],[Invoice Date]],"yyyy")</f>
        <v>2021</v>
      </c>
      <c r="P3153" s="4" t="str">
        <f>TEXT(Table1[[#This Row],[Invoice Date]],"mmm")</f>
        <v>Nov</v>
      </c>
      <c r="Q3153" s="4">
        <f>WEEKNUM(Table1[[#This Row],[Invoice Date]])</f>
        <v>45</v>
      </c>
    </row>
    <row r="3154" spans="2:17"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c r="O3154" s="4" t="str">
        <f>TEXT(Table1[[#This Row],[Invoice Date]],"yyyy")</f>
        <v>2021</v>
      </c>
      <c r="P3154" s="4" t="str">
        <f>TEXT(Table1[[#This Row],[Invoice Date]],"mmm")</f>
        <v>Nov</v>
      </c>
      <c r="Q3154" s="4">
        <f>WEEKNUM(Table1[[#This Row],[Invoice Date]])</f>
        <v>45</v>
      </c>
    </row>
    <row r="3155" spans="2:17"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c r="O3155" s="4" t="str">
        <f>TEXT(Table1[[#This Row],[Invoice Date]],"yyyy")</f>
        <v>2021</v>
      </c>
      <c r="P3155" s="4" t="str">
        <f>TEXT(Table1[[#This Row],[Invoice Date]],"mmm")</f>
        <v>Nov</v>
      </c>
      <c r="Q3155" s="4">
        <f>WEEKNUM(Table1[[#This Row],[Invoice Date]])</f>
        <v>45</v>
      </c>
    </row>
    <row r="3156" spans="2:17"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c r="O3156" s="4" t="str">
        <f>TEXT(Table1[[#This Row],[Invoice Date]],"yyyy")</f>
        <v>2021</v>
      </c>
      <c r="P3156" s="4" t="str">
        <f>TEXT(Table1[[#This Row],[Invoice Date]],"mmm")</f>
        <v>Nov</v>
      </c>
      <c r="Q3156" s="4">
        <f>WEEKNUM(Table1[[#This Row],[Invoice Date]])</f>
        <v>45</v>
      </c>
    </row>
    <row r="3157" spans="2:17"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c r="O3157" s="4" t="str">
        <f>TEXT(Table1[[#This Row],[Invoice Date]],"yyyy")</f>
        <v>2021</v>
      </c>
      <c r="P3157" s="4" t="str">
        <f>TEXT(Table1[[#This Row],[Invoice Date]],"mmm")</f>
        <v>Nov</v>
      </c>
      <c r="Q3157" s="4">
        <f>WEEKNUM(Table1[[#This Row],[Invoice Date]])</f>
        <v>45</v>
      </c>
    </row>
    <row r="3158" spans="2:17"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c r="O3158" s="4" t="str">
        <f>TEXT(Table1[[#This Row],[Invoice Date]],"yyyy")</f>
        <v>2021</v>
      </c>
      <c r="P3158" s="4" t="str">
        <f>TEXT(Table1[[#This Row],[Invoice Date]],"mmm")</f>
        <v>Nov</v>
      </c>
      <c r="Q3158" s="4">
        <f>WEEKNUM(Table1[[#This Row],[Invoice Date]])</f>
        <v>45</v>
      </c>
    </row>
    <row r="3159" spans="2:17"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c r="O3159" s="4" t="str">
        <f>TEXT(Table1[[#This Row],[Invoice Date]],"yyyy")</f>
        <v>2021</v>
      </c>
      <c r="P3159" s="4" t="str">
        <f>TEXT(Table1[[#This Row],[Invoice Date]],"mmm")</f>
        <v>Dec</v>
      </c>
      <c r="Q3159" s="4">
        <f>WEEKNUM(Table1[[#This Row],[Invoice Date]])</f>
        <v>49</v>
      </c>
    </row>
    <row r="3160" spans="2:17"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c r="O3160" s="4" t="str">
        <f>TEXT(Table1[[#This Row],[Invoice Date]],"yyyy")</f>
        <v>2021</v>
      </c>
      <c r="P3160" s="4" t="str">
        <f>TEXT(Table1[[#This Row],[Invoice Date]],"mmm")</f>
        <v>Dec</v>
      </c>
      <c r="Q3160" s="4">
        <f>WEEKNUM(Table1[[#This Row],[Invoice Date]])</f>
        <v>49</v>
      </c>
    </row>
    <row r="3161" spans="2:17"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c r="O3161" s="4" t="str">
        <f>TEXT(Table1[[#This Row],[Invoice Date]],"yyyy")</f>
        <v>2021</v>
      </c>
      <c r="P3161" s="4" t="str">
        <f>TEXT(Table1[[#This Row],[Invoice Date]],"mmm")</f>
        <v>Dec</v>
      </c>
      <c r="Q3161" s="4">
        <f>WEEKNUM(Table1[[#This Row],[Invoice Date]])</f>
        <v>49</v>
      </c>
    </row>
    <row r="3162" spans="2:17"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c r="O3162" s="4" t="str">
        <f>TEXT(Table1[[#This Row],[Invoice Date]],"yyyy")</f>
        <v>2021</v>
      </c>
      <c r="P3162" s="4" t="str">
        <f>TEXT(Table1[[#This Row],[Invoice Date]],"mmm")</f>
        <v>Dec</v>
      </c>
      <c r="Q3162" s="4">
        <f>WEEKNUM(Table1[[#This Row],[Invoice Date]])</f>
        <v>49</v>
      </c>
    </row>
    <row r="3163" spans="2:17"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c r="O3163" s="4" t="str">
        <f>TEXT(Table1[[#This Row],[Invoice Date]],"yyyy")</f>
        <v>2021</v>
      </c>
      <c r="P3163" s="4" t="str">
        <f>TEXT(Table1[[#This Row],[Invoice Date]],"mmm")</f>
        <v>Dec</v>
      </c>
      <c r="Q3163" s="4">
        <f>WEEKNUM(Table1[[#This Row],[Invoice Date]])</f>
        <v>49</v>
      </c>
    </row>
    <row r="3164" spans="2:17"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c r="O3164" s="4" t="str">
        <f>TEXT(Table1[[#This Row],[Invoice Date]],"yyyy")</f>
        <v>2021</v>
      </c>
      <c r="P3164" s="4" t="str">
        <f>TEXT(Table1[[#This Row],[Invoice Date]],"mmm")</f>
        <v>Dec</v>
      </c>
      <c r="Q3164" s="4">
        <f>WEEKNUM(Table1[[#This Row],[Invoice Date]])</f>
        <v>49</v>
      </c>
    </row>
    <row r="3165" spans="2:17"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c r="O3165" s="4" t="str">
        <f>TEXT(Table1[[#This Row],[Invoice Date]],"yyyy")</f>
        <v>2021</v>
      </c>
      <c r="P3165" s="4" t="str">
        <f>TEXT(Table1[[#This Row],[Invoice Date]],"mmm")</f>
        <v>Jan</v>
      </c>
      <c r="Q3165" s="4">
        <f>WEEKNUM(Table1[[#This Row],[Invoice Date]])</f>
        <v>3</v>
      </c>
    </row>
    <row r="3166" spans="2:17"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c r="O3166" s="4" t="str">
        <f>TEXT(Table1[[#This Row],[Invoice Date]],"yyyy")</f>
        <v>2021</v>
      </c>
      <c r="P3166" s="4" t="str">
        <f>TEXT(Table1[[#This Row],[Invoice Date]],"mmm")</f>
        <v>Jan</v>
      </c>
      <c r="Q3166" s="4">
        <f>WEEKNUM(Table1[[#This Row],[Invoice Date]])</f>
        <v>3</v>
      </c>
    </row>
    <row r="3167" spans="2:17"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c r="O3167" s="4" t="str">
        <f>TEXT(Table1[[#This Row],[Invoice Date]],"yyyy")</f>
        <v>2021</v>
      </c>
      <c r="P3167" s="4" t="str">
        <f>TEXT(Table1[[#This Row],[Invoice Date]],"mmm")</f>
        <v>Jan</v>
      </c>
      <c r="Q3167" s="4">
        <f>WEEKNUM(Table1[[#This Row],[Invoice Date]])</f>
        <v>3</v>
      </c>
    </row>
    <row r="3168" spans="2:17"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c r="O3168" s="4" t="str">
        <f>TEXT(Table1[[#This Row],[Invoice Date]],"yyyy")</f>
        <v>2021</v>
      </c>
      <c r="P3168" s="4" t="str">
        <f>TEXT(Table1[[#This Row],[Invoice Date]],"mmm")</f>
        <v>Jan</v>
      </c>
      <c r="Q3168" s="4">
        <f>WEEKNUM(Table1[[#This Row],[Invoice Date]])</f>
        <v>3</v>
      </c>
    </row>
    <row r="3169" spans="2:17"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c r="O3169" s="4" t="str">
        <f>TEXT(Table1[[#This Row],[Invoice Date]],"yyyy")</f>
        <v>2021</v>
      </c>
      <c r="P3169" s="4" t="str">
        <f>TEXT(Table1[[#This Row],[Invoice Date]],"mmm")</f>
        <v>Jan</v>
      </c>
      <c r="Q3169" s="4">
        <f>WEEKNUM(Table1[[#This Row],[Invoice Date]])</f>
        <v>3</v>
      </c>
    </row>
    <row r="3170" spans="2:17"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c r="O3170" s="4" t="str">
        <f>TEXT(Table1[[#This Row],[Invoice Date]],"yyyy")</f>
        <v>2021</v>
      </c>
      <c r="P3170" s="4" t="str">
        <f>TEXT(Table1[[#This Row],[Invoice Date]],"mmm")</f>
        <v>Jan</v>
      </c>
      <c r="Q3170" s="4">
        <f>WEEKNUM(Table1[[#This Row],[Invoice Date]])</f>
        <v>3</v>
      </c>
    </row>
    <row r="3171" spans="2:17"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c r="O3171" s="4" t="str">
        <f>TEXT(Table1[[#This Row],[Invoice Date]],"yyyy")</f>
        <v>2021</v>
      </c>
      <c r="P3171" s="4" t="str">
        <f>TEXT(Table1[[#This Row],[Invoice Date]],"mmm")</f>
        <v>Feb</v>
      </c>
      <c r="Q3171" s="4">
        <f>WEEKNUM(Table1[[#This Row],[Invoice Date]])</f>
        <v>7</v>
      </c>
    </row>
    <row r="3172" spans="2:17"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c r="O3172" s="4" t="str">
        <f>TEXT(Table1[[#This Row],[Invoice Date]],"yyyy")</f>
        <v>2021</v>
      </c>
      <c r="P3172" s="4" t="str">
        <f>TEXT(Table1[[#This Row],[Invoice Date]],"mmm")</f>
        <v>Feb</v>
      </c>
      <c r="Q3172" s="4">
        <f>WEEKNUM(Table1[[#This Row],[Invoice Date]])</f>
        <v>7</v>
      </c>
    </row>
    <row r="3173" spans="2:17"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c r="O3173" s="4" t="str">
        <f>TEXT(Table1[[#This Row],[Invoice Date]],"yyyy")</f>
        <v>2021</v>
      </c>
      <c r="P3173" s="4" t="str">
        <f>TEXT(Table1[[#This Row],[Invoice Date]],"mmm")</f>
        <v>Feb</v>
      </c>
      <c r="Q3173" s="4">
        <f>WEEKNUM(Table1[[#This Row],[Invoice Date]])</f>
        <v>7</v>
      </c>
    </row>
    <row r="3174" spans="2:17"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c r="O3174" s="4" t="str">
        <f>TEXT(Table1[[#This Row],[Invoice Date]],"yyyy")</f>
        <v>2021</v>
      </c>
      <c r="P3174" s="4" t="str">
        <f>TEXT(Table1[[#This Row],[Invoice Date]],"mmm")</f>
        <v>Feb</v>
      </c>
      <c r="Q3174" s="4">
        <f>WEEKNUM(Table1[[#This Row],[Invoice Date]])</f>
        <v>7</v>
      </c>
    </row>
    <row r="3175" spans="2:17"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c r="O3175" s="4" t="str">
        <f>TEXT(Table1[[#This Row],[Invoice Date]],"yyyy")</f>
        <v>2021</v>
      </c>
      <c r="P3175" s="4" t="str">
        <f>TEXT(Table1[[#This Row],[Invoice Date]],"mmm")</f>
        <v>Feb</v>
      </c>
      <c r="Q3175" s="4">
        <f>WEEKNUM(Table1[[#This Row],[Invoice Date]])</f>
        <v>7</v>
      </c>
    </row>
    <row r="3176" spans="2:17"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c r="O3176" s="4" t="str">
        <f>TEXT(Table1[[#This Row],[Invoice Date]],"yyyy")</f>
        <v>2021</v>
      </c>
      <c r="P3176" s="4" t="str">
        <f>TEXT(Table1[[#This Row],[Invoice Date]],"mmm")</f>
        <v>Feb</v>
      </c>
      <c r="Q3176" s="4">
        <f>WEEKNUM(Table1[[#This Row],[Invoice Date]])</f>
        <v>7</v>
      </c>
    </row>
    <row r="3177" spans="2:17"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c r="O3177" s="4" t="str">
        <f>TEXT(Table1[[#This Row],[Invoice Date]],"yyyy")</f>
        <v>2021</v>
      </c>
      <c r="P3177" s="4" t="str">
        <f>TEXT(Table1[[#This Row],[Invoice Date]],"mmm")</f>
        <v>Mar</v>
      </c>
      <c r="Q3177" s="4">
        <f>WEEKNUM(Table1[[#This Row],[Invoice Date]])</f>
        <v>11</v>
      </c>
    </row>
    <row r="3178" spans="2:17"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c r="O3178" s="4" t="str">
        <f>TEXT(Table1[[#This Row],[Invoice Date]],"yyyy")</f>
        <v>2021</v>
      </c>
      <c r="P3178" s="4" t="str">
        <f>TEXT(Table1[[#This Row],[Invoice Date]],"mmm")</f>
        <v>Mar</v>
      </c>
      <c r="Q3178" s="4">
        <f>WEEKNUM(Table1[[#This Row],[Invoice Date]])</f>
        <v>11</v>
      </c>
    </row>
    <row r="3179" spans="2:17"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c r="O3179" s="4" t="str">
        <f>TEXT(Table1[[#This Row],[Invoice Date]],"yyyy")</f>
        <v>2021</v>
      </c>
      <c r="P3179" s="4" t="str">
        <f>TEXT(Table1[[#This Row],[Invoice Date]],"mmm")</f>
        <v>Mar</v>
      </c>
      <c r="Q3179" s="4">
        <f>WEEKNUM(Table1[[#This Row],[Invoice Date]])</f>
        <v>11</v>
      </c>
    </row>
    <row r="3180" spans="2:17"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c r="O3180" s="4" t="str">
        <f>TEXT(Table1[[#This Row],[Invoice Date]],"yyyy")</f>
        <v>2021</v>
      </c>
      <c r="P3180" s="4" t="str">
        <f>TEXT(Table1[[#This Row],[Invoice Date]],"mmm")</f>
        <v>Mar</v>
      </c>
      <c r="Q3180" s="4">
        <f>WEEKNUM(Table1[[#This Row],[Invoice Date]])</f>
        <v>11</v>
      </c>
    </row>
    <row r="3181" spans="2:17"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c r="O3181" s="4" t="str">
        <f>TEXT(Table1[[#This Row],[Invoice Date]],"yyyy")</f>
        <v>2021</v>
      </c>
      <c r="P3181" s="4" t="str">
        <f>TEXT(Table1[[#This Row],[Invoice Date]],"mmm")</f>
        <v>Mar</v>
      </c>
      <c r="Q3181" s="4">
        <f>WEEKNUM(Table1[[#This Row],[Invoice Date]])</f>
        <v>11</v>
      </c>
    </row>
    <row r="3182" spans="2:17"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c r="O3182" s="4" t="str">
        <f>TEXT(Table1[[#This Row],[Invoice Date]],"yyyy")</f>
        <v>2021</v>
      </c>
      <c r="P3182" s="4" t="str">
        <f>TEXT(Table1[[#This Row],[Invoice Date]],"mmm")</f>
        <v>Mar</v>
      </c>
      <c r="Q3182" s="4">
        <f>WEEKNUM(Table1[[#This Row],[Invoice Date]])</f>
        <v>11</v>
      </c>
    </row>
    <row r="3183" spans="2:17"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c r="O3183" s="4" t="str">
        <f>TEXT(Table1[[#This Row],[Invoice Date]],"yyyy")</f>
        <v>2021</v>
      </c>
      <c r="P3183" s="4" t="str">
        <f>TEXT(Table1[[#This Row],[Invoice Date]],"mmm")</f>
        <v>Apr</v>
      </c>
      <c r="Q3183" s="4">
        <f>WEEKNUM(Table1[[#This Row],[Invoice Date]])</f>
        <v>15</v>
      </c>
    </row>
    <row r="3184" spans="2:17"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c r="O3184" s="4" t="str">
        <f>TEXT(Table1[[#This Row],[Invoice Date]],"yyyy")</f>
        <v>2021</v>
      </c>
      <c r="P3184" s="4" t="str">
        <f>TEXT(Table1[[#This Row],[Invoice Date]],"mmm")</f>
        <v>Apr</v>
      </c>
      <c r="Q3184" s="4">
        <f>WEEKNUM(Table1[[#This Row],[Invoice Date]])</f>
        <v>15</v>
      </c>
    </row>
    <row r="3185" spans="2:17"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c r="O3185" s="4" t="str">
        <f>TEXT(Table1[[#This Row],[Invoice Date]],"yyyy")</f>
        <v>2021</v>
      </c>
      <c r="P3185" s="4" t="str">
        <f>TEXT(Table1[[#This Row],[Invoice Date]],"mmm")</f>
        <v>Apr</v>
      </c>
      <c r="Q3185" s="4">
        <f>WEEKNUM(Table1[[#This Row],[Invoice Date]])</f>
        <v>15</v>
      </c>
    </row>
    <row r="3186" spans="2:17"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c r="O3186" s="4" t="str">
        <f>TEXT(Table1[[#This Row],[Invoice Date]],"yyyy")</f>
        <v>2021</v>
      </c>
      <c r="P3186" s="4" t="str">
        <f>TEXT(Table1[[#This Row],[Invoice Date]],"mmm")</f>
        <v>Apr</v>
      </c>
      <c r="Q3186" s="4">
        <f>WEEKNUM(Table1[[#This Row],[Invoice Date]])</f>
        <v>15</v>
      </c>
    </row>
    <row r="3187" spans="2:17"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c r="O3187" s="4" t="str">
        <f>TEXT(Table1[[#This Row],[Invoice Date]],"yyyy")</f>
        <v>2021</v>
      </c>
      <c r="P3187" s="4" t="str">
        <f>TEXT(Table1[[#This Row],[Invoice Date]],"mmm")</f>
        <v>Apr</v>
      </c>
      <c r="Q3187" s="4">
        <f>WEEKNUM(Table1[[#This Row],[Invoice Date]])</f>
        <v>15</v>
      </c>
    </row>
    <row r="3188" spans="2:17"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c r="O3188" s="4" t="str">
        <f>TEXT(Table1[[#This Row],[Invoice Date]],"yyyy")</f>
        <v>2021</v>
      </c>
      <c r="P3188" s="4" t="str">
        <f>TEXT(Table1[[#This Row],[Invoice Date]],"mmm")</f>
        <v>Apr</v>
      </c>
      <c r="Q3188" s="4">
        <f>WEEKNUM(Table1[[#This Row],[Invoice Date]])</f>
        <v>15</v>
      </c>
    </row>
    <row r="3189" spans="2:17"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c r="O3189" s="4" t="str">
        <f>TEXT(Table1[[#This Row],[Invoice Date]],"yyyy")</f>
        <v>2021</v>
      </c>
      <c r="P3189" s="4" t="str">
        <f>TEXT(Table1[[#This Row],[Invoice Date]],"mmm")</f>
        <v>May</v>
      </c>
      <c r="Q3189" s="4">
        <f>WEEKNUM(Table1[[#This Row],[Invoice Date]])</f>
        <v>20</v>
      </c>
    </row>
    <row r="3190" spans="2:17"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c r="O3190" s="4" t="str">
        <f>TEXT(Table1[[#This Row],[Invoice Date]],"yyyy")</f>
        <v>2021</v>
      </c>
      <c r="P3190" s="4" t="str">
        <f>TEXT(Table1[[#This Row],[Invoice Date]],"mmm")</f>
        <v>May</v>
      </c>
      <c r="Q3190" s="4">
        <f>WEEKNUM(Table1[[#This Row],[Invoice Date]])</f>
        <v>20</v>
      </c>
    </row>
    <row r="3191" spans="2:17"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c r="O3191" s="4" t="str">
        <f>TEXT(Table1[[#This Row],[Invoice Date]],"yyyy")</f>
        <v>2021</v>
      </c>
      <c r="P3191" s="4" t="str">
        <f>TEXT(Table1[[#This Row],[Invoice Date]],"mmm")</f>
        <v>May</v>
      </c>
      <c r="Q3191" s="4">
        <f>WEEKNUM(Table1[[#This Row],[Invoice Date]])</f>
        <v>20</v>
      </c>
    </row>
    <row r="3192" spans="2:17"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c r="O3192" s="4" t="str">
        <f>TEXT(Table1[[#This Row],[Invoice Date]],"yyyy")</f>
        <v>2021</v>
      </c>
      <c r="P3192" s="4" t="str">
        <f>TEXT(Table1[[#This Row],[Invoice Date]],"mmm")</f>
        <v>May</v>
      </c>
      <c r="Q3192" s="4">
        <f>WEEKNUM(Table1[[#This Row],[Invoice Date]])</f>
        <v>20</v>
      </c>
    </row>
    <row r="3193" spans="2:17"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c r="O3193" s="4" t="str">
        <f>TEXT(Table1[[#This Row],[Invoice Date]],"yyyy")</f>
        <v>2021</v>
      </c>
      <c r="P3193" s="4" t="str">
        <f>TEXT(Table1[[#This Row],[Invoice Date]],"mmm")</f>
        <v>May</v>
      </c>
      <c r="Q3193" s="4">
        <f>WEEKNUM(Table1[[#This Row],[Invoice Date]])</f>
        <v>20</v>
      </c>
    </row>
    <row r="3194" spans="2:17"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c r="O3194" s="4" t="str">
        <f>TEXT(Table1[[#This Row],[Invoice Date]],"yyyy")</f>
        <v>2021</v>
      </c>
      <c r="P3194" s="4" t="str">
        <f>TEXT(Table1[[#This Row],[Invoice Date]],"mmm")</f>
        <v>May</v>
      </c>
      <c r="Q3194" s="4">
        <f>WEEKNUM(Table1[[#This Row],[Invoice Date]])</f>
        <v>20</v>
      </c>
    </row>
    <row r="3195" spans="2:17"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c r="O3195" s="4" t="str">
        <f>TEXT(Table1[[#This Row],[Invoice Date]],"yyyy")</f>
        <v>2021</v>
      </c>
      <c r="P3195" s="4" t="str">
        <f>TEXT(Table1[[#This Row],[Invoice Date]],"mmm")</f>
        <v>Jun</v>
      </c>
      <c r="Q3195" s="4">
        <f>WEEKNUM(Table1[[#This Row],[Invoice Date]])</f>
        <v>24</v>
      </c>
    </row>
    <row r="3196" spans="2:17"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c r="O3196" s="4" t="str">
        <f>TEXT(Table1[[#This Row],[Invoice Date]],"yyyy")</f>
        <v>2021</v>
      </c>
      <c r="P3196" s="4" t="str">
        <f>TEXT(Table1[[#This Row],[Invoice Date]],"mmm")</f>
        <v>Jun</v>
      </c>
      <c r="Q3196" s="4">
        <f>WEEKNUM(Table1[[#This Row],[Invoice Date]])</f>
        <v>24</v>
      </c>
    </row>
    <row r="3197" spans="2:17"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c r="O3197" s="4" t="str">
        <f>TEXT(Table1[[#This Row],[Invoice Date]],"yyyy")</f>
        <v>2021</v>
      </c>
      <c r="P3197" s="4" t="str">
        <f>TEXT(Table1[[#This Row],[Invoice Date]],"mmm")</f>
        <v>Jun</v>
      </c>
      <c r="Q3197" s="4">
        <f>WEEKNUM(Table1[[#This Row],[Invoice Date]])</f>
        <v>24</v>
      </c>
    </row>
    <row r="3198" spans="2:17"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c r="O3198" s="4" t="str">
        <f>TEXT(Table1[[#This Row],[Invoice Date]],"yyyy")</f>
        <v>2021</v>
      </c>
      <c r="P3198" s="4" t="str">
        <f>TEXT(Table1[[#This Row],[Invoice Date]],"mmm")</f>
        <v>Jun</v>
      </c>
      <c r="Q3198" s="4">
        <f>WEEKNUM(Table1[[#This Row],[Invoice Date]])</f>
        <v>24</v>
      </c>
    </row>
    <row r="3199" spans="2:17"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c r="O3199" s="4" t="str">
        <f>TEXT(Table1[[#This Row],[Invoice Date]],"yyyy")</f>
        <v>2021</v>
      </c>
      <c r="P3199" s="4" t="str">
        <f>TEXT(Table1[[#This Row],[Invoice Date]],"mmm")</f>
        <v>Jun</v>
      </c>
      <c r="Q3199" s="4">
        <f>WEEKNUM(Table1[[#This Row],[Invoice Date]])</f>
        <v>24</v>
      </c>
    </row>
    <row r="3200" spans="2:17"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c r="O3200" s="4" t="str">
        <f>TEXT(Table1[[#This Row],[Invoice Date]],"yyyy")</f>
        <v>2021</v>
      </c>
      <c r="P3200" s="4" t="str">
        <f>TEXT(Table1[[#This Row],[Invoice Date]],"mmm")</f>
        <v>Jun</v>
      </c>
      <c r="Q3200" s="4">
        <f>WEEKNUM(Table1[[#This Row],[Invoice Date]])</f>
        <v>24</v>
      </c>
    </row>
    <row r="3201" spans="2:17"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c r="O3201" s="4" t="str">
        <f>TEXT(Table1[[#This Row],[Invoice Date]],"yyyy")</f>
        <v>2021</v>
      </c>
      <c r="P3201" s="4" t="str">
        <f>TEXT(Table1[[#This Row],[Invoice Date]],"mmm")</f>
        <v>Jul</v>
      </c>
      <c r="Q3201" s="4">
        <f>WEEKNUM(Table1[[#This Row],[Invoice Date]])</f>
        <v>28</v>
      </c>
    </row>
    <row r="3202" spans="2:17"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c r="O3202" s="4" t="str">
        <f>TEXT(Table1[[#This Row],[Invoice Date]],"yyyy")</f>
        <v>2021</v>
      </c>
      <c r="P3202" s="4" t="str">
        <f>TEXT(Table1[[#This Row],[Invoice Date]],"mmm")</f>
        <v>Jul</v>
      </c>
      <c r="Q3202" s="4">
        <f>WEEKNUM(Table1[[#This Row],[Invoice Date]])</f>
        <v>28</v>
      </c>
    </row>
    <row r="3203" spans="2:17"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c r="O3203" s="4" t="str">
        <f>TEXT(Table1[[#This Row],[Invoice Date]],"yyyy")</f>
        <v>2021</v>
      </c>
      <c r="P3203" s="4" t="str">
        <f>TEXT(Table1[[#This Row],[Invoice Date]],"mmm")</f>
        <v>Jul</v>
      </c>
      <c r="Q3203" s="4">
        <f>WEEKNUM(Table1[[#This Row],[Invoice Date]])</f>
        <v>28</v>
      </c>
    </row>
    <row r="3204" spans="2:17"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c r="O3204" s="4" t="str">
        <f>TEXT(Table1[[#This Row],[Invoice Date]],"yyyy")</f>
        <v>2021</v>
      </c>
      <c r="P3204" s="4" t="str">
        <f>TEXT(Table1[[#This Row],[Invoice Date]],"mmm")</f>
        <v>Jul</v>
      </c>
      <c r="Q3204" s="4">
        <f>WEEKNUM(Table1[[#This Row],[Invoice Date]])</f>
        <v>28</v>
      </c>
    </row>
    <row r="3205" spans="2:17"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c r="O3205" s="4" t="str">
        <f>TEXT(Table1[[#This Row],[Invoice Date]],"yyyy")</f>
        <v>2021</v>
      </c>
      <c r="P3205" s="4" t="str">
        <f>TEXT(Table1[[#This Row],[Invoice Date]],"mmm")</f>
        <v>Jul</v>
      </c>
      <c r="Q3205" s="4">
        <f>WEEKNUM(Table1[[#This Row],[Invoice Date]])</f>
        <v>28</v>
      </c>
    </row>
    <row r="3206" spans="2:17"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c r="O3206" s="4" t="str">
        <f>TEXT(Table1[[#This Row],[Invoice Date]],"yyyy")</f>
        <v>2021</v>
      </c>
      <c r="P3206" s="4" t="str">
        <f>TEXT(Table1[[#This Row],[Invoice Date]],"mmm")</f>
        <v>Jul</v>
      </c>
      <c r="Q3206" s="4">
        <f>WEEKNUM(Table1[[#This Row],[Invoice Date]])</f>
        <v>28</v>
      </c>
    </row>
    <row r="3207" spans="2:17"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c r="O3207" s="4" t="str">
        <f>TEXT(Table1[[#This Row],[Invoice Date]],"yyyy")</f>
        <v>2021</v>
      </c>
      <c r="P3207" s="4" t="str">
        <f>TEXT(Table1[[#This Row],[Invoice Date]],"mmm")</f>
        <v>Aug</v>
      </c>
      <c r="Q3207" s="4">
        <f>WEEKNUM(Table1[[#This Row],[Invoice Date]])</f>
        <v>33</v>
      </c>
    </row>
    <row r="3208" spans="2:17"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c r="O3208" s="4" t="str">
        <f>TEXT(Table1[[#This Row],[Invoice Date]],"yyyy")</f>
        <v>2021</v>
      </c>
      <c r="P3208" s="4" t="str">
        <f>TEXT(Table1[[#This Row],[Invoice Date]],"mmm")</f>
        <v>Aug</v>
      </c>
      <c r="Q3208" s="4">
        <f>WEEKNUM(Table1[[#This Row],[Invoice Date]])</f>
        <v>33</v>
      </c>
    </row>
    <row r="3209" spans="2:17"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c r="O3209" s="4" t="str">
        <f>TEXT(Table1[[#This Row],[Invoice Date]],"yyyy")</f>
        <v>2021</v>
      </c>
      <c r="P3209" s="4" t="str">
        <f>TEXT(Table1[[#This Row],[Invoice Date]],"mmm")</f>
        <v>Aug</v>
      </c>
      <c r="Q3209" s="4">
        <f>WEEKNUM(Table1[[#This Row],[Invoice Date]])</f>
        <v>33</v>
      </c>
    </row>
    <row r="3210" spans="2:17"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c r="O3210" s="4" t="str">
        <f>TEXT(Table1[[#This Row],[Invoice Date]],"yyyy")</f>
        <v>2021</v>
      </c>
      <c r="P3210" s="4" t="str">
        <f>TEXT(Table1[[#This Row],[Invoice Date]],"mmm")</f>
        <v>Aug</v>
      </c>
      <c r="Q3210" s="4">
        <f>WEEKNUM(Table1[[#This Row],[Invoice Date]])</f>
        <v>33</v>
      </c>
    </row>
    <row r="3211" spans="2:17"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c r="O3211" s="4" t="str">
        <f>TEXT(Table1[[#This Row],[Invoice Date]],"yyyy")</f>
        <v>2021</v>
      </c>
      <c r="P3211" s="4" t="str">
        <f>TEXT(Table1[[#This Row],[Invoice Date]],"mmm")</f>
        <v>Aug</v>
      </c>
      <c r="Q3211" s="4">
        <f>WEEKNUM(Table1[[#This Row],[Invoice Date]])</f>
        <v>33</v>
      </c>
    </row>
    <row r="3212" spans="2:17"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c r="O3212" s="4" t="str">
        <f>TEXT(Table1[[#This Row],[Invoice Date]],"yyyy")</f>
        <v>2021</v>
      </c>
      <c r="P3212" s="4" t="str">
        <f>TEXT(Table1[[#This Row],[Invoice Date]],"mmm")</f>
        <v>Aug</v>
      </c>
      <c r="Q3212" s="4">
        <f>WEEKNUM(Table1[[#This Row],[Invoice Date]])</f>
        <v>33</v>
      </c>
    </row>
    <row r="3213" spans="2:17"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c r="O3213" s="4" t="str">
        <f>TEXT(Table1[[#This Row],[Invoice Date]],"yyyy")</f>
        <v>2021</v>
      </c>
      <c r="P3213" s="4" t="str">
        <f>TEXT(Table1[[#This Row],[Invoice Date]],"mmm")</f>
        <v>Sep</v>
      </c>
      <c r="Q3213" s="4">
        <f>WEEKNUM(Table1[[#This Row],[Invoice Date]])</f>
        <v>37</v>
      </c>
    </row>
    <row r="3214" spans="2:17"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c r="O3214" s="4" t="str">
        <f>TEXT(Table1[[#This Row],[Invoice Date]],"yyyy")</f>
        <v>2021</v>
      </c>
      <c r="P3214" s="4" t="str">
        <f>TEXT(Table1[[#This Row],[Invoice Date]],"mmm")</f>
        <v>Sep</v>
      </c>
      <c r="Q3214" s="4">
        <f>WEEKNUM(Table1[[#This Row],[Invoice Date]])</f>
        <v>37</v>
      </c>
    </row>
    <row r="3215" spans="2:17"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c r="O3215" s="4" t="str">
        <f>TEXT(Table1[[#This Row],[Invoice Date]],"yyyy")</f>
        <v>2021</v>
      </c>
      <c r="P3215" s="4" t="str">
        <f>TEXT(Table1[[#This Row],[Invoice Date]],"mmm")</f>
        <v>Sep</v>
      </c>
      <c r="Q3215" s="4">
        <f>WEEKNUM(Table1[[#This Row],[Invoice Date]])</f>
        <v>37</v>
      </c>
    </row>
    <row r="3216" spans="2:17"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c r="O3216" s="4" t="str">
        <f>TEXT(Table1[[#This Row],[Invoice Date]],"yyyy")</f>
        <v>2021</v>
      </c>
      <c r="P3216" s="4" t="str">
        <f>TEXT(Table1[[#This Row],[Invoice Date]],"mmm")</f>
        <v>Sep</v>
      </c>
      <c r="Q3216" s="4">
        <f>WEEKNUM(Table1[[#This Row],[Invoice Date]])</f>
        <v>37</v>
      </c>
    </row>
    <row r="3217" spans="2:17"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c r="O3217" s="4" t="str">
        <f>TEXT(Table1[[#This Row],[Invoice Date]],"yyyy")</f>
        <v>2021</v>
      </c>
      <c r="P3217" s="4" t="str">
        <f>TEXT(Table1[[#This Row],[Invoice Date]],"mmm")</f>
        <v>Sep</v>
      </c>
      <c r="Q3217" s="4">
        <f>WEEKNUM(Table1[[#This Row],[Invoice Date]])</f>
        <v>37</v>
      </c>
    </row>
    <row r="3218" spans="2:17"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c r="O3218" s="4" t="str">
        <f>TEXT(Table1[[#This Row],[Invoice Date]],"yyyy")</f>
        <v>2021</v>
      </c>
      <c r="P3218" s="4" t="str">
        <f>TEXT(Table1[[#This Row],[Invoice Date]],"mmm")</f>
        <v>Sep</v>
      </c>
      <c r="Q3218" s="4">
        <f>WEEKNUM(Table1[[#This Row],[Invoice Date]])</f>
        <v>37</v>
      </c>
    </row>
    <row r="3219" spans="2:17"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c r="O3219" s="4" t="str">
        <f>TEXT(Table1[[#This Row],[Invoice Date]],"yyyy")</f>
        <v>2021</v>
      </c>
      <c r="P3219" s="4" t="str">
        <f>TEXT(Table1[[#This Row],[Invoice Date]],"mmm")</f>
        <v>Oct</v>
      </c>
      <c r="Q3219" s="4">
        <f>WEEKNUM(Table1[[#This Row],[Invoice Date]])</f>
        <v>42</v>
      </c>
    </row>
    <row r="3220" spans="2:17"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c r="O3220" s="4" t="str">
        <f>TEXT(Table1[[#This Row],[Invoice Date]],"yyyy")</f>
        <v>2021</v>
      </c>
      <c r="P3220" s="4" t="str">
        <f>TEXT(Table1[[#This Row],[Invoice Date]],"mmm")</f>
        <v>Oct</v>
      </c>
      <c r="Q3220" s="4">
        <f>WEEKNUM(Table1[[#This Row],[Invoice Date]])</f>
        <v>42</v>
      </c>
    </row>
    <row r="3221" spans="2:17"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c r="O3221" s="4" t="str">
        <f>TEXT(Table1[[#This Row],[Invoice Date]],"yyyy")</f>
        <v>2021</v>
      </c>
      <c r="P3221" s="4" t="str">
        <f>TEXT(Table1[[#This Row],[Invoice Date]],"mmm")</f>
        <v>Oct</v>
      </c>
      <c r="Q3221" s="4">
        <f>WEEKNUM(Table1[[#This Row],[Invoice Date]])</f>
        <v>42</v>
      </c>
    </row>
    <row r="3222" spans="2:17"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c r="O3222" s="4" t="str">
        <f>TEXT(Table1[[#This Row],[Invoice Date]],"yyyy")</f>
        <v>2021</v>
      </c>
      <c r="P3222" s="4" t="str">
        <f>TEXT(Table1[[#This Row],[Invoice Date]],"mmm")</f>
        <v>Oct</v>
      </c>
      <c r="Q3222" s="4">
        <f>WEEKNUM(Table1[[#This Row],[Invoice Date]])</f>
        <v>42</v>
      </c>
    </row>
    <row r="3223" spans="2:17"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c r="O3223" s="4" t="str">
        <f>TEXT(Table1[[#This Row],[Invoice Date]],"yyyy")</f>
        <v>2021</v>
      </c>
      <c r="P3223" s="4" t="str">
        <f>TEXT(Table1[[#This Row],[Invoice Date]],"mmm")</f>
        <v>Oct</v>
      </c>
      <c r="Q3223" s="4">
        <f>WEEKNUM(Table1[[#This Row],[Invoice Date]])</f>
        <v>42</v>
      </c>
    </row>
    <row r="3224" spans="2:17"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c r="O3224" s="4" t="str">
        <f>TEXT(Table1[[#This Row],[Invoice Date]],"yyyy")</f>
        <v>2021</v>
      </c>
      <c r="P3224" s="4" t="str">
        <f>TEXT(Table1[[#This Row],[Invoice Date]],"mmm")</f>
        <v>Oct</v>
      </c>
      <c r="Q3224" s="4">
        <f>WEEKNUM(Table1[[#This Row],[Invoice Date]])</f>
        <v>42</v>
      </c>
    </row>
    <row r="3225" spans="2:17"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c r="O3225" s="4" t="str">
        <f>TEXT(Table1[[#This Row],[Invoice Date]],"yyyy")</f>
        <v>2021</v>
      </c>
      <c r="P3225" s="4" t="str">
        <f>TEXT(Table1[[#This Row],[Invoice Date]],"mmm")</f>
        <v>Nov</v>
      </c>
      <c r="Q3225" s="4">
        <f>WEEKNUM(Table1[[#This Row],[Invoice Date]])</f>
        <v>46</v>
      </c>
    </row>
    <row r="3226" spans="2:17"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c r="O3226" s="4" t="str">
        <f>TEXT(Table1[[#This Row],[Invoice Date]],"yyyy")</f>
        <v>2021</v>
      </c>
      <c r="P3226" s="4" t="str">
        <f>TEXT(Table1[[#This Row],[Invoice Date]],"mmm")</f>
        <v>Nov</v>
      </c>
      <c r="Q3226" s="4">
        <f>WEEKNUM(Table1[[#This Row],[Invoice Date]])</f>
        <v>46</v>
      </c>
    </row>
    <row r="3227" spans="2:17"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c r="O3227" s="4" t="str">
        <f>TEXT(Table1[[#This Row],[Invoice Date]],"yyyy")</f>
        <v>2021</v>
      </c>
      <c r="P3227" s="4" t="str">
        <f>TEXT(Table1[[#This Row],[Invoice Date]],"mmm")</f>
        <v>Nov</v>
      </c>
      <c r="Q3227" s="4">
        <f>WEEKNUM(Table1[[#This Row],[Invoice Date]])</f>
        <v>46</v>
      </c>
    </row>
    <row r="3228" spans="2:17"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c r="O3228" s="4" t="str">
        <f>TEXT(Table1[[#This Row],[Invoice Date]],"yyyy")</f>
        <v>2021</v>
      </c>
      <c r="P3228" s="4" t="str">
        <f>TEXT(Table1[[#This Row],[Invoice Date]],"mmm")</f>
        <v>Nov</v>
      </c>
      <c r="Q3228" s="4">
        <f>WEEKNUM(Table1[[#This Row],[Invoice Date]])</f>
        <v>46</v>
      </c>
    </row>
    <row r="3229" spans="2:17"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c r="O3229" s="4" t="str">
        <f>TEXT(Table1[[#This Row],[Invoice Date]],"yyyy")</f>
        <v>2021</v>
      </c>
      <c r="P3229" s="4" t="str">
        <f>TEXT(Table1[[#This Row],[Invoice Date]],"mmm")</f>
        <v>Nov</v>
      </c>
      <c r="Q3229" s="4">
        <f>WEEKNUM(Table1[[#This Row],[Invoice Date]])</f>
        <v>46</v>
      </c>
    </row>
    <row r="3230" spans="2:17"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c r="O3230" s="4" t="str">
        <f>TEXT(Table1[[#This Row],[Invoice Date]],"yyyy")</f>
        <v>2021</v>
      </c>
      <c r="P3230" s="4" t="str">
        <f>TEXT(Table1[[#This Row],[Invoice Date]],"mmm")</f>
        <v>Nov</v>
      </c>
      <c r="Q3230" s="4">
        <f>WEEKNUM(Table1[[#This Row],[Invoice Date]])</f>
        <v>46</v>
      </c>
    </row>
    <row r="3231" spans="2:17"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c r="O3231" s="4" t="str">
        <f>TEXT(Table1[[#This Row],[Invoice Date]],"yyyy")</f>
        <v>2021</v>
      </c>
      <c r="P3231" s="4" t="str">
        <f>TEXT(Table1[[#This Row],[Invoice Date]],"mmm")</f>
        <v>Dec</v>
      </c>
      <c r="Q3231" s="4">
        <f>WEEKNUM(Table1[[#This Row],[Invoice Date]])</f>
        <v>50</v>
      </c>
    </row>
    <row r="3232" spans="2:17"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c r="O3232" s="4" t="str">
        <f>TEXT(Table1[[#This Row],[Invoice Date]],"yyyy")</f>
        <v>2021</v>
      </c>
      <c r="P3232" s="4" t="str">
        <f>TEXT(Table1[[#This Row],[Invoice Date]],"mmm")</f>
        <v>Dec</v>
      </c>
      <c r="Q3232" s="4">
        <f>WEEKNUM(Table1[[#This Row],[Invoice Date]])</f>
        <v>50</v>
      </c>
    </row>
    <row r="3233" spans="2:17"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c r="O3233" s="4" t="str">
        <f>TEXT(Table1[[#This Row],[Invoice Date]],"yyyy")</f>
        <v>2021</v>
      </c>
      <c r="P3233" s="4" t="str">
        <f>TEXT(Table1[[#This Row],[Invoice Date]],"mmm")</f>
        <v>Dec</v>
      </c>
      <c r="Q3233" s="4">
        <f>WEEKNUM(Table1[[#This Row],[Invoice Date]])</f>
        <v>50</v>
      </c>
    </row>
    <row r="3234" spans="2:17"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c r="O3234" s="4" t="str">
        <f>TEXT(Table1[[#This Row],[Invoice Date]],"yyyy")</f>
        <v>2021</v>
      </c>
      <c r="P3234" s="4" t="str">
        <f>TEXT(Table1[[#This Row],[Invoice Date]],"mmm")</f>
        <v>Dec</v>
      </c>
      <c r="Q3234" s="4">
        <f>WEEKNUM(Table1[[#This Row],[Invoice Date]])</f>
        <v>50</v>
      </c>
    </row>
    <row r="3235" spans="2:17"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c r="O3235" s="4" t="str">
        <f>TEXT(Table1[[#This Row],[Invoice Date]],"yyyy")</f>
        <v>2021</v>
      </c>
      <c r="P3235" s="4" t="str">
        <f>TEXT(Table1[[#This Row],[Invoice Date]],"mmm")</f>
        <v>Dec</v>
      </c>
      <c r="Q3235" s="4">
        <f>WEEKNUM(Table1[[#This Row],[Invoice Date]])</f>
        <v>50</v>
      </c>
    </row>
    <row r="3236" spans="2:17"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c r="O3236" s="4" t="str">
        <f>TEXT(Table1[[#This Row],[Invoice Date]],"yyyy")</f>
        <v>2021</v>
      </c>
      <c r="P3236" s="4" t="str">
        <f>TEXT(Table1[[#This Row],[Invoice Date]],"mmm")</f>
        <v>Dec</v>
      </c>
      <c r="Q3236" s="4">
        <f>WEEKNUM(Table1[[#This Row],[Invoice Date]])</f>
        <v>50</v>
      </c>
    </row>
    <row r="3237" spans="2:17"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c r="O3237" s="4" t="str">
        <f>TEXT(Table1[[#This Row],[Invoice Date]],"yyyy")</f>
        <v>2021</v>
      </c>
      <c r="P3237" s="4" t="str">
        <f>TEXT(Table1[[#This Row],[Invoice Date]],"mmm")</f>
        <v>Jan</v>
      </c>
      <c r="Q3237" s="4">
        <f>WEEKNUM(Table1[[#This Row],[Invoice Date]])</f>
        <v>4</v>
      </c>
    </row>
    <row r="3238" spans="2:17"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c r="O3238" s="4" t="str">
        <f>TEXT(Table1[[#This Row],[Invoice Date]],"yyyy")</f>
        <v>2021</v>
      </c>
      <c r="P3238" s="4" t="str">
        <f>TEXT(Table1[[#This Row],[Invoice Date]],"mmm")</f>
        <v>Jan</v>
      </c>
      <c r="Q3238" s="4">
        <f>WEEKNUM(Table1[[#This Row],[Invoice Date]])</f>
        <v>4</v>
      </c>
    </row>
    <row r="3239" spans="2:17"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c r="O3239" s="4" t="str">
        <f>TEXT(Table1[[#This Row],[Invoice Date]],"yyyy")</f>
        <v>2021</v>
      </c>
      <c r="P3239" s="4" t="str">
        <f>TEXT(Table1[[#This Row],[Invoice Date]],"mmm")</f>
        <v>Jan</v>
      </c>
      <c r="Q3239" s="4">
        <f>WEEKNUM(Table1[[#This Row],[Invoice Date]])</f>
        <v>4</v>
      </c>
    </row>
    <row r="3240" spans="2:17"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c r="O3240" s="4" t="str">
        <f>TEXT(Table1[[#This Row],[Invoice Date]],"yyyy")</f>
        <v>2021</v>
      </c>
      <c r="P3240" s="4" t="str">
        <f>TEXT(Table1[[#This Row],[Invoice Date]],"mmm")</f>
        <v>Jan</v>
      </c>
      <c r="Q3240" s="4">
        <f>WEEKNUM(Table1[[#This Row],[Invoice Date]])</f>
        <v>4</v>
      </c>
    </row>
    <row r="3241" spans="2:17"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c r="O3241" s="4" t="str">
        <f>TEXT(Table1[[#This Row],[Invoice Date]],"yyyy")</f>
        <v>2021</v>
      </c>
      <c r="P3241" s="4" t="str">
        <f>TEXT(Table1[[#This Row],[Invoice Date]],"mmm")</f>
        <v>Jan</v>
      </c>
      <c r="Q3241" s="4">
        <f>WEEKNUM(Table1[[#This Row],[Invoice Date]])</f>
        <v>4</v>
      </c>
    </row>
    <row r="3242" spans="2:17"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c r="O3242" s="4" t="str">
        <f>TEXT(Table1[[#This Row],[Invoice Date]],"yyyy")</f>
        <v>2021</v>
      </c>
      <c r="P3242" s="4" t="str">
        <f>TEXT(Table1[[#This Row],[Invoice Date]],"mmm")</f>
        <v>Jan</v>
      </c>
      <c r="Q3242" s="4">
        <f>WEEKNUM(Table1[[#This Row],[Invoice Date]])</f>
        <v>4</v>
      </c>
    </row>
    <row r="3243" spans="2:17"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c r="O3243" s="4" t="str">
        <f>TEXT(Table1[[#This Row],[Invoice Date]],"yyyy")</f>
        <v>2021</v>
      </c>
      <c r="P3243" s="4" t="str">
        <f>TEXT(Table1[[#This Row],[Invoice Date]],"mmm")</f>
        <v>Feb</v>
      </c>
      <c r="Q3243" s="4">
        <f>WEEKNUM(Table1[[#This Row],[Invoice Date]])</f>
        <v>8</v>
      </c>
    </row>
    <row r="3244" spans="2:17"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c r="O3244" s="4" t="str">
        <f>TEXT(Table1[[#This Row],[Invoice Date]],"yyyy")</f>
        <v>2021</v>
      </c>
      <c r="P3244" s="4" t="str">
        <f>TEXT(Table1[[#This Row],[Invoice Date]],"mmm")</f>
        <v>Feb</v>
      </c>
      <c r="Q3244" s="4">
        <f>WEEKNUM(Table1[[#This Row],[Invoice Date]])</f>
        <v>8</v>
      </c>
    </row>
    <row r="3245" spans="2:17"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c r="O3245" s="4" t="str">
        <f>TEXT(Table1[[#This Row],[Invoice Date]],"yyyy")</f>
        <v>2021</v>
      </c>
      <c r="P3245" s="4" t="str">
        <f>TEXT(Table1[[#This Row],[Invoice Date]],"mmm")</f>
        <v>Feb</v>
      </c>
      <c r="Q3245" s="4">
        <f>WEEKNUM(Table1[[#This Row],[Invoice Date]])</f>
        <v>8</v>
      </c>
    </row>
    <row r="3246" spans="2:17"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c r="O3246" s="4" t="str">
        <f>TEXT(Table1[[#This Row],[Invoice Date]],"yyyy")</f>
        <v>2021</v>
      </c>
      <c r="P3246" s="4" t="str">
        <f>TEXT(Table1[[#This Row],[Invoice Date]],"mmm")</f>
        <v>Feb</v>
      </c>
      <c r="Q3246" s="4">
        <f>WEEKNUM(Table1[[#This Row],[Invoice Date]])</f>
        <v>8</v>
      </c>
    </row>
    <row r="3247" spans="2:17"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c r="O3247" s="4" t="str">
        <f>TEXT(Table1[[#This Row],[Invoice Date]],"yyyy")</f>
        <v>2021</v>
      </c>
      <c r="P3247" s="4" t="str">
        <f>TEXT(Table1[[#This Row],[Invoice Date]],"mmm")</f>
        <v>Feb</v>
      </c>
      <c r="Q3247" s="4">
        <f>WEEKNUM(Table1[[#This Row],[Invoice Date]])</f>
        <v>8</v>
      </c>
    </row>
    <row r="3248" spans="2:17"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c r="O3248" s="4" t="str">
        <f>TEXT(Table1[[#This Row],[Invoice Date]],"yyyy")</f>
        <v>2021</v>
      </c>
      <c r="P3248" s="4" t="str">
        <f>TEXT(Table1[[#This Row],[Invoice Date]],"mmm")</f>
        <v>Feb</v>
      </c>
      <c r="Q3248" s="4">
        <f>WEEKNUM(Table1[[#This Row],[Invoice Date]])</f>
        <v>8</v>
      </c>
    </row>
    <row r="3249" spans="2:17"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c r="O3249" s="4" t="str">
        <f>TEXT(Table1[[#This Row],[Invoice Date]],"yyyy")</f>
        <v>2021</v>
      </c>
      <c r="P3249" s="4" t="str">
        <f>TEXT(Table1[[#This Row],[Invoice Date]],"mmm")</f>
        <v>Mar</v>
      </c>
      <c r="Q3249" s="4">
        <f>WEEKNUM(Table1[[#This Row],[Invoice Date]])</f>
        <v>12</v>
      </c>
    </row>
    <row r="3250" spans="2:17"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c r="O3250" s="4" t="str">
        <f>TEXT(Table1[[#This Row],[Invoice Date]],"yyyy")</f>
        <v>2021</v>
      </c>
      <c r="P3250" s="4" t="str">
        <f>TEXT(Table1[[#This Row],[Invoice Date]],"mmm")</f>
        <v>Mar</v>
      </c>
      <c r="Q3250" s="4">
        <f>WEEKNUM(Table1[[#This Row],[Invoice Date]])</f>
        <v>12</v>
      </c>
    </row>
    <row r="3251" spans="2:17"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c r="O3251" s="4" t="str">
        <f>TEXT(Table1[[#This Row],[Invoice Date]],"yyyy")</f>
        <v>2021</v>
      </c>
      <c r="P3251" s="4" t="str">
        <f>TEXT(Table1[[#This Row],[Invoice Date]],"mmm")</f>
        <v>Mar</v>
      </c>
      <c r="Q3251" s="4">
        <f>WEEKNUM(Table1[[#This Row],[Invoice Date]])</f>
        <v>12</v>
      </c>
    </row>
    <row r="3252" spans="2:17"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c r="O3252" s="4" t="str">
        <f>TEXT(Table1[[#This Row],[Invoice Date]],"yyyy")</f>
        <v>2021</v>
      </c>
      <c r="P3252" s="4" t="str">
        <f>TEXT(Table1[[#This Row],[Invoice Date]],"mmm")</f>
        <v>Mar</v>
      </c>
      <c r="Q3252" s="4">
        <f>WEEKNUM(Table1[[#This Row],[Invoice Date]])</f>
        <v>12</v>
      </c>
    </row>
    <row r="3253" spans="2:17"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c r="O3253" s="4" t="str">
        <f>TEXT(Table1[[#This Row],[Invoice Date]],"yyyy")</f>
        <v>2021</v>
      </c>
      <c r="P3253" s="4" t="str">
        <f>TEXT(Table1[[#This Row],[Invoice Date]],"mmm")</f>
        <v>Mar</v>
      </c>
      <c r="Q3253" s="4">
        <f>WEEKNUM(Table1[[#This Row],[Invoice Date]])</f>
        <v>12</v>
      </c>
    </row>
    <row r="3254" spans="2:17"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c r="O3254" s="4" t="str">
        <f>TEXT(Table1[[#This Row],[Invoice Date]],"yyyy")</f>
        <v>2021</v>
      </c>
      <c r="P3254" s="4" t="str">
        <f>TEXT(Table1[[#This Row],[Invoice Date]],"mmm")</f>
        <v>Mar</v>
      </c>
      <c r="Q3254" s="4">
        <f>WEEKNUM(Table1[[#This Row],[Invoice Date]])</f>
        <v>12</v>
      </c>
    </row>
    <row r="3255" spans="2:17"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c r="O3255" s="4" t="str">
        <f>TEXT(Table1[[#This Row],[Invoice Date]],"yyyy")</f>
        <v>2021</v>
      </c>
      <c r="P3255" s="4" t="str">
        <f>TEXT(Table1[[#This Row],[Invoice Date]],"mmm")</f>
        <v>Apr</v>
      </c>
      <c r="Q3255" s="4">
        <f>WEEKNUM(Table1[[#This Row],[Invoice Date]])</f>
        <v>16</v>
      </c>
    </row>
    <row r="3256" spans="2:17"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c r="O3256" s="4" t="str">
        <f>TEXT(Table1[[#This Row],[Invoice Date]],"yyyy")</f>
        <v>2021</v>
      </c>
      <c r="P3256" s="4" t="str">
        <f>TEXT(Table1[[#This Row],[Invoice Date]],"mmm")</f>
        <v>Apr</v>
      </c>
      <c r="Q3256" s="4">
        <f>WEEKNUM(Table1[[#This Row],[Invoice Date]])</f>
        <v>16</v>
      </c>
    </row>
    <row r="3257" spans="2:17"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c r="O3257" s="4" t="str">
        <f>TEXT(Table1[[#This Row],[Invoice Date]],"yyyy")</f>
        <v>2021</v>
      </c>
      <c r="P3257" s="4" t="str">
        <f>TEXT(Table1[[#This Row],[Invoice Date]],"mmm")</f>
        <v>Apr</v>
      </c>
      <c r="Q3257" s="4">
        <f>WEEKNUM(Table1[[#This Row],[Invoice Date]])</f>
        <v>16</v>
      </c>
    </row>
    <row r="3258" spans="2:17"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c r="O3258" s="4" t="str">
        <f>TEXT(Table1[[#This Row],[Invoice Date]],"yyyy")</f>
        <v>2021</v>
      </c>
      <c r="P3258" s="4" t="str">
        <f>TEXT(Table1[[#This Row],[Invoice Date]],"mmm")</f>
        <v>Apr</v>
      </c>
      <c r="Q3258" s="4">
        <f>WEEKNUM(Table1[[#This Row],[Invoice Date]])</f>
        <v>16</v>
      </c>
    </row>
    <row r="3259" spans="2:17"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c r="O3259" s="4" t="str">
        <f>TEXT(Table1[[#This Row],[Invoice Date]],"yyyy")</f>
        <v>2021</v>
      </c>
      <c r="P3259" s="4" t="str">
        <f>TEXT(Table1[[#This Row],[Invoice Date]],"mmm")</f>
        <v>Apr</v>
      </c>
      <c r="Q3259" s="4">
        <f>WEEKNUM(Table1[[#This Row],[Invoice Date]])</f>
        <v>16</v>
      </c>
    </row>
    <row r="3260" spans="2:17"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c r="O3260" s="4" t="str">
        <f>TEXT(Table1[[#This Row],[Invoice Date]],"yyyy")</f>
        <v>2021</v>
      </c>
      <c r="P3260" s="4" t="str">
        <f>TEXT(Table1[[#This Row],[Invoice Date]],"mmm")</f>
        <v>Apr</v>
      </c>
      <c r="Q3260" s="4">
        <f>WEEKNUM(Table1[[#This Row],[Invoice Date]])</f>
        <v>16</v>
      </c>
    </row>
    <row r="3261" spans="2:17"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c r="O3261" s="4" t="str">
        <f>TEXT(Table1[[#This Row],[Invoice Date]],"yyyy")</f>
        <v>2021</v>
      </c>
      <c r="P3261" s="4" t="str">
        <f>TEXT(Table1[[#This Row],[Invoice Date]],"mmm")</f>
        <v>May</v>
      </c>
      <c r="Q3261" s="4">
        <f>WEEKNUM(Table1[[#This Row],[Invoice Date]])</f>
        <v>21</v>
      </c>
    </row>
    <row r="3262" spans="2:17"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c r="O3262" s="4" t="str">
        <f>TEXT(Table1[[#This Row],[Invoice Date]],"yyyy")</f>
        <v>2021</v>
      </c>
      <c r="P3262" s="4" t="str">
        <f>TEXT(Table1[[#This Row],[Invoice Date]],"mmm")</f>
        <v>May</v>
      </c>
      <c r="Q3262" s="4">
        <f>WEEKNUM(Table1[[#This Row],[Invoice Date]])</f>
        <v>21</v>
      </c>
    </row>
    <row r="3263" spans="2:17"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c r="O3263" s="4" t="str">
        <f>TEXT(Table1[[#This Row],[Invoice Date]],"yyyy")</f>
        <v>2021</v>
      </c>
      <c r="P3263" s="4" t="str">
        <f>TEXT(Table1[[#This Row],[Invoice Date]],"mmm")</f>
        <v>May</v>
      </c>
      <c r="Q3263" s="4">
        <f>WEEKNUM(Table1[[#This Row],[Invoice Date]])</f>
        <v>21</v>
      </c>
    </row>
    <row r="3264" spans="2:17"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c r="O3264" s="4" t="str">
        <f>TEXT(Table1[[#This Row],[Invoice Date]],"yyyy")</f>
        <v>2021</v>
      </c>
      <c r="P3264" s="4" t="str">
        <f>TEXT(Table1[[#This Row],[Invoice Date]],"mmm")</f>
        <v>May</v>
      </c>
      <c r="Q3264" s="4">
        <f>WEEKNUM(Table1[[#This Row],[Invoice Date]])</f>
        <v>21</v>
      </c>
    </row>
    <row r="3265" spans="2:17"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c r="O3265" s="4" t="str">
        <f>TEXT(Table1[[#This Row],[Invoice Date]],"yyyy")</f>
        <v>2021</v>
      </c>
      <c r="P3265" s="4" t="str">
        <f>TEXT(Table1[[#This Row],[Invoice Date]],"mmm")</f>
        <v>May</v>
      </c>
      <c r="Q3265" s="4">
        <f>WEEKNUM(Table1[[#This Row],[Invoice Date]])</f>
        <v>21</v>
      </c>
    </row>
    <row r="3266" spans="2:17"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c r="O3266" s="4" t="str">
        <f>TEXT(Table1[[#This Row],[Invoice Date]],"yyyy")</f>
        <v>2021</v>
      </c>
      <c r="P3266" s="4" t="str">
        <f>TEXT(Table1[[#This Row],[Invoice Date]],"mmm")</f>
        <v>May</v>
      </c>
      <c r="Q3266" s="4">
        <f>WEEKNUM(Table1[[#This Row],[Invoice Date]])</f>
        <v>21</v>
      </c>
    </row>
    <row r="3267" spans="2:17"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c r="O3267" s="4" t="str">
        <f>TEXT(Table1[[#This Row],[Invoice Date]],"yyyy")</f>
        <v>2021</v>
      </c>
      <c r="P3267" s="4" t="str">
        <f>TEXT(Table1[[#This Row],[Invoice Date]],"mmm")</f>
        <v>Jun</v>
      </c>
      <c r="Q3267" s="4">
        <f>WEEKNUM(Table1[[#This Row],[Invoice Date]])</f>
        <v>25</v>
      </c>
    </row>
    <row r="3268" spans="2:17"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c r="O3268" s="4" t="str">
        <f>TEXT(Table1[[#This Row],[Invoice Date]],"yyyy")</f>
        <v>2021</v>
      </c>
      <c r="P3268" s="4" t="str">
        <f>TEXT(Table1[[#This Row],[Invoice Date]],"mmm")</f>
        <v>Jun</v>
      </c>
      <c r="Q3268" s="4">
        <f>WEEKNUM(Table1[[#This Row],[Invoice Date]])</f>
        <v>25</v>
      </c>
    </row>
    <row r="3269" spans="2:17"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c r="O3269" s="4" t="str">
        <f>TEXT(Table1[[#This Row],[Invoice Date]],"yyyy")</f>
        <v>2021</v>
      </c>
      <c r="P3269" s="4" t="str">
        <f>TEXT(Table1[[#This Row],[Invoice Date]],"mmm")</f>
        <v>Jun</v>
      </c>
      <c r="Q3269" s="4">
        <f>WEEKNUM(Table1[[#This Row],[Invoice Date]])</f>
        <v>25</v>
      </c>
    </row>
    <row r="3270" spans="2:17"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c r="O3270" s="4" t="str">
        <f>TEXT(Table1[[#This Row],[Invoice Date]],"yyyy")</f>
        <v>2021</v>
      </c>
      <c r="P3270" s="4" t="str">
        <f>TEXT(Table1[[#This Row],[Invoice Date]],"mmm")</f>
        <v>Jun</v>
      </c>
      <c r="Q3270" s="4">
        <f>WEEKNUM(Table1[[#This Row],[Invoice Date]])</f>
        <v>25</v>
      </c>
    </row>
    <row r="3271" spans="2:17"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c r="O3271" s="4" t="str">
        <f>TEXT(Table1[[#This Row],[Invoice Date]],"yyyy")</f>
        <v>2021</v>
      </c>
      <c r="P3271" s="4" t="str">
        <f>TEXT(Table1[[#This Row],[Invoice Date]],"mmm")</f>
        <v>Jun</v>
      </c>
      <c r="Q3271" s="4">
        <f>WEEKNUM(Table1[[#This Row],[Invoice Date]])</f>
        <v>25</v>
      </c>
    </row>
    <row r="3272" spans="2:17"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c r="O3272" s="4" t="str">
        <f>TEXT(Table1[[#This Row],[Invoice Date]],"yyyy")</f>
        <v>2021</v>
      </c>
      <c r="P3272" s="4" t="str">
        <f>TEXT(Table1[[#This Row],[Invoice Date]],"mmm")</f>
        <v>Jun</v>
      </c>
      <c r="Q3272" s="4">
        <f>WEEKNUM(Table1[[#This Row],[Invoice Date]])</f>
        <v>25</v>
      </c>
    </row>
    <row r="3273" spans="2:17"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c r="O3273" s="4" t="str">
        <f>TEXT(Table1[[#This Row],[Invoice Date]],"yyyy")</f>
        <v>2021</v>
      </c>
      <c r="P3273" s="4" t="str">
        <f>TEXT(Table1[[#This Row],[Invoice Date]],"mmm")</f>
        <v>Jul</v>
      </c>
      <c r="Q3273" s="4">
        <f>WEEKNUM(Table1[[#This Row],[Invoice Date]])</f>
        <v>29</v>
      </c>
    </row>
    <row r="3274" spans="2:17"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c r="O3274" s="4" t="str">
        <f>TEXT(Table1[[#This Row],[Invoice Date]],"yyyy")</f>
        <v>2021</v>
      </c>
      <c r="P3274" s="4" t="str">
        <f>TEXT(Table1[[#This Row],[Invoice Date]],"mmm")</f>
        <v>Jul</v>
      </c>
      <c r="Q3274" s="4">
        <f>WEEKNUM(Table1[[#This Row],[Invoice Date]])</f>
        <v>29</v>
      </c>
    </row>
    <row r="3275" spans="2:17"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c r="O3275" s="4" t="str">
        <f>TEXT(Table1[[#This Row],[Invoice Date]],"yyyy")</f>
        <v>2021</v>
      </c>
      <c r="P3275" s="4" t="str">
        <f>TEXT(Table1[[#This Row],[Invoice Date]],"mmm")</f>
        <v>Jul</v>
      </c>
      <c r="Q3275" s="4">
        <f>WEEKNUM(Table1[[#This Row],[Invoice Date]])</f>
        <v>29</v>
      </c>
    </row>
    <row r="3276" spans="2:17"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c r="O3276" s="4" t="str">
        <f>TEXT(Table1[[#This Row],[Invoice Date]],"yyyy")</f>
        <v>2021</v>
      </c>
      <c r="P3276" s="4" t="str">
        <f>TEXT(Table1[[#This Row],[Invoice Date]],"mmm")</f>
        <v>Jul</v>
      </c>
      <c r="Q3276" s="4">
        <f>WEEKNUM(Table1[[#This Row],[Invoice Date]])</f>
        <v>29</v>
      </c>
    </row>
    <row r="3277" spans="2:17"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c r="O3277" s="4" t="str">
        <f>TEXT(Table1[[#This Row],[Invoice Date]],"yyyy")</f>
        <v>2021</v>
      </c>
      <c r="P3277" s="4" t="str">
        <f>TEXT(Table1[[#This Row],[Invoice Date]],"mmm")</f>
        <v>Jul</v>
      </c>
      <c r="Q3277" s="4">
        <f>WEEKNUM(Table1[[#This Row],[Invoice Date]])</f>
        <v>29</v>
      </c>
    </row>
    <row r="3278" spans="2:17"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c r="O3278" s="4" t="str">
        <f>TEXT(Table1[[#This Row],[Invoice Date]],"yyyy")</f>
        <v>2021</v>
      </c>
      <c r="P3278" s="4" t="str">
        <f>TEXT(Table1[[#This Row],[Invoice Date]],"mmm")</f>
        <v>Jul</v>
      </c>
      <c r="Q3278" s="4">
        <f>WEEKNUM(Table1[[#This Row],[Invoice Date]])</f>
        <v>29</v>
      </c>
    </row>
    <row r="3279" spans="2:17"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c r="O3279" s="4" t="str">
        <f>TEXT(Table1[[#This Row],[Invoice Date]],"yyyy")</f>
        <v>2021</v>
      </c>
      <c r="P3279" s="4" t="str">
        <f>TEXT(Table1[[#This Row],[Invoice Date]],"mmm")</f>
        <v>Aug</v>
      </c>
      <c r="Q3279" s="4">
        <f>WEEKNUM(Table1[[#This Row],[Invoice Date]])</f>
        <v>34</v>
      </c>
    </row>
    <row r="3280" spans="2:17"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c r="O3280" s="4" t="str">
        <f>TEXT(Table1[[#This Row],[Invoice Date]],"yyyy")</f>
        <v>2021</v>
      </c>
      <c r="P3280" s="4" t="str">
        <f>TEXT(Table1[[#This Row],[Invoice Date]],"mmm")</f>
        <v>Aug</v>
      </c>
      <c r="Q3280" s="4">
        <f>WEEKNUM(Table1[[#This Row],[Invoice Date]])</f>
        <v>34</v>
      </c>
    </row>
    <row r="3281" spans="2:17"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c r="O3281" s="4" t="str">
        <f>TEXT(Table1[[#This Row],[Invoice Date]],"yyyy")</f>
        <v>2021</v>
      </c>
      <c r="P3281" s="4" t="str">
        <f>TEXT(Table1[[#This Row],[Invoice Date]],"mmm")</f>
        <v>Aug</v>
      </c>
      <c r="Q3281" s="4">
        <f>WEEKNUM(Table1[[#This Row],[Invoice Date]])</f>
        <v>34</v>
      </c>
    </row>
    <row r="3282" spans="2:17"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c r="O3282" s="4" t="str">
        <f>TEXT(Table1[[#This Row],[Invoice Date]],"yyyy")</f>
        <v>2021</v>
      </c>
      <c r="P3282" s="4" t="str">
        <f>TEXT(Table1[[#This Row],[Invoice Date]],"mmm")</f>
        <v>Aug</v>
      </c>
      <c r="Q3282" s="4">
        <f>WEEKNUM(Table1[[#This Row],[Invoice Date]])</f>
        <v>34</v>
      </c>
    </row>
    <row r="3283" spans="2:17"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c r="O3283" s="4" t="str">
        <f>TEXT(Table1[[#This Row],[Invoice Date]],"yyyy")</f>
        <v>2021</v>
      </c>
      <c r="P3283" s="4" t="str">
        <f>TEXT(Table1[[#This Row],[Invoice Date]],"mmm")</f>
        <v>Aug</v>
      </c>
      <c r="Q3283" s="4">
        <f>WEEKNUM(Table1[[#This Row],[Invoice Date]])</f>
        <v>34</v>
      </c>
    </row>
    <row r="3284" spans="2:17"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c r="O3284" s="4" t="str">
        <f>TEXT(Table1[[#This Row],[Invoice Date]],"yyyy")</f>
        <v>2021</v>
      </c>
      <c r="P3284" s="4" t="str">
        <f>TEXT(Table1[[#This Row],[Invoice Date]],"mmm")</f>
        <v>Aug</v>
      </c>
      <c r="Q3284" s="4">
        <f>WEEKNUM(Table1[[#This Row],[Invoice Date]])</f>
        <v>34</v>
      </c>
    </row>
    <row r="3285" spans="2:17"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c r="O3285" s="4" t="str">
        <f>TEXT(Table1[[#This Row],[Invoice Date]],"yyyy")</f>
        <v>2021</v>
      </c>
      <c r="P3285" s="4" t="str">
        <f>TEXT(Table1[[#This Row],[Invoice Date]],"mmm")</f>
        <v>Sep</v>
      </c>
      <c r="Q3285" s="4">
        <f>WEEKNUM(Table1[[#This Row],[Invoice Date]])</f>
        <v>38</v>
      </c>
    </row>
    <row r="3286" spans="2:17"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c r="O3286" s="4" t="str">
        <f>TEXT(Table1[[#This Row],[Invoice Date]],"yyyy")</f>
        <v>2021</v>
      </c>
      <c r="P3286" s="4" t="str">
        <f>TEXT(Table1[[#This Row],[Invoice Date]],"mmm")</f>
        <v>Sep</v>
      </c>
      <c r="Q3286" s="4">
        <f>WEEKNUM(Table1[[#This Row],[Invoice Date]])</f>
        <v>38</v>
      </c>
    </row>
    <row r="3287" spans="2:17"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c r="O3287" s="4" t="str">
        <f>TEXT(Table1[[#This Row],[Invoice Date]],"yyyy")</f>
        <v>2021</v>
      </c>
      <c r="P3287" s="4" t="str">
        <f>TEXT(Table1[[#This Row],[Invoice Date]],"mmm")</f>
        <v>Sep</v>
      </c>
      <c r="Q3287" s="4">
        <f>WEEKNUM(Table1[[#This Row],[Invoice Date]])</f>
        <v>38</v>
      </c>
    </row>
    <row r="3288" spans="2:17"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c r="O3288" s="4" t="str">
        <f>TEXT(Table1[[#This Row],[Invoice Date]],"yyyy")</f>
        <v>2021</v>
      </c>
      <c r="P3288" s="4" t="str">
        <f>TEXT(Table1[[#This Row],[Invoice Date]],"mmm")</f>
        <v>Sep</v>
      </c>
      <c r="Q3288" s="4">
        <f>WEEKNUM(Table1[[#This Row],[Invoice Date]])</f>
        <v>38</v>
      </c>
    </row>
    <row r="3289" spans="2:17"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c r="O3289" s="4" t="str">
        <f>TEXT(Table1[[#This Row],[Invoice Date]],"yyyy")</f>
        <v>2021</v>
      </c>
      <c r="P3289" s="4" t="str">
        <f>TEXT(Table1[[#This Row],[Invoice Date]],"mmm")</f>
        <v>Sep</v>
      </c>
      <c r="Q3289" s="4">
        <f>WEEKNUM(Table1[[#This Row],[Invoice Date]])</f>
        <v>38</v>
      </c>
    </row>
    <row r="3290" spans="2:17"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c r="O3290" s="4" t="str">
        <f>TEXT(Table1[[#This Row],[Invoice Date]],"yyyy")</f>
        <v>2021</v>
      </c>
      <c r="P3290" s="4" t="str">
        <f>TEXT(Table1[[#This Row],[Invoice Date]],"mmm")</f>
        <v>Sep</v>
      </c>
      <c r="Q3290" s="4">
        <f>WEEKNUM(Table1[[#This Row],[Invoice Date]])</f>
        <v>38</v>
      </c>
    </row>
    <row r="3291" spans="2:17"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c r="O3291" s="4" t="str">
        <f>TEXT(Table1[[#This Row],[Invoice Date]],"yyyy")</f>
        <v>2021</v>
      </c>
      <c r="P3291" s="4" t="str">
        <f>TEXT(Table1[[#This Row],[Invoice Date]],"mmm")</f>
        <v>Oct</v>
      </c>
      <c r="Q3291" s="4">
        <f>WEEKNUM(Table1[[#This Row],[Invoice Date]])</f>
        <v>43</v>
      </c>
    </row>
    <row r="3292" spans="2:17"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c r="O3292" s="4" t="str">
        <f>TEXT(Table1[[#This Row],[Invoice Date]],"yyyy")</f>
        <v>2021</v>
      </c>
      <c r="P3292" s="4" t="str">
        <f>TEXT(Table1[[#This Row],[Invoice Date]],"mmm")</f>
        <v>Oct</v>
      </c>
      <c r="Q3292" s="4">
        <f>WEEKNUM(Table1[[#This Row],[Invoice Date]])</f>
        <v>43</v>
      </c>
    </row>
    <row r="3293" spans="2:17"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c r="O3293" s="4" t="str">
        <f>TEXT(Table1[[#This Row],[Invoice Date]],"yyyy")</f>
        <v>2021</v>
      </c>
      <c r="P3293" s="4" t="str">
        <f>TEXT(Table1[[#This Row],[Invoice Date]],"mmm")</f>
        <v>Oct</v>
      </c>
      <c r="Q3293" s="4">
        <f>WEEKNUM(Table1[[#This Row],[Invoice Date]])</f>
        <v>43</v>
      </c>
    </row>
    <row r="3294" spans="2:17"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c r="O3294" s="4" t="str">
        <f>TEXT(Table1[[#This Row],[Invoice Date]],"yyyy")</f>
        <v>2021</v>
      </c>
      <c r="P3294" s="4" t="str">
        <f>TEXT(Table1[[#This Row],[Invoice Date]],"mmm")</f>
        <v>Oct</v>
      </c>
      <c r="Q3294" s="4">
        <f>WEEKNUM(Table1[[#This Row],[Invoice Date]])</f>
        <v>43</v>
      </c>
    </row>
    <row r="3295" spans="2:17"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c r="O3295" s="4" t="str">
        <f>TEXT(Table1[[#This Row],[Invoice Date]],"yyyy")</f>
        <v>2021</v>
      </c>
      <c r="P3295" s="4" t="str">
        <f>TEXT(Table1[[#This Row],[Invoice Date]],"mmm")</f>
        <v>Oct</v>
      </c>
      <c r="Q3295" s="4">
        <f>WEEKNUM(Table1[[#This Row],[Invoice Date]])</f>
        <v>43</v>
      </c>
    </row>
    <row r="3296" spans="2:17"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c r="O3296" s="4" t="str">
        <f>TEXT(Table1[[#This Row],[Invoice Date]],"yyyy")</f>
        <v>2021</v>
      </c>
      <c r="P3296" s="4" t="str">
        <f>TEXT(Table1[[#This Row],[Invoice Date]],"mmm")</f>
        <v>Oct</v>
      </c>
      <c r="Q3296" s="4">
        <f>WEEKNUM(Table1[[#This Row],[Invoice Date]])</f>
        <v>43</v>
      </c>
    </row>
    <row r="3297" spans="2:17"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c r="O3297" s="4" t="str">
        <f>TEXT(Table1[[#This Row],[Invoice Date]],"yyyy")</f>
        <v>2021</v>
      </c>
      <c r="P3297" s="4" t="str">
        <f>TEXT(Table1[[#This Row],[Invoice Date]],"mmm")</f>
        <v>Nov</v>
      </c>
      <c r="Q3297" s="4">
        <f>WEEKNUM(Table1[[#This Row],[Invoice Date]])</f>
        <v>47</v>
      </c>
    </row>
    <row r="3298" spans="2:17"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c r="O3298" s="4" t="str">
        <f>TEXT(Table1[[#This Row],[Invoice Date]],"yyyy")</f>
        <v>2021</v>
      </c>
      <c r="P3298" s="4" t="str">
        <f>TEXT(Table1[[#This Row],[Invoice Date]],"mmm")</f>
        <v>Nov</v>
      </c>
      <c r="Q3298" s="4">
        <f>WEEKNUM(Table1[[#This Row],[Invoice Date]])</f>
        <v>47</v>
      </c>
    </row>
    <row r="3299" spans="2:17"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c r="O3299" s="4" t="str">
        <f>TEXT(Table1[[#This Row],[Invoice Date]],"yyyy")</f>
        <v>2021</v>
      </c>
      <c r="P3299" s="4" t="str">
        <f>TEXT(Table1[[#This Row],[Invoice Date]],"mmm")</f>
        <v>Nov</v>
      </c>
      <c r="Q3299" s="4">
        <f>WEEKNUM(Table1[[#This Row],[Invoice Date]])</f>
        <v>47</v>
      </c>
    </row>
    <row r="3300" spans="2:17"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c r="O3300" s="4" t="str">
        <f>TEXT(Table1[[#This Row],[Invoice Date]],"yyyy")</f>
        <v>2021</v>
      </c>
      <c r="P3300" s="4" t="str">
        <f>TEXT(Table1[[#This Row],[Invoice Date]],"mmm")</f>
        <v>Nov</v>
      </c>
      <c r="Q3300" s="4">
        <f>WEEKNUM(Table1[[#This Row],[Invoice Date]])</f>
        <v>47</v>
      </c>
    </row>
    <row r="3301" spans="2:17"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c r="O3301" s="4" t="str">
        <f>TEXT(Table1[[#This Row],[Invoice Date]],"yyyy")</f>
        <v>2021</v>
      </c>
      <c r="P3301" s="4" t="str">
        <f>TEXT(Table1[[#This Row],[Invoice Date]],"mmm")</f>
        <v>Nov</v>
      </c>
      <c r="Q3301" s="4">
        <f>WEEKNUM(Table1[[#This Row],[Invoice Date]])</f>
        <v>47</v>
      </c>
    </row>
    <row r="3302" spans="2:17"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c r="O3302" s="4" t="str">
        <f>TEXT(Table1[[#This Row],[Invoice Date]],"yyyy")</f>
        <v>2021</v>
      </c>
      <c r="P3302" s="4" t="str">
        <f>TEXT(Table1[[#This Row],[Invoice Date]],"mmm")</f>
        <v>Nov</v>
      </c>
      <c r="Q3302" s="4">
        <f>WEEKNUM(Table1[[#This Row],[Invoice Date]])</f>
        <v>47</v>
      </c>
    </row>
    <row r="3303" spans="2:17"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c r="O3303" s="4" t="str">
        <f>TEXT(Table1[[#This Row],[Invoice Date]],"yyyy")</f>
        <v>2021</v>
      </c>
      <c r="P3303" s="4" t="str">
        <f>TEXT(Table1[[#This Row],[Invoice Date]],"mmm")</f>
        <v>Dec</v>
      </c>
      <c r="Q3303" s="4">
        <f>WEEKNUM(Table1[[#This Row],[Invoice Date]])</f>
        <v>51</v>
      </c>
    </row>
    <row r="3304" spans="2:17"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c r="O3304" s="4" t="str">
        <f>TEXT(Table1[[#This Row],[Invoice Date]],"yyyy")</f>
        <v>2021</v>
      </c>
      <c r="P3304" s="4" t="str">
        <f>TEXT(Table1[[#This Row],[Invoice Date]],"mmm")</f>
        <v>Dec</v>
      </c>
      <c r="Q3304" s="4">
        <f>WEEKNUM(Table1[[#This Row],[Invoice Date]])</f>
        <v>51</v>
      </c>
    </row>
    <row r="3305" spans="2:17"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c r="O3305" s="4" t="str">
        <f>TEXT(Table1[[#This Row],[Invoice Date]],"yyyy")</f>
        <v>2021</v>
      </c>
      <c r="P3305" s="4" t="str">
        <f>TEXT(Table1[[#This Row],[Invoice Date]],"mmm")</f>
        <v>Dec</v>
      </c>
      <c r="Q3305" s="4">
        <f>WEEKNUM(Table1[[#This Row],[Invoice Date]])</f>
        <v>51</v>
      </c>
    </row>
    <row r="3306" spans="2:17"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c r="O3306" s="4" t="str">
        <f>TEXT(Table1[[#This Row],[Invoice Date]],"yyyy")</f>
        <v>2021</v>
      </c>
      <c r="P3306" s="4" t="str">
        <f>TEXT(Table1[[#This Row],[Invoice Date]],"mmm")</f>
        <v>Dec</v>
      </c>
      <c r="Q3306" s="4">
        <f>WEEKNUM(Table1[[#This Row],[Invoice Date]])</f>
        <v>51</v>
      </c>
    </row>
    <row r="3307" spans="2:17"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c r="O3307" s="4" t="str">
        <f>TEXT(Table1[[#This Row],[Invoice Date]],"yyyy")</f>
        <v>2021</v>
      </c>
      <c r="P3307" s="4" t="str">
        <f>TEXT(Table1[[#This Row],[Invoice Date]],"mmm")</f>
        <v>Dec</v>
      </c>
      <c r="Q3307" s="4">
        <f>WEEKNUM(Table1[[#This Row],[Invoice Date]])</f>
        <v>51</v>
      </c>
    </row>
    <row r="3308" spans="2:17"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c r="O3308" s="4" t="str">
        <f>TEXT(Table1[[#This Row],[Invoice Date]],"yyyy")</f>
        <v>2021</v>
      </c>
      <c r="P3308" s="4" t="str">
        <f>TEXT(Table1[[#This Row],[Invoice Date]],"mmm")</f>
        <v>Dec</v>
      </c>
      <c r="Q3308" s="4">
        <f>WEEKNUM(Table1[[#This Row],[Invoice Date]])</f>
        <v>51</v>
      </c>
    </row>
    <row r="3309" spans="2:17"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c r="O3309" s="4" t="str">
        <f>TEXT(Table1[[#This Row],[Invoice Date]],"yyyy")</f>
        <v>2021</v>
      </c>
      <c r="P3309" s="4" t="str">
        <f>TEXT(Table1[[#This Row],[Invoice Date]],"mmm")</f>
        <v>Jan</v>
      </c>
      <c r="Q3309" s="4">
        <f>WEEKNUM(Table1[[#This Row],[Invoice Date]])</f>
        <v>5</v>
      </c>
    </row>
    <row r="3310" spans="2:17"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c r="O3310" s="4" t="str">
        <f>TEXT(Table1[[#This Row],[Invoice Date]],"yyyy")</f>
        <v>2021</v>
      </c>
      <c r="P3310" s="4" t="str">
        <f>TEXT(Table1[[#This Row],[Invoice Date]],"mmm")</f>
        <v>Jan</v>
      </c>
      <c r="Q3310" s="4">
        <f>WEEKNUM(Table1[[#This Row],[Invoice Date]])</f>
        <v>5</v>
      </c>
    </row>
    <row r="3311" spans="2:17"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c r="O3311" s="4" t="str">
        <f>TEXT(Table1[[#This Row],[Invoice Date]],"yyyy")</f>
        <v>2021</v>
      </c>
      <c r="P3311" s="4" t="str">
        <f>TEXT(Table1[[#This Row],[Invoice Date]],"mmm")</f>
        <v>Jan</v>
      </c>
      <c r="Q3311" s="4">
        <f>WEEKNUM(Table1[[#This Row],[Invoice Date]])</f>
        <v>5</v>
      </c>
    </row>
    <row r="3312" spans="2:17"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c r="O3312" s="4" t="str">
        <f>TEXT(Table1[[#This Row],[Invoice Date]],"yyyy")</f>
        <v>2021</v>
      </c>
      <c r="P3312" s="4" t="str">
        <f>TEXT(Table1[[#This Row],[Invoice Date]],"mmm")</f>
        <v>Jan</v>
      </c>
      <c r="Q3312" s="4">
        <f>WEEKNUM(Table1[[#This Row],[Invoice Date]])</f>
        <v>5</v>
      </c>
    </row>
    <row r="3313" spans="2:17"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c r="O3313" s="4" t="str">
        <f>TEXT(Table1[[#This Row],[Invoice Date]],"yyyy")</f>
        <v>2021</v>
      </c>
      <c r="P3313" s="4" t="str">
        <f>TEXT(Table1[[#This Row],[Invoice Date]],"mmm")</f>
        <v>Jan</v>
      </c>
      <c r="Q3313" s="4">
        <f>WEEKNUM(Table1[[#This Row],[Invoice Date]])</f>
        <v>5</v>
      </c>
    </row>
    <row r="3314" spans="2:17"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c r="O3314" s="4" t="str">
        <f>TEXT(Table1[[#This Row],[Invoice Date]],"yyyy")</f>
        <v>2021</v>
      </c>
      <c r="P3314" s="4" t="str">
        <f>TEXT(Table1[[#This Row],[Invoice Date]],"mmm")</f>
        <v>Jan</v>
      </c>
      <c r="Q3314" s="4">
        <f>WEEKNUM(Table1[[#This Row],[Invoice Date]])</f>
        <v>5</v>
      </c>
    </row>
    <row r="3315" spans="2:17"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c r="O3315" s="4" t="str">
        <f>TEXT(Table1[[#This Row],[Invoice Date]],"yyyy")</f>
        <v>2021</v>
      </c>
      <c r="P3315" s="4" t="str">
        <f>TEXT(Table1[[#This Row],[Invoice Date]],"mmm")</f>
        <v>Feb</v>
      </c>
      <c r="Q3315" s="4">
        <f>WEEKNUM(Table1[[#This Row],[Invoice Date]])</f>
        <v>9</v>
      </c>
    </row>
    <row r="3316" spans="2:17"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c r="O3316" s="4" t="str">
        <f>TEXT(Table1[[#This Row],[Invoice Date]],"yyyy")</f>
        <v>2021</v>
      </c>
      <c r="P3316" s="4" t="str">
        <f>TEXT(Table1[[#This Row],[Invoice Date]],"mmm")</f>
        <v>Feb</v>
      </c>
      <c r="Q3316" s="4">
        <f>WEEKNUM(Table1[[#This Row],[Invoice Date]])</f>
        <v>9</v>
      </c>
    </row>
    <row r="3317" spans="2:17"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c r="O3317" s="4" t="str">
        <f>TEXT(Table1[[#This Row],[Invoice Date]],"yyyy")</f>
        <v>2021</v>
      </c>
      <c r="P3317" s="4" t="str">
        <f>TEXT(Table1[[#This Row],[Invoice Date]],"mmm")</f>
        <v>Feb</v>
      </c>
      <c r="Q3317" s="4">
        <f>WEEKNUM(Table1[[#This Row],[Invoice Date]])</f>
        <v>9</v>
      </c>
    </row>
    <row r="3318" spans="2:17"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c r="O3318" s="4" t="str">
        <f>TEXT(Table1[[#This Row],[Invoice Date]],"yyyy")</f>
        <v>2021</v>
      </c>
      <c r="P3318" s="4" t="str">
        <f>TEXT(Table1[[#This Row],[Invoice Date]],"mmm")</f>
        <v>Feb</v>
      </c>
      <c r="Q3318" s="4">
        <f>WEEKNUM(Table1[[#This Row],[Invoice Date]])</f>
        <v>9</v>
      </c>
    </row>
    <row r="3319" spans="2:17"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c r="O3319" s="4" t="str">
        <f>TEXT(Table1[[#This Row],[Invoice Date]],"yyyy")</f>
        <v>2021</v>
      </c>
      <c r="P3319" s="4" t="str">
        <f>TEXT(Table1[[#This Row],[Invoice Date]],"mmm")</f>
        <v>Feb</v>
      </c>
      <c r="Q3319" s="4">
        <f>WEEKNUM(Table1[[#This Row],[Invoice Date]])</f>
        <v>9</v>
      </c>
    </row>
    <row r="3320" spans="2:17"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c r="O3320" s="4" t="str">
        <f>TEXT(Table1[[#This Row],[Invoice Date]],"yyyy")</f>
        <v>2021</v>
      </c>
      <c r="P3320" s="4" t="str">
        <f>TEXT(Table1[[#This Row],[Invoice Date]],"mmm")</f>
        <v>Feb</v>
      </c>
      <c r="Q3320" s="4">
        <f>WEEKNUM(Table1[[#This Row],[Invoice Date]])</f>
        <v>9</v>
      </c>
    </row>
    <row r="3321" spans="2:17"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c r="O3321" s="4" t="str">
        <f>TEXT(Table1[[#This Row],[Invoice Date]],"yyyy")</f>
        <v>2021</v>
      </c>
      <c r="P3321" s="4" t="str">
        <f>TEXT(Table1[[#This Row],[Invoice Date]],"mmm")</f>
        <v>Mar</v>
      </c>
      <c r="Q3321" s="4">
        <f>WEEKNUM(Table1[[#This Row],[Invoice Date]])</f>
        <v>12</v>
      </c>
    </row>
    <row r="3322" spans="2:17"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c r="O3322" s="4" t="str">
        <f>TEXT(Table1[[#This Row],[Invoice Date]],"yyyy")</f>
        <v>2021</v>
      </c>
      <c r="P3322" s="4" t="str">
        <f>TEXT(Table1[[#This Row],[Invoice Date]],"mmm")</f>
        <v>Mar</v>
      </c>
      <c r="Q3322" s="4">
        <f>WEEKNUM(Table1[[#This Row],[Invoice Date]])</f>
        <v>12</v>
      </c>
    </row>
    <row r="3323" spans="2:17"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c r="O3323" s="4" t="str">
        <f>TEXT(Table1[[#This Row],[Invoice Date]],"yyyy")</f>
        <v>2021</v>
      </c>
      <c r="P3323" s="4" t="str">
        <f>TEXT(Table1[[#This Row],[Invoice Date]],"mmm")</f>
        <v>Mar</v>
      </c>
      <c r="Q3323" s="4">
        <f>WEEKNUM(Table1[[#This Row],[Invoice Date]])</f>
        <v>12</v>
      </c>
    </row>
    <row r="3324" spans="2:17"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c r="O3324" s="4" t="str">
        <f>TEXT(Table1[[#This Row],[Invoice Date]],"yyyy")</f>
        <v>2021</v>
      </c>
      <c r="P3324" s="4" t="str">
        <f>TEXT(Table1[[#This Row],[Invoice Date]],"mmm")</f>
        <v>Mar</v>
      </c>
      <c r="Q3324" s="4">
        <f>WEEKNUM(Table1[[#This Row],[Invoice Date]])</f>
        <v>12</v>
      </c>
    </row>
    <row r="3325" spans="2:17"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c r="O3325" s="4" t="str">
        <f>TEXT(Table1[[#This Row],[Invoice Date]],"yyyy")</f>
        <v>2021</v>
      </c>
      <c r="P3325" s="4" t="str">
        <f>TEXT(Table1[[#This Row],[Invoice Date]],"mmm")</f>
        <v>Mar</v>
      </c>
      <c r="Q3325" s="4">
        <f>WEEKNUM(Table1[[#This Row],[Invoice Date]])</f>
        <v>12</v>
      </c>
    </row>
    <row r="3326" spans="2:17"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c r="O3326" s="4" t="str">
        <f>TEXT(Table1[[#This Row],[Invoice Date]],"yyyy")</f>
        <v>2021</v>
      </c>
      <c r="P3326" s="4" t="str">
        <f>TEXT(Table1[[#This Row],[Invoice Date]],"mmm")</f>
        <v>Mar</v>
      </c>
      <c r="Q3326" s="4">
        <f>WEEKNUM(Table1[[#This Row],[Invoice Date]])</f>
        <v>12</v>
      </c>
    </row>
    <row r="3327" spans="2:17"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c r="O3327" s="4" t="str">
        <f>TEXT(Table1[[#This Row],[Invoice Date]],"yyyy")</f>
        <v>2021</v>
      </c>
      <c r="P3327" s="4" t="str">
        <f>TEXT(Table1[[#This Row],[Invoice Date]],"mmm")</f>
        <v>Apr</v>
      </c>
      <c r="Q3327" s="4">
        <f>WEEKNUM(Table1[[#This Row],[Invoice Date]])</f>
        <v>17</v>
      </c>
    </row>
    <row r="3328" spans="2:17"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c r="O3328" s="4" t="str">
        <f>TEXT(Table1[[#This Row],[Invoice Date]],"yyyy")</f>
        <v>2021</v>
      </c>
      <c r="P3328" s="4" t="str">
        <f>TEXT(Table1[[#This Row],[Invoice Date]],"mmm")</f>
        <v>Apr</v>
      </c>
      <c r="Q3328" s="4">
        <f>WEEKNUM(Table1[[#This Row],[Invoice Date]])</f>
        <v>17</v>
      </c>
    </row>
    <row r="3329" spans="2:17"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c r="O3329" s="4" t="str">
        <f>TEXT(Table1[[#This Row],[Invoice Date]],"yyyy")</f>
        <v>2021</v>
      </c>
      <c r="P3329" s="4" t="str">
        <f>TEXT(Table1[[#This Row],[Invoice Date]],"mmm")</f>
        <v>Apr</v>
      </c>
      <c r="Q3329" s="4">
        <f>WEEKNUM(Table1[[#This Row],[Invoice Date]])</f>
        <v>17</v>
      </c>
    </row>
    <row r="3330" spans="2:17"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c r="O3330" s="4" t="str">
        <f>TEXT(Table1[[#This Row],[Invoice Date]],"yyyy")</f>
        <v>2021</v>
      </c>
      <c r="P3330" s="4" t="str">
        <f>TEXT(Table1[[#This Row],[Invoice Date]],"mmm")</f>
        <v>Apr</v>
      </c>
      <c r="Q3330" s="4">
        <f>WEEKNUM(Table1[[#This Row],[Invoice Date]])</f>
        <v>17</v>
      </c>
    </row>
    <row r="3331" spans="2:17"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c r="O3331" s="4" t="str">
        <f>TEXT(Table1[[#This Row],[Invoice Date]],"yyyy")</f>
        <v>2021</v>
      </c>
      <c r="P3331" s="4" t="str">
        <f>TEXT(Table1[[#This Row],[Invoice Date]],"mmm")</f>
        <v>Apr</v>
      </c>
      <c r="Q3331" s="4">
        <f>WEEKNUM(Table1[[#This Row],[Invoice Date]])</f>
        <v>17</v>
      </c>
    </row>
    <row r="3332" spans="2:17"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c r="O3332" s="4" t="str">
        <f>TEXT(Table1[[#This Row],[Invoice Date]],"yyyy")</f>
        <v>2021</v>
      </c>
      <c r="P3332" s="4" t="str">
        <f>TEXT(Table1[[#This Row],[Invoice Date]],"mmm")</f>
        <v>Apr</v>
      </c>
      <c r="Q3332" s="4">
        <f>WEEKNUM(Table1[[#This Row],[Invoice Date]])</f>
        <v>17</v>
      </c>
    </row>
    <row r="3333" spans="2:17"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c r="O3333" s="4" t="str">
        <f>TEXT(Table1[[#This Row],[Invoice Date]],"yyyy")</f>
        <v>2021</v>
      </c>
      <c r="P3333" s="4" t="str">
        <f>TEXT(Table1[[#This Row],[Invoice Date]],"mmm")</f>
        <v>May</v>
      </c>
      <c r="Q3333" s="4">
        <f>WEEKNUM(Table1[[#This Row],[Invoice Date]])</f>
        <v>21</v>
      </c>
    </row>
    <row r="3334" spans="2:17"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c r="O3334" s="4" t="str">
        <f>TEXT(Table1[[#This Row],[Invoice Date]],"yyyy")</f>
        <v>2021</v>
      </c>
      <c r="P3334" s="4" t="str">
        <f>TEXT(Table1[[#This Row],[Invoice Date]],"mmm")</f>
        <v>May</v>
      </c>
      <c r="Q3334" s="4">
        <f>WEEKNUM(Table1[[#This Row],[Invoice Date]])</f>
        <v>21</v>
      </c>
    </row>
    <row r="3335" spans="2:17"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c r="O3335" s="4" t="str">
        <f>TEXT(Table1[[#This Row],[Invoice Date]],"yyyy")</f>
        <v>2021</v>
      </c>
      <c r="P3335" s="4" t="str">
        <f>TEXT(Table1[[#This Row],[Invoice Date]],"mmm")</f>
        <v>May</v>
      </c>
      <c r="Q3335" s="4">
        <f>WEEKNUM(Table1[[#This Row],[Invoice Date]])</f>
        <v>21</v>
      </c>
    </row>
    <row r="3336" spans="2:17"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c r="O3336" s="4" t="str">
        <f>TEXT(Table1[[#This Row],[Invoice Date]],"yyyy")</f>
        <v>2021</v>
      </c>
      <c r="P3336" s="4" t="str">
        <f>TEXT(Table1[[#This Row],[Invoice Date]],"mmm")</f>
        <v>May</v>
      </c>
      <c r="Q3336" s="4">
        <f>WEEKNUM(Table1[[#This Row],[Invoice Date]])</f>
        <v>21</v>
      </c>
    </row>
    <row r="3337" spans="2:17"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c r="O3337" s="4" t="str">
        <f>TEXT(Table1[[#This Row],[Invoice Date]],"yyyy")</f>
        <v>2021</v>
      </c>
      <c r="P3337" s="4" t="str">
        <f>TEXT(Table1[[#This Row],[Invoice Date]],"mmm")</f>
        <v>May</v>
      </c>
      <c r="Q3337" s="4">
        <f>WEEKNUM(Table1[[#This Row],[Invoice Date]])</f>
        <v>21</v>
      </c>
    </row>
    <row r="3338" spans="2:17"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c r="O3338" s="4" t="str">
        <f>TEXT(Table1[[#This Row],[Invoice Date]],"yyyy")</f>
        <v>2021</v>
      </c>
      <c r="P3338" s="4" t="str">
        <f>TEXT(Table1[[#This Row],[Invoice Date]],"mmm")</f>
        <v>May</v>
      </c>
      <c r="Q3338" s="4">
        <f>WEEKNUM(Table1[[#This Row],[Invoice Date]])</f>
        <v>21</v>
      </c>
    </row>
    <row r="3339" spans="2:17"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c r="O3339" s="4" t="str">
        <f>TEXT(Table1[[#This Row],[Invoice Date]],"yyyy")</f>
        <v>2021</v>
      </c>
      <c r="P3339" s="4" t="str">
        <f>TEXT(Table1[[#This Row],[Invoice Date]],"mmm")</f>
        <v>Jun</v>
      </c>
      <c r="Q3339" s="4">
        <f>WEEKNUM(Table1[[#This Row],[Invoice Date]])</f>
        <v>26</v>
      </c>
    </row>
    <row r="3340" spans="2:17"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c r="O3340" s="4" t="str">
        <f>TEXT(Table1[[#This Row],[Invoice Date]],"yyyy")</f>
        <v>2021</v>
      </c>
      <c r="P3340" s="4" t="str">
        <f>TEXT(Table1[[#This Row],[Invoice Date]],"mmm")</f>
        <v>Jun</v>
      </c>
      <c r="Q3340" s="4">
        <f>WEEKNUM(Table1[[#This Row],[Invoice Date]])</f>
        <v>26</v>
      </c>
    </row>
    <row r="3341" spans="2:17"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c r="O3341" s="4" t="str">
        <f>TEXT(Table1[[#This Row],[Invoice Date]],"yyyy")</f>
        <v>2021</v>
      </c>
      <c r="P3341" s="4" t="str">
        <f>TEXT(Table1[[#This Row],[Invoice Date]],"mmm")</f>
        <v>Jun</v>
      </c>
      <c r="Q3341" s="4">
        <f>WEEKNUM(Table1[[#This Row],[Invoice Date]])</f>
        <v>26</v>
      </c>
    </row>
    <row r="3342" spans="2:17"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c r="O3342" s="4" t="str">
        <f>TEXT(Table1[[#This Row],[Invoice Date]],"yyyy")</f>
        <v>2021</v>
      </c>
      <c r="P3342" s="4" t="str">
        <f>TEXT(Table1[[#This Row],[Invoice Date]],"mmm")</f>
        <v>Jun</v>
      </c>
      <c r="Q3342" s="4">
        <f>WEEKNUM(Table1[[#This Row],[Invoice Date]])</f>
        <v>26</v>
      </c>
    </row>
    <row r="3343" spans="2:17"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c r="O3343" s="4" t="str">
        <f>TEXT(Table1[[#This Row],[Invoice Date]],"yyyy")</f>
        <v>2021</v>
      </c>
      <c r="P3343" s="4" t="str">
        <f>TEXT(Table1[[#This Row],[Invoice Date]],"mmm")</f>
        <v>Jun</v>
      </c>
      <c r="Q3343" s="4">
        <f>WEEKNUM(Table1[[#This Row],[Invoice Date]])</f>
        <v>26</v>
      </c>
    </row>
    <row r="3344" spans="2:17"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c r="O3344" s="4" t="str">
        <f>TEXT(Table1[[#This Row],[Invoice Date]],"yyyy")</f>
        <v>2021</v>
      </c>
      <c r="P3344" s="4" t="str">
        <f>TEXT(Table1[[#This Row],[Invoice Date]],"mmm")</f>
        <v>Jun</v>
      </c>
      <c r="Q3344" s="4">
        <f>WEEKNUM(Table1[[#This Row],[Invoice Date]])</f>
        <v>26</v>
      </c>
    </row>
    <row r="3345" spans="2:17"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c r="O3345" s="4" t="str">
        <f>TEXT(Table1[[#This Row],[Invoice Date]],"yyyy")</f>
        <v>2021</v>
      </c>
      <c r="P3345" s="4" t="str">
        <f>TEXT(Table1[[#This Row],[Invoice Date]],"mmm")</f>
        <v>Jul</v>
      </c>
      <c r="Q3345" s="4">
        <f>WEEKNUM(Table1[[#This Row],[Invoice Date]])</f>
        <v>30</v>
      </c>
    </row>
    <row r="3346" spans="2:17"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c r="O3346" s="4" t="str">
        <f>TEXT(Table1[[#This Row],[Invoice Date]],"yyyy")</f>
        <v>2021</v>
      </c>
      <c r="P3346" s="4" t="str">
        <f>TEXT(Table1[[#This Row],[Invoice Date]],"mmm")</f>
        <v>Jul</v>
      </c>
      <c r="Q3346" s="4">
        <f>WEEKNUM(Table1[[#This Row],[Invoice Date]])</f>
        <v>30</v>
      </c>
    </row>
    <row r="3347" spans="2:17"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c r="O3347" s="4" t="str">
        <f>TEXT(Table1[[#This Row],[Invoice Date]],"yyyy")</f>
        <v>2021</v>
      </c>
      <c r="P3347" s="4" t="str">
        <f>TEXT(Table1[[#This Row],[Invoice Date]],"mmm")</f>
        <v>Jul</v>
      </c>
      <c r="Q3347" s="4">
        <f>WEEKNUM(Table1[[#This Row],[Invoice Date]])</f>
        <v>30</v>
      </c>
    </row>
    <row r="3348" spans="2:17"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c r="O3348" s="4" t="str">
        <f>TEXT(Table1[[#This Row],[Invoice Date]],"yyyy")</f>
        <v>2021</v>
      </c>
      <c r="P3348" s="4" t="str">
        <f>TEXT(Table1[[#This Row],[Invoice Date]],"mmm")</f>
        <v>Jul</v>
      </c>
      <c r="Q3348" s="4">
        <f>WEEKNUM(Table1[[#This Row],[Invoice Date]])</f>
        <v>30</v>
      </c>
    </row>
    <row r="3349" spans="2:17"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c r="O3349" s="4" t="str">
        <f>TEXT(Table1[[#This Row],[Invoice Date]],"yyyy")</f>
        <v>2021</v>
      </c>
      <c r="P3349" s="4" t="str">
        <f>TEXT(Table1[[#This Row],[Invoice Date]],"mmm")</f>
        <v>Jul</v>
      </c>
      <c r="Q3349" s="4">
        <f>WEEKNUM(Table1[[#This Row],[Invoice Date]])</f>
        <v>30</v>
      </c>
    </row>
    <row r="3350" spans="2:17"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c r="O3350" s="4" t="str">
        <f>TEXT(Table1[[#This Row],[Invoice Date]],"yyyy")</f>
        <v>2021</v>
      </c>
      <c r="P3350" s="4" t="str">
        <f>TEXT(Table1[[#This Row],[Invoice Date]],"mmm")</f>
        <v>Jul</v>
      </c>
      <c r="Q3350" s="4">
        <f>WEEKNUM(Table1[[#This Row],[Invoice Date]])</f>
        <v>30</v>
      </c>
    </row>
    <row r="3351" spans="2:17"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c r="O3351" s="4" t="str">
        <f>TEXT(Table1[[#This Row],[Invoice Date]],"yyyy")</f>
        <v>2021</v>
      </c>
      <c r="P3351" s="4" t="str">
        <f>TEXT(Table1[[#This Row],[Invoice Date]],"mmm")</f>
        <v>Aug</v>
      </c>
      <c r="Q3351" s="4">
        <f>WEEKNUM(Table1[[#This Row],[Invoice Date]])</f>
        <v>34</v>
      </c>
    </row>
    <row r="3352" spans="2:17"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c r="O3352" s="4" t="str">
        <f>TEXT(Table1[[#This Row],[Invoice Date]],"yyyy")</f>
        <v>2021</v>
      </c>
      <c r="P3352" s="4" t="str">
        <f>TEXT(Table1[[#This Row],[Invoice Date]],"mmm")</f>
        <v>Aug</v>
      </c>
      <c r="Q3352" s="4">
        <f>WEEKNUM(Table1[[#This Row],[Invoice Date]])</f>
        <v>34</v>
      </c>
    </row>
    <row r="3353" spans="2:17"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c r="O3353" s="4" t="str">
        <f>TEXT(Table1[[#This Row],[Invoice Date]],"yyyy")</f>
        <v>2021</v>
      </c>
      <c r="P3353" s="4" t="str">
        <f>TEXT(Table1[[#This Row],[Invoice Date]],"mmm")</f>
        <v>Aug</v>
      </c>
      <c r="Q3353" s="4">
        <f>WEEKNUM(Table1[[#This Row],[Invoice Date]])</f>
        <v>34</v>
      </c>
    </row>
    <row r="3354" spans="2:17"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c r="O3354" s="4" t="str">
        <f>TEXT(Table1[[#This Row],[Invoice Date]],"yyyy")</f>
        <v>2021</v>
      </c>
      <c r="P3354" s="4" t="str">
        <f>TEXT(Table1[[#This Row],[Invoice Date]],"mmm")</f>
        <v>Aug</v>
      </c>
      <c r="Q3354" s="4">
        <f>WEEKNUM(Table1[[#This Row],[Invoice Date]])</f>
        <v>34</v>
      </c>
    </row>
    <row r="3355" spans="2:17"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c r="O3355" s="4" t="str">
        <f>TEXT(Table1[[#This Row],[Invoice Date]],"yyyy")</f>
        <v>2021</v>
      </c>
      <c r="P3355" s="4" t="str">
        <f>TEXT(Table1[[#This Row],[Invoice Date]],"mmm")</f>
        <v>Aug</v>
      </c>
      <c r="Q3355" s="4">
        <f>WEEKNUM(Table1[[#This Row],[Invoice Date]])</f>
        <v>34</v>
      </c>
    </row>
    <row r="3356" spans="2:17"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c r="O3356" s="4" t="str">
        <f>TEXT(Table1[[#This Row],[Invoice Date]],"yyyy")</f>
        <v>2021</v>
      </c>
      <c r="P3356" s="4" t="str">
        <f>TEXT(Table1[[#This Row],[Invoice Date]],"mmm")</f>
        <v>Aug</v>
      </c>
      <c r="Q3356" s="4">
        <f>WEEKNUM(Table1[[#This Row],[Invoice Date]])</f>
        <v>34</v>
      </c>
    </row>
    <row r="3357" spans="2:17"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c r="O3357" s="4" t="str">
        <f>TEXT(Table1[[#This Row],[Invoice Date]],"yyyy")</f>
        <v>2021</v>
      </c>
      <c r="P3357" s="4" t="str">
        <f>TEXT(Table1[[#This Row],[Invoice Date]],"mmm")</f>
        <v>Sep</v>
      </c>
      <c r="Q3357" s="4">
        <f>WEEKNUM(Table1[[#This Row],[Invoice Date]])</f>
        <v>39</v>
      </c>
    </row>
    <row r="3358" spans="2:17"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c r="O3358" s="4" t="str">
        <f>TEXT(Table1[[#This Row],[Invoice Date]],"yyyy")</f>
        <v>2021</v>
      </c>
      <c r="P3358" s="4" t="str">
        <f>TEXT(Table1[[#This Row],[Invoice Date]],"mmm")</f>
        <v>Sep</v>
      </c>
      <c r="Q3358" s="4">
        <f>WEEKNUM(Table1[[#This Row],[Invoice Date]])</f>
        <v>39</v>
      </c>
    </row>
    <row r="3359" spans="2:17"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c r="O3359" s="4" t="str">
        <f>TEXT(Table1[[#This Row],[Invoice Date]],"yyyy")</f>
        <v>2021</v>
      </c>
      <c r="P3359" s="4" t="str">
        <f>TEXT(Table1[[#This Row],[Invoice Date]],"mmm")</f>
        <v>Sep</v>
      </c>
      <c r="Q3359" s="4">
        <f>WEEKNUM(Table1[[#This Row],[Invoice Date]])</f>
        <v>39</v>
      </c>
    </row>
    <row r="3360" spans="2:17"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c r="O3360" s="4" t="str">
        <f>TEXT(Table1[[#This Row],[Invoice Date]],"yyyy")</f>
        <v>2021</v>
      </c>
      <c r="P3360" s="4" t="str">
        <f>TEXT(Table1[[#This Row],[Invoice Date]],"mmm")</f>
        <v>Sep</v>
      </c>
      <c r="Q3360" s="4">
        <f>WEEKNUM(Table1[[#This Row],[Invoice Date]])</f>
        <v>39</v>
      </c>
    </row>
    <row r="3361" spans="2:17"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c r="O3361" s="4" t="str">
        <f>TEXT(Table1[[#This Row],[Invoice Date]],"yyyy")</f>
        <v>2021</v>
      </c>
      <c r="P3361" s="4" t="str">
        <f>TEXT(Table1[[#This Row],[Invoice Date]],"mmm")</f>
        <v>Sep</v>
      </c>
      <c r="Q3361" s="4">
        <f>WEEKNUM(Table1[[#This Row],[Invoice Date]])</f>
        <v>39</v>
      </c>
    </row>
    <row r="3362" spans="2:17"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c r="O3362" s="4" t="str">
        <f>TEXT(Table1[[#This Row],[Invoice Date]],"yyyy")</f>
        <v>2021</v>
      </c>
      <c r="P3362" s="4" t="str">
        <f>TEXT(Table1[[#This Row],[Invoice Date]],"mmm")</f>
        <v>Sep</v>
      </c>
      <c r="Q3362" s="4">
        <f>WEEKNUM(Table1[[#This Row],[Invoice Date]])</f>
        <v>39</v>
      </c>
    </row>
    <row r="3363" spans="2:17"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c r="O3363" s="4" t="str">
        <f>TEXT(Table1[[#This Row],[Invoice Date]],"yyyy")</f>
        <v>2021</v>
      </c>
      <c r="P3363" s="4" t="str">
        <f>TEXT(Table1[[#This Row],[Invoice Date]],"mmm")</f>
        <v>Oct</v>
      </c>
      <c r="Q3363" s="4">
        <f>WEEKNUM(Table1[[#This Row],[Invoice Date]])</f>
        <v>43</v>
      </c>
    </row>
    <row r="3364" spans="2:17"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c r="O3364" s="4" t="str">
        <f>TEXT(Table1[[#This Row],[Invoice Date]],"yyyy")</f>
        <v>2021</v>
      </c>
      <c r="P3364" s="4" t="str">
        <f>TEXT(Table1[[#This Row],[Invoice Date]],"mmm")</f>
        <v>Oct</v>
      </c>
      <c r="Q3364" s="4">
        <f>WEEKNUM(Table1[[#This Row],[Invoice Date]])</f>
        <v>43</v>
      </c>
    </row>
    <row r="3365" spans="2:17"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c r="O3365" s="4" t="str">
        <f>TEXT(Table1[[#This Row],[Invoice Date]],"yyyy")</f>
        <v>2021</v>
      </c>
      <c r="P3365" s="4" t="str">
        <f>TEXT(Table1[[#This Row],[Invoice Date]],"mmm")</f>
        <v>Oct</v>
      </c>
      <c r="Q3365" s="4">
        <f>WEEKNUM(Table1[[#This Row],[Invoice Date]])</f>
        <v>43</v>
      </c>
    </row>
    <row r="3366" spans="2:17"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c r="O3366" s="4" t="str">
        <f>TEXT(Table1[[#This Row],[Invoice Date]],"yyyy")</f>
        <v>2021</v>
      </c>
      <c r="P3366" s="4" t="str">
        <f>TEXT(Table1[[#This Row],[Invoice Date]],"mmm")</f>
        <v>Oct</v>
      </c>
      <c r="Q3366" s="4">
        <f>WEEKNUM(Table1[[#This Row],[Invoice Date]])</f>
        <v>43</v>
      </c>
    </row>
    <row r="3367" spans="2:17"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c r="O3367" s="4" t="str">
        <f>TEXT(Table1[[#This Row],[Invoice Date]],"yyyy")</f>
        <v>2021</v>
      </c>
      <c r="P3367" s="4" t="str">
        <f>TEXT(Table1[[#This Row],[Invoice Date]],"mmm")</f>
        <v>Oct</v>
      </c>
      <c r="Q3367" s="4">
        <f>WEEKNUM(Table1[[#This Row],[Invoice Date]])</f>
        <v>43</v>
      </c>
    </row>
    <row r="3368" spans="2:17"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c r="O3368" s="4" t="str">
        <f>TEXT(Table1[[#This Row],[Invoice Date]],"yyyy")</f>
        <v>2021</v>
      </c>
      <c r="P3368" s="4" t="str">
        <f>TEXT(Table1[[#This Row],[Invoice Date]],"mmm")</f>
        <v>Oct</v>
      </c>
      <c r="Q3368" s="4">
        <f>WEEKNUM(Table1[[#This Row],[Invoice Date]])</f>
        <v>43</v>
      </c>
    </row>
    <row r="3369" spans="2:17"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c r="O3369" s="4" t="str">
        <f>TEXT(Table1[[#This Row],[Invoice Date]],"yyyy")</f>
        <v>2021</v>
      </c>
      <c r="P3369" s="4" t="str">
        <f>TEXT(Table1[[#This Row],[Invoice Date]],"mmm")</f>
        <v>Nov</v>
      </c>
      <c r="Q3369" s="4">
        <f>WEEKNUM(Table1[[#This Row],[Invoice Date]])</f>
        <v>48</v>
      </c>
    </row>
    <row r="3370" spans="2:17"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c r="O3370" s="4" t="str">
        <f>TEXT(Table1[[#This Row],[Invoice Date]],"yyyy")</f>
        <v>2021</v>
      </c>
      <c r="P3370" s="4" t="str">
        <f>TEXT(Table1[[#This Row],[Invoice Date]],"mmm")</f>
        <v>Nov</v>
      </c>
      <c r="Q3370" s="4">
        <f>WEEKNUM(Table1[[#This Row],[Invoice Date]])</f>
        <v>48</v>
      </c>
    </row>
    <row r="3371" spans="2:17"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c r="O3371" s="4" t="str">
        <f>TEXT(Table1[[#This Row],[Invoice Date]],"yyyy")</f>
        <v>2021</v>
      </c>
      <c r="P3371" s="4" t="str">
        <f>TEXT(Table1[[#This Row],[Invoice Date]],"mmm")</f>
        <v>Nov</v>
      </c>
      <c r="Q3371" s="4">
        <f>WEEKNUM(Table1[[#This Row],[Invoice Date]])</f>
        <v>48</v>
      </c>
    </row>
    <row r="3372" spans="2:17"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c r="O3372" s="4" t="str">
        <f>TEXT(Table1[[#This Row],[Invoice Date]],"yyyy")</f>
        <v>2021</v>
      </c>
      <c r="P3372" s="4" t="str">
        <f>TEXT(Table1[[#This Row],[Invoice Date]],"mmm")</f>
        <v>Nov</v>
      </c>
      <c r="Q3372" s="4">
        <f>WEEKNUM(Table1[[#This Row],[Invoice Date]])</f>
        <v>48</v>
      </c>
    </row>
    <row r="3373" spans="2:17"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c r="O3373" s="4" t="str">
        <f>TEXT(Table1[[#This Row],[Invoice Date]],"yyyy")</f>
        <v>2021</v>
      </c>
      <c r="P3373" s="4" t="str">
        <f>TEXT(Table1[[#This Row],[Invoice Date]],"mmm")</f>
        <v>Nov</v>
      </c>
      <c r="Q3373" s="4">
        <f>WEEKNUM(Table1[[#This Row],[Invoice Date]])</f>
        <v>48</v>
      </c>
    </row>
    <row r="3374" spans="2:17"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c r="O3374" s="4" t="str">
        <f>TEXT(Table1[[#This Row],[Invoice Date]],"yyyy")</f>
        <v>2021</v>
      </c>
      <c r="P3374" s="4" t="str">
        <f>TEXT(Table1[[#This Row],[Invoice Date]],"mmm")</f>
        <v>Nov</v>
      </c>
      <c r="Q3374" s="4">
        <f>WEEKNUM(Table1[[#This Row],[Invoice Date]])</f>
        <v>48</v>
      </c>
    </row>
    <row r="3375" spans="2:17"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c r="O3375" s="4" t="str">
        <f>TEXT(Table1[[#This Row],[Invoice Date]],"yyyy")</f>
        <v>2021</v>
      </c>
      <c r="P3375" s="4" t="str">
        <f>TEXT(Table1[[#This Row],[Invoice Date]],"mmm")</f>
        <v>Dec</v>
      </c>
      <c r="Q3375" s="4">
        <f>WEEKNUM(Table1[[#This Row],[Invoice Date]])</f>
        <v>52</v>
      </c>
    </row>
    <row r="3376" spans="2:17"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c r="O3376" s="4" t="str">
        <f>TEXT(Table1[[#This Row],[Invoice Date]],"yyyy")</f>
        <v>2021</v>
      </c>
      <c r="P3376" s="4" t="str">
        <f>TEXT(Table1[[#This Row],[Invoice Date]],"mmm")</f>
        <v>Dec</v>
      </c>
      <c r="Q3376" s="4">
        <f>WEEKNUM(Table1[[#This Row],[Invoice Date]])</f>
        <v>52</v>
      </c>
    </row>
    <row r="3377" spans="2:17"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c r="O3377" s="4" t="str">
        <f>TEXT(Table1[[#This Row],[Invoice Date]],"yyyy")</f>
        <v>2021</v>
      </c>
      <c r="P3377" s="4" t="str">
        <f>TEXT(Table1[[#This Row],[Invoice Date]],"mmm")</f>
        <v>Dec</v>
      </c>
      <c r="Q3377" s="4">
        <f>WEEKNUM(Table1[[#This Row],[Invoice Date]])</f>
        <v>52</v>
      </c>
    </row>
    <row r="3378" spans="2:17"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c r="O3378" s="4" t="str">
        <f>TEXT(Table1[[#This Row],[Invoice Date]],"yyyy")</f>
        <v>2021</v>
      </c>
      <c r="P3378" s="4" t="str">
        <f>TEXT(Table1[[#This Row],[Invoice Date]],"mmm")</f>
        <v>Dec</v>
      </c>
      <c r="Q3378" s="4">
        <f>WEEKNUM(Table1[[#This Row],[Invoice Date]])</f>
        <v>52</v>
      </c>
    </row>
    <row r="3379" spans="2:17"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c r="O3379" s="4" t="str">
        <f>TEXT(Table1[[#This Row],[Invoice Date]],"yyyy")</f>
        <v>2021</v>
      </c>
      <c r="P3379" s="4" t="str">
        <f>TEXT(Table1[[#This Row],[Invoice Date]],"mmm")</f>
        <v>Dec</v>
      </c>
      <c r="Q3379" s="4">
        <f>WEEKNUM(Table1[[#This Row],[Invoice Date]])</f>
        <v>52</v>
      </c>
    </row>
    <row r="3380" spans="2:17"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c r="O3380" s="4" t="str">
        <f>TEXT(Table1[[#This Row],[Invoice Date]],"yyyy")</f>
        <v>2021</v>
      </c>
      <c r="P3380" s="4" t="str">
        <f>TEXT(Table1[[#This Row],[Invoice Date]],"mmm")</f>
        <v>Dec</v>
      </c>
      <c r="Q3380" s="4">
        <f>WEEKNUM(Table1[[#This Row],[Invoice Date]])</f>
        <v>52</v>
      </c>
    </row>
    <row r="3381" spans="2:17"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c r="O3381" s="4" t="str">
        <f>TEXT(Table1[[#This Row],[Invoice Date]],"yyyy")</f>
        <v>2021</v>
      </c>
      <c r="P3381" s="4" t="str">
        <f>TEXT(Table1[[#This Row],[Invoice Date]],"mmm")</f>
        <v>Jan</v>
      </c>
      <c r="Q3381" s="4">
        <f>WEEKNUM(Table1[[#This Row],[Invoice Date]])</f>
        <v>4</v>
      </c>
    </row>
    <row r="3382" spans="2:17"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c r="O3382" s="4" t="str">
        <f>TEXT(Table1[[#This Row],[Invoice Date]],"yyyy")</f>
        <v>2021</v>
      </c>
      <c r="P3382" s="4" t="str">
        <f>TEXT(Table1[[#This Row],[Invoice Date]],"mmm")</f>
        <v>Jan</v>
      </c>
      <c r="Q3382" s="4">
        <f>WEEKNUM(Table1[[#This Row],[Invoice Date]])</f>
        <v>4</v>
      </c>
    </row>
    <row r="3383" spans="2:17"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c r="O3383" s="4" t="str">
        <f>TEXT(Table1[[#This Row],[Invoice Date]],"yyyy")</f>
        <v>2021</v>
      </c>
      <c r="P3383" s="4" t="str">
        <f>TEXT(Table1[[#This Row],[Invoice Date]],"mmm")</f>
        <v>Jan</v>
      </c>
      <c r="Q3383" s="4">
        <f>WEEKNUM(Table1[[#This Row],[Invoice Date]])</f>
        <v>4</v>
      </c>
    </row>
    <row r="3384" spans="2:17"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c r="O3384" s="4" t="str">
        <f>TEXT(Table1[[#This Row],[Invoice Date]],"yyyy")</f>
        <v>2021</v>
      </c>
      <c r="P3384" s="4" t="str">
        <f>TEXT(Table1[[#This Row],[Invoice Date]],"mmm")</f>
        <v>Jan</v>
      </c>
      <c r="Q3384" s="4">
        <f>WEEKNUM(Table1[[#This Row],[Invoice Date]])</f>
        <v>4</v>
      </c>
    </row>
    <row r="3385" spans="2:17"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c r="O3385" s="4" t="str">
        <f>TEXT(Table1[[#This Row],[Invoice Date]],"yyyy")</f>
        <v>2021</v>
      </c>
      <c r="P3385" s="4" t="str">
        <f>TEXT(Table1[[#This Row],[Invoice Date]],"mmm")</f>
        <v>Jan</v>
      </c>
      <c r="Q3385" s="4">
        <f>WEEKNUM(Table1[[#This Row],[Invoice Date]])</f>
        <v>4</v>
      </c>
    </row>
    <row r="3386" spans="2:17"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c r="O3386" s="4" t="str">
        <f>TEXT(Table1[[#This Row],[Invoice Date]],"yyyy")</f>
        <v>2021</v>
      </c>
      <c r="P3386" s="4" t="str">
        <f>TEXT(Table1[[#This Row],[Invoice Date]],"mmm")</f>
        <v>Jan</v>
      </c>
      <c r="Q3386" s="4">
        <f>WEEKNUM(Table1[[#This Row],[Invoice Date]])</f>
        <v>4</v>
      </c>
    </row>
    <row r="3387" spans="2:17"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c r="O3387" s="4" t="str">
        <f>TEXT(Table1[[#This Row],[Invoice Date]],"yyyy")</f>
        <v>2021</v>
      </c>
      <c r="P3387" s="4" t="str">
        <f>TEXT(Table1[[#This Row],[Invoice Date]],"mmm")</f>
        <v>Feb</v>
      </c>
      <c r="Q3387" s="4">
        <f>WEEKNUM(Table1[[#This Row],[Invoice Date]])</f>
        <v>8</v>
      </c>
    </row>
    <row r="3388" spans="2:17"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c r="O3388" s="4" t="str">
        <f>TEXT(Table1[[#This Row],[Invoice Date]],"yyyy")</f>
        <v>2021</v>
      </c>
      <c r="P3388" s="4" t="str">
        <f>TEXT(Table1[[#This Row],[Invoice Date]],"mmm")</f>
        <v>Feb</v>
      </c>
      <c r="Q3388" s="4">
        <f>WEEKNUM(Table1[[#This Row],[Invoice Date]])</f>
        <v>8</v>
      </c>
    </row>
    <row r="3389" spans="2:17"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c r="O3389" s="4" t="str">
        <f>TEXT(Table1[[#This Row],[Invoice Date]],"yyyy")</f>
        <v>2021</v>
      </c>
      <c r="P3389" s="4" t="str">
        <f>TEXT(Table1[[#This Row],[Invoice Date]],"mmm")</f>
        <v>Feb</v>
      </c>
      <c r="Q3389" s="4">
        <f>WEEKNUM(Table1[[#This Row],[Invoice Date]])</f>
        <v>8</v>
      </c>
    </row>
    <row r="3390" spans="2:17"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c r="O3390" s="4" t="str">
        <f>TEXT(Table1[[#This Row],[Invoice Date]],"yyyy")</f>
        <v>2021</v>
      </c>
      <c r="P3390" s="4" t="str">
        <f>TEXT(Table1[[#This Row],[Invoice Date]],"mmm")</f>
        <v>Feb</v>
      </c>
      <c r="Q3390" s="4">
        <f>WEEKNUM(Table1[[#This Row],[Invoice Date]])</f>
        <v>8</v>
      </c>
    </row>
    <row r="3391" spans="2:17"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c r="O3391" s="4" t="str">
        <f>TEXT(Table1[[#This Row],[Invoice Date]],"yyyy")</f>
        <v>2021</v>
      </c>
      <c r="P3391" s="4" t="str">
        <f>TEXT(Table1[[#This Row],[Invoice Date]],"mmm")</f>
        <v>Feb</v>
      </c>
      <c r="Q3391" s="4">
        <f>WEEKNUM(Table1[[#This Row],[Invoice Date]])</f>
        <v>8</v>
      </c>
    </row>
    <row r="3392" spans="2:17"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c r="O3392" s="4" t="str">
        <f>TEXT(Table1[[#This Row],[Invoice Date]],"yyyy")</f>
        <v>2021</v>
      </c>
      <c r="P3392" s="4" t="str">
        <f>TEXT(Table1[[#This Row],[Invoice Date]],"mmm")</f>
        <v>Feb</v>
      </c>
      <c r="Q3392" s="4">
        <f>WEEKNUM(Table1[[#This Row],[Invoice Date]])</f>
        <v>8</v>
      </c>
    </row>
    <row r="3393" spans="2:17"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c r="O3393" s="4" t="str">
        <f>TEXT(Table1[[#This Row],[Invoice Date]],"yyyy")</f>
        <v>2021</v>
      </c>
      <c r="P3393" s="4" t="str">
        <f>TEXT(Table1[[#This Row],[Invoice Date]],"mmm")</f>
        <v>Mar</v>
      </c>
      <c r="Q3393" s="4">
        <f>WEEKNUM(Table1[[#This Row],[Invoice Date]])</f>
        <v>11</v>
      </c>
    </row>
    <row r="3394" spans="2:17"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c r="O3394" s="4" t="str">
        <f>TEXT(Table1[[#This Row],[Invoice Date]],"yyyy")</f>
        <v>2021</v>
      </c>
      <c r="P3394" s="4" t="str">
        <f>TEXT(Table1[[#This Row],[Invoice Date]],"mmm")</f>
        <v>Mar</v>
      </c>
      <c r="Q3394" s="4">
        <f>WEEKNUM(Table1[[#This Row],[Invoice Date]])</f>
        <v>11</v>
      </c>
    </row>
    <row r="3395" spans="2:17"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c r="O3395" s="4" t="str">
        <f>TEXT(Table1[[#This Row],[Invoice Date]],"yyyy")</f>
        <v>2021</v>
      </c>
      <c r="P3395" s="4" t="str">
        <f>TEXT(Table1[[#This Row],[Invoice Date]],"mmm")</f>
        <v>Mar</v>
      </c>
      <c r="Q3395" s="4">
        <f>WEEKNUM(Table1[[#This Row],[Invoice Date]])</f>
        <v>11</v>
      </c>
    </row>
    <row r="3396" spans="2:17"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c r="O3396" s="4" t="str">
        <f>TEXT(Table1[[#This Row],[Invoice Date]],"yyyy")</f>
        <v>2021</v>
      </c>
      <c r="P3396" s="4" t="str">
        <f>TEXT(Table1[[#This Row],[Invoice Date]],"mmm")</f>
        <v>Mar</v>
      </c>
      <c r="Q3396" s="4">
        <f>WEEKNUM(Table1[[#This Row],[Invoice Date]])</f>
        <v>11</v>
      </c>
    </row>
    <row r="3397" spans="2:17"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c r="O3397" s="4" t="str">
        <f>TEXT(Table1[[#This Row],[Invoice Date]],"yyyy")</f>
        <v>2021</v>
      </c>
      <c r="P3397" s="4" t="str">
        <f>TEXT(Table1[[#This Row],[Invoice Date]],"mmm")</f>
        <v>Mar</v>
      </c>
      <c r="Q3397" s="4">
        <f>WEEKNUM(Table1[[#This Row],[Invoice Date]])</f>
        <v>11</v>
      </c>
    </row>
    <row r="3398" spans="2:17"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c r="O3398" s="4" t="str">
        <f>TEXT(Table1[[#This Row],[Invoice Date]],"yyyy")</f>
        <v>2021</v>
      </c>
      <c r="P3398" s="4" t="str">
        <f>TEXT(Table1[[#This Row],[Invoice Date]],"mmm")</f>
        <v>Mar</v>
      </c>
      <c r="Q3398" s="4">
        <f>WEEKNUM(Table1[[#This Row],[Invoice Date]])</f>
        <v>11</v>
      </c>
    </row>
    <row r="3399" spans="2:17"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c r="O3399" s="4" t="str">
        <f>TEXT(Table1[[#This Row],[Invoice Date]],"yyyy")</f>
        <v>2021</v>
      </c>
      <c r="P3399" s="4" t="str">
        <f>TEXT(Table1[[#This Row],[Invoice Date]],"mmm")</f>
        <v>Apr</v>
      </c>
      <c r="Q3399" s="4">
        <f>WEEKNUM(Table1[[#This Row],[Invoice Date]])</f>
        <v>16</v>
      </c>
    </row>
    <row r="3400" spans="2:17"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c r="O3400" s="4" t="str">
        <f>TEXT(Table1[[#This Row],[Invoice Date]],"yyyy")</f>
        <v>2021</v>
      </c>
      <c r="P3400" s="4" t="str">
        <f>TEXT(Table1[[#This Row],[Invoice Date]],"mmm")</f>
        <v>Apr</v>
      </c>
      <c r="Q3400" s="4">
        <f>WEEKNUM(Table1[[#This Row],[Invoice Date]])</f>
        <v>16</v>
      </c>
    </row>
    <row r="3401" spans="2:17"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c r="O3401" s="4" t="str">
        <f>TEXT(Table1[[#This Row],[Invoice Date]],"yyyy")</f>
        <v>2021</v>
      </c>
      <c r="P3401" s="4" t="str">
        <f>TEXT(Table1[[#This Row],[Invoice Date]],"mmm")</f>
        <v>Apr</v>
      </c>
      <c r="Q3401" s="4">
        <f>WEEKNUM(Table1[[#This Row],[Invoice Date]])</f>
        <v>16</v>
      </c>
    </row>
    <row r="3402" spans="2:17"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c r="O3402" s="4" t="str">
        <f>TEXT(Table1[[#This Row],[Invoice Date]],"yyyy")</f>
        <v>2021</v>
      </c>
      <c r="P3402" s="4" t="str">
        <f>TEXT(Table1[[#This Row],[Invoice Date]],"mmm")</f>
        <v>Apr</v>
      </c>
      <c r="Q3402" s="4">
        <f>WEEKNUM(Table1[[#This Row],[Invoice Date]])</f>
        <v>16</v>
      </c>
    </row>
    <row r="3403" spans="2:17"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c r="O3403" s="4" t="str">
        <f>TEXT(Table1[[#This Row],[Invoice Date]],"yyyy")</f>
        <v>2021</v>
      </c>
      <c r="P3403" s="4" t="str">
        <f>TEXT(Table1[[#This Row],[Invoice Date]],"mmm")</f>
        <v>Apr</v>
      </c>
      <c r="Q3403" s="4">
        <f>WEEKNUM(Table1[[#This Row],[Invoice Date]])</f>
        <v>16</v>
      </c>
    </row>
    <row r="3404" spans="2:17"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c r="O3404" s="4" t="str">
        <f>TEXT(Table1[[#This Row],[Invoice Date]],"yyyy")</f>
        <v>2021</v>
      </c>
      <c r="P3404" s="4" t="str">
        <f>TEXT(Table1[[#This Row],[Invoice Date]],"mmm")</f>
        <v>Apr</v>
      </c>
      <c r="Q3404" s="4">
        <f>WEEKNUM(Table1[[#This Row],[Invoice Date]])</f>
        <v>16</v>
      </c>
    </row>
    <row r="3405" spans="2:17"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c r="O3405" s="4" t="str">
        <f>TEXT(Table1[[#This Row],[Invoice Date]],"yyyy")</f>
        <v>2021</v>
      </c>
      <c r="P3405" s="4" t="str">
        <f>TEXT(Table1[[#This Row],[Invoice Date]],"mmm")</f>
        <v>May</v>
      </c>
      <c r="Q3405" s="4">
        <f>WEEKNUM(Table1[[#This Row],[Invoice Date]])</f>
        <v>20</v>
      </c>
    </row>
    <row r="3406" spans="2:17"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c r="O3406" s="4" t="str">
        <f>TEXT(Table1[[#This Row],[Invoice Date]],"yyyy")</f>
        <v>2021</v>
      </c>
      <c r="P3406" s="4" t="str">
        <f>TEXT(Table1[[#This Row],[Invoice Date]],"mmm")</f>
        <v>May</v>
      </c>
      <c r="Q3406" s="4">
        <f>WEEKNUM(Table1[[#This Row],[Invoice Date]])</f>
        <v>20</v>
      </c>
    </row>
    <row r="3407" spans="2:17"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c r="O3407" s="4" t="str">
        <f>TEXT(Table1[[#This Row],[Invoice Date]],"yyyy")</f>
        <v>2021</v>
      </c>
      <c r="P3407" s="4" t="str">
        <f>TEXT(Table1[[#This Row],[Invoice Date]],"mmm")</f>
        <v>May</v>
      </c>
      <c r="Q3407" s="4">
        <f>WEEKNUM(Table1[[#This Row],[Invoice Date]])</f>
        <v>20</v>
      </c>
    </row>
    <row r="3408" spans="2:17"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c r="O3408" s="4" t="str">
        <f>TEXT(Table1[[#This Row],[Invoice Date]],"yyyy")</f>
        <v>2021</v>
      </c>
      <c r="P3408" s="4" t="str">
        <f>TEXT(Table1[[#This Row],[Invoice Date]],"mmm")</f>
        <v>May</v>
      </c>
      <c r="Q3408" s="4">
        <f>WEEKNUM(Table1[[#This Row],[Invoice Date]])</f>
        <v>20</v>
      </c>
    </row>
    <row r="3409" spans="2:17"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c r="O3409" s="4" t="str">
        <f>TEXT(Table1[[#This Row],[Invoice Date]],"yyyy")</f>
        <v>2021</v>
      </c>
      <c r="P3409" s="4" t="str">
        <f>TEXT(Table1[[#This Row],[Invoice Date]],"mmm")</f>
        <v>May</v>
      </c>
      <c r="Q3409" s="4">
        <f>WEEKNUM(Table1[[#This Row],[Invoice Date]])</f>
        <v>20</v>
      </c>
    </row>
    <row r="3410" spans="2:17"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c r="O3410" s="4" t="str">
        <f>TEXT(Table1[[#This Row],[Invoice Date]],"yyyy")</f>
        <v>2021</v>
      </c>
      <c r="P3410" s="4" t="str">
        <f>TEXT(Table1[[#This Row],[Invoice Date]],"mmm")</f>
        <v>May</v>
      </c>
      <c r="Q3410" s="4">
        <f>WEEKNUM(Table1[[#This Row],[Invoice Date]])</f>
        <v>20</v>
      </c>
    </row>
    <row r="3411" spans="2:17"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c r="O3411" s="4" t="str">
        <f>TEXT(Table1[[#This Row],[Invoice Date]],"yyyy")</f>
        <v>2021</v>
      </c>
      <c r="P3411" s="4" t="str">
        <f>TEXT(Table1[[#This Row],[Invoice Date]],"mmm")</f>
        <v>Jun</v>
      </c>
      <c r="Q3411" s="4">
        <f>WEEKNUM(Table1[[#This Row],[Invoice Date]])</f>
        <v>25</v>
      </c>
    </row>
    <row r="3412" spans="2:17"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c r="O3412" s="4" t="str">
        <f>TEXT(Table1[[#This Row],[Invoice Date]],"yyyy")</f>
        <v>2021</v>
      </c>
      <c r="P3412" s="4" t="str">
        <f>TEXT(Table1[[#This Row],[Invoice Date]],"mmm")</f>
        <v>Jun</v>
      </c>
      <c r="Q3412" s="4">
        <f>WEEKNUM(Table1[[#This Row],[Invoice Date]])</f>
        <v>25</v>
      </c>
    </row>
    <row r="3413" spans="2:17"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c r="O3413" s="4" t="str">
        <f>TEXT(Table1[[#This Row],[Invoice Date]],"yyyy")</f>
        <v>2021</v>
      </c>
      <c r="P3413" s="4" t="str">
        <f>TEXT(Table1[[#This Row],[Invoice Date]],"mmm")</f>
        <v>Jun</v>
      </c>
      <c r="Q3413" s="4">
        <f>WEEKNUM(Table1[[#This Row],[Invoice Date]])</f>
        <v>25</v>
      </c>
    </row>
    <row r="3414" spans="2:17"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c r="O3414" s="4" t="str">
        <f>TEXT(Table1[[#This Row],[Invoice Date]],"yyyy")</f>
        <v>2021</v>
      </c>
      <c r="P3414" s="4" t="str">
        <f>TEXT(Table1[[#This Row],[Invoice Date]],"mmm")</f>
        <v>Jun</v>
      </c>
      <c r="Q3414" s="4">
        <f>WEEKNUM(Table1[[#This Row],[Invoice Date]])</f>
        <v>25</v>
      </c>
    </row>
    <row r="3415" spans="2:17"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c r="O3415" s="4" t="str">
        <f>TEXT(Table1[[#This Row],[Invoice Date]],"yyyy")</f>
        <v>2021</v>
      </c>
      <c r="P3415" s="4" t="str">
        <f>TEXT(Table1[[#This Row],[Invoice Date]],"mmm")</f>
        <v>Jun</v>
      </c>
      <c r="Q3415" s="4">
        <f>WEEKNUM(Table1[[#This Row],[Invoice Date]])</f>
        <v>25</v>
      </c>
    </row>
    <row r="3416" spans="2:17"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c r="O3416" s="4" t="str">
        <f>TEXT(Table1[[#This Row],[Invoice Date]],"yyyy")</f>
        <v>2021</v>
      </c>
      <c r="P3416" s="4" t="str">
        <f>TEXT(Table1[[#This Row],[Invoice Date]],"mmm")</f>
        <v>Jun</v>
      </c>
      <c r="Q3416" s="4">
        <f>WEEKNUM(Table1[[#This Row],[Invoice Date]])</f>
        <v>25</v>
      </c>
    </row>
    <row r="3417" spans="2:17"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c r="O3417" s="4" t="str">
        <f>TEXT(Table1[[#This Row],[Invoice Date]],"yyyy")</f>
        <v>2021</v>
      </c>
      <c r="P3417" s="4" t="str">
        <f>TEXT(Table1[[#This Row],[Invoice Date]],"mmm")</f>
        <v>Jul</v>
      </c>
      <c r="Q3417" s="4">
        <f>WEEKNUM(Table1[[#This Row],[Invoice Date]])</f>
        <v>29</v>
      </c>
    </row>
    <row r="3418" spans="2:17"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c r="O3418" s="4" t="str">
        <f>TEXT(Table1[[#This Row],[Invoice Date]],"yyyy")</f>
        <v>2021</v>
      </c>
      <c r="P3418" s="4" t="str">
        <f>TEXT(Table1[[#This Row],[Invoice Date]],"mmm")</f>
        <v>Jul</v>
      </c>
      <c r="Q3418" s="4">
        <f>WEEKNUM(Table1[[#This Row],[Invoice Date]])</f>
        <v>29</v>
      </c>
    </row>
    <row r="3419" spans="2:17"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c r="O3419" s="4" t="str">
        <f>TEXT(Table1[[#This Row],[Invoice Date]],"yyyy")</f>
        <v>2021</v>
      </c>
      <c r="P3419" s="4" t="str">
        <f>TEXT(Table1[[#This Row],[Invoice Date]],"mmm")</f>
        <v>Jul</v>
      </c>
      <c r="Q3419" s="4">
        <f>WEEKNUM(Table1[[#This Row],[Invoice Date]])</f>
        <v>29</v>
      </c>
    </row>
    <row r="3420" spans="2:17"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c r="O3420" s="4" t="str">
        <f>TEXT(Table1[[#This Row],[Invoice Date]],"yyyy")</f>
        <v>2021</v>
      </c>
      <c r="P3420" s="4" t="str">
        <f>TEXT(Table1[[#This Row],[Invoice Date]],"mmm")</f>
        <v>Jul</v>
      </c>
      <c r="Q3420" s="4">
        <f>WEEKNUM(Table1[[#This Row],[Invoice Date]])</f>
        <v>29</v>
      </c>
    </row>
    <row r="3421" spans="2:17"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c r="O3421" s="4" t="str">
        <f>TEXT(Table1[[#This Row],[Invoice Date]],"yyyy")</f>
        <v>2021</v>
      </c>
      <c r="P3421" s="4" t="str">
        <f>TEXT(Table1[[#This Row],[Invoice Date]],"mmm")</f>
        <v>Jul</v>
      </c>
      <c r="Q3421" s="4">
        <f>WEEKNUM(Table1[[#This Row],[Invoice Date]])</f>
        <v>29</v>
      </c>
    </row>
    <row r="3422" spans="2:17"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c r="O3422" s="4" t="str">
        <f>TEXT(Table1[[#This Row],[Invoice Date]],"yyyy")</f>
        <v>2021</v>
      </c>
      <c r="P3422" s="4" t="str">
        <f>TEXT(Table1[[#This Row],[Invoice Date]],"mmm")</f>
        <v>Jul</v>
      </c>
      <c r="Q3422" s="4">
        <f>WEEKNUM(Table1[[#This Row],[Invoice Date]])</f>
        <v>29</v>
      </c>
    </row>
    <row r="3423" spans="2:17"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c r="O3423" s="4" t="str">
        <f>TEXT(Table1[[#This Row],[Invoice Date]],"yyyy")</f>
        <v>2021</v>
      </c>
      <c r="P3423" s="4" t="str">
        <f>TEXT(Table1[[#This Row],[Invoice Date]],"mmm")</f>
        <v>Aug</v>
      </c>
      <c r="Q3423" s="4">
        <f>WEEKNUM(Table1[[#This Row],[Invoice Date]])</f>
        <v>33</v>
      </c>
    </row>
    <row r="3424" spans="2:17"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c r="O3424" s="4" t="str">
        <f>TEXT(Table1[[#This Row],[Invoice Date]],"yyyy")</f>
        <v>2021</v>
      </c>
      <c r="P3424" s="4" t="str">
        <f>TEXT(Table1[[#This Row],[Invoice Date]],"mmm")</f>
        <v>Aug</v>
      </c>
      <c r="Q3424" s="4">
        <f>WEEKNUM(Table1[[#This Row],[Invoice Date]])</f>
        <v>33</v>
      </c>
    </row>
    <row r="3425" spans="2:17"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c r="O3425" s="4" t="str">
        <f>TEXT(Table1[[#This Row],[Invoice Date]],"yyyy")</f>
        <v>2021</v>
      </c>
      <c r="P3425" s="4" t="str">
        <f>TEXT(Table1[[#This Row],[Invoice Date]],"mmm")</f>
        <v>Aug</v>
      </c>
      <c r="Q3425" s="4">
        <f>WEEKNUM(Table1[[#This Row],[Invoice Date]])</f>
        <v>33</v>
      </c>
    </row>
    <row r="3426" spans="2:17"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c r="O3426" s="4" t="str">
        <f>TEXT(Table1[[#This Row],[Invoice Date]],"yyyy")</f>
        <v>2021</v>
      </c>
      <c r="P3426" s="4" t="str">
        <f>TEXT(Table1[[#This Row],[Invoice Date]],"mmm")</f>
        <v>Aug</v>
      </c>
      <c r="Q3426" s="4">
        <f>WEEKNUM(Table1[[#This Row],[Invoice Date]])</f>
        <v>33</v>
      </c>
    </row>
    <row r="3427" spans="2:17"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c r="O3427" s="4" t="str">
        <f>TEXT(Table1[[#This Row],[Invoice Date]],"yyyy")</f>
        <v>2021</v>
      </c>
      <c r="P3427" s="4" t="str">
        <f>TEXT(Table1[[#This Row],[Invoice Date]],"mmm")</f>
        <v>Aug</v>
      </c>
      <c r="Q3427" s="4">
        <f>WEEKNUM(Table1[[#This Row],[Invoice Date]])</f>
        <v>33</v>
      </c>
    </row>
    <row r="3428" spans="2:17"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c r="O3428" s="4" t="str">
        <f>TEXT(Table1[[#This Row],[Invoice Date]],"yyyy")</f>
        <v>2021</v>
      </c>
      <c r="P3428" s="4" t="str">
        <f>TEXT(Table1[[#This Row],[Invoice Date]],"mmm")</f>
        <v>Aug</v>
      </c>
      <c r="Q3428" s="4">
        <f>WEEKNUM(Table1[[#This Row],[Invoice Date]])</f>
        <v>33</v>
      </c>
    </row>
    <row r="3429" spans="2:17"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c r="O3429" s="4" t="str">
        <f>TEXT(Table1[[#This Row],[Invoice Date]],"yyyy")</f>
        <v>2021</v>
      </c>
      <c r="P3429" s="4" t="str">
        <f>TEXT(Table1[[#This Row],[Invoice Date]],"mmm")</f>
        <v>Sep</v>
      </c>
      <c r="Q3429" s="4">
        <f>WEEKNUM(Table1[[#This Row],[Invoice Date]])</f>
        <v>38</v>
      </c>
    </row>
    <row r="3430" spans="2:17"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c r="O3430" s="4" t="str">
        <f>TEXT(Table1[[#This Row],[Invoice Date]],"yyyy")</f>
        <v>2021</v>
      </c>
      <c r="P3430" s="4" t="str">
        <f>TEXT(Table1[[#This Row],[Invoice Date]],"mmm")</f>
        <v>Sep</v>
      </c>
      <c r="Q3430" s="4">
        <f>WEEKNUM(Table1[[#This Row],[Invoice Date]])</f>
        <v>38</v>
      </c>
    </row>
    <row r="3431" spans="2:17"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c r="O3431" s="4" t="str">
        <f>TEXT(Table1[[#This Row],[Invoice Date]],"yyyy")</f>
        <v>2021</v>
      </c>
      <c r="P3431" s="4" t="str">
        <f>TEXT(Table1[[#This Row],[Invoice Date]],"mmm")</f>
        <v>Sep</v>
      </c>
      <c r="Q3431" s="4">
        <f>WEEKNUM(Table1[[#This Row],[Invoice Date]])</f>
        <v>38</v>
      </c>
    </row>
    <row r="3432" spans="2:17"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c r="O3432" s="4" t="str">
        <f>TEXT(Table1[[#This Row],[Invoice Date]],"yyyy")</f>
        <v>2021</v>
      </c>
      <c r="P3432" s="4" t="str">
        <f>TEXT(Table1[[#This Row],[Invoice Date]],"mmm")</f>
        <v>Sep</v>
      </c>
      <c r="Q3432" s="4">
        <f>WEEKNUM(Table1[[#This Row],[Invoice Date]])</f>
        <v>38</v>
      </c>
    </row>
    <row r="3433" spans="2:17"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c r="O3433" s="4" t="str">
        <f>TEXT(Table1[[#This Row],[Invoice Date]],"yyyy")</f>
        <v>2021</v>
      </c>
      <c r="P3433" s="4" t="str">
        <f>TEXT(Table1[[#This Row],[Invoice Date]],"mmm")</f>
        <v>Sep</v>
      </c>
      <c r="Q3433" s="4">
        <f>WEEKNUM(Table1[[#This Row],[Invoice Date]])</f>
        <v>38</v>
      </c>
    </row>
    <row r="3434" spans="2:17"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c r="O3434" s="4" t="str">
        <f>TEXT(Table1[[#This Row],[Invoice Date]],"yyyy")</f>
        <v>2021</v>
      </c>
      <c r="P3434" s="4" t="str">
        <f>TEXT(Table1[[#This Row],[Invoice Date]],"mmm")</f>
        <v>Sep</v>
      </c>
      <c r="Q3434" s="4">
        <f>WEEKNUM(Table1[[#This Row],[Invoice Date]])</f>
        <v>38</v>
      </c>
    </row>
    <row r="3435" spans="2:17"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c r="O3435" s="4" t="str">
        <f>TEXT(Table1[[#This Row],[Invoice Date]],"yyyy")</f>
        <v>2021</v>
      </c>
      <c r="P3435" s="4" t="str">
        <f>TEXT(Table1[[#This Row],[Invoice Date]],"mmm")</f>
        <v>Oct</v>
      </c>
      <c r="Q3435" s="4">
        <f>WEEKNUM(Table1[[#This Row],[Invoice Date]])</f>
        <v>42</v>
      </c>
    </row>
    <row r="3436" spans="2:17"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c r="O3436" s="4" t="str">
        <f>TEXT(Table1[[#This Row],[Invoice Date]],"yyyy")</f>
        <v>2021</v>
      </c>
      <c r="P3436" s="4" t="str">
        <f>TEXT(Table1[[#This Row],[Invoice Date]],"mmm")</f>
        <v>Oct</v>
      </c>
      <c r="Q3436" s="4">
        <f>WEEKNUM(Table1[[#This Row],[Invoice Date]])</f>
        <v>42</v>
      </c>
    </row>
    <row r="3437" spans="2:17"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c r="O3437" s="4" t="str">
        <f>TEXT(Table1[[#This Row],[Invoice Date]],"yyyy")</f>
        <v>2021</v>
      </c>
      <c r="P3437" s="4" t="str">
        <f>TEXT(Table1[[#This Row],[Invoice Date]],"mmm")</f>
        <v>Oct</v>
      </c>
      <c r="Q3437" s="4">
        <f>WEEKNUM(Table1[[#This Row],[Invoice Date]])</f>
        <v>42</v>
      </c>
    </row>
    <row r="3438" spans="2:17"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c r="O3438" s="4" t="str">
        <f>TEXT(Table1[[#This Row],[Invoice Date]],"yyyy")</f>
        <v>2021</v>
      </c>
      <c r="P3438" s="4" t="str">
        <f>TEXT(Table1[[#This Row],[Invoice Date]],"mmm")</f>
        <v>Oct</v>
      </c>
      <c r="Q3438" s="4">
        <f>WEEKNUM(Table1[[#This Row],[Invoice Date]])</f>
        <v>42</v>
      </c>
    </row>
    <row r="3439" spans="2:17"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c r="O3439" s="4" t="str">
        <f>TEXT(Table1[[#This Row],[Invoice Date]],"yyyy")</f>
        <v>2021</v>
      </c>
      <c r="P3439" s="4" t="str">
        <f>TEXT(Table1[[#This Row],[Invoice Date]],"mmm")</f>
        <v>Oct</v>
      </c>
      <c r="Q3439" s="4">
        <f>WEEKNUM(Table1[[#This Row],[Invoice Date]])</f>
        <v>42</v>
      </c>
    </row>
    <row r="3440" spans="2:17"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c r="O3440" s="4" t="str">
        <f>TEXT(Table1[[#This Row],[Invoice Date]],"yyyy")</f>
        <v>2021</v>
      </c>
      <c r="P3440" s="4" t="str">
        <f>TEXT(Table1[[#This Row],[Invoice Date]],"mmm")</f>
        <v>Oct</v>
      </c>
      <c r="Q3440" s="4">
        <f>WEEKNUM(Table1[[#This Row],[Invoice Date]])</f>
        <v>42</v>
      </c>
    </row>
    <row r="3441" spans="2:17"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c r="O3441" s="4" t="str">
        <f>TEXT(Table1[[#This Row],[Invoice Date]],"yyyy")</f>
        <v>2021</v>
      </c>
      <c r="P3441" s="4" t="str">
        <f>TEXT(Table1[[#This Row],[Invoice Date]],"mmm")</f>
        <v>Nov</v>
      </c>
      <c r="Q3441" s="4">
        <f>WEEKNUM(Table1[[#This Row],[Invoice Date]])</f>
        <v>47</v>
      </c>
    </row>
    <row r="3442" spans="2:17"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c r="O3442" s="4" t="str">
        <f>TEXT(Table1[[#This Row],[Invoice Date]],"yyyy")</f>
        <v>2021</v>
      </c>
      <c r="P3442" s="4" t="str">
        <f>TEXT(Table1[[#This Row],[Invoice Date]],"mmm")</f>
        <v>Nov</v>
      </c>
      <c r="Q3442" s="4">
        <f>WEEKNUM(Table1[[#This Row],[Invoice Date]])</f>
        <v>47</v>
      </c>
    </row>
    <row r="3443" spans="2:17"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c r="O3443" s="4" t="str">
        <f>TEXT(Table1[[#This Row],[Invoice Date]],"yyyy")</f>
        <v>2021</v>
      </c>
      <c r="P3443" s="4" t="str">
        <f>TEXT(Table1[[#This Row],[Invoice Date]],"mmm")</f>
        <v>Nov</v>
      </c>
      <c r="Q3443" s="4">
        <f>WEEKNUM(Table1[[#This Row],[Invoice Date]])</f>
        <v>47</v>
      </c>
    </row>
    <row r="3444" spans="2:17"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c r="O3444" s="4" t="str">
        <f>TEXT(Table1[[#This Row],[Invoice Date]],"yyyy")</f>
        <v>2021</v>
      </c>
      <c r="P3444" s="4" t="str">
        <f>TEXT(Table1[[#This Row],[Invoice Date]],"mmm")</f>
        <v>Nov</v>
      </c>
      <c r="Q3444" s="4">
        <f>WEEKNUM(Table1[[#This Row],[Invoice Date]])</f>
        <v>47</v>
      </c>
    </row>
    <row r="3445" spans="2:17"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c r="O3445" s="4" t="str">
        <f>TEXT(Table1[[#This Row],[Invoice Date]],"yyyy")</f>
        <v>2021</v>
      </c>
      <c r="P3445" s="4" t="str">
        <f>TEXT(Table1[[#This Row],[Invoice Date]],"mmm")</f>
        <v>Nov</v>
      </c>
      <c r="Q3445" s="4">
        <f>WEEKNUM(Table1[[#This Row],[Invoice Date]])</f>
        <v>47</v>
      </c>
    </row>
    <row r="3446" spans="2:17"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c r="O3446" s="4" t="str">
        <f>TEXT(Table1[[#This Row],[Invoice Date]],"yyyy")</f>
        <v>2021</v>
      </c>
      <c r="P3446" s="4" t="str">
        <f>TEXT(Table1[[#This Row],[Invoice Date]],"mmm")</f>
        <v>Nov</v>
      </c>
      <c r="Q3446" s="4">
        <f>WEEKNUM(Table1[[#This Row],[Invoice Date]])</f>
        <v>47</v>
      </c>
    </row>
    <row r="3447" spans="2:17"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c r="O3447" s="4" t="str">
        <f>TEXT(Table1[[#This Row],[Invoice Date]],"yyyy")</f>
        <v>2021</v>
      </c>
      <c r="P3447" s="4" t="str">
        <f>TEXT(Table1[[#This Row],[Invoice Date]],"mmm")</f>
        <v>Dec</v>
      </c>
      <c r="Q3447" s="4">
        <f>WEEKNUM(Table1[[#This Row],[Invoice Date]])</f>
        <v>51</v>
      </c>
    </row>
    <row r="3448" spans="2:17"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c r="O3448" s="4" t="str">
        <f>TEXT(Table1[[#This Row],[Invoice Date]],"yyyy")</f>
        <v>2021</v>
      </c>
      <c r="P3448" s="4" t="str">
        <f>TEXT(Table1[[#This Row],[Invoice Date]],"mmm")</f>
        <v>Dec</v>
      </c>
      <c r="Q3448" s="4">
        <f>WEEKNUM(Table1[[#This Row],[Invoice Date]])</f>
        <v>51</v>
      </c>
    </row>
    <row r="3449" spans="2:17"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c r="O3449" s="4" t="str">
        <f>TEXT(Table1[[#This Row],[Invoice Date]],"yyyy")</f>
        <v>2021</v>
      </c>
      <c r="P3449" s="4" t="str">
        <f>TEXT(Table1[[#This Row],[Invoice Date]],"mmm")</f>
        <v>Dec</v>
      </c>
      <c r="Q3449" s="4">
        <f>WEEKNUM(Table1[[#This Row],[Invoice Date]])</f>
        <v>51</v>
      </c>
    </row>
    <row r="3450" spans="2:17"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c r="O3450" s="4" t="str">
        <f>TEXT(Table1[[#This Row],[Invoice Date]],"yyyy")</f>
        <v>2021</v>
      </c>
      <c r="P3450" s="4" t="str">
        <f>TEXT(Table1[[#This Row],[Invoice Date]],"mmm")</f>
        <v>Dec</v>
      </c>
      <c r="Q3450" s="4">
        <f>WEEKNUM(Table1[[#This Row],[Invoice Date]])</f>
        <v>51</v>
      </c>
    </row>
    <row r="3451" spans="2:17"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c r="O3451" s="4" t="str">
        <f>TEXT(Table1[[#This Row],[Invoice Date]],"yyyy")</f>
        <v>2021</v>
      </c>
      <c r="P3451" s="4" t="str">
        <f>TEXT(Table1[[#This Row],[Invoice Date]],"mmm")</f>
        <v>Dec</v>
      </c>
      <c r="Q3451" s="4">
        <f>WEEKNUM(Table1[[#This Row],[Invoice Date]])</f>
        <v>51</v>
      </c>
    </row>
    <row r="3452" spans="2:17"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c r="O3452" s="4" t="str">
        <f>TEXT(Table1[[#This Row],[Invoice Date]],"yyyy")</f>
        <v>2021</v>
      </c>
      <c r="P3452" s="4" t="str">
        <f>TEXT(Table1[[#This Row],[Invoice Date]],"mmm")</f>
        <v>Dec</v>
      </c>
      <c r="Q3452" s="4">
        <f>WEEKNUM(Table1[[#This Row],[Invoice Date]])</f>
        <v>51</v>
      </c>
    </row>
    <row r="3453" spans="2:17"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c r="O3453" s="4" t="str">
        <f>TEXT(Table1[[#This Row],[Invoice Date]],"yyyy")</f>
        <v>2021</v>
      </c>
      <c r="P3453" s="4" t="str">
        <f>TEXT(Table1[[#This Row],[Invoice Date]],"mmm")</f>
        <v>Jan</v>
      </c>
      <c r="Q3453" s="4">
        <f>WEEKNUM(Table1[[#This Row],[Invoice Date]])</f>
        <v>3</v>
      </c>
    </row>
    <row r="3454" spans="2:17"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c r="O3454" s="4" t="str">
        <f>TEXT(Table1[[#This Row],[Invoice Date]],"yyyy")</f>
        <v>2021</v>
      </c>
      <c r="P3454" s="4" t="str">
        <f>TEXT(Table1[[#This Row],[Invoice Date]],"mmm")</f>
        <v>Jan</v>
      </c>
      <c r="Q3454" s="4">
        <f>WEEKNUM(Table1[[#This Row],[Invoice Date]])</f>
        <v>3</v>
      </c>
    </row>
    <row r="3455" spans="2:17"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c r="O3455" s="4" t="str">
        <f>TEXT(Table1[[#This Row],[Invoice Date]],"yyyy")</f>
        <v>2021</v>
      </c>
      <c r="P3455" s="4" t="str">
        <f>TEXT(Table1[[#This Row],[Invoice Date]],"mmm")</f>
        <v>Jan</v>
      </c>
      <c r="Q3455" s="4">
        <f>WEEKNUM(Table1[[#This Row],[Invoice Date]])</f>
        <v>3</v>
      </c>
    </row>
    <row r="3456" spans="2:17"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c r="O3456" s="4" t="str">
        <f>TEXT(Table1[[#This Row],[Invoice Date]],"yyyy")</f>
        <v>2021</v>
      </c>
      <c r="P3456" s="4" t="str">
        <f>TEXT(Table1[[#This Row],[Invoice Date]],"mmm")</f>
        <v>Jan</v>
      </c>
      <c r="Q3456" s="4">
        <f>WEEKNUM(Table1[[#This Row],[Invoice Date]])</f>
        <v>3</v>
      </c>
    </row>
    <row r="3457" spans="2:17"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c r="O3457" s="4" t="str">
        <f>TEXT(Table1[[#This Row],[Invoice Date]],"yyyy")</f>
        <v>2021</v>
      </c>
      <c r="P3457" s="4" t="str">
        <f>TEXT(Table1[[#This Row],[Invoice Date]],"mmm")</f>
        <v>Jan</v>
      </c>
      <c r="Q3457" s="4">
        <f>WEEKNUM(Table1[[#This Row],[Invoice Date]])</f>
        <v>3</v>
      </c>
    </row>
    <row r="3458" spans="2:17"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c r="O3458" s="4" t="str">
        <f>TEXT(Table1[[#This Row],[Invoice Date]],"yyyy")</f>
        <v>2021</v>
      </c>
      <c r="P3458" s="4" t="str">
        <f>TEXT(Table1[[#This Row],[Invoice Date]],"mmm")</f>
        <v>Jan</v>
      </c>
      <c r="Q3458" s="4">
        <f>WEEKNUM(Table1[[#This Row],[Invoice Date]])</f>
        <v>3</v>
      </c>
    </row>
    <row r="3459" spans="2:17"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c r="O3459" s="4" t="str">
        <f>TEXT(Table1[[#This Row],[Invoice Date]],"yyyy")</f>
        <v>2021</v>
      </c>
      <c r="P3459" s="4" t="str">
        <f>TEXT(Table1[[#This Row],[Invoice Date]],"mmm")</f>
        <v>Feb</v>
      </c>
      <c r="Q3459" s="4">
        <f>WEEKNUM(Table1[[#This Row],[Invoice Date]])</f>
        <v>7</v>
      </c>
    </row>
    <row r="3460" spans="2:17"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c r="O3460" s="4" t="str">
        <f>TEXT(Table1[[#This Row],[Invoice Date]],"yyyy")</f>
        <v>2021</v>
      </c>
      <c r="P3460" s="4" t="str">
        <f>TEXT(Table1[[#This Row],[Invoice Date]],"mmm")</f>
        <v>Feb</v>
      </c>
      <c r="Q3460" s="4">
        <f>WEEKNUM(Table1[[#This Row],[Invoice Date]])</f>
        <v>7</v>
      </c>
    </row>
    <row r="3461" spans="2:17"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c r="O3461" s="4" t="str">
        <f>TEXT(Table1[[#This Row],[Invoice Date]],"yyyy")</f>
        <v>2021</v>
      </c>
      <c r="P3461" s="4" t="str">
        <f>TEXT(Table1[[#This Row],[Invoice Date]],"mmm")</f>
        <v>Feb</v>
      </c>
      <c r="Q3461" s="4">
        <f>WEEKNUM(Table1[[#This Row],[Invoice Date]])</f>
        <v>7</v>
      </c>
    </row>
    <row r="3462" spans="2:17"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c r="O3462" s="4" t="str">
        <f>TEXT(Table1[[#This Row],[Invoice Date]],"yyyy")</f>
        <v>2021</v>
      </c>
      <c r="P3462" s="4" t="str">
        <f>TEXT(Table1[[#This Row],[Invoice Date]],"mmm")</f>
        <v>Feb</v>
      </c>
      <c r="Q3462" s="4">
        <f>WEEKNUM(Table1[[#This Row],[Invoice Date]])</f>
        <v>7</v>
      </c>
    </row>
    <row r="3463" spans="2:17"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c r="O3463" s="4" t="str">
        <f>TEXT(Table1[[#This Row],[Invoice Date]],"yyyy")</f>
        <v>2021</v>
      </c>
      <c r="P3463" s="4" t="str">
        <f>TEXT(Table1[[#This Row],[Invoice Date]],"mmm")</f>
        <v>Feb</v>
      </c>
      <c r="Q3463" s="4">
        <f>WEEKNUM(Table1[[#This Row],[Invoice Date]])</f>
        <v>7</v>
      </c>
    </row>
    <row r="3464" spans="2:17"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c r="O3464" s="4" t="str">
        <f>TEXT(Table1[[#This Row],[Invoice Date]],"yyyy")</f>
        <v>2021</v>
      </c>
      <c r="P3464" s="4" t="str">
        <f>TEXT(Table1[[#This Row],[Invoice Date]],"mmm")</f>
        <v>Feb</v>
      </c>
      <c r="Q3464" s="4">
        <f>WEEKNUM(Table1[[#This Row],[Invoice Date]])</f>
        <v>7</v>
      </c>
    </row>
    <row r="3465" spans="2:17"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c r="O3465" s="4" t="str">
        <f>TEXT(Table1[[#This Row],[Invoice Date]],"yyyy")</f>
        <v>2021</v>
      </c>
      <c r="P3465" s="4" t="str">
        <f>TEXT(Table1[[#This Row],[Invoice Date]],"mmm")</f>
        <v>Mar</v>
      </c>
      <c r="Q3465" s="4">
        <f>WEEKNUM(Table1[[#This Row],[Invoice Date]])</f>
        <v>10</v>
      </c>
    </row>
    <row r="3466" spans="2:17"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c r="O3466" s="4" t="str">
        <f>TEXT(Table1[[#This Row],[Invoice Date]],"yyyy")</f>
        <v>2021</v>
      </c>
      <c r="P3466" s="4" t="str">
        <f>TEXT(Table1[[#This Row],[Invoice Date]],"mmm")</f>
        <v>Mar</v>
      </c>
      <c r="Q3466" s="4">
        <f>WEEKNUM(Table1[[#This Row],[Invoice Date]])</f>
        <v>10</v>
      </c>
    </row>
    <row r="3467" spans="2:17"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c r="O3467" s="4" t="str">
        <f>TEXT(Table1[[#This Row],[Invoice Date]],"yyyy")</f>
        <v>2021</v>
      </c>
      <c r="P3467" s="4" t="str">
        <f>TEXT(Table1[[#This Row],[Invoice Date]],"mmm")</f>
        <v>Mar</v>
      </c>
      <c r="Q3467" s="4">
        <f>WEEKNUM(Table1[[#This Row],[Invoice Date]])</f>
        <v>10</v>
      </c>
    </row>
    <row r="3468" spans="2:17"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c r="O3468" s="4" t="str">
        <f>TEXT(Table1[[#This Row],[Invoice Date]],"yyyy")</f>
        <v>2021</v>
      </c>
      <c r="P3468" s="4" t="str">
        <f>TEXT(Table1[[#This Row],[Invoice Date]],"mmm")</f>
        <v>Mar</v>
      </c>
      <c r="Q3468" s="4">
        <f>WEEKNUM(Table1[[#This Row],[Invoice Date]])</f>
        <v>10</v>
      </c>
    </row>
    <row r="3469" spans="2:17"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c r="O3469" s="4" t="str">
        <f>TEXT(Table1[[#This Row],[Invoice Date]],"yyyy")</f>
        <v>2021</v>
      </c>
      <c r="P3469" s="4" t="str">
        <f>TEXT(Table1[[#This Row],[Invoice Date]],"mmm")</f>
        <v>Mar</v>
      </c>
      <c r="Q3469" s="4">
        <f>WEEKNUM(Table1[[#This Row],[Invoice Date]])</f>
        <v>10</v>
      </c>
    </row>
    <row r="3470" spans="2:17"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c r="O3470" s="4" t="str">
        <f>TEXT(Table1[[#This Row],[Invoice Date]],"yyyy")</f>
        <v>2021</v>
      </c>
      <c r="P3470" s="4" t="str">
        <f>TEXT(Table1[[#This Row],[Invoice Date]],"mmm")</f>
        <v>Mar</v>
      </c>
      <c r="Q3470" s="4">
        <f>WEEKNUM(Table1[[#This Row],[Invoice Date]])</f>
        <v>10</v>
      </c>
    </row>
    <row r="3471" spans="2:17"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c r="O3471" s="4" t="str">
        <f>TEXT(Table1[[#This Row],[Invoice Date]],"yyyy")</f>
        <v>2021</v>
      </c>
      <c r="P3471" s="4" t="str">
        <f>TEXT(Table1[[#This Row],[Invoice Date]],"mmm")</f>
        <v>Apr</v>
      </c>
      <c r="Q3471" s="4">
        <f>WEEKNUM(Table1[[#This Row],[Invoice Date]])</f>
        <v>15</v>
      </c>
    </row>
    <row r="3472" spans="2:17"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c r="O3472" s="4" t="str">
        <f>TEXT(Table1[[#This Row],[Invoice Date]],"yyyy")</f>
        <v>2021</v>
      </c>
      <c r="P3472" s="4" t="str">
        <f>TEXT(Table1[[#This Row],[Invoice Date]],"mmm")</f>
        <v>Apr</v>
      </c>
      <c r="Q3472" s="4">
        <f>WEEKNUM(Table1[[#This Row],[Invoice Date]])</f>
        <v>15</v>
      </c>
    </row>
    <row r="3473" spans="2:17"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c r="O3473" s="4" t="str">
        <f>TEXT(Table1[[#This Row],[Invoice Date]],"yyyy")</f>
        <v>2021</v>
      </c>
      <c r="P3473" s="4" t="str">
        <f>TEXT(Table1[[#This Row],[Invoice Date]],"mmm")</f>
        <v>Apr</v>
      </c>
      <c r="Q3473" s="4">
        <f>WEEKNUM(Table1[[#This Row],[Invoice Date]])</f>
        <v>15</v>
      </c>
    </row>
    <row r="3474" spans="2:17"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c r="O3474" s="4" t="str">
        <f>TEXT(Table1[[#This Row],[Invoice Date]],"yyyy")</f>
        <v>2021</v>
      </c>
      <c r="P3474" s="4" t="str">
        <f>TEXT(Table1[[#This Row],[Invoice Date]],"mmm")</f>
        <v>Apr</v>
      </c>
      <c r="Q3474" s="4">
        <f>WEEKNUM(Table1[[#This Row],[Invoice Date]])</f>
        <v>15</v>
      </c>
    </row>
    <row r="3475" spans="2:17"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c r="O3475" s="4" t="str">
        <f>TEXT(Table1[[#This Row],[Invoice Date]],"yyyy")</f>
        <v>2021</v>
      </c>
      <c r="P3475" s="4" t="str">
        <f>TEXT(Table1[[#This Row],[Invoice Date]],"mmm")</f>
        <v>Apr</v>
      </c>
      <c r="Q3475" s="4">
        <f>WEEKNUM(Table1[[#This Row],[Invoice Date]])</f>
        <v>15</v>
      </c>
    </row>
    <row r="3476" spans="2:17"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c r="O3476" s="4" t="str">
        <f>TEXT(Table1[[#This Row],[Invoice Date]],"yyyy")</f>
        <v>2021</v>
      </c>
      <c r="P3476" s="4" t="str">
        <f>TEXT(Table1[[#This Row],[Invoice Date]],"mmm")</f>
        <v>Apr</v>
      </c>
      <c r="Q3476" s="4">
        <f>WEEKNUM(Table1[[#This Row],[Invoice Date]])</f>
        <v>15</v>
      </c>
    </row>
    <row r="3477" spans="2:17"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c r="O3477" s="4" t="str">
        <f>TEXT(Table1[[#This Row],[Invoice Date]],"yyyy")</f>
        <v>2021</v>
      </c>
      <c r="P3477" s="4" t="str">
        <f>TEXT(Table1[[#This Row],[Invoice Date]],"mmm")</f>
        <v>May</v>
      </c>
      <c r="Q3477" s="4">
        <f>WEEKNUM(Table1[[#This Row],[Invoice Date]])</f>
        <v>19</v>
      </c>
    </row>
    <row r="3478" spans="2:17"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c r="O3478" s="4" t="str">
        <f>TEXT(Table1[[#This Row],[Invoice Date]],"yyyy")</f>
        <v>2021</v>
      </c>
      <c r="P3478" s="4" t="str">
        <f>TEXT(Table1[[#This Row],[Invoice Date]],"mmm")</f>
        <v>May</v>
      </c>
      <c r="Q3478" s="4">
        <f>WEEKNUM(Table1[[#This Row],[Invoice Date]])</f>
        <v>19</v>
      </c>
    </row>
    <row r="3479" spans="2:17"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c r="O3479" s="4" t="str">
        <f>TEXT(Table1[[#This Row],[Invoice Date]],"yyyy")</f>
        <v>2021</v>
      </c>
      <c r="P3479" s="4" t="str">
        <f>TEXT(Table1[[#This Row],[Invoice Date]],"mmm")</f>
        <v>May</v>
      </c>
      <c r="Q3479" s="4">
        <f>WEEKNUM(Table1[[#This Row],[Invoice Date]])</f>
        <v>19</v>
      </c>
    </row>
    <row r="3480" spans="2:17"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c r="O3480" s="4" t="str">
        <f>TEXT(Table1[[#This Row],[Invoice Date]],"yyyy")</f>
        <v>2021</v>
      </c>
      <c r="P3480" s="4" t="str">
        <f>TEXT(Table1[[#This Row],[Invoice Date]],"mmm")</f>
        <v>May</v>
      </c>
      <c r="Q3480" s="4">
        <f>WEEKNUM(Table1[[#This Row],[Invoice Date]])</f>
        <v>19</v>
      </c>
    </row>
    <row r="3481" spans="2:17"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c r="O3481" s="4" t="str">
        <f>TEXT(Table1[[#This Row],[Invoice Date]],"yyyy")</f>
        <v>2021</v>
      </c>
      <c r="P3481" s="4" t="str">
        <f>TEXT(Table1[[#This Row],[Invoice Date]],"mmm")</f>
        <v>May</v>
      </c>
      <c r="Q3481" s="4">
        <f>WEEKNUM(Table1[[#This Row],[Invoice Date]])</f>
        <v>19</v>
      </c>
    </row>
    <row r="3482" spans="2:17"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c r="O3482" s="4" t="str">
        <f>TEXT(Table1[[#This Row],[Invoice Date]],"yyyy")</f>
        <v>2021</v>
      </c>
      <c r="P3482" s="4" t="str">
        <f>TEXT(Table1[[#This Row],[Invoice Date]],"mmm")</f>
        <v>May</v>
      </c>
      <c r="Q3482" s="4">
        <f>WEEKNUM(Table1[[#This Row],[Invoice Date]])</f>
        <v>19</v>
      </c>
    </row>
    <row r="3483" spans="2:17"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c r="O3483" s="4" t="str">
        <f>TEXT(Table1[[#This Row],[Invoice Date]],"yyyy")</f>
        <v>2021</v>
      </c>
      <c r="P3483" s="4" t="str">
        <f>TEXT(Table1[[#This Row],[Invoice Date]],"mmm")</f>
        <v>Jun</v>
      </c>
      <c r="Q3483" s="4">
        <f>WEEKNUM(Table1[[#This Row],[Invoice Date]])</f>
        <v>24</v>
      </c>
    </row>
    <row r="3484" spans="2:17"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c r="O3484" s="4" t="str">
        <f>TEXT(Table1[[#This Row],[Invoice Date]],"yyyy")</f>
        <v>2021</v>
      </c>
      <c r="P3484" s="4" t="str">
        <f>TEXT(Table1[[#This Row],[Invoice Date]],"mmm")</f>
        <v>Jun</v>
      </c>
      <c r="Q3484" s="4">
        <f>WEEKNUM(Table1[[#This Row],[Invoice Date]])</f>
        <v>24</v>
      </c>
    </row>
    <row r="3485" spans="2:17"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c r="O3485" s="4" t="str">
        <f>TEXT(Table1[[#This Row],[Invoice Date]],"yyyy")</f>
        <v>2021</v>
      </c>
      <c r="P3485" s="4" t="str">
        <f>TEXT(Table1[[#This Row],[Invoice Date]],"mmm")</f>
        <v>Jun</v>
      </c>
      <c r="Q3485" s="4">
        <f>WEEKNUM(Table1[[#This Row],[Invoice Date]])</f>
        <v>24</v>
      </c>
    </row>
    <row r="3486" spans="2:17"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c r="O3486" s="4" t="str">
        <f>TEXT(Table1[[#This Row],[Invoice Date]],"yyyy")</f>
        <v>2021</v>
      </c>
      <c r="P3486" s="4" t="str">
        <f>TEXT(Table1[[#This Row],[Invoice Date]],"mmm")</f>
        <v>Jun</v>
      </c>
      <c r="Q3486" s="4">
        <f>WEEKNUM(Table1[[#This Row],[Invoice Date]])</f>
        <v>24</v>
      </c>
    </row>
    <row r="3487" spans="2:17"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c r="O3487" s="4" t="str">
        <f>TEXT(Table1[[#This Row],[Invoice Date]],"yyyy")</f>
        <v>2021</v>
      </c>
      <c r="P3487" s="4" t="str">
        <f>TEXT(Table1[[#This Row],[Invoice Date]],"mmm")</f>
        <v>Jun</v>
      </c>
      <c r="Q3487" s="4">
        <f>WEEKNUM(Table1[[#This Row],[Invoice Date]])</f>
        <v>24</v>
      </c>
    </row>
    <row r="3488" spans="2:17"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c r="O3488" s="4" t="str">
        <f>TEXT(Table1[[#This Row],[Invoice Date]],"yyyy")</f>
        <v>2021</v>
      </c>
      <c r="P3488" s="4" t="str">
        <f>TEXT(Table1[[#This Row],[Invoice Date]],"mmm")</f>
        <v>Jun</v>
      </c>
      <c r="Q3488" s="4">
        <f>WEEKNUM(Table1[[#This Row],[Invoice Date]])</f>
        <v>24</v>
      </c>
    </row>
    <row r="3489" spans="2:17"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c r="O3489" s="4" t="str">
        <f>TEXT(Table1[[#This Row],[Invoice Date]],"yyyy")</f>
        <v>2021</v>
      </c>
      <c r="P3489" s="4" t="str">
        <f>TEXT(Table1[[#This Row],[Invoice Date]],"mmm")</f>
        <v>Jul</v>
      </c>
      <c r="Q3489" s="4">
        <f>WEEKNUM(Table1[[#This Row],[Invoice Date]])</f>
        <v>28</v>
      </c>
    </row>
    <row r="3490" spans="2:17"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c r="O3490" s="4" t="str">
        <f>TEXT(Table1[[#This Row],[Invoice Date]],"yyyy")</f>
        <v>2021</v>
      </c>
      <c r="P3490" s="4" t="str">
        <f>TEXT(Table1[[#This Row],[Invoice Date]],"mmm")</f>
        <v>Jul</v>
      </c>
      <c r="Q3490" s="4">
        <f>WEEKNUM(Table1[[#This Row],[Invoice Date]])</f>
        <v>28</v>
      </c>
    </row>
    <row r="3491" spans="2:17"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c r="O3491" s="4" t="str">
        <f>TEXT(Table1[[#This Row],[Invoice Date]],"yyyy")</f>
        <v>2021</v>
      </c>
      <c r="P3491" s="4" t="str">
        <f>TEXT(Table1[[#This Row],[Invoice Date]],"mmm")</f>
        <v>Jul</v>
      </c>
      <c r="Q3491" s="4">
        <f>WEEKNUM(Table1[[#This Row],[Invoice Date]])</f>
        <v>28</v>
      </c>
    </row>
    <row r="3492" spans="2:17"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c r="O3492" s="4" t="str">
        <f>TEXT(Table1[[#This Row],[Invoice Date]],"yyyy")</f>
        <v>2021</v>
      </c>
      <c r="P3492" s="4" t="str">
        <f>TEXT(Table1[[#This Row],[Invoice Date]],"mmm")</f>
        <v>Jul</v>
      </c>
      <c r="Q3492" s="4">
        <f>WEEKNUM(Table1[[#This Row],[Invoice Date]])</f>
        <v>28</v>
      </c>
    </row>
    <row r="3493" spans="2:17"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c r="O3493" s="4" t="str">
        <f>TEXT(Table1[[#This Row],[Invoice Date]],"yyyy")</f>
        <v>2021</v>
      </c>
      <c r="P3493" s="4" t="str">
        <f>TEXT(Table1[[#This Row],[Invoice Date]],"mmm")</f>
        <v>Jul</v>
      </c>
      <c r="Q3493" s="4">
        <f>WEEKNUM(Table1[[#This Row],[Invoice Date]])</f>
        <v>28</v>
      </c>
    </row>
    <row r="3494" spans="2:17"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c r="O3494" s="4" t="str">
        <f>TEXT(Table1[[#This Row],[Invoice Date]],"yyyy")</f>
        <v>2021</v>
      </c>
      <c r="P3494" s="4" t="str">
        <f>TEXT(Table1[[#This Row],[Invoice Date]],"mmm")</f>
        <v>Jul</v>
      </c>
      <c r="Q3494" s="4">
        <f>WEEKNUM(Table1[[#This Row],[Invoice Date]])</f>
        <v>28</v>
      </c>
    </row>
    <row r="3495" spans="2:17"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c r="O3495" s="4" t="str">
        <f>TEXT(Table1[[#This Row],[Invoice Date]],"yyyy")</f>
        <v>2021</v>
      </c>
      <c r="P3495" s="4" t="str">
        <f>TEXT(Table1[[#This Row],[Invoice Date]],"mmm")</f>
        <v>Aug</v>
      </c>
      <c r="Q3495" s="4">
        <f>WEEKNUM(Table1[[#This Row],[Invoice Date]])</f>
        <v>32</v>
      </c>
    </row>
    <row r="3496" spans="2:17"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c r="O3496" s="4" t="str">
        <f>TEXT(Table1[[#This Row],[Invoice Date]],"yyyy")</f>
        <v>2021</v>
      </c>
      <c r="P3496" s="4" t="str">
        <f>TEXT(Table1[[#This Row],[Invoice Date]],"mmm")</f>
        <v>Aug</v>
      </c>
      <c r="Q3496" s="4">
        <f>WEEKNUM(Table1[[#This Row],[Invoice Date]])</f>
        <v>32</v>
      </c>
    </row>
    <row r="3497" spans="2:17"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c r="O3497" s="4" t="str">
        <f>TEXT(Table1[[#This Row],[Invoice Date]],"yyyy")</f>
        <v>2021</v>
      </c>
      <c r="P3497" s="4" t="str">
        <f>TEXT(Table1[[#This Row],[Invoice Date]],"mmm")</f>
        <v>Aug</v>
      </c>
      <c r="Q3497" s="4">
        <f>WEEKNUM(Table1[[#This Row],[Invoice Date]])</f>
        <v>32</v>
      </c>
    </row>
    <row r="3498" spans="2:17"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c r="O3498" s="4" t="str">
        <f>TEXT(Table1[[#This Row],[Invoice Date]],"yyyy")</f>
        <v>2021</v>
      </c>
      <c r="P3498" s="4" t="str">
        <f>TEXT(Table1[[#This Row],[Invoice Date]],"mmm")</f>
        <v>Aug</v>
      </c>
      <c r="Q3498" s="4">
        <f>WEEKNUM(Table1[[#This Row],[Invoice Date]])</f>
        <v>32</v>
      </c>
    </row>
    <row r="3499" spans="2:17"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c r="O3499" s="4" t="str">
        <f>TEXT(Table1[[#This Row],[Invoice Date]],"yyyy")</f>
        <v>2021</v>
      </c>
      <c r="P3499" s="4" t="str">
        <f>TEXT(Table1[[#This Row],[Invoice Date]],"mmm")</f>
        <v>Aug</v>
      </c>
      <c r="Q3499" s="4">
        <f>WEEKNUM(Table1[[#This Row],[Invoice Date]])</f>
        <v>32</v>
      </c>
    </row>
    <row r="3500" spans="2:17"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c r="O3500" s="4" t="str">
        <f>TEXT(Table1[[#This Row],[Invoice Date]],"yyyy")</f>
        <v>2021</v>
      </c>
      <c r="P3500" s="4" t="str">
        <f>TEXT(Table1[[#This Row],[Invoice Date]],"mmm")</f>
        <v>Aug</v>
      </c>
      <c r="Q3500" s="4">
        <f>WEEKNUM(Table1[[#This Row],[Invoice Date]])</f>
        <v>32</v>
      </c>
    </row>
    <row r="3501" spans="2:17"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c r="O3501" s="4" t="str">
        <f>TEXT(Table1[[#This Row],[Invoice Date]],"yyyy")</f>
        <v>2021</v>
      </c>
      <c r="P3501" s="4" t="str">
        <f>TEXT(Table1[[#This Row],[Invoice Date]],"mmm")</f>
        <v>Sep</v>
      </c>
      <c r="Q3501" s="4">
        <f>WEEKNUM(Table1[[#This Row],[Invoice Date]])</f>
        <v>37</v>
      </c>
    </row>
    <row r="3502" spans="2:17"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c r="O3502" s="4" t="str">
        <f>TEXT(Table1[[#This Row],[Invoice Date]],"yyyy")</f>
        <v>2021</v>
      </c>
      <c r="P3502" s="4" t="str">
        <f>TEXT(Table1[[#This Row],[Invoice Date]],"mmm")</f>
        <v>Sep</v>
      </c>
      <c r="Q3502" s="4">
        <f>WEEKNUM(Table1[[#This Row],[Invoice Date]])</f>
        <v>37</v>
      </c>
    </row>
    <row r="3503" spans="2:17"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c r="O3503" s="4" t="str">
        <f>TEXT(Table1[[#This Row],[Invoice Date]],"yyyy")</f>
        <v>2021</v>
      </c>
      <c r="P3503" s="4" t="str">
        <f>TEXT(Table1[[#This Row],[Invoice Date]],"mmm")</f>
        <v>Sep</v>
      </c>
      <c r="Q3503" s="4">
        <f>WEEKNUM(Table1[[#This Row],[Invoice Date]])</f>
        <v>37</v>
      </c>
    </row>
    <row r="3504" spans="2:17"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c r="O3504" s="4" t="str">
        <f>TEXT(Table1[[#This Row],[Invoice Date]],"yyyy")</f>
        <v>2021</v>
      </c>
      <c r="P3504" s="4" t="str">
        <f>TEXT(Table1[[#This Row],[Invoice Date]],"mmm")</f>
        <v>Sep</v>
      </c>
      <c r="Q3504" s="4">
        <f>WEEKNUM(Table1[[#This Row],[Invoice Date]])</f>
        <v>37</v>
      </c>
    </row>
    <row r="3505" spans="2:17"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c r="O3505" s="4" t="str">
        <f>TEXT(Table1[[#This Row],[Invoice Date]],"yyyy")</f>
        <v>2021</v>
      </c>
      <c r="P3505" s="4" t="str">
        <f>TEXT(Table1[[#This Row],[Invoice Date]],"mmm")</f>
        <v>Sep</v>
      </c>
      <c r="Q3505" s="4">
        <f>WEEKNUM(Table1[[#This Row],[Invoice Date]])</f>
        <v>37</v>
      </c>
    </row>
    <row r="3506" spans="2:17"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c r="O3506" s="4" t="str">
        <f>TEXT(Table1[[#This Row],[Invoice Date]],"yyyy")</f>
        <v>2021</v>
      </c>
      <c r="P3506" s="4" t="str">
        <f>TEXT(Table1[[#This Row],[Invoice Date]],"mmm")</f>
        <v>Sep</v>
      </c>
      <c r="Q3506" s="4">
        <f>WEEKNUM(Table1[[#This Row],[Invoice Date]])</f>
        <v>37</v>
      </c>
    </row>
    <row r="3507" spans="2:17"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c r="O3507" s="4" t="str">
        <f>TEXT(Table1[[#This Row],[Invoice Date]],"yyyy")</f>
        <v>2021</v>
      </c>
      <c r="P3507" s="4" t="str">
        <f>TEXT(Table1[[#This Row],[Invoice Date]],"mmm")</f>
        <v>Oct</v>
      </c>
      <c r="Q3507" s="4">
        <f>WEEKNUM(Table1[[#This Row],[Invoice Date]])</f>
        <v>41</v>
      </c>
    </row>
    <row r="3508" spans="2:17"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c r="O3508" s="4" t="str">
        <f>TEXT(Table1[[#This Row],[Invoice Date]],"yyyy")</f>
        <v>2021</v>
      </c>
      <c r="P3508" s="4" t="str">
        <f>TEXT(Table1[[#This Row],[Invoice Date]],"mmm")</f>
        <v>Oct</v>
      </c>
      <c r="Q3508" s="4">
        <f>WEEKNUM(Table1[[#This Row],[Invoice Date]])</f>
        <v>41</v>
      </c>
    </row>
    <row r="3509" spans="2:17"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c r="O3509" s="4" t="str">
        <f>TEXT(Table1[[#This Row],[Invoice Date]],"yyyy")</f>
        <v>2021</v>
      </c>
      <c r="P3509" s="4" t="str">
        <f>TEXT(Table1[[#This Row],[Invoice Date]],"mmm")</f>
        <v>Oct</v>
      </c>
      <c r="Q3509" s="4">
        <f>WEEKNUM(Table1[[#This Row],[Invoice Date]])</f>
        <v>41</v>
      </c>
    </row>
    <row r="3510" spans="2:17"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c r="O3510" s="4" t="str">
        <f>TEXT(Table1[[#This Row],[Invoice Date]],"yyyy")</f>
        <v>2021</v>
      </c>
      <c r="P3510" s="4" t="str">
        <f>TEXT(Table1[[#This Row],[Invoice Date]],"mmm")</f>
        <v>Oct</v>
      </c>
      <c r="Q3510" s="4">
        <f>WEEKNUM(Table1[[#This Row],[Invoice Date]])</f>
        <v>41</v>
      </c>
    </row>
    <row r="3511" spans="2:17"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c r="O3511" s="4" t="str">
        <f>TEXT(Table1[[#This Row],[Invoice Date]],"yyyy")</f>
        <v>2021</v>
      </c>
      <c r="P3511" s="4" t="str">
        <f>TEXT(Table1[[#This Row],[Invoice Date]],"mmm")</f>
        <v>Oct</v>
      </c>
      <c r="Q3511" s="4">
        <f>WEEKNUM(Table1[[#This Row],[Invoice Date]])</f>
        <v>41</v>
      </c>
    </row>
    <row r="3512" spans="2:17"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c r="O3512" s="4" t="str">
        <f>TEXT(Table1[[#This Row],[Invoice Date]],"yyyy")</f>
        <v>2021</v>
      </c>
      <c r="P3512" s="4" t="str">
        <f>TEXT(Table1[[#This Row],[Invoice Date]],"mmm")</f>
        <v>Oct</v>
      </c>
      <c r="Q3512" s="4">
        <f>WEEKNUM(Table1[[#This Row],[Invoice Date]])</f>
        <v>41</v>
      </c>
    </row>
    <row r="3513" spans="2:17"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c r="O3513" s="4" t="str">
        <f>TEXT(Table1[[#This Row],[Invoice Date]],"yyyy")</f>
        <v>2021</v>
      </c>
      <c r="P3513" s="4" t="str">
        <f>TEXT(Table1[[#This Row],[Invoice Date]],"mmm")</f>
        <v>Nov</v>
      </c>
      <c r="Q3513" s="4">
        <f>WEEKNUM(Table1[[#This Row],[Invoice Date]])</f>
        <v>46</v>
      </c>
    </row>
    <row r="3514" spans="2:17"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c r="O3514" s="4" t="str">
        <f>TEXT(Table1[[#This Row],[Invoice Date]],"yyyy")</f>
        <v>2021</v>
      </c>
      <c r="P3514" s="4" t="str">
        <f>TEXT(Table1[[#This Row],[Invoice Date]],"mmm")</f>
        <v>Nov</v>
      </c>
      <c r="Q3514" s="4">
        <f>WEEKNUM(Table1[[#This Row],[Invoice Date]])</f>
        <v>46</v>
      </c>
    </row>
    <row r="3515" spans="2:17"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c r="O3515" s="4" t="str">
        <f>TEXT(Table1[[#This Row],[Invoice Date]],"yyyy")</f>
        <v>2021</v>
      </c>
      <c r="P3515" s="4" t="str">
        <f>TEXT(Table1[[#This Row],[Invoice Date]],"mmm")</f>
        <v>Nov</v>
      </c>
      <c r="Q3515" s="4">
        <f>WEEKNUM(Table1[[#This Row],[Invoice Date]])</f>
        <v>46</v>
      </c>
    </row>
    <row r="3516" spans="2:17"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c r="O3516" s="4" t="str">
        <f>TEXT(Table1[[#This Row],[Invoice Date]],"yyyy")</f>
        <v>2021</v>
      </c>
      <c r="P3516" s="4" t="str">
        <f>TEXT(Table1[[#This Row],[Invoice Date]],"mmm")</f>
        <v>Nov</v>
      </c>
      <c r="Q3516" s="4">
        <f>WEEKNUM(Table1[[#This Row],[Invoice Date]])</f>
        <v>46</v>
      </c>
    </row>
    <row r="3517" spans="2:17"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c r="O3517" s="4" t="str">
        <f>TEXT(Table1[[#This Row],[Invoice Date]],"yyyy")</f>
        <v>2021</v>
      </c>
      <c r="P3517" s="4" t="str">
        <f>TEXT(Table1[[#This Row],[Invoice Date]],"mmm")</f>
        <v>Nov</v>
      </c>
      <c r="Q3517" s="4">
        <f>WEEKNUM(Table1[[#This Row],[Invoice Date]])</f>
        <v>46</v>
      </c>
    </row>
    <row r="3518" spans="2:17"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c r="O3518" s="4" t="str">
        <f>TEXT(Table1[[#This Row],[Invoice Date]],"yyyy")</f>
        <v>2021</v>
      </c>
      <c r="P3518" s="4" t="str">
        <f>TEXT(Table1[[#This Row],[Invoice Date]],"mmm")</f>
        <v>Nov</v>
      </c>
      <c r="Q3518" s="4">
        <f>WEEKNUM(Table1[[#This Row],[Invoice Date]])</f>
        <v>46</v>
      </c>
    </row>
    <row r="3519" spans="2:17"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c r="O3519" s="4" t="str">
        <f>TEXT(Table1[[#This Row],[Invoice Date]],"yyyy")</f>
        <v>2021</v>
      </c>
      <c r="P3519" s="4" t="str">
        <f>TEXT(Table1[[#This Row],[Invoice Date]],"mmm")</f>
        <v>Dec</v>
      </c>
      <c r="Q3519" s="4">
        <f>WEEKNUM(Table1[[#This Row],[Invoice Date]])</f>
        <v>50</v>
      </c>
    </row>
    <row r="3520" spans="2:17"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c r="O3520" s="4" t="str">
        <f>TEXT(Table1[[#This Row],[Invoice Date]],"yyyy")</f>
        <v>2021</v>
      </c>
      <c r="P3520" s="4" t="str">
        <f>TEXT(Table1[[#This Row],[Invoice Date]],"mmm")</f>
        <v>Dec</v>
      </c>
      <c r="Q3520" s="4">
        <f>WEEKNUM(Table1[[#This Row],[Invoice Date]])</f>
        <v>50</v>
      </c>
    </row>
    <row r="3521" spans="2:17"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c r="O3521" s="4" t="str">
        <f>TEXT(Table1[[#This Row],[Invoice Date]],"yyyy")</f>
        <v>2021</v>
      </c>
      <c r="P3521" s="4" t="str">
        <f>TEXT(Table1[[#This Row],[Invoice Date]],"mmm")</f>
        <v>Dec</v>
      </c>
      <c r="Q3521" s="4">
        <f>WEEKNUM(Table1[[#This Row],[Invoice Date]])</f>
        <v>50</v>
      </c>
    </row>
    <row r="3522" spans="2:17"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c r="O3522" s="4" t="str">
        <f>TEXT(Table1[[#This Row],[Invoice Date]],"yyyy")</f>
        <v>2021</v>
      </c>
      <c r="P3522" s="4" t="str">
        <f>TEXT(Table1[[#This Row],[Invoice Date]],"mmm")</f>
        <v>Dec</v>
      </c>
      <c r="Q3522" s="4">
        <f>WEEKNUM(Table1[[#This Row],[Invoice Date]])</f>
        <v>50</v>
      </c>
    </row>
    <row r="3523" spans="2:17"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c r="O3523" s="4" t="str">
        <f>TEXT(Table1[[#This Row],[Invoice Date]],"yyyy")</f>
        <v>2021</v>
      </c>
      <c r="P3523" s="4" t="str">
        <f>TEXT(Table1[[#This Row],[Invoice Date]],"mmm")</f>
        <v>Dec</v>
      </c>
      <c r="Q3523" s="4">
        <f>WEEKNUM(Table1[[#This Row],[Invoice Date]])</f>
        <v>50</v>
      </c>
    </row>
    <row r="3524" spans="2:17"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c r="O3524" s="4" t="str">
        <f>TEXT(Table1[[#This Row],[Invoice Date]],"yyyy")</f>
        <v>2021</v>
      </c>
      <c r="P3524" s="4" t="str">
        <f>TEXT(Table1[[#This Row],[Invoice Date]],"mmm")</f>
        <v>Dec</v>
      </c>
      <c r="Q3524" s="4">
        <f>WEEKNUM(Table1[[#This Row],[Invoice Date]])</f>
        <v>50</v>
      </c>
    </row>
    <row r="3525" spans="2:17"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c r="O3525" s="4" t="str">
        <f>TEXT(Table1[[#This Row],[Invoice Date]],"yyyy")</f>
        <v>2021</v>
      </c>
      <c r="P3525" s="4" t="str">
        <f>TEXT(Table1[[#This Row],[Invoice Date]],"mmm")</f>
        <v>Jan</v>
      </c>
      <c r="Q3525" s="4">
        <f>WEEKNUM(Table1[[#This Row],[Invoice Date]])</f>
        <v>2</v>
      </c>
    </row>
    <row r="3526" spans="2:17"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c r="O3526" s="4" t="str">
        <f>TEXT(Table1[[#This Row],[Invoice Date]],"yyyy")</f>
        <v>2021</v>
      </c>
      <c r="P3526" s="4" t="str">
        <f>TEXT(Table1[[#This Row],[Invoice Date]],"mmm")</f>
        <v>Jan</v>
      </c>
      <c r="Q3526" s="4">
        <f>WEEKNUM(Table1[[#This Row],[Invoice Date]])</f>
        <v>2</v>
      </c>
    </row>
    <row r="3527" spans="2:17"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c r="O3527" s="4" t="str">
        <f>TEXT(Table1[[#This Row],[Invoice Date]],"yyyy")</f>
        <v>2021</v>
      </c>
      <c r="P3527" s="4" t="str">
        <f>TEXT(Table1[[#This Row],[Invoice Date]],"mmm")</f>
        <v>Jan</v>
      </c>
      <c r="Q3527" s="4">
        <f>WEEKNUM(Table1[[#This Row],[Invoice Date]])</f>
        <v>2</v>
      </c>
    </row>
    <row r="3528" spans="2:17"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c r="O3528" s="4" t="str">
        <f>TEXT(Table1[[#This Row],[Invoice Date]],"yyyy")</f>
        <v>2021</v>
      </c>
      <c r="P3528" s="4" t="str">
        <f>TEXT(Table1[[#This Row],[Invoice Date]],"mmm")</f>
        <v>Jan</v>
      </c>
      <c r="Q3528" s="4">
        <f>WEEKNUM(Table1[[#This Row],[Invoice Date]])</f>
        <v>2</v>
      </c>
    </row>
    <row r="3529" spans="2:17"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c r="O3529" s="4" t="str">
        <f>TEXT(Table1[[#This Row],[Invoice Date]],"yyyy")</f>
        <v>2021</v>
      </c>
      <c r="P3529" s="4" t="str">
        <f>TEXT(Table1[[#This Row],[Invoice Date]],"mmm")</f>
        <v>Jan</v>
      </c>
      <c r="Q3529" s="4">
        <f>WEEKNUM(Table1[[#This Row],[Invoice Date]])</f>
        <v>2</v>
      </c>
    </row>
    <row r="3530" spans="2:17"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c r="O3530" s="4" t="str">
        <f>TEXT(Table1[[#This Row],[Invoice Date]],"yyyy")</f>
        <v>2021</v>
      </c>
      <c r="P3530" s="4" t="str">
        <f>TEXT(Table1[[#This Row],[Invoice Date]],"mmm")</f>
        <v>Jan</v>
      </c>
      <c r="Q3530" s="4">
        <f>WEEKNUM(Table1[[#This Row],[Invoice Date]])</f>
        <v>2</v>
      </c>
    </row>
    <row r="3531" spans="2:17"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c r="O3531" s="4" t="str">
        <f>TEXT(Table1[[#This Row],[Invoice Date]],"yyyy")</f>
        <v>2021</v>
      </c>
      <c r="P3531" s="4" t="str">
        <f>TEXT(Table1[[#This Row],[Invoice Date]],"mmm")</f>
        <v>Feb</v>
      </c>
      <c r="Q3531" s="4">
        <f>WEEKNUM(Table1[[#This Row],[Invoice Date]])</f>
        <v>6</v>
      </c>
    </row>
    <row r="3532" spans="2:17"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c r="O3532" s="4" t="str">
        <f>TEXT(Table1[[#This Row],[Invoice Date]],"yyyy")</f>
        <v>2021</v>
      </c>
      <c r="P3532" s="4" t="str">
        <f>TEXT(Table1[[#This Row],[Invoice Date]],"mmm")</f>
        <v>Feb</v>
      </c>
      <c r="Q3532" s="4">
        <f>WEEKNUM(Table1[[#This Row],[Invoice Date]])</f>
        <v>6</v>
      </c>
    </row>
    <row r="3533" spans="2:17"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c r="O3533" s="4" t="str">
        <f>TEXT(Table1[[#This Row],[Invoice Date]],"yyyy")</f>
        <v>2021</v>
      </c>
      <c r="P3533" s="4" t="str">
        <f>TEXT(Table1[[#This Row],[Invoice Date]],"mmm")</f>
        <v>Feb</v>
      </c>
      <c r="Q3533" s="4">
        <f>WEEKNUM(Table1[[#This Row],[Invoice Date]])</f>
        <v>6</v>
      </c>
    </row>
    <row r="3534" spans="2:17"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c r="O3534" s="4" t="str">
        <f>TEXT(Table1[[#This Row],[Invoice Date]],"yyyy")</f>
        <v>2021</v>
      </c>
      <c r="P3534" s="4" t="str">
        <f>TEXT(Table1[[#This Row],[Invoice Date]],"mmm")</f>
        <v>Feb</v>
      </c>
      <c r="Q3534" s="4">
        <f>WEEKNUM(Table1[[#This Row],[Invoice Date]])</f>
        <v>6</v>
      </c>
    </row>
    <row r="3535" spans="2:17"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c r="O3535" s="4" t="str">
        <f>TEXT(Table1[[#This Row],[Invoice Date]],"yyyy")</f>
        <v>2021</v>
      </c>
      <c r="P3535" s="4" t="str">
        <f>TEXT(Table1[[#This Row],[Invoice Date]],"mmm")</f>
        <v>Feb</v>
      </c>
      <c r="Q3535" s="4">
        <f>WEEKNUM(Table1[[#This Row],[Invoice Date]])</f>
        <v>6</v>
      </c>
    </row>
    <row r="3536" spans="2:17"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c r="O3536" s="4" t="str">
        <f>TEXT(Table1[[#This Row],[Invoice Date]],"yyyy")</f>
        <v>2021</v>
      </c>
      <c r="P3536" s="4" t="str">
        <f>TEXT(Table1[[#This Row],[Invoice Date]],"mmm")</f>
        <v>Feb</v>
      </c>
      <c r="Q3536" s="4">
        <f>WEEKNUM(Table1[[#This Row],[Invoice Date]])</f>
        <v>6</v>
      </c>
    </row>
    <row r="3537" spans="2:17"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c r="O3537" s="4" t="str">
        <f>TEXT(Table1[[#This Row],[Invoice Date]],"yyyy")</f>
        <v>2021</v>
      </c>
      <c r="P3537" s="4" t="str">
        <f>TEXT(Table1[[#This Row],[Invoice Date]],"mmm")</f>
        <v>Mar</v>
      </c>
      <c r="Q3537" s="4">
        <f>WEEKNUM(Table1[[#This Row],[Invoice Date]])</f>
        <v>10</v>
      </c>
    </row>
    <row r="3538" spans="2:17"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c r="O3538" s="4" t="str">
        <f>TEXT(Table1[[#This Row],[Invoice Date]],"yyyy")</f>
        <v>2021</v>
      </c>
      <c r="P3538" s="4" t="str">
        <f>TEXT(Table1[[#This Row],[Invoice Date]],"mmm")</f>
        <v>Mar</v>
      </c>
      <c r="Q3538" s="4">
        <f>WEEKNUM(Table1[[#This Row],[Invoice Date]])</f>
        <v>10</v>
      </c>
    </row>
    <row r="3539" spans="2:17"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c r="O3539" s="4" t="str">
        <f>TEXT(Table1[[#This Row],[Invoice Date]],"yyyy")</f>
        <v>2021</v>
      </c>
      <c r="P3539" s="4" t="str">
        <f>TEXT(Table1[[#This Row],[Invoice Date]],"mmm")</f>
        <v>Mar</v>
      </c>
      <c r="Q3539" s="4">
        <f>WEEKNUM(Table1[[#This Row],[Invoice Date]])</f>
        <v>10</v>
      </c>
    </row>
    <row r="3540" spans="2:17"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c r="O3540" s="4" t="str">
        <f>TEXT(Table1[[#This Row],[Invoice Date]],"yyyy")</f>
        <v>2021</v>
      </c>
      <c r="P3540" s="4" t="str">
        <f>TEXT(Table1[[#This Row],[Invoice Date]],"mmm")</f>
        <v>Mar</v>
      </c>
      <c r="Q3540" s="4">
        <f>WEEKNUM(Table1[[#This Row],[Invoice Date]])</f>
        <v>10</v>
      </c>
    </row>
    <row r="3541" spans="2:17"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c r="O3541" s="4" t="str">
        <f>TEXT(Table1[[#This Row],[Invoice Date]],"yyyy")</f>
        <v>2021</v>
      </c>
      <c r="P3541" s="4" t="str">
        <f>TEXT(Table1[[#This Row],[Invoice Date]],"mmm")</f>
        <v>Mar</v>
      </c>
      <c r="Q3541" s="4">
        <f>WEEKNUM(Table1[[#This Row],[Invoice Date]])</f>
        <v>10</v>
      </c>
    </row>
    <row r="3542" spans="2:17"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c r="O3542" s="4" t="str">
        <f>TEXT(Table1[[#This Row],[Invoice Date]],"yyyy")</f>
        <v>2021</v>
      </c>
      <c r="P3542" s="4" t="str">
        <f>TEXT(Table1[[#This Row],[Invoice Date]],"mmm")</f>
        <v>Mar</v>
      </c>
      <c r="Q3542" s="4">
        <f>WEEKNUM(Table1[[#This Row],[Invoice Date]])</f>
        <v>10</v>
      </c>
    </row>
    <row r="3543" spans="2:17"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c r="O3543" s="4" t="str">
        <f>TEXT(Table1[[#This Row],[Invoice Date]],"yyyy")</f>
        <v>2021</v>
      </c>
      <c r="P3543" s="4" t="str">
        <f>TEXT(Table1[[#This Row],[Invoice Date]],"mmm")</f>
        <v>Apr</v>
      </c>
      <c r="Q3543" s="4">
        <f>WEEKNUM(Table1[[#This Row],[Invoice Date]])</f>
        <v>15</v>
      </c>
    </row>
    <row r="3544" spans="2:17"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c r="O3544" s="4" t="str">
        <f>TEXT(Table1[[#This Row],[Invoice Date]],"yyyy")</f>
        <v>2021</v>
      </c>
      <c r="P3544" s="4" t="str">
        <f>TEXT(Table1[[#This Row],[Invoice Date]],"mmm")</f>
        <v>Apr</v>
      </c>
      <c r="Q3544" s="4">
        <f>WEEKNUM(Table1[[#This Row],[Invoice Date]])</f>
        <v>15</v>
      </c>
    </row>
    <row r="3545" spans="2:17"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c r="O3545" s="4" t="str">
        <f>TEXT(Table1[[#This Row],[Invoice Date]],"yyyy")</f>
        <v>2021</v>
      </c>
      <c r="P3545" s="4" t="str">
        <f>TEXT(Table1[[#This Row],[Invoice Date]],"mmm")</f>
        <v>Apr</v>
      </c>
      <c r="Q3545" s="4">
        <f>WEEKNUM(Table1[[#This Row],[Invoice Date]])</f>
        <v>15</v>
      </c>
    </row>
    <row r="3546" spans="2:17"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c r="O3546" s="4" t="str">
        <f>TEXT(Table1[[#This Row],[Invoice Date]],"yyyy")</f>
        <v>2021</v>
      </c>
      <c r="P3546" s="4" t="str">
        <f>TEXT(Table1[[#This Row],[Invoice Date]],"mmm")</f>
        <v>Apr</v>
      </c>
      <c r="Q3546" s="4">
        <f>WEEKNUM(Table1[[#This Row],[Invoice Date]])</f>
        <v>15</v>
      </c>
    </row>
    <row r="3547" spans="2:17"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c r="O3547" s="4" t="str">
        <f>TEXT(Table1[[#This Row],[Invoice Date]],"yyyy")</f>
        <v>2021</v>
      </c>
      <c r="P3547" s="4" t="str">
        <f>TEXT(Table1[[#This Row],[Invoice Date]],"mmm")</f>
        <v>Apr</v>
      </c>
      <c r="Q3547" s="4">
        <f>WEEKNUM(Table1[[#This Row],[Invoice Date]])</f>
        <v>15</v>
      </c>
    </row>
    <row r="3548" spans="2:17"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c r="O3548" s="4" t="str">
        <f>TEXT(Table1[[#This Row],[Invoice Date]],"yyyy")</f>
        <v>2021</v>
      </c>
      <c r="P3548" s="4" t="str">
        <f>TEXT(Table1[[#This Row],[Invoice Date]],"mmm")</f>
        <v>Apr</v>
      </c>
      <c r="Q3548" s="4">
        <f>WEEKNUM(Table1[[#This Row],[Invoice Date]])</f>
        <v>15</v>
      </c>
    </row>
    <row r="3549" spans="2:17"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c r="O3549" s="4" t="str">
        <f>TEXT(Table1[[#This Row],[Invoice Date]],"yyyy")</f>
        <v>2021</v>
      </c>
      <c r="P3549" s="4" t="str">
        <f>TEXT(Table1[[#This Row],[Invoice Date]],"mmm")</f>
        <v>May</v>
      </c>
      <c r="Q3549" s="4">
        <f>WEEKNUM(Table1[[#This Row],[Invoice Date]])</f>
        <v>19</v>
      </c>
    </row>
    <row r="3550" spans="2:17"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c r="O3550" s="4" t="str">
        <f>TEXT(Table1[[#This Row],[Invoice Date]],"yyyy")</f>
        <v>2021</v>
      </c>
      <c r="P3550" s="4" t="str">
        <f>TEXT(Table1[[#This Row],[Invoice Date]],"mmm")</f>
        <v>May</v>
      </c>
      <c r="Q3550" s="4">
        <f>WEEKNUM(Table1[[#This Row],[Invoice Date]])</f>
        <v>19</v>
      </c>
    </row>
    <row r="3551" spans="2:17"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c r="O3551" s="4" t="str">
        <f>TEXT(Table1[[#This Row],[Invoice Date]],"yyyy")</f>
        <v>2021</v>
      </c>
      <c r="P3551" s="4" t="str">
        <f>TEXT(Table1[[#This Row],[Invoice Date]],"mmm")</f>
        <v>May</v>
      </c>
      <c r="Q3551" s="4">
        <f>WEEKNUM(Table1[[#This Row],[Invoice Date]])</f>
        <v>19</v>
      </c>
    </row>
    <row r="3552" spans="2:17"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c r="O3552" s="4" t="str">
        <f>TEXT(Table1[[#This Row],[Invoice Date]],"yyyy")</f>
        <v>2021</v>
      </c>
      <c r="P3552" s="4" t="str">
        <f>TEXT(Table1[[#This Row],[Invoice Date]],"mmm")</f>
        <v>May</v>
      </c>
      <c r="Q3552" s="4">
        <f>WEEKNUM(Table1[[#This Row],[Invoice Date]])</f>
        <v>19</v>
      </c>
    </row>
    <row r="3553" spans="2:17"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c r="O3553" s="4" t="str">
        <f>TEXT(Table1[[#This Row],[Invoice Date]],"yyyy")</f>
        <v>2021</v>
      </c>
      <c r="P3553" s="4" t="str">
        <f>TEXT(Table1[[#This Row],[Invoice Date]],"mmm")</f>
        <v>May</v>
      </c>
      <c r="Q3553" s="4">
        <f>WEEKNUM(Table1[[#This Row],[Invoice Date]])</f>
        <v>19</v>
      </c>
    </row>
    <row r="3554" spans="2:17"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c r="O3554" s="4" t="str">
        <f>TEXT(Table1[[#This Row],[Invoice Date]],"yyyy")</f>
        <v>2021</v>
      </c>
      <c r="P3554" s="4" t="str">
        <f>TEXT(Table1[[#This Row],[Invoice Date]],"mmm")</f>
        <v>May</v>
      </c>
      <c r="Q3554" s="4">
        <f>WEEKNUM(Table1[[#This Row],[Invoice Date]])</f>
        <v>19</v>
      </c>
    </row>
    <row r="3555" spans="2:17"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c r="O3555" s="4" t="str">
        <f>TEXT(Table1[[#This Row],[Invoice Date]],"yyyy")</f>
        <v>2021</v>
      </c>
      <c r="P3555" s="4" t="str">
        <f>TEXT(Table1[[#This Row],[Invoice Date]],"mmm")</f>
        <v>Jun</v>
      </c>
      <c r="Q3555" s="4">
        <f>WEEKNUM(Table1[[#This Row],[Invoice Date]])</f>
        <v>23</v>
      </c>
    </row>
    <row r="3556" spans="2:17"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c r="O3556" s="4" t="str">
        <f>TEXT(Table1[[#This Row],[Invoice Date]],"yyyy")</f>
        <v>2021</v>
      </c>
      <c r="P3556" s="4" t="str">
        <f>TEXT(Table1[[#This Row],[Invoice Date]],"mmm")</f>
        <v>Jun</v>
      </c>
      <c r="Q3556" s="4">
        <f>WEEKNUM(Table1[[#This Row],[Invoice Date]])</f>
        <v>23</v>
      </c>
    </row>
    <row r="3557" spans="2:17"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c r="O3557" s="4" t="str">
        <f>TEXT(Table1[[#This Row],[Invoice Date]],"yyyy")</f>
        <v>2021</v>
      </c>
      <c r="P3557" s="4" t="str">
        <f>TEXT(Table1[[#This Row],[Invoice Date]],"mmm")</f>
        <v>Jun</v>
      </c>
      <c r="Q3557" s="4">
        <f>WEEKNUM(Table1[[#This Row],[Invoice Date]])</f>
        <v>23</v>
      </c>
    </row>
    <row r="3558" spans="2:17"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c r="O3558" s="4" t="str">
        <f>TEXT(Table1[[#This Row],[Invoice Date]],"yyyy")</f>
        <v>2021</v>
      </c>
      <c r="P3558" s="4" t="str">
        <f>TEXT(Table1[[#This Row],[Invoice Date]],"mmm")</f>
        <v>Jun</v>
      </c>
      <c r="Q3558" s="4">
        <f>WEEKNUM(Table1[[#This Row],[Invoice Date]])</f>
        <v>23</v>
      </c>
    </row>
    <row r="3559" spans="2:17"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c r="O3559" s="4" t="str">
        <f>TEXT(Table1[[#This Row],[Invoice Date]],"yyyy")</f>
        <v>2021</v>
      </c>
      <c r="P3559" s="4" t="str">
        <f>TEXT(Table1[[#This Row],[Invoice Date]],"mmm")</f>
        <v>Jun</v>
      </c>
      <c r="Q3559" s="4">
        <f>WEEKNUM(Table1[[#This Row],[Invoice Date]])</f>
        <v>23</v>
      </c>
    </row>
    <row r="3560" spans="2:17"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c r="O3560" s="4" t="str">
        <f>TEXT(Table1[[#This Row],[Invoice Date]],"yyyy")</f>
        <v>2021</v>
      </c>
      <c r="P3560" s="4" t="str">
        <f>TEXT(Table1[[#This Row],[Invoice Date]],"mmm")</f>
        <v>Jun</v>
      </c>
      <c r="Q3560" s="4">
        <f>WEEKNUM(Table1[[#This Row],[Invoice Date]])</f>
        <v>23</v>
      </c>
    </row>
    <row r="3561" spans="2:17"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c r="O3561" s="4" t="str">
        <f>TEXT(Table1[[#This Row],[Invoice Date]],"yyyy")</f>
        <v>2021</v>
      </c>
      <c r="P3561" s="4" t="str">
        <f>TEXT(Table1[[#This Row],[Invoice Date]],"mmm")</f>
        <v>Jul</v>
      </c>
      <c r="Q3561" s="4">
        <f>WEEKNUM(Table1[[#This Row],[Invoice Date]])</f>
        <v>27</v>
      </c>
    </row>
    <row r="3562" spans="2:17"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c r="O3562" s="4" t="str">
        <f>TEXT(Table1[[#This Row],[Invoice Date]],"yyyy")</f>
        <v>2021</v>
      </c>
      <c r="P3562" s="4" t="str">
        <f>TEXT(Table1[[#This Row],[Invoice Date]],"mmm")</f>
        <v>Jul</v>
      </c>
      <c r="Q3562" s="4">
        <f>WEEKNUM(Table1[[#This Row],[Invoice Date]])</f>
        <v>27</v>
      </c>
    </row>
    <row r="3563" spans="2:17"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c r="O3563" s="4" t="str">
        <f>TEXT(Table1[[#This Row],[Invoice Date]],"yyyy")</f>
        <v>2021</v>
      </c>
      <c r="P3563" s="4" t="str">
        <f>TEXT(Table1[[#This Row],[Invoice Date]],"mmm")</f>
        <v>Jul</v>
      </c>
      <c r="Q3563" s="4">
        <f>WEEKNUM(Table1[[#This Row],[Invoice Date]])</f>
        <v>27</v>
      </c>
    </row>
    <row r="3564" spans="2:17"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c r="O3564" s="4" t="str">
        <f>TEXT(Table1[[#This Row],[Invoice Date]],"yyyy")</f>
        <v>2021</v>
      </c>
      <c r="P3564" s="4" t="str">
        <f>TEXT(Table1[[#This Row],[Invoice Date]],"mmm")</f>
        <v>Jul</v>
      </c>
      <c r="Q3564" s="4">
        <f>WEEKNUM(Table1[[#This Row],[Invoice Date]])</f>
        <v>27</v>
      </c>
    </row>
    <row r="3565" spans="2:17"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c r="O3565" s="4" t="str">
        <f>TEXT(Table1[[#This Row],[Invoice Date]],"yyyy")</f>
        <v>2021</v>
      </c>
      <c r="P3565" s="4" t="str">
        <f>TEXT(Table1[[#This Row],[Invoice Date]],"mmm")</f>
        <v>Jul</v>
      </c>
      <c r="Q3565" s="4">
        <f>WEEKNUM(Table1[[#This Row],[Invoice Date]])</f>
        <v>27</v>
      </c>
    </row>
    <row r="3566" spans="2:17"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c r="O3566" s="4" t="str">
        <f>TEXT(Table1[[#This Row],[Invoice Date]],"yyyy")</f>
        <v>2021</v>
      </c>
      <c r="P3566" s="4" t="str">
        <f>TEXT(Table1[[#This Row],[Invoice Date]],"mmm")</f>
        <v>Jul</v>
      </c>
      <c r="Q3566" s="4">
        <f>WEEKNUM(Table1[[#This Row],[Invoice Date]])</f>
        <v>27</v>
      </c>
    </row>
    <row r="3567" spans="2:17"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c r="O3567" s="4" t="str">
        <f>TEXT(Table1[[#This Row],[Invoice Date]],"yyyy")</f>
        <v>2021</v>
      </c>
      <c r="P3567" s="4" t="str">
        <f>TEXT(Table1[[#This Row],[Invoice Date]],"mmm")</f>
        <v>Aug</v>
      </c>
      <c r="Q3567" s="4">
        <f>WEEKNUM(Table1[[#This Row],[Invoice Date]])</f>
        <v>32</v>
      </c>
    </row>
    <row r="3568" spans="2:17"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c r="O3568" s="4" t="str">
        <f>TEXT(Table1[[#This Row],[Invoice Date]],"yyyy")</f>
        <v>2021</v>
      </c>
      <c r="P3568" s="4" t="str">
        <f>TEXT(Table1[[#This Row],[Invoice Date]],"mmm")</f>
        <v>Aug</v>
      </c>
      <c r="Q3568" s="4">
        <f>WEEKNUM(Table1[[#This Row],[Invoice Date]])</f>
        <v>32</v>
      </c>
    </row>
    <row r="3569" spans="2:17"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c r="O3569" s="4" t="str">
        <f>TEXT(Table1[[#This Row],[Invoice Date]],"yyyy")</f>
        <v>2021</v>
      </c>
      <c r="P3569" s="4" t="str">
        <f>TEXT(Table1[[#This Row],[Invoice Date]],"mmm")</f>
        <v>Aug</v>
      </c>
      <c r="Q3569" s="4">
        <f>WEEKNUM(Table1[[#This Row],[Invoice Date]])</f>
        <v>32</v>
      </c>
    </row>
    <row r="3570" spans="2:17"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c r="O3570" s="4" t="str">
        <f>TEXT(Table1[[#This Row],[Invoice Date]],"yyyy")</f>
        <v>2021</v>
      </c>
      <c r="P3570" s="4" t="str">
        <f>TEXT(Table1[[#This Row],[Invoice Date]],"mmm")</f>
        <v>Aug</v>
      </c>
      <c r="Q3570" s="4">
        <f>WEEKNUM(Table1[[#This Row],[Invoice Date]])</f>
        <v>32</v>
      </c>
    </row>
    <row r="3571" spans="2:17"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c r="O3571" s="4" t="str">
        <f>TEXT(Table1[[#This Row],[Invoice Date]],"yyyy")</f>
        <v>2021</v>
      </c>
      <c r="P3571" s="4" t="str">
        <f>TEXT(Table1[[#This Row],[Invoice Date]],"mmm")</f>
        <v>Aug</v>
      </c>
      <c r="Q3571" s="4">
        <f>WEEKNUM(Table1[[#This Row],[Invoice Date]])</f>
        <v>32</v>
      </c>
    </row>
    <row r="3572" spans="2:17"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c r="O3572" s="4" t="str">
        <f>TEXT(Table1[[#This Row],[Invoice Date]],"yyyy")</f>
        <v>2021</v>
      </c>
      <c r="P3572" s="4" t="str">
        <f>TEXT(Table1[[#This Row],[Invoice Date]],"mmm")</f>
        <v>Aug</v>
      </c>
      <c r="Q3572" s="4">
        <f>WEEKNUM(Table1[[#This Row],[Invoice Date]])</f>
        <v>32</v>
      </c>
    </row>
    <row r="3573" spans="2:17"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c r="O3573" s="4" t="str">
        <f>TEXT(Table1[[#This Row],[Invoice Date]],"yyyy")</f>
        <v>2021</v>
      </c>
      <c r="P3573" s="4" t="str">
        <f>TEXT(Table1[[#This Row],[Invoice Date]],"mmm")</f>
        <v>Sep</v>
      </c>
      <c r="Q3573" s="4">
        <f>WEEKNUM(Table1[[#This Row],[Invoice Date]])</f>
        <v>36</v>
      </c>
    </row>
    <row r="3574" spans="2:17"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c r="O3574" s="4" t="str">
        <f>TEXT(Table1[[#This Row],[Invoice Date]],"yyyy")</f>
        <v>2021</v>
      </c>
      <c r="P3574" s="4" t="str">
        <f>TEXT(Table1[[#This Row],[Invoice Date]],"mmm")</f>
        <v>Sep</v>
      </c>
      <c r="Q3574" s="4">
        <f>WEEKNUM(Table1[[#This Row],[Invoice Date]])</f>
        <v>36</v>
      </c>
    </row>
    <row r="3575" spans="2:17"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c r="O3575" s="4" t="str">
        <f>TEXT(Table1[[#This Row],[Invoice Date]],"yyyy")</f>
        <v>2021</v>
      </c>
      <c r="P3575" s="4" t="str">
        <f>TEXT(Table1[[#This Row],[Invoice Date]],"mmm")</f>
        <v>Sep</v>
      </c>
      <c r="Q3575" s="4">
        <f>WEEKNUM(Table1[[#This Row],[Invoice Date]])</f>
        <v>36</v>
      </c>
    </row>
    <row r="3576" spans="2:17"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c r="O3576" s="4" t="str">
        <f>TEXT(Table1[[#This Row],[Invoice Date]],"yyyy")</f>
        <v>2021</v>
      </c>
      <c r="P3576" s="4" t="str">
        <f>TEXT(Table1[[#This Row],[Invoice Date]],"mmm")</f>
        <v>Sep</v>
      </c>
      <c r="Q3576" s="4">
        <f>WEEKNUM(Table1[[#This Row],[Invoice Date]])</f>
        <v>36</v>
      </c>
    </row>
    <row r="3577" spans="2:17"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c r="O3577" s="4" t="str">
        <f>TEXT(Table1[[#This Row],[Invoice Date]],"yyyy")</f>
        <v>2021</v>
      </c>
      <c r="P3577" s="4" t="str">
        <f>TEXT(Table1[[#This Row],[Invoice Date]],"mmm")</f>
        <v>Sep</v>
      </c>
      <c r="Q3577" s="4">
        <f>WEEKNUM(Table1[[#This Row],[Invoice Date]])</f>
        <v>36</v>
      </c>
    </row>
    <row r="3578" spans="2:17"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c r="O3578" s="4" t="str">
        <f>TEXT(Table1[[#This Row],[Invoice Date]],"yyyy")</f>
        <v>2021</v>
      </c>
      <c r="P3578" s="4" t="str">
        <f>TEXT(Table1[[#This Row],[Invoice Date]],"mmm")</f>
        <v>Sep</v>
      </c>
      <c r="Q3578" s="4">
        <f>WEEKNUM(Table1[[#This Row],[Invoice Date]])</f>
        <v>36</v>
      </c>
    </row>
    <row r="3579" spans="2:17"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c r="O3579" s="4" t="str">
        <f>TEXT(Table1[[#This Row],[Invoice Date]],"yyyy")</f>
        <v>2021</v>
      </c>
      <c r="P3579" s="4" t="str">
        <f>TEXT(Table1[[#This Row],[Invoice Date]],"mmm")</f>
        <v>Oct</v>
      </c>
      <c r="Q3579" s="4">
        <f>WEEKNUM(Table1[[#This Row],[Invoice Date]])</f>
        <v>41</v>
      </c>
    </row>
    <row r="3580" spans="2:17"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c r="O3580" s="4" t="str">
        <f>TEXT(Table1[[#This Row],[Invoice Date]],"yyyy")</f>
        <v>2021</v>
      </c>
      <c r="P3580" s="4" t="str">
        <f>TEXT(Table1[[#This Row],[Invoice Date]],"mmm")</f>
        <v>Oct</v>
      </c>
      <c r="Q3580" s="4">
        <f>WEEKNUM(Table1[[#This Row],[Invoice Date]])</f>
        <v>41</v>
      </c>
    </row>
    <row r="3581" spans="2:17"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c r="O3581" s="4" t="str">
        <f>TEXT(Table1[[#This Row],[Invoice Date]],"yyyy")</f>
        <v>2021</v>
      </c>
      <c r="P3581" s="4" t="str">
        <f>TEXT(Table1[[#This Row],[Invoice Date]],"mmm")</f>
        <v>Oct</v>
      </c>
      <c r="Q3581" s="4">
        <f>WEEKNUM(Table1[[#This Row],[Invoice Date]])</f>
        <v>41</v>
      </c>
    </row>
    <row r="3582" spans="2:17"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c r="O3582" s="4" t="str">
        <f>TEXT(Table1[[#This Row],[Invoice Date]],"yyyy")</f>
        <v>2021</v>
      </c>
      <c r="P3582" s="4" t="str">
        <f>TEXT(Table1[[#This Row],[Invoice Date]],"mmm")</f>
        <v>Oct</v>
      </c>
      <c r="Q3582" s="4">
        <f>WEEKNUM(Table1[[#This Row],[Invoice Date]])</f>
        <v>41</v>
      </c>
    </row>
    <row r="3583" spans="2:17"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c r="O3583" s="4" t="str">
        <f>TEXT(Table1[[#This Row],[Invoice Date]],"yyyy")</f>
        <v>2021</v>
      </c>
      <c r="P3583" s="4" t="str">
        <f>TEXT(Table1[[#This Row],[Invoice Date]],"mmm")</f>
        <v>Oct</v>
      </c>
      <c r="Q3583" s="4">
        <f>WEEKNUM(Table1[[#This Row],[Invoice Date]])</f>
        <v>41</v>
      </c>
    </row>
    <row r="3584" spans="2:17"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c r="O3584" s="4" t="str">
        <f>TEXT(Table1[[#This Row],[Invoice Date]],"yyyy")</f>
        <v>2021</v>
      </c>
      <c r="P3584" s="4" t="str">
        <f>TEXT(Table1[[#This Row],[Invoice Date]],"mmm")</f>
        <v>Oct</v>
      </c>
      <c r="Q3584" s="4">
        <f>WEEKNUM(Table1[[#This Row],[Invoice Date]])</f>
        <v>41</v>
      </c>
    </row>
    <row r="3585" spans="2:17"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c r="O3585" s="4" t="str">
        <f>TEXT(Table1[[#This Row],[Invoice Date]],"yyyy")</f>
        <v>2021</v>
      </c>
      <c r="P3585" s="4" t="str">
        <f>TEXT(Table1[[#This Row],[Invoice Date]],"mmm")</f>
        <v>Nov</v>
      </c>
      <c r="Q3585" s="4">
        <f>WEEKNUM(Table1[[#This Row],[Invoice Date]])</f>
        <v>45</v>
      </c>
    </row>
    <row r="3586" spans="2:17"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c r="O3586" s="4" t="str">
        <f>TEXT(Table1[[#This Row],[Invoice Date]],"yyyy")</f>
        <v>2021</v>
      </c>
      <c r="P3586" s="4" t="str">
        <f>TEXT(Table1[[#This Row],[Invoice Date]],"mmm")</f>
        <v>Nov</v>
      </c>
      <c r="Q3586" s="4">
        <f>WEEKNUM(Table1[[#This Row],[Invoice Date]])</f>
        <v>45</v>
      </c>
    </row>
    <row r="3587" spans="2:17"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c r="O3587" s="4" t="str">
        <f>TEXT(Table1[[#This Row],[Invoice Date]],"yyyy")</f>
        <v>2021</v>
      </c>
      <c r="P3587" s="4" t="str">
        <f>TEXT(Table1[[#This Row],[Invoice Date]],"mmm")</f>
        <v>Nov</v>
      </c>
      <c r="Q3587" s="4">
        <f>WEEKNUM(Table1[[#This Row],[Invoice Date]])</f>
        <v>45</v>
      </c>
    </row>
    <row r="3588" spans="2:17"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c r="O3588" s="4" t="str">
        <f>TEXT(Table1[[#This Row],[Invoice Date]],"yyyy")</f>
        <v>2021</v>
      </c>
      <c r="P3588" s="4" t="str">
        <f>TEXT(Table1[[#This Row],[Invoice Date]],"mmm")</f>
        <v>Nov</v>
      </c>
      <c r="Q3588" s="4">
        <f>WEEKNUM(Table1[[#This Row],[Invoice Date]])</f>
        <v>45</v>
      </c>
    </row>
    <row r="3589" spans="2:17"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c r="O3589" s="4" t="str">
        <f>TEXT(Table1[[#This Row],[Invoice Date]],"yyyy")</f>
        <v>2021</v>
      </c>
      <c r="P3589" s="4" t="str">
        <f>TEXT(Table1[[#This Row],[Invoice Date]],"mmm")</f>
        <v>Nov</v>
      </c>
      <c r="Q3589" s="4">
        <f>WEEKNUM(Table1[[#This Row],[Invoice Date]])</f>
        <v>45</v>
      </c>
    </row>
    <row r="3590" spans="2:17"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c r="O3590" s="4" t="str">
        <f>TEXT(Table1[[#This Row],[Invoice Date]],"yyyy")</f>
        <v>2021</v>
      </c>
      <c r="P3590" s="4" t="str">
        <f>TEXT(Table1[[#This Row],[Invoice Date]],"mmm")</f>
        <v>Nov</v>
      </c>
      <c r="Q3590" s="4">
        <f>WEEKNUM(Table1[[#This Row],[Invoice Date]])</f>
        <v>45</v>
      </c>
    </row>
    <row r="3591" spans="2:17"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c r="O3591" s="4" t="str">
        <f>TEXT(Table1[[#This Row],[Invoice Date]],"yyyy")</f>
        <v>2021</v>
      </c>
      <c r="P3591" s="4" t="str">
        <f>TEXT(Table1[[#This Row],[Invoice Date]],"mmm")</f>
        <v>Dec</v>
      </c>
      <c r="Q3591" s="4">
        <f>WEEKNUM(Table1[[#This Row],[Invoice Date]])</f>
        <v>49</v>
      </c>
    </row>
    <row r="3592" spans="2:17"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c r="O3592" s="4" t="str">
        <f>TEXT(Table1[[#This Row],[Invoice Date]],"yyyy")</f>
        <v>2021</v>
      </c>
      <c r="P3592" s="4" t="str">
        <f>TEXT(Table1[[#This Row],[Invoice Date]],"mmm")</f>
        <v>Dec</v>
      </c>
      <c r="Q3592" s="4">
        <f>WEEKNUM(Table1[[#This Row],[Invoice Date]])</f>
        <v>49</v>
      </c>
    </row>
    <row r="3593" spans="2:17"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c r="O3593" s="4" t="str">
        <f>TEXT(Table1[[#This Row],[Invoice Date]],"yyyy")</f>
        <v>2021</v>
      </c>
      <c r="P3593" s="4" t="str">
        <f>TEXT(Table1[[#This Row],[Invoice Date]],"mmm")</f>
        <v>Dec</v>
      </c>
      <c r="Q3593" s="4">
        <f>WEEKNUM(Table1[[#This Row],[Invoice Date]])</f>
        <v>49</v>
      </c>
    </row>
    <row r="3594" spans="2:17"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c r="O3594" s="4" t="str">
        <f>TEXT(Table1[[#This Row],[Invoice Date]],"yyyy")</f>
        <v>2021</v>
      </c>
      <c r="P3594" s="4" t="str">
        <f>TEXT(Table1[[#This Row],[Invoice Date]],"mmm")</f>
        <v>Dec</v>
      </c>
      <c r="Q3594" s="4">
        <f>WEEKNUM(Table1[[#This Row],[Invoice Date]])</f>
        <v>49</v>
      </c>
    </row>
    <row r="3595" spans="2:17"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c r="O3595" s="4" t="str">
        <f>TEXT(Table1[[#This Row],[Invoice Date]],"yyyy")</f>
        <v>2021</v>
      </c>
      <c r="P3595" s="4" t="str">
        <f>TEXT(Table1[[#This Row],[Invoice Date]],"mmm")</f>
        <v>Dec</v>
      </c>
      <c r="Q3595" s="4">
        <f>WEEKNUM(Table1[[#This Row],[Invoice Date]])</f>
        <v>49</v>
      </c>
    </row>
    <row r="3596" spans="2:17"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c r="O3596" s="4" t="str">
        <f>TEXT(Table1[[#This Row],[Invoice Date]],"yyyy")</f>
        <v>2021</v>
      </c>
      <c r="P3596" s="4" t="str">
        <f>TEXT(Table1[[#This Row],[Invoice Date]],"mmm")</f>
        <v>Dec</v>
      </c>
      <c r="Q3596" s="4">
        <f>WEEKNUM(Table1[[#This Row],[Invoice Date]])</f>
        <v>49</v>
      </c>
    </row>
    <row r="3597" spans="2:17"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c r="O3597" s="4" t="str">
        <f>TEXT(Table1[[#This Row],[Invoice Date]],"yyyy")</f>
        <v>2021</v>
      </c>
      <c r="P3597" s="4" t="str">
        <f>TEXT(Table1[[#This Row],[Invoice Date]],"mmm")</f>
        <v>Jan</v>
      </c>
      <c r="Q3597" s="4">
        <f>WEEKNUM(Table1[[#This Row],[Invoice Date]])</f>
        <v>3</v>
      </c>
    </row>
    <row r="3598" spans="2:17"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c r="O3598" s="4" t="str">
        <f>TEXT(Table1[[#This Row],[Invoice Date]],"yyyy")</f>
        <v>2021</v>
      </c>
      <c r="P3598" s="4" t="str">
        <f>TEXT(Table1[[#This Row],[Invoice Date]],"mmm")</f>
        <v>Jan</v>
      </c>
      <c r="Q3598" s="4">
        <f>WEEKNUM(Table1[[#This Row],[Invoice Date]])</f>
        <v>3</v>
      </c>
    </row>
    <row r="3599" spans="2:17"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c r="O3599" s="4" t="str">
        <f>TEXT(Table1[[#This Row],[Invoice Date]],"yyyy")</f>
        <v>2021</v>
      </c>
      <c r="P3599" s="4" t="str">
        <f>TEXT(Table1[[#This Row],[Invoice Date]],"mmm")</f>
        <v>Jan</v>
      </c>
      <c r="Q3599" s="4">
        <f>WEEKNUM(Table1[[#This Row],[Invoice Date]])</f>
        <v>3</v>
      </c>
    </row>
    <row r="3600" spans="2:17"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c r="O3600" s="4" t="str">
        <f>TEXT(Table1[[#This Row],[Invoice Date]],"yyyy")</f>
        <v>2021</v>
      </c>
      <c r="P3600" s="4" t="str">
        <f>TEXT(Table1[[#This Row],[Invoice Date]],"mmm")</f>
        <v>Jan</v>
      </c>
      <c r="Q3600" s="4">
        <f>WEEKNUM(Table1[[#This Row],[Invoice Date]])</f>
        <v>3</v>
      </c>
    </row>
    <row r="3601" spans="2:17"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c r="O3601" s="4" t="str">
        <f>TEXT(Table1[[#This Row],[Invoice Date]],"yyyy")</f>
        <v>2021</v>
      </c>
      <c r="P3601" s="4" t="str">
        <f>TEXT(Table1[[#This Row],[Invoice Date]],"mmm")</f>
        <v>Jan</v>
      </c>
      <c r="Q3601" s="4">
        <f>WEEKNUM(Table1[[#This Row],[Invoice Date]])</f>
        <v>3</v>
      </c>
    </row>
    <row r="3602" spans="2:17"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c r="O3602" s="4" t="str">
        <f>TEXT(Table1[[#This Row],[Invoice Date]],"yyyy")</f>
        <v>2021</v>
      </c>
      <c r="P3602" s="4" t="str">
        <f>TEXT(Table1[[#This Row],[Invoice Date]],"mmm")</f>
        <v>Jan</v>
      </c>
      <c r="Q3602" s="4">
        <f>WEEKNUM(Table1[[#This Row],[Invoice Date]])</f>
        <v>3</v>
      </c>
    </row>
    <row r="3603" spans="2:17"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c r="O3603" s="4" t="str">
        <f>TEXT(Table1[[#This Row],[Invoice Date]],"yyyy")</f>
        <v>2021</v>
      </c>
      <c r="P3603" s="4" t="str">
        <f>TEXT(Table1[[#This Row],[Invoice Date]],"mmm")</f>
        <v>Feb</v>
      </c>
      <c r="Q3603" s="4">
        <f>WEEKNUM(Table1[[#This Row],[Invoice Date]])</f>
        <v>7</v>
      </c>
    </row>
    <row r="3604" spans="2:17"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c r="O3604" s="4" t="str">
        <f>TEXT(Table1[[#This Row],[Invoice Date]],"yyyy")</f>
        <v>2021</v>
      </c>
      <c r="P3604" s="4" t="str">
        <f>TEXT(Table1[[#This Row],[Invoice Date]],"mmm")</f>
        <v>Feb</v>
      </c>
      <c r="Q3604" s="4">
        <f>WEEKNUM(Table1[[#This Row],[Invoice Date]])</f>
        <v>7</v>
      </c>
    </row>
    <row r="3605" spans="2:17"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c r="O3605" s="4" t="str">
        <f>TEXT(Table1[[#This Row],[Invoice Date]],"yyyy")</f>
        <v>2021</v>
      </c>
      <c r="P3605" s="4" t="str">
        <f>TEXT(Table1[[#This Row],[Invoice Date]],"mmm")</f>
        <v>Feb</v>
      </c>
      <c r="Q3605" s="4">
        <f>WEEKNUM(Table1[[#This Row],[Invoice Date]])</f>
        <v>7</v>
      </c>
    </row>
    <row r="3606" spans="2:17"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c r="O3606" s="4" t="str">
        <f>TEXT(Table1[[#This Row],[Invoice Date]],"yyyy")</f>
        <v>2021</v>
      </c>
      <c r="P3606" s="4" t="str">
        <f>TEXT(Table1[[#This Row],[Invoice Date]],"mmm")</f>
        <v>Feb</v>
      </c>
      <c r="Q3606" s="4">
        <f>WEEKNUM(Table1[[#This Row],[Invoice Date]])</f>
        <v>7</v>
      </c>
    </row>
    <row r="3607" spans="2:17"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c r="O3607" s="4" t="str">
        <f>TEXT(Table1[[#This Row],[Invoice Date]],"yyyy")</f>
        <v>2021</v>
      </c>
      <c r="P3607" s="4" t="str">
        <f>TEXT(Table1[[#This Row],[Invoice Date]],"mmm")</f>
        <v>Feb</v>
      </c>
      <c r="Q3607" s="4">
        <f>WEEKNUM(Table1[[#This Row],[Invoice Date]])</f>
        <v>7</v>
      </c>
    </row>
    <row r="3608" spans="2:17"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c r="O3608" s="4" t="str">
        <f>TEXT(Table1[[#This Row],[Invoice Date]],"yyyy")</f>
        <v>2021</v>
      </c>
      <c r="P3608" s="4" t="str">
        <f>TEXT(Table1[[#This Row],[Invoice Date]],"mmm")</f>
        <v>Feb</v>
      </c>
      <c r="Q3608" s="4">
        <f>WEEKNUM(Table1[[#This Row],[Invoice Date]])</f>
        <v>7</v>
      </c>
    </row>
    <row r="3609" spans="2:17"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c r="O3609" s="4" t="str">
        <f>TEXT(Table1[[#This Row],[Invoice Date]],"yyyy")</f>
        <v>2021</v>
      </c>
      <c r="P3609" s="4" t="str">
        <f>TEXT(Table1[[#This Row],[Invoice Date]],"mmm")</f>
        <v>Mar</v>
      </c>
      <c r="Q3609" s="4">
        <f>WEEKNUM(Table1[[#This Row],[Invoice Date]])</f>
        <v>10</v>
      </c>
    </row>
    <row r="3610" spans="2:17"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c r="O3610" s="4" t="str">
        <f>TEXT(Table1[[#This Row],[Invoice Date]],"yyyy")</f>
        <v>2021</v>
      </c>
      <c r="P3610" s="4" t="str">
        <f>TEXT(Table1[[#This Row],[Invoice Date]],"mmm")</f>
        <v>Mar</v>
      </c>
      <c r="Q3610" s="4">
        <f>WEEKNUM(Table1[[#This Row],[Invoice Date]])</f>
        <v>10</v>
      </c>
    </row>
    <row r="3611" spans="2:17"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c r="O3611" s="4" t="str">
        <f>TEXT(Table1[[#This Row],[Invoice Date]],"yyyy")</f>
        <v>2021</v>
      </c>
      <c r="P3611" s="4" t="str">
        <f>TEXT(Table1[[#This Row],[Invoice Date]],"mmm")</f>
        <v>Mar</v>
      </c>
      <c r="Q3611" s="4">
        <f>WEEKNUM(Table1[[#This Row],[Invoice Date]])</f>
        <v>10</v>
      </c>
    </row>
    <row r="3612" spans="2:17"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c r="O3612" s="4" t="str">
        <f>TEXT(Table1[[#This Row],[Invoice Date]],"yyyy")</f>
        <v>2021</v>
      </c>
      <c r="P3612" s="4" t="str">
        <f>TEXT(Table1[[#This Row],[Invoice Date]],"mmm")</f>
        <v>Mar</v>
      </c>
      <c r="Q3612" s="4">
        <f>WEEKNUM(Table1[[#This Row],[Invoice Date]])</f>
        <v>10</v>
      </c>
    </row>
    <row r="3613" spans="2:17"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c r="O3613" s="4" t="str">
        <f>TEXT(Table1[[#This Row],[Invoice Date]],"yyyy")</f>
        <v>2021</v>
      </c>
      <c r="P3613" s="4" t="str">
        <f>TEXT(Table1[[#This Row],[Invoice Date]],"mmm")</f>
        <v>Mar</v>
      </c>
      <c r="Q3613" s="4">
        <f>WEEKNUM(Table1[[#This Row],[Invoice Date]])</f>
        <v>10</v>
      </c>
    </row>
    <row r="3614" spans="2:17"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c r="O3614" s="4" t="str">
        <f>TEXT(Table1[[#This Row],[Invoice Date]],"yyyy")</f>
        <v>2021</v>
      </c>
      <c r="P3614" s="4" t="str">
        <f>TEXT(Table1[[#This Row],[Invoice Date]],"mmm")</f>
        <v>Mar</v>
      </c>
      <c r="Q3614" s="4">
        <f>WEEKNUM(Table1[[#This Row],[Invoice Date]])</f>
        <v>10</v>
      </c>
    </row>
    <row r="3615" spans="2:17"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c r="O3615" s="4" t="str">
        <f>TEXT(Table1[[#This Row],[Invoice Date]],"yyyy")</f>
        <v>2021</v>
      </c>
      <c r="P3615" s="4" t="str">
        <f>TEXT(Table1[[#This Row],[Invoice Date]],"mmm")</f>
        <v>Apr</v>
      </c>
      <c r="Q3615" s="4">
        <f>WEEKNUM(Table1[[#This Row],[Invoice Date]])</f>
        <v>15</v>
      </c>
    </row>
    <row r="3616" spans="2:17"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c r="O3616" s="4" t="str">
        <f>TEXT(Table1[[#This Row],[Invoice Date]],"yyyy")</f>
        <v>2021</v>
      </c>
      <c r="P3616" s="4" t="str">
        <f>TEXT(Table1[[#This Row],[Invoice Date]],"mmm")</f>
        <v>Apr</v>
      </c>
      <c r="Q3616" s="4">
        <f>WEEKNUM(Table1[[#This Row],[Invoice Date]])</f>
        <v>15</v>
      </c>
    </row>
    <row r="3617" spans="2:17"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c r="O3617" s="4" t="str">
        <f>TEXT(Table1[[#This Row],[Invoice Date]],"yyyy")</f>
        <v>2021</v>
      </c>
      <c r="P3617" s="4" t="str">
        <f>TEXT(Table1[[#This Row],[Invoice Date]],"mmm")</f>
        <v>Apr</v>
      </c>
      <c r="Q3617" s="4">
        <f>WEEKNUM(Table1[[#This Row],[Invoice Date]])</f>
        <v>15</v>
      </c>
    </row>
    <row r="3618" spans="2:17"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c r="O3618" s="4" t="str">
        <f>TEXT(Table1[[#This Row],[Invoice Date]],"yyyy")</f>
        <v>2021</v>
      </c>
      <c r="P3618" s="4" t="str">
        <f>TEXT(Table1[[#This Row],[Invoice Date]],"mmm")</f>
        <v>Apr</v>
      </c>
      <c r="Q3618" s="4">
        <f>WEEKNUM(Table1[[#This Row],[Invoice Date]])</f>
        <v>15</v>
      </c>
    </row>
    <row r="3619" spans="2:17"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c r="O3619" s="4" t="str">
        <f>TEXT(Table1[[#This Row],[Invoice Date]],"yyyy")</f>
        <v>2021</v>
      </c>
      <c r="P3619" s="4" t="str">
        <f>TEXT(Table1[[#This Row],[Invoice Date]],"mmm")</f>
        <v>Apr</v>
      </c>
      <c r="Q3619" s="4">
        <f>WEEKNUM(Table1[[#This Row],[Invoice Date]])</f>
        <v>15</v>
      </c>
    </row>
    <row r="3620" spans="2:17"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c r="O3620" s="4" t="str">
        <f>TEXT(Table1[[#This Row],[Invoice Date]],"yyyy")</f>
        <v>2021</v>
      </c>
      <c r="P3620" s="4" t="str">
        <f>TEXT(Table1[[#This Row],[Invoice Date]],"mmm")</f>
        <v>Apr</v>
      </c>
      <c r="Q3620" s="4">
        <f>WEEKNUM(Table1[[#This Row],[Invoice Date]])</f>
        <v>15</v>
      </c>
    </row>
    <row r="3621" spans="2:17"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c r="O3621" s="4" t="str">
        <f>TEXT(Table1[[#This Row],[Invoice Date]],"yyyy")</f>
        <v>2021</v>
      </c>
      <c r="P3621" s="4" t="str">
        <f>TEXT(Table1[[#This Row],[Invoice Date]],"mmm")</f>
        <v>May</v>
      </c>
      <c r="Q3621" s="4">
        <f>WEEKNUM(Table1[[#This Row],[Invoice Date]])</f>
        <v>19</v>
      </c>
    </row>
    <row r="3622" spans="2:17"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c r="O3622" s="4" t="str">
        <f>TEXT(Table1[[#This Row],[Invoice Date]],"yyyy")</f>
        <v>2021</v>
      </c>
      <c r="P3622" s="4" t="str">
        <f>TEXT(Table1[[#This Row],[Invoice Date]],"mmm")</f>
        <v>May</v>
      </c>
      <c r="Q3622" s="4">
        <f>WEEKNUM(Table1[[#This Row],[Invoice Date]])</f>
        <v>19</v>
      </c>
    </row>
    <row r="3623" spans="2:17"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c r="O3623" s="4" t="str">
        <f>TEXT(Table1[[#This Row],[Invoice Date]],"yyyy")</f>
        <v>2021</v>
      </c>
      <c r="P3623" s="4" t="str">
        <f>TEXT(Table1[[#This Row],[Invoice Date]],"mmm")</f>
        <v>May</v>
      </c>
      <c r="Q3623" s="4">
        <f>WEEKNUM(Table1[[#This Row],[Invoice Date]])</f>
        <v>19</v>
      </c>
    </row>
    <row r="3624" spans="2:17"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c r="O3624" s="4" t="str">
        <f>TEXT(Table1[[#This Row],[Invoice Date]],"yyyy")</f>
        <v>2021</v>
      </c>
      <c r="P3624" s="4" t="str">
        <f>TEXT(Table1[[#This Row],[Invoice Date]],"mmm")</f>
        <v>May</v>
      </c>
      <c r="Q3624" s="4">
        <f>WEEKNUM(Table1[[#This Row],[Invoice Date]])</f>
        <v>19</v>
      </c>
    </row>
    <row r="3625" spans="2:17"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c r="O3625" s="4" t="str">
        <f>TEXT(Table1[[#This Row],[Invoice Date]],"yyyy")</f>
        <v>2021</v>
      </c>
      <c r="P3625" s="4" t="str">
        <f>TEXT(Table1[[#This Row],[Invoice Date]],"mmm")</f>
        <v>May</v>
      </c>
      <c r="Q3625" s="4">
        <f>WEEKNUM(Table1[[#This Row],[Invoice Date]])</f>
        <v>19</v>
      </c>
    </row>
    <row r="3626" spans="2:17"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c r="O3626" s="4" t="str">
        <f>TEXT(Table1[[#This Row],[Invoice Date]],"yyyy")</f>
        <v>2021</v>
      </c>
      <c r="P3626" s="4" t="str">
        <f>TEXT(Table1[[#This Row],[Invoice Date]],"mmm")</f>
        <v>May</v>
      </c>
      <c r="Q3626" s="4">
        <f>WEEKNUM(Table1[[#This Row],[Invoice Date]])</f>
        <v>19</v>
      </c>
    </row>
    <row r="3627" spans="2:17"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c r="O3627" s="4" t="str">
        <f>TEXT(Table1[[#This Row],[Invoice Date]],"yyyy")</f>
        <v>2021</v>
      </c>
      <c r="P3627" s="4" t="str">
        <f>TEXT(Table1[[#This Row],[Invoice Date]],"mmm")</f>
        <v>Jun</v>
      </c>
      <c r="Q3627" s="4">
        <f>WEEKNUM(Table1[[#This Row],[Invoice Date]])</f>
        <v>24</v>
      </c>
    </row>
    <row r="3628" spans="2:17"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c r="O3628" s="4" t="str">
        <f>TEXT(Table1[[#This Row],[Invoice Date]],"yyyy")</f>
        <v>2021</v>
      </c>
      <c r="P3628" s="4" t="str">
        <f>TEXT(Table1[[#This Row],[Invoice Date]],"mmm")</f>
        <v>Jun</v>
      </c>
      <c r="Q3628" s="4">
        <f>WEEKNUM(Table1[[#This Row],[Invoice Date]])</f>
        <v>24</v>
      </c>
    </row>
    <row r="3629" spans="2:17"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c r="O3629" s="4" t="str">
        <f>TEXT(Table1[[#This Row],[Invoice Date]],"yyyy")</f>
        <v>2021</v>
      </c>
      <c r="P3629" s="4" t="str">
        <f>TEXT(Table1[[#This Row],[Invoice Date]],"mmm")</f>
        <v>Jun</v>
      </c>
      <c r="Q3629" s="4">
        <f>WEEKNUM(Table1[[#This Row],[Invoice Date]])</f>
        <v>24</v>
      </c>
    </row>
    <row r="3630" spans="2:17"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c r="O3630" s="4" t="str">
        <f>TEXT(Table1[[#This Row],[Invoice Date]],"yyyy")</f>
        <v>2021</v>
      </c>
      <c r="P3630" s="4" t="str">
        <f>TEXT(Table1[[#This Row],[Invoice Date]],"mmm")</f>
        <v>Jun</v>
      </c>
      <c r="Q3630" s="4">
        <f>WEEKNUM(Table1[[#This Row],[Invoice Date]])</f>
        <v>24</v>
      </c>
    </row>
    <row r="3631" spans="2:17"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c r="O3631" s="4" t="str">
        <f>TEXT(Table1[[#This Row],[Invoice Date]],"yyyy")</f>
        <v>2021</v>
      </c>
      <c r="P3631" s="4" t="str">
        <f>TEXT(Table1[[#This Row],[Invoice Date]],"mmm")</f>
        <v>Jun</v>
      </c>
      <c r="Q3631" s="4">
        <f>WEEKNUM(Table1[[#This Row],[Invoice Date]])</f>
        <v>24</v>
      </c>
    </row>
    <row r="3632" spans="2:17"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c r="O3632" s="4" t="str">
        <f>TEXT(Table1[[#This Row],[Invoice Date]],"yyyy")</f>
        <v>2021</v>
      </c>
      <c r="P3632" s="4" t="str">
        <f>TEXT(Table1[[#This Row],[Invoice Date]],"mmm")</f>
        <v>Jun</v>
      </c>
      <c r="Q3632" s="4">
        <f>WEEKNUM(Table1[[#This Row],[Invoice Date]])</f>
        <v>24</v>
      </c>
    </row>
    <row r="3633" spans="2:17"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c r="O3633" s="4" t="str">
        <f>TEXT(Table1[[#This Row],[Invoice Date]],"yyyy")</f>
        <v>2021</v>
      </c>
      <c r="P3633" s="4" t="str">
        <f>TEXT(Table1[[#This Row],[Invoice Date]],"mmm")</f>
        <v>Jul</v>
      </c>
      <c r="Q3633" s="4">
        <f>WEEKNUM(Table1[[#This Row],[Invoice Date]])</f>
        <v>28</v>
      </c>
    </row>
    <row r="3634" spans="2:17"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c r="O3634" s="4" t="str">
        <f>TEXT(Table1[[#This Row],[Invoice Date]],"yyyy")</f>
        <v>2021</v>
      </c>
      <c r="P3634" s="4" t="str">
        <f>TEXT(Table1[[#This Row],[Invoice Date]],"mmm")</f>
        <v>Jul</v>
      </c>
      <c r="Q3634" s="4">
        <f>WEEKNUM(Table1[[#This Row],[Invoice Date]])</f>
        <v>28</v>
      </c>
    </row>
    <row r="3635" spans="2:17"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c r="O3635" s="4" t="str">
        <f>TEXT(Table1[[#This Row],[Invoice Date]],"yyyy")</f>
        <v>2021</v>
      </c>
      <c r="P3635" s="4" t="str">
        <f>TEXT(Table1[[#This Row],[Invoice Date]],"mmm")</f>
        <v>Jul</v>
      </c>
      <c r="Q3635" s="4">
        <f>WEEKNUM(Table1[[#This Row],[Invoice Date]])</f>
        <v>28</v>
      </c>
    </row>
    <row r="3636" spans="2:17"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c r="O3636" s="4" t="str">
        <f>TEXT(Table1[[#This Row],[Invoice Date]],"yyyy")</f>
        <v>2021</v>
      </c>
      <c r="P3636" s="4" t="str">
        <f>TEXT(Table1[[#This Row],[Invoice Date]],"mmm")</f>
        <v>Jul</v>
      </c>
      <c r="Q3636" s="4">
        <f>WEEKNUM(Table1[[#This Row],[Invoice Date]])</f>
        <v>28</v>
      </c>
    </row>
    <row r="3637" spans="2:17"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c r="O3637" s="4" t="str">
        <f>TEXT(Table1[[#This Row],[Invoice Date]],"yyyy")</f>
        <v>2021</v>
      </c>
      <c r="P3637" s="4" t="str">
        <f>TEXT(Table1[[#This Row],[Invoice Date]],"mmm")</f>
        <v>Jul</v>
      </c>
      <c r="Q3637" s="4">
        <f>WEEKNUM(Table1[[#This Row],[Invoice Date]])</f>
        <v>28</v>
      </c>
    </row>
    <row r="3638" spans="2:17"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c r="O3638" s="4" t="str">
        <f>TEXT(Table1[[#This Row],[Invoice Date]],"yyyy")</f>
        <v>2021</v>
      </c>
      <c r="P3638" s="4" t="str">
        <f>TEXT(Table1[[#This Row],[Invoice Date]],"mmm")</f>
        <v>Jul</v>
      </c>
      <c r="Q3638" s="4">
        <f>WEEKNUM(Table1[[#This Row],[Invoice Date]])</f>
        <v>28</v>
      </c>
    </row>
    <row r="3639" spans="2:17"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c r="O3639" s="4" t="str">
        <f>TEXT(Table1[[#This Row],[Invoice Date]],"yyyy")</f>
        <v>2021</v>
      </c>
      <c r="P3639" s="4" t="str">
        <f>TEXT(Table1[[#This Row],[Invoice Date]],"mmm")</f>
        <v>Aug</v>
      </c>
      <c r="Q3639" s="4">
        <f>WEEKNUM(Table1[[#This Row],[Invoice Date]])</f>
        <v>32</v>
      </c>
    </row>
    <row r="3640" spans="2:17"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c r="O3640" s="4" t="str">
        <f>TEXT(Table1[[#This Row],[Invoice Date]],"yyyy")</f>
        <v>2021</v>
      </c>
      <c r="P3640" s="4" t="str">
        <f>TEXT(Table1[[#This Row],[Invoice Date]],"mmm")</f>
        <v>Aug</v>
      </c>
      <c r="Q3640" s="4">
        <f>WEEKNUM(Table1[[#This Row],[Invoice Date]])</f>
        <v>32</v>
      </c>
    </row>
    <row r="3641" spans="2:17"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c r="O3641" s="4" t="str">
        <f>TEXT(Table1[[#This Row],[Invoice Date]],"yyyy")</f>
        <v>2021</v>
      </c>
      <c r="P3641" s="4" t="str">
        <f>TEXT(Table1[[#This Row],[Invoice Date]],"mmm")</f>
        <v>Aug</v>
      </c>
      <c r="Q3641" s="4">
        <f>WEEKNUM(Table1[[#This Row],[Invoice Date]])</f>
        <v>32</v>
      </c>
    </row>
    <row r="3642" spans="2:17"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c r="O3642" s="4" t="str">
        <f>TEXT(Table1[[#This Row],[Invoice Date]],"yyyy")</f>
        <v>2021</v>
      </c>
      <c r="P3642" s="4" t="str">
        <f>TEXT(Table1[[#This Row],[Invoice Date]],"mmm")</f>
        <v>Aug</v>
      </c>
      <c r="Q3642" s="4">
        <f>WEEKNUM(Table1[[#This Row],[Invoice Date]])</f>
        <v>32</v>
      </c>
    </row>
    <row r="3643" spans="2:17"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c r="O3643" s="4" t="str">
        <f>TEXT(Table1[[#This Row],[Invoice Date]],"yyyy")</f>
        <v>2021</v>
      </c>
      <c r="P3643" s="4" t="str">
        <f>TEXT(Table1[[#This Row],[Invoice Date]],"mmm")</f>
        <v>Aug</v>
      </c>
      <c r="Q3643" s="4">
        <f>WEEKNUM(Table1[[#This Row],[Invoice Date]])</f>
        <v>32</v>
      </c>
    </row>
    <row r="3644" spans="2:17"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c r="O3644" s="4" t="str">
        <f>TEXT(Table1[[#This Row],[Invoice Date]],"yyyy")</f>
        <v>2021</v>
      </c>
      <c r="P3644" s="4" t="str">
        <f>TEXT(Table1[[#This Row],[Invoice Date]],"mmm")</f>
        <v>Aug</v>
      </c>
      <c r="Q3644" s="4">
        <f>WEEKNUM(Table1[[#This Row],[Invoice Date]])</f>
        <v>32</v>
      </c>
    </row>
    <row r="3645" spans="2:17"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c r="O3645" s="4" t="str">
        <f>TEXT(Table1[[#This Row],[Invoice Date]],"yyyy")</f>
        <v>2021</v>
      </c>
      <c r="P3645" s="4" t="str">
        <f>TEXT(Table1[[#This Row],[Invoice Date]],"mmm")</f>
        <v>Sep</v>
      </c>
      <c r="Q3645" s="4">
        <f>WEEKNUM(Table1[[#This Row],[Invoice Date]])</f>
        <v>37</v>
      </c>
    </row>
    <row r="3646" spans="2:17"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c r="O3646" s="4" t="str">
        <f>TEXT(Table1[[#This Row],[Invoice Date]],"yyyy")</f>
        <v>2021</v>
      </c>
      <c r="P3646" s="4" t="str">
        <f>TEXT(Table1[[#This Row],[Invoice Date]],"mmm")</f>
        <v>Sep</v>
      </c>
      <c r="Q3646" s="4">
        <f>WEEKNUM(Table1[[#This Row],[Invoice Date]])</f>
        <v>37</v>
      </c>
    </row>
    <row r="3647" spans="2:17"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c r="O3647" s="4" t="str">
        <f>TEXT(Table1[[#This Row],[Invoice Date]],"yyyy")</f>
        <v>2021</v>
      </c>
      <c r="P3647" s="4" t="str">
        <f>TEXT(Table1[[#This Row],[Invoice Date]],"mmm")</f>
        <v>Sep</v>
      </c>
      <c r="Q3647" s="4">
        <f>WEEKNUM(Table1[[#This Row],[Invoice Date]])</f>
        <v>37</v>
      </c>
    </row>
    <row r="3648" spans="2:17"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c r="O3648" s="4" t="str">
        <f>TEXT(Table1[[#This Row],[Invoice Date]],"yyyy")</f>
        <v>2021</v>
      </c>
      <c r="P3648" s="4" t="str">
        <f>TEXT(Table1[[#This Row],[Invoice Date]],"mmm")</f>
        <v>Sep</v>
      </c>
      <c r="Q3648" s="4">
        <f>WEEKNUM(Table1[[#This Row],[Invoice Date]])</f>
        <v>37</v>
      </c>
    </row>
    <row r="3649" spans="2:17"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c r="O3649" s="4" t="str">
        <f>TEXT(Table1[[#This Row],[Invoice Date]],"yyyy")</f>
        <v>2021</v>
      </c>
      <c r="P3649" s="4" t="str">
        <f>TEXT(Table1[[#This Row],[Invoice Date]],"mmm")</f>
        <v>Sep</v>
      </c>
      <c r="Q3649" s="4">
        <f>WEEKNUM(Table1[[#This Row],[Invoice Date]])</f>
        <v>37</v>
      </c>
    </row>
    <row r="3650" spans="2:17"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c r="O3650" s="4" t="str">
        <f>TEXT(Table1[[#This Row],[Invoice Date]],"yyyy")</f>
        <v>2021</v>
      </c>
      <c r="P3650" s="4" t="str">
        <f>TEXT(Table1[[#This Row],[Invoice Date]],"mmm")</f>
        <v>Sep</v>
      </c>
      <c r="Q3650" s="4">
        <f>WEEKNUM(Table1[[#This Row],[Invoice Date]])</f>
        <v>37</v>
      </c>
    </row>
    <row r="3651" spans="2:17"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c r="O3651" s="4" t="str">
        <f>TEXT(Table1[[#This Row],[Invoice Date]],"yyyy")</f>
        <v>2021</v>
      </c>
      <c r="P3651" s="4" t="str">
        <f>TEXT(Table1[[#This Row],[Invoice Date]],"mmm")</f>
        <v>Oct</v>
      </c>
      <c r="Q3651" s="4">
        <f>WEEKNUM(Table1[[#This Row],[Invoice Date]])</f>
        <v>41</v>
      </c>
    </row>
    <row r="3652" spans="2:17"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c r="O3652" s="4" t="str">
        <f>TEXT(Table1[[#This Row],[Invoice Date]],"yyyy")</f>
        <v>2021</v>
      </c>
      <c r="P3652" s="4" t="str">
        <f>TEXT(Table1[[#This Row],[Invoice Date]],"mmm")</f>
        <v>Oct</v>
      </c>
      <c r="Q3652" s="4">
        <f>WEEKNUM(Table1[[#This Row],[Invoice Date]])</f>
        <v>41</v>
      </c>
    </row>
    <row r="3653" spans="2:17"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c r="O3653" s="4" t="str">
        <f>TEXT(Table1[[#This Row],[Invoice Date]],"yyyy")</f>
        <v>2021</v>
      </c>
      <c r="P3653" s="4" t="str">
        <f>TEXT(Table1[[#This Row],[Invoice Date]],"mmm")</f>
        <v>Oct</v>
      </c>
      <c r="Q3653" s="4">
        <f>WEEKNUM(Table1[[#This Row],[Invoice Date]])</f>
        <v>41</v>
      </c>
    </row>
    <row r="3654" spans="2:17"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c r="O3654" s="4" t="str">
        <f>TEXT(Table1[[#This Row],[Invoice Date]],"yyyy")</f>
        <v>2021</v>
      </c>
      <c r="P3654" s="4" t="str">
        <f>TEXT(Table1[[#This Row],[Invoice Date]],"mmm")</f>
        <v>Oct</v>
      </c>
      <c r="Q3654" s="4">
        <f>WEEKNUM(Table1[[#This Row],[Invoice Date]])</f>
        <v>41</v>
      </c>
    </row>
    <row r="3655" spans="2:17"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c r="O3655" s="4" t="str">
        <f>TEXT(Table1[[#This Row],[Invoice Date]],"yyyy")</f>
        <v>2021</v>
      </c>
      <c r="P3655" s="4" t="str">
        <f>TEXT(Table1[[#This Row],[Invoice Date]],"mmm")</f>
        <v>Oct</v>
      </c>
      <c r="Q3655" s="4">
        <f>WEEKNUM(Table1[[#This Row],[Invoice Date]])</f>
        <v>41</v>
      </c>
    </row>
    <row r="3656" spans="2:17"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c r="O3656" s="4" t="str">
        <f>TEXT(Table1[[#This Row],[Invoice Date]],"yyyy")</f>
        <v>2021</v>
      </c>
      <c r="P3656" s="4" t="str">
        <f>TEXT(Table1[[#This Row],[Invoice Date]],"mmm")</f>
        <v>Oct</v>
      </c>
      <c r="Q3656" s="4">
        <f>WEEKNUM(Table1[[#This Row],[Invoice Date]])</f>
        <v>41</v>
      </c>
    </row>
    <row r="3657" spans="2:17"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c r="O3657" s="4" t="str">
        <f>TEXT(Table1[[#This Row],[Invoice Date]],"yyyy")</f>
        <v>2021</v>
      </c>
      <c r="P3657" s="4" t="str">
        <f>TEXT(Table1[[#This Row],[Invoice Date]],"mmm")</f>
        <v>Nov</v>
      </c>
      <c r="Q3657" s="4">
        <f>WEEKNUM(Table1[[#This Row],[Invoice Date]])</f>
        <v>46</v>
      </c>
    </row>
    <row r="3658" spans="2:17"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c r="O3658" s="4" t="str">
        <f>TEXT(Table1[[#This Row],[Invoice Date]],"yyyy")</f>
        <v>2021</v>
      </c>
      <c r="P3658" s="4" t="str">
        <f>TEXT(Table1[[#This Row],[Invoice Date]],"mmm")</f>
        <v>Nov</v>
      </c>
      <c r="Q3658" s="4">
        <f>WEEKNUM(Table1[[#This Row],[Invoice Date]])</f>
        <v>46</v>
      </c>
    </row>
    <row r="3659" spans="2:17"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c r="O3659" s="4" t="str">
        <f>TEXT(Table1[[#This Row],[Invoice Date]],"yyyy")</f>
        <v>2021</v>
      </c>
      <c r="P3659" s="4" t="str">
        <f>TEXT(Table1[[#This Row],[Invoice Date]],"mmm")</f>
        <v>Nov</v>
      </c>
      <c r="Q3659" s="4">
        <f>WEEKNUM(Table1[[#This Row],[Invoice Date]])</f>
        <v>46</v>
      </c>
    </row>
    <row r="3660" spans="2:17"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c r="O3660" s="4" t="str">
        <f>TEXT(Table1[[#This Row],[Invoice Date]],"yyyy")</f>
        <v>2021</v>
      </c>
      <c r="P3660" s="4" t="str">
        <f>TEXT(Table1[[#This Row],[Invoice Date]],"mmm")</f>
        <v>Nov</v>
      </c>
      <c r="Q3660" s="4">
        <f>WEEKNUM(Table1[[#This Row],[Invoice Date]])</f>
        <v>46</v>
      </c>
    </row>
    <row r="3661" spans="2:17"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c r="O3661" s="4" t="str">
        <f>TEXT(Table1[[#This Row],[Invoice Date]],"yyyy")</f>
        <v>2021</v>
      </c>
      <c r="P3661" s="4" t="str">
        <f>TEXT(Table1[[#This Row],[Invoice Date]],"mmm")</f>
        <v>Nov</v>
      </c>
      <c r="Q3661" s="4">
        <f>WEEKNUM(Table1[[#This Row],[Invoice Date]])</f>
        <v>46</v>
      </c>
    </row>
    <row r="3662" spans="2:17"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c r="O3662" s="4" t="str">
        <f>TEXT(Table1[[#This Row],[Invoice Date]],"yyyy")</f>
        <v>2021</v>
      </c>
      <c r="P3662" s="4" t="str">
        <f>TEXT(Table1[[#This Row],[Invoice Date]],"mmm")</f>
        <v>Nov</v>
      </c>
      <c r="Q3662" s="4">
        <f>WEEKNUM(Table1[[#This Row],[Invoice Date]])</f>
        <v>46</v>
      </c>
    </row>
    <row r="3663" spans="2:17"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c r="O3663" s="4" t="str">
        <f>TEXT(Table1[[#This Row],[Invoice Date]],"yyyy")</f>
        <v>2021</v>
      </c>
      <c r="P3663" s="4" t="str">
        <f>TEXT(Table1[[#This Row],[Invoice Date]],"mmm")</f>
        <v>Dec</v>
      </c>
      <c r="Q3663" s="4">
        <f>WEEKNUM(Table1[[#This Row],[Invoice Date]])</f>
        <v>50</v>
      </c>
    </row>
    <row r="3664" spans="2:17"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c r="O3664" s="4" t="str">
        <f>TEXT(Table1[[#This Row],[Invoice Date]],"yyyy")</f>
        <v>2021</v>
      </c>
      <c r="P3664" s="4" t="str">
        <f>TEXT(Table1[[#This Row],[Invoice Date]],"mmm")</f>
        <v>Dec</v>
      </c>
      <c r="Q3664" s="4">
        <f>WEEKNUM(Table1[[#This Row],[Invoice Date]])</f>
        <v>50</v>
      </c>
    </row>
    <row r="3665" spans="2:17"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c r="O3665" s="4" t="str">
        <f>TEXT(Table1[[#This Row],[Invoice Date]],"yyyy")</f>
        <v>2021</v>
      </c>
      <c r="P3665" s="4" t="str">
        <f>TEXT(Table1[[#This Row],[Invoice Date]],"mmm")</f>
        <v>Dec</v>
      </c>
      <c r="Q3665" s="4">
        <f>WEEKNUM(Table1[[#This Row],[Invoice Date]])</f>
        <v>50</v>
      </c>
    </row>
    <row r="3666" spans="2:17"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c r="O3666" s="4" t="str">
        <f>TEXT(Table1[[#This Row],[Invoice Date]],"yyyy")</f>
        <v>2021</v>
      </c>
      <c r="P3666" s="4" t="str">
        <f>TEXT(Table1[[#This Row],[Invoice Date]],"mmm")</f>
        <v>Dec</v>
      </c>
      <c r="Q3666" s="4">
        <f>WEEKNUM(Table1[[#This Row],[Invoice Date]])</f>
        <v>50</v>
      </c>
    </row>
    <row r="3667" spans="2:17"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c r="O3667" s="4" t="str">
        <f>TEXT(Table1[[#This Row],[Invoice Date]],"yyyy")</f>
        <v>2021</v>
      </c>
      <c r="P3667" s="4" t="str">
        <f>TEXT(Table1[[#This Row],[Invoice Date]],"mmm")</f>
        <v>Dec</v>
      </c>
      <c r="Q3667" s="4">
        <f>WEEKNUM(Table1[[#This Row],[Invoice Date]])</f>
        <v>50</v>
      </c>
    </row>
    <row r="3668" spans="2:17"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c r="O3668" s="4" t="str">
        <f>TEXT(Table1[[#This Row],[Invoice Date]],"yyyy")</f>
        <v>2021</v>
      </c>
      <c r="P3668" s="4" t="str">
        <f>TEXT(Table1[[#This Row],[Invoice Date]],"mmm")</f>
        <v>Dec</v>
      </c>
      <c r="Q3668" s="4">
        <f>WEEKNUM(Table1[[#This Row],[Invoice Date]])</f>
        <v>50</v>
      </c>
    </row>
    <row r="3669" spans="2:17"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c r="O3669" s="4" t="str">
        <f>TEXT(Table1[[#This Row],[Invoice Date]],"yyyy")</f>
        <v>2021</v>
      </c>
      <c r="P3669" s="4" t="str">
        <f>TEXT(Table1[[#This Row],[Invoice Date]],"mmm")</f>
        <v>Jan</v>
      </c>
      <c r="Q3669" s="4">
        <f>WEEKNUM(Table1[[#This Row],[Invoice Date]])</f>
        <v>4</v>
      </c>
    </row>
    <row r="3670" spans="2:17"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c r="O3670" s="4" t="str">
        <f>TEXT(Table1[[#This Row],[Invoice Date]],"yyyy")</f>
        <v>2021</v>
      </c>
      <c r="P3670" s="4" t="str">
        <f>TEXT(Table1[[#This Row],[Invoice Date]],"mmm")</f>
        <v>Jan</v>
      </c>
      <c r="Q3670" s="4">
        <f>WEEKNUM(Table1[[#This Row],[Invoice Date]])</f>
        <v>4</v>
      </c>
    </row>
    <row r="3671" spans="2:17"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c r="O3671" s="4" t="str">
        <f>TEXT(Table1[[#This Row],[Invoice Date]],"yyyy")</f>
        <v>2021</v>
      </c>
      <c r="P3671" s="4" t="str">
        <f>TEXT(Table1[[#This Row],[Invoice Date]],"mmm")</f>
        <v>Jan</v>
      </c>
      <c r="Q3671" s="4">
        <f>WEEKNUM(Table1[[#This Row],[Invoice Date]])</f>
        <v>4</v>
      </c>
    </row>
    <row r="3672" spans="2:17"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c r="O3672" s="4" t="str">
        <f>TEXT(Table1[[#This Row],[Invoice Date]],"yyyy")</f>
        <v>2021</v>
      </c>
      <c r="P3672" s="4" t="str">
        <f>TEXT(Table1[[#This Row],[Invoice Date]],"mmm")</f>
        <v>Jan</v>
      </c>
      <c r="Q3672" s="4">
        <f>WEEKNUM(Table1[[#This Row],[Invoice Date]])</f>
        <v>4</v>
      </c>
    </row>
    <row r="3673" spans="2:17"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c r="O3673" s="4" t="str">
        <f>TEXT(Table1[[#This Row],[Invoice Date]],"yyyy")</f>
        <v>2021</v>
      </c>
      <c r="P3673" s="4" t="str">
        <f>TEXT(Table1[[#This Row],[Invoice Date]],"mmm")</f>
        <v>Jan</v>
      </c>
      <c r="Q3673" s="4">
        <f>WEEKNUM(Table1[[#This Row],[Invoice Date]])</f>
        <v>4</v>
      </c>
    </row>
    <row r="3674" spans="2:17"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c r="O3674" s="4" t="str">
        <f>TEXT(Table1[[#This Row],[Invoice Date]],"yyyy")</f>
        <v>2021</v>
      </c>
      <c r="P3674" s="4" t="str">
        <f>TEXT(Table1[[#This Row],[Invoice Date]],"mmm")</f>
        <v>Jan</v>
      </c>
      <c r="Q3674" s="4">
        <f>WEEKNUM(Table1[[#This Row],[Invoice Date]])</f>
        <v>4</v>
      </c>
    </row>
    <row r="3675" spans="2:17"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c r="O3675" s="4" t="str">
        <f>TEXT(Table1[[#This Row],[Invoice Date]],"yyyy")</f>
        <v>2021</v>
      </c>
      <c r="P3675" s="4" t="str">
        <f>TEXT(Table1[[#This Row],[Invoice Date]],"mmm")</f>
        <v>Feb</v>
      </c>
      <c r="Q3675" s="4">
        <f>WEEKNUM(Table1[[#This Row],[Invoice Date]])</f>
        <v>8</v>
      </c>
    </row>
    <row r="3676" spans="2:17"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c r="O3676" s="4" t="str">
        <f>TEXT(Table1[[#This Row],[Invoice Date]],"yyyy")</f>
        <v>2021</v>
      </c>
      <c r="P3676" s="4" t="str">
        <f>TEXT(Table1[[#This Row],[Invoice Date]],"mmm")</f>
        <v>Feb</v>
      </c>
      <c r="Q3676" s="4">
        <f>WEEKNUM(Table1[[#This Row],[Invoice Date]])</f>
        <v>8</v>
      </c>
    </row>
    <row r="3677" spans="2:17"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c r="O3677" s="4" t="str">
        <f>TEXT(Table1[[#This Row],[Invoice Date]],"yyyy")</f>
        <v>2021</v>
      </c>
      <c r="P3677" s="4" t="str">
        <f>TEXT(Table1[[#This Row],[Invoice Date]],"mmm")</f>
        <v>Feb</v>
      </c>
      <c r="Q3677" s="4">
        <f>WEEKNUM(Table1[[#This Row],[Invoice Date]])</f>
        <v>8</v>
      </c>
    </row>
    <row r="3678" spans="2:17"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c r="O3678" s="4" t="str">
        <f>TEXT(Table1[[#This Row],[Invoice Date]],"yyyy")</f>
        <v>2021</v>
      </c>
      <c r="P3678" s="4" t="str">
        <f>TEXT(Table1[[#This Row],[Invoice Date]],"mmm")</f>
        <v>Feb</v>
      </c>
      <c r="Q3678" s="4">
        <f>WEEKNUM(Table1[[#This Row],[Invoice Date]])</f>
        <v>8</v>
      </c>
    </row>
    <row r="3679" spans="2:17"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c r="O3679" s="4" t="str">
        <f>TEXT(Table1[[#This Row],[Invoice Date]],"yyyy")</f>
        <v>2021</v>
      </c>
      <c r="P3679" s="4" t="str">
        <f>TEXT(Table1[[#This Row],[Invoice Date]],"mmm")</f>
        <v>Feb</v>
      </c>
      <c r="Q3679" s="4">
        <f>WEEKNUM(Table1[[#This Row],[Invoice Date]])</f>
        <v>8</v>
      </c>
    </row>
    <row r="3680" spans="2:17"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c r="O3680" s="4" t="str">
        <f>TEXT(Table1[[#This Row],[Invoice Date]],"yyyy")</f>
        <v>2021</v>
      </c>
      <c r="P3680" s="4" t="str">
        <f>TEXT(Table1[[#This Row],[Invoice Date]],"mmm")</f>
        <v>Feb</v>
      </c>
      <c r="Q3680" s="4">
        <f>WEEKNUM(Table1[[#This Row],[Invoice Date]])</f>
        <v>8</v>
      </c>
    </row>
    <row r="3681" spans="2:17"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c r="O3681" s="4" t="str">
        <f>TEXT(Table1[[#This Row],[Invoice Date]],"yyyy")</f>
        <v>2021</v>
      </c>
      <c r="P3681" s="4" t="str">
        <f>TEXT(Table1[[#This Row],[Invoice Date]],"mmm")</f>
        <v>Mar</v>
      </c>
      <c r="Q3681" s="4">
        <f>WEEKNUM(Table1[[#This Row],[Invoice Date]])</f>
        <v>11</v>
      </c>
    </row>
    <row r="3682" spans="2:17"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c r="O3682" s="4" t="str">
        <f>TEXT(Table1[[#This Row],[Invoice Date]],"yyyy")</f>
        <v>2021</v>
      </c>
      <c r="P3682" s="4" t="str">
        <f>TEXT(Table1[[#This Row],[Invoice Date]],"mmm")</f>
        <v>Mar</v>
      </c>
      <c r="Q3682" s="4">
        <f>WEEKNUM(Table1[[#This Row],[Invoice Date]])</f>
        <v>11</v>
      </c>
    </row>
    <row r="3683" spans="2:17"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c r="O3683" s="4" t="str">
        <f>TEXT(Table1[[#This Row],[Invoice Date]],"yyyy")</f>
        <v>2021</v>
      </c>
      <c r="P3683" s="4" t="str">
        <f>TEXT(Table1[[#This Row],[Invoice Date]],"mmm")</f>
        <v>Mar</v>
      </c>
      <c r="Q3683" s="4">
        <f>WEEKNUM(Table1[[#This Row],[Invoice Date]])</f>
        <v>11</v>
      </c>
    </row>
    <row r="3684" spans="2:17"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c r="O3684" s="4" t="str">
        <f>TEXT(Table1[[#This Row],[Invoice Date]],"yyyy")</f>
        <v>2021</v>
      </c>
      <c r="P3684" s="4" t="str">
        <f>TEXT(Table1[[#This Row],[Invoice Date]],"mmm")</f>
        <v>Mar</v>
      </c>
      <c r="Q3684" s="4">
        <f>WEEKNUM(Table1[[#This Row],[Invoice Date]])</f>
        <v>11</v>
      </c>
    </row>
    <row r="3685" spans="2:17"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c r="O3685" s="4" t="str">
        <f>TEXT(Table1[[#This Row],[Invoice Date]],"yyyy")</f>
        <v>2021</v>
      </c>
      <c r="P3685" s="4" t="str">
        <f>TEXT(Table1[[#This Row],[Invoice Date]],"mmm")</f>
        <v>Mar</v>
      </c>
      <c r="Q3685" s="4">
        <f>WEEKNUM(Table1[[#This Row],[Invoice Date]])</f>
        <v>11</v>
      </c>
    </row>
    <row r="3686" spans="2:17"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c r="O3686" s="4" t="str">
        <f>TEXT(Table1[[#This Row],[Invoice Date]],"yyyy")</f>
        <v>2021</v>
      </c>
      <c r="P3686" s="4" t="str">
        <f>TEXT(Table1[[#This Row],[Invoice Date]],"mmm")</f>
        <v>Mar</v>
      </c>
      <c r="Q3686" s="4">
        <f>WEEKNUM(Table1[[#This Row],[Invoice Date]])</f>
        <v>11</v>
      </c>
    </row>
    <row r="3687" spans="2:17"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s="4" t="str">
        <f>TEXT(Table1[[#This Row],[Invoice Date]],"yyyy")</f>
        <v>2021</v>
      </c>
      <c r="P3687" s="4" t="str">
        <f>TEXT(Table1[[#This Row],[Invoice Date]],"mmm")</f>
        <v>Apr</v>
      </c>
      <c r="Q3687" s="4">
        <f>WEEKNUM(Table1[[#This Row],[Invoice Date]])</f>
        <v>16</v>
      </c>
    </row>
    <row r="3688" spans="2:17"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s="4" t="str">
        <f>TEXT(Table1[[#This Row],[Invoice Date]],"yyyy")</f>
        <v>2021</v>
      </c>
      <c r="P3688" s="4" t="str">
        <f>TEXT(Table1[[#This Row],[Invoice Date]],"mmm")</f>
        <v>Apr</v>
      </c>
      <c r="Q3688" s="4">
        <f>WEEKNUM(Table1[[#This Row],[Invoice Date]])</f>
        <v>16</v>
      </c>
    </row>
    <row r="3689" spans="2:17"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s="4" t="str">
        <f>TEXT(Table1[[#This Row],[Invoice Date]],"yyyy")</f>
        <v>2021</v>
      </c>
      <c r="P3689" s="4" t="str">
        <f>TEXT(Table1[[#This Row],[Invoice Date]],"mmm")</f>
        <v>Apr</v>
      </c>
      <c r="Q3689" s="4">
        <f>WEEKNUM(Table1[[#This Row],[Invoice Date]])</f>
        <v>16</v>
      </c>
    </row>
    <row r="3690" spans="2:17"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s="4" t="str">
        <f>TEXT(Table1[[#This Row],[Invoice Date]],"yyyy")</f>
        <v>2021</v>
      </c>
      <c r="P3690" s="4" t="str">
        <f>TEXT(Table1[[#This Row],[Invoice Date]],"mmm")</f>
        <v>Apr</v>
      </c>
      <c r="Q3690" s="4">
        <f>WEEKNUM(Table1[[#This Row],[Invoice Date]])</f>
        <v>16</v>
      </c>
    </row>
    <row r="3691" spans="2:17"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s="4" t="str">
        <f>TEXT(Table1[[#This Row],[Invoice Date]],"yyyy")</f>
        <v>2021</v>
      </c>
      <c r="P3691" s="4" t="str">
        <f>TEXT(Table1[[#This Row],[Invoice Date]],"mmm")</f>
        <v>Apr</v>
      </c>
      <c r="Q3691" s="4">
        <f>WEEKNUM(Table1[[#This Row],[Invoice Date]])</f>
        <v>16</v>
      </c>
    </row>
    <row r="3692" spans="2:17"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s="4" t="str">
        <f>TEXT(Table1[[#This Row],[Invoice Date]],"yyyy")</f>
        <v>2021</v>
      </c>
      <c r="P3692" s="4" t="str">
        <f>TEXT(Table1[[#This Row],[Invoice Date]],"mmm")</f>
        <v>Apr</v>
      </c>
      <c r="Q3692" s="4">
        <f>WEEKNUM(Table1[[#This Row],[Invoice Date]])</f>
        <v>16</v>
      </c>
    </row>
    <row r="3693" spans="2:17"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c r="O3693" s="4" t="str">
        <f>TEXT(Table1[[#This Row],[Invoice Date]],"yyyy")</f>
        <v>2021</v>
      </c>
      <c r="P3693" s="4" t="str">
        <f>TEXT(Table1[[#This Row],[Invoice Date]],"mmm")</f>
        <v>May</v>
      </c>
      <c r="Q3693" s="4">
        <f>WEEKNUM(Table1[[#This Row],[Invoice Date]])</f>
        <v>20</v>
      </c>
    </row>
    <row r="3694" spans="2:17"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c r="O3694" s="4" t="str">
        <f>TEXT(Table1[[#This Row],[Invoice Date]],"yyyy")</f>
        <v>2021</v>
      </c>
      <c r="P3694" s="4" t="str">
        <f>TEXT(Table1[[#This Row],[Invoice Date]],"mmm")</f>
        <v>May</v>
      </c>
      <c r="Q3694" s="4">
        <f>WEEKNUM(Table1[[#This Row],[Invoice Date]])</f>
        <v>20</v>
      </c>
    </row>
    <row r="3695" spans="2:17"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c r="O3695" s="4" t="str">
        <f>TEXT(Table1[[#This Row],[Invoice Date]],"yyyy")</f>
        <v>2021</v>
      </c>
      <c r="P3695" s="4" t="str">
        <f>TEXT(Table1[[#This Row],[Invoice Date]],"mmm")</f>
        <v>May</v>
      </c>
      <c r="Q3695" s="4">
        <f>WEEKNUM(Table1[[#This Row],[Invoice Date]])</f>
        <v>20</v>
      </c>
    </row>
    <row r="3696" spans="2:17"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c r="O3696" s="4" t="str">
        <f>TEXT(Table1[[#This Row],[Invoice Date]],"yyyy")</f>
        <v>2021</v>
      </c>
      <c r="P3696" s="4" t="str">
        <f>TEXT(Table1[[#This Row],[Invoice Date]],"mmm")</f>
        <v>May</v>
      </c>
      <c r="Q3696" s="4">
        <f>WEEKNUM(Table1[[#This Row],[Invoice Date]])</f>
        <v>20</v>
      </c>
    </row>
    <row r="3697" spans="2:17"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c r="O3697" s="4" t="str">
        <f>TEXT(Table1[[#This Row],[Invoice Date]],"yyyy")</f>
        <v>2021</v>
      </c>
      <c r="P3697" s="4" t="str">
        <f>TEXT(Table1[[#This Row],[Invoice Date]],"mmm")</f>
        <v>May</v>
      </c>
      <c r="Q3697" s="4">
        <f>WEEKNUM(Table1[[#This Row],[Invoice Date]])</f>
        <v>20</v>
      </c>
    </row>
    <row r="3698" spans="2:17"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c r="O3698" s="4" t="str">
        <f>TEXT(Table1[[#This Row],[Invoice Date]],"yyyy")</f>
        <v>2021</v>
      </c>
      <c r="P3698" s="4" t="str">
        <f>TEXT(Table1[[#This Row],[Invoice Date]],"mmm")</f>
        <v>May</v>
      </c>
      <c r="Q3698" s="4">
        <f>WEEKNUM(Table1[[#This Row],[Invoice Date]])</f>
        <v>20</v>
      </c>
    </row>
    <row r="3699" spans="2:17"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c r="O3699" s="4" t="str">
        <f>TEXT(Table1[[#This Row],[Invoice Date]],"yyyy")</f>
        <v>2021</v>
      </c>
      <c r="P3699" s="4" t="str">
        <f>TEXT(Table1[[#This Row],[Invoice Date]],"mmm")</f>
        <v>Jun</v>
      </c>
      <c r="Q3699" s="4">
        <f>WEEKNUM(Table1[[#This Row],[Invoice Date]])</f>
        <v>25</v>
      </c>
    </row>
    <row r="3700" spans="2:17"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c r="O3700" s="4" t="str">
        <f>TEXT(Table1[[#This Row],[Invoice Date]],"yyyy")</f>
        <v>2021</v>
      </c>
      <c r="P3700" s="4" t="str">
        <f>TEXT(Table1[[#This Row],[Invoice Date]],"mmm")</f>
        <v>Jun</v>
      </c>
      <c r="Q3700" s="4">
        <f>WEEKNUM(Table1[[#This Row],[Invoice Date]])</f>
        <v>25</v>
      </c>
    </row>
    <row r="3701" spans="2:17"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c r="O3701" s="4" t="str">
        <f>TEXT(Table1[[#This Row],[Invoice Date]],"yyyy")</f>
        <v>2021</v>
      </c>
      <c r="P3701" s="4" t="str">
        <f>TEXT(Table1[[#This Row],[Invoice Date]],"mmm")</f>
        <v>Jun</v>
      </c>
      <c r="Q3701" s="4">
        <f>WEEKNUM(Table1[[#This Row],[Invoice Date]])</f>
        <v>25</v>
      </c>
    </row>
    <row r="3702" spans="2:17"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c r="O3702" s="4" t="str">
        <f>TEXT(Table1[[#This Row],[Invoice Date]],"yyyy")</f>
        <v>2021</v>
      </c>
      <c r="P3702" s="4" t="str">
        <f>TEXT(Table1[[#This Row],[Invoice Date]],"mmm")</f>
        <v>Jun</v>
      </c>
      <c r="Q3702" s="4">
        <f>WEEKNUM(Table1[[#This Row],[Invoice Date]])</f>
        <v>25</v>
      </c>
    </row>
    <row r="3703" spans="2:17"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c r="O3703" s="4" t="str">
        <f>TEXT(Table1[[#This Row],[Invoice Date]],"yyyy")</f>
        <v>2021</v>
      </c>
      <c r="P3703" s="4" t="str">
        <f>TEXT(Table1[[#This Row],[Invoice Date]],"mmm")</f>
        <v>Jun</v>
      </c>
      <c r="Q3703" s="4">
        <f>WEEKNUM(Table1[[#This Row],[Invoice Date]])</f>
        <v>25</v>
      </c>
    </row>
    <row r="3704" spans="2:17"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c r="O3704" s="4" t="str">
        <f>TEXT(Table1[[#This Row],[Invoice Date]],"yyyy")</f>
        <v>2021</v>
      </c>
      <c r="P3704" s="4" t="str">
        <f>TEXT(Table1[[#This Row],[Invoice Date]],"mmm")</f>
        <v>Jun</v>
      </c>
      <c r="Q3704" s="4">
        <f>WEEKNUM(Table1[[#This Row],[Invoice Date]])</f>
        <v>25</v>
      </c>
    </row>
    <row r="3705" spans="2:17"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c r="O3705" s="4" t="str">
        <f>TEXT(Table1[[#This Row],[Invoice Date]],"yyyy")</f>
        <v>2021</v>
      </c>
      <c r="P3705" s="4" t="str">
        <f>TEXT(Table1[[#This Row],[Invoice Date]],"mmm")</f>
        <v>Jul</v>
      </c>
      <c r="Q3705" s="4">
        <f>WEEKNUM(Table1[[#This Row],[Invoice Date]])</f>
        <v>29</v>
      </c>
    </row>
    <row r="3706" spans="2:17"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c r="O3706" s="4" t="str">
        <f>TEXT(Table1[[#This Row],[Invoice Date]],"yyyy")</f>
        <v>2021</v>
      </c>
      <c r="P3706" s="4" t="str">
        <f>TEXT(Table1[[#This Row],[Invoice Date]],"mmm")</f>
        <v>Jul</v>
      </c>
      <c r="Q3706" s="4">
        <f>WEEKNUM(Table1[[#This Row],[Invoice Date]])</f>
        <v>29</v>
      </c>
    </row>
    <row r="3707" spans="2:17"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c r="O3707" s="4" t="str">
        <f>TEXT(Table1[[#This Row],[Invoice Date]],"yyyy")</f>
        <v>2021</v>
      </c>
      <c r="P3707" s="4" t="str">
        <f>TEXT(Table1[[#This Row],[Invoice Date]],"mmm")</f>
        <v>Jul</v>
      </c>
      <c r="Q3707" s="4">
        <f>WEEKNUM(Table1[[#This Row],[Invoice Date]])</f>
        <v>29</v>
      </c>
    </row>
    <row r="3708" spans="2:17"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c r="O3708" s="4" t="str">
        <f>TEXT(Table1[[#This Row],[Invoice Date]],"yyyy")</f>
        <v>2021</v>
      </c>
      <c r="P3708" s="4" t="str">
        <f>TEXT(Table1[[#This Row],[Invoice Date]],"mmm")</f>
        <v>Jul</v>
      </c>
      <c r="Q3708" s="4">
        <f>WEEKNUM(Table1[[#This Row],[Invoice Date]])</f>
        <v>29</v>
      </c>
    </row>
    <row r="3709" spans="2:17"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c r="O3709" s="4" t="str">
        <f>TEXT(Table1[[#This Row],[Invoice Date]],"yyyy")</f>
        <v>2021</v>
      </c>
      <c r="P3709" s="4" t="str">
        <f>TEXT(Table1[[#This Row],[Invoice Date]],"mmm")</f>
        <v>Jul</v>
      </c>
      <c r="Q3709" s="4">
        <f>WEEKNUM(Table1[[#This Row],[Invoice Date]])</f>
        <v>29</v>
      </c>
    </row>
    <row r="3710" spans="2:17"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c r="O3710" s="4" t="str">
        <f>TEXT(Table1[[#This Row],[Invoice Date]],"yyyy")</f>
        <v>2021</v>
      </c>
      <c r="P3710" s="4" t="str">
        <f>TEXT(Table1[[#This Row],[Invoice Date]],"mmm")</f>
        <v>Jul</v>
      </c>
      <c r="Q3710" s="4">
        <f>WEEKNUM(Table1[[#This Row],[Invoice Date]])</f>
        <v>29</v>
      </c>
    </row>
    <row r="3711" spans="2:17"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c r="O3711" s="4" t="str">
        <f>TEXT(Table1[[#This Row],[Invoice Date]],"yyyy")</f>
        <v>2021</v>
      </c>
      <c r="P3711" s="4" t="str">
        <f>TEXT(Table1[[#This Row],[Invoice Date]],"mmm")</f>
        <v>Aug</v>
      </c>
      <c r="Q3711" s="4">
        <f>WEEKNUM(Table1[[#This Row],[Invoice Date]])</f>
        <v>33</v>
      </c>
    </row>
    <row r="3712" spans="2:17"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c r="O3712" s="4" t="str">
        <f>TEXT(Table1[[#This Row],[Invoice Date]],"yyyy")</f>
        <v>2021</v>
      </c>
      <c r="P3712" s="4" t="str">
        <f>TEXT(Table1[[#This Row],[Invoice Date]],"mmm")</f>
        <v>Aug</v>
      </c>
      <c r="Q3712" s="4">
        <f>WEEKNUM(Table1[[#This Row],[Invoice Date]])</f>
        <v>33</v>
      </c>
    </row>
    <row r="3713" spans="2:17"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c r="O3713" s="4" t="str">
        <f>TEXT(Table1[[#This Row],[Invoice Date]],"yyyy")</f>
        <v>2021</v>
      </c>
      <c r="P3713" s="4" t="str">
        <f>TEXT(Table1[[#This Row],[Invoice Date]],"mmm")</f>
        <v>Aug</v>
      </c>
      <c r="Q3713" s="4">
        <f>WEEKNUM(Table1[[#This Row],[Invoice Date]])</f>
        <v>33</v>
      </c>
    </row>
    <row r="3714" spans="2:17"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c r="O3714" s="4" t="str">
        <f>TEXT(Table1[[#This Row],[Invoice Date]],"yyyy")</f>
        <v>2021</v>
      </c>
      <c r="P3714" s="4" t="str">
        <f>TEXT(Table1[[#This Row],[Invoice Date]],"mmm")</f>
        <v>Aug</v>
      </c>
      <c r="Q3714" s="4">
        <f>WEEKNUM(Table1[[#This Row],[Invoice Date]])</f>
        <v>33</v>
      </c>
    </row>
    <row r="3715" spans="2:17"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c r="O3715" s="4" t="str">
        <f>TEXT(Table1[[#This Row],[Invoice Date]],"yyyy")</f>
        <v>2021</v>
      </c>
      <c r="P3715" s="4" t="str">
        <f>TEXT(Table1[[#This Row],[Invoice Date]],"mmm")</f>
        <v>Aug</v>
      </c>
      <c r="Q3715" s="4">
        <f>WEEKNUM(Table1[[#This Row],[Invoice Date]])</f>
        <v>33</v>
      </c>
    </row>
    <row r="3716" spans="2:17"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c r="O3716" s="4" t="str">
        <f>TEXT(Table1[[#This Row],[Invoice Date]],"yyyy")</f>
        <v>2021</v>
      </c>
      <c r="P3716" s="4" t="str">
        <f>TEXT(Table1[[#This Row],[Invoice Date]],"mmm")</f>
        <v>Aug</v>
      </c>
      <c r="Q3716" s="4">
        <f>WEEKNUM(Table1[[#This Row],[Invoice Date]])</f>
        <v>33</v>
      </c>
    </row>
    <row r="3717" spans="2:17"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c r="O3717" s="4" t="str">
        <f>TEXT(Table1[[#This Row],[Invoice Date]],"yyyy")</f>
        <v>2021</v>
      </c>
      <c r="P3717" s="4" t="str">
        <f>TEXT(Table1[[#This Row],[Invoice Date]],"mmm")</f>
        <v>Sep</v>
      </c>
      <c r="Q3717" s="4">
        <f>WEEKNUM(Table1[[#This Row],[Invoice Date]])</f>
        <v>38</v>
      </c>
    </row>
    <row r="3718" spans="2:17"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c r="O3718" s="4" t="str">
        <f>TEXT(Table1[[#This Row],[Invoice Date]],"yyyy")</f>
        <v>2021</v>
      </c>
      <c r="P3718" s="4" t="str">
        <f>TEXT(Table1[[#This Row],[Invoice Date]],"mmm")</f>
        <v>Sep</v>
      </c>
      <c r="Q3718" s="4">
        <f>WEEKNUM(Table1[[#This Row],[Invoice Date]])</f>
        <v>38</v>
      </c>
    </row>
    <row r="3719" spans="2:17"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c r="O3719" s="4" t="str">
        <f>TEXT(Table1[[#This Row],[Invoice Date]],"yyyy")</f>
        <v>2021</v>
      </c>
      <c r="P3719" s="4" t="str">
        <f>TEXT(Table1[[#This Row],[Invoice Date]],"mmm")</f>
        <v>Sep</v>
      </c>
      <c r="Q3719" s="4">
        <f>WEEKNUM(Table1[[#This Row],[Invoice Date]])</f>
        <v>38</v>
      </c>
    </row>
    <row r="3720" spans="2:17"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c r="O3720" s="4" t="str">
        <f>TEXT(Table1[[#This Row],[Invoice Date]],"yyyy")</f>
        <v>2021</v>
      </c>
      <c r="P3720" s="4" t="str">
        <f>TEXT(Table1[[#This Row],[Invoice Date]],"mmm")</f>
        <v>Sep</v>
      </c>
      <c r="Q3720" s="4">
        <f>WEEKNUM(Table1[[#This Row],[Invoice Date]])</f>
        <v>38</v>
      </c>
    </row>
    <row r="3721" spans="2:17"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c r="O3721" s="4" t="str">
        <f>TEXT(Table1[[#This Row],[Invoice Date]],"yyyy")</f>
        <v>2021</v>
      </c>
      <c r="P3721" s="4" t="str">
        <f>TEXT(Table1[[#This Row],[Invoice Date]],"mmm")</f>
        <v>Sep</v>
      </c>
      <c r="Q3721" s="4">
        <f>WEEKNUM(Table1[[#This Row],[Invoice Date]])</f>
        <v>38</v>
      </c>
    </row>
    <row r="3722" spans="2:17"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c r="O3722" s="4" t="str">
        <f>TEXT(Table1[[#This Row],[Invoice Date]],"yyyy")</f>
        <v>2021</v>
      </c>
      <c r="P3722" s="4" t="str">
        <f>TEXT(Table1[[#This Row],[Invoice Date]],"mmm")</f>
        <v>Sep</v>
      </c>
      <c r="Q3722" s="4">
        <f>WEEKNUM(Table1[[#This Row],[Invoice Date]])</f>
        <v>38</v>
      </c>
    </row>
    <row r="3723" spans="2:17"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c r="O3723" s="4" t="str">
        <f>TEXT(Table1[[#This Row],[Invoice Date]],"yyyy")</f>
        <v>2021</v>
      </c>
      <c r="P3723" s="4" t="str">
        <f>TEXT(Table1[[#This Row],[Invoice Date]],"mmm")</f>
        <v>Oct</v>
      </c>
      <c r="Q3723" s="4">
        <f>WEEKNUM(Table1[[#This Row],[Invoice Date]])</f>
        <v>42</v>
      </c>
    </row>
    <row r="3724" spans="2:17"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c r="O3724" s="4" t="str">
        <f>TEXT(Table1[[#This Row],[Invoice Date]],"yyyy")</f>
        <v>2021</v>
      </c>
      <c r="P3724" s="4" t="str">
        <f>TEXT(Table1[[#This Row],[Invoice Date]],"mmm")</f>
        <v>Oct</v>
      </c>
      <c r="Q3724" s="4">
        <f>WEEKNUM(Table1[[#This Row],[Invoice Date]])</f>
        <v>42</v>
      </c>
    </row>
    <row r="3725" spans="2:17"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c r="O3725" s="4" t="str">
        <f>TEXT(Table1[[#This Row],[Invoice Date]],"yyyy")</f>
        <v>2021</v>
      </c>
      <c r="P3725" s="4" t="str">
        <f>TEXT(Table1[[#This Row],[Invoice Date]],"mmm")</f>
        <v>Oct</v>
      </c>
      <c r="Q3725" s="4">
        <f>WEEKNUM(Table1[[#This Row],[Invoice Date]])</f>
        <v>42</v>
      </c>
    </row>
    <row r="3726" spans="2:17"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c r="O3726" s="4" t="str">
        <f>TEXT(Table1[[#This Row],[Invoice Date]],"yyyy")</f>
        <v>2021</v>
      </c>
      <c r="P3726" s="4" t="str">
        <f>TEXT(Table1[[#This Row],[Invoice Date]],"mmm")</f>
        <v>Oct</v>
      </c>
      <c r="Q3726" s="4">
        <f>WEEKNUM(Table1[[#This Row],[Invoice Date]])</f>
        <v>42</v>
      </c>
    </row>
    <row r="3727" spans="2:17"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c r="O3727" s="4" t="str">
        <f>TEXT(Table1[[#This Row],[Invoice Date]],"yyyy")</f>
        <v>2021</v>
      </c>
      <c r="P3727" s="4" t="str">
        <f>TEXT(Table1[[#This Row],[Invoice Date]],"mmm")</f>
        <v>Oct</v>
      </c>
      <c r="Q3727" s="4">
        <f>WEEKNUM(Table1[[#This Row],[Invoice Date]])</f>
        <v>42</v>
      </c>
    </row>
    <row r="3728" spans="2:17"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c r="O3728" s="4" t="str">
        <f>TEXT(Table1[[#This Row],[Invoice Date]],"yyyy")</f>
        <v>2021</v>
      </c>
      <c r="P3728" s="4" t="str">
        <f>TEXT(Table1[[#This Row],[Invoice Date]],"mmm")</f>
        <v>Oct</v>
      </c>
      <c r="Q3728" s="4">
        <f>WEEKNUM(Table1[[#This Row],[Invoice Date]])</f>
        <v>42</v>
      </c>
    </row>
    <row r="3729" spans="2:17"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c r="O3729" s="4" t="str">
        <f>TEXT(Table1[[#This Row],[Invoice Date]],"yyyy")</f>
        <v>2021</v>
      </c>
      <c r="P3729" s="4" t="str">
        <f>TEXT(Table1[[#This Row],[Invoice Date]],"mmm")</f>
        <v>Nov</v>
      </c>
      <c r="Q3729" s="4">
        <f>WEEKNUM(Table1[[#This Row],[Invoice Date]])</f>
        <v>47</v>
      </c>
    </row>
    <row r="3730" spans="2:17"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c r="O3730" s="4" t="str">
        <f>TEXT(Table1[[#This Row],[Invoice Date]],"yyyy")</f>
        <v>2021</v>
      </c>
      <c r="P3730" s="4" t="str">
        <f>TEXT(Table1[[#This Row],[Invoice Date]],"mmm")</f>
        <v>Nov</v>
      </c>
      <c r="Q3730" s="4">
        <f>WEEKNUM(Table1[[#This Row],[Invoice Date]])</f>
        <v>47</v>
      </c>
    </row>
    <row r="3731" spans="2:17"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c r="O3731" s="4" t="str">
        <f>TEXT(Table1[[#This Row],[Invoice Date]],"yyyy")</f>
        <v>2021</v>
      </c>
      <c r="P3731" s="4" t="str">
        <f>TEXT(Table1[[#This Row],[Invoice Date]],"mmm")</f>
        <v>Nov</v>
      </c>
      <c r="Q3731" s="4">
        <f>WEEKNUM(Table1[[#This Row],[Invoice Date]])</f>
        <v>47</v>
      </c>
    </row>
    <row r="3732" spans="2:17"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c r="O3732" s="4" t="str">
        <f>TEXT(Table1[[#This Row],[Invoice Date]],"yyyy")</f>
        <v>2021</v>
      </c>
      <c r="P3732" s="4" t="str">
        <f>TEXT(Table1[[#This Row],[Invoice Date]],"mmm")</f>
        <v>Nov</v>
      </c>
      <c r="Q3732" s="4">
        <f>WEEKNUM(Table1[[#This Row],[Invoice Date]])</f>
        <v>47</v>
      </c>
    </row>
    <row r="3733" spans="2:17"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c r="O3733" s="4" t="str">
        <f>TEXT(Table1[[#This Row],[Invoice Date]],"yyyy")</f>
        <v>2021</v>
      </c>
      <c r="P3733" s="4" t="str">
        <f>TEXT(Table1[[#This Row],[Invoice Date]],"mmm")</f>
        <v>Nov</v>
      </c>
      <c r="Q3733" s="4">
        <f>WEEKNUM(Table1[[#This Row],[Invoice Date]])</f>
        <v>47</v>
      </c>
    </row>
    <row r="3734" spans="2:17"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c r="O3734" s="4" t="str">
        <f>TEXT(Table1[[#This Row],[Invoice Date]],"yyyy")</f>
        <v>2021</v>
      </c>
      <c r="P3734" s="4" t="str">
        <f>TEXT(Table1[[#This Row],[Invoice Date]],"mmm")</f>
        <v>Nov</v>
      </c>
      <c r="Q3734" s="4">
        <f>WEEKNUM(Table1[[#This Row],[Invoice Date]])</f>
        <v>47</v>
      </c>
    </row>
    <row r="3735" spans="2:17"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c r="O3735" s="4" t="str">
        <f>TEXT(Table1[[#This Row],[Invoice Date]],"yyyy")</f>
        <v>2021</v>
      </c>
      <c r="P3735" s="4" t="str">
        <f>TEXT(Table1[[#This Row],[Invoice Date]],"mmm")</f>
        <v>Dec</v>
      </c>
      <c r="Q3735" s="4">
        <f>WEEKNUM(Table1[[#This Row],[Invoice Date]])</f>
        <v>51</v>
      </c>
    </row>
    <row r="3736" spans="2:17"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c r="O3736" s="4" t="str">
        <f>TEXT(Table1[[#This Row],[Invoice Date]],"yyyy")</f>
        <v>2021</v>
      </c>
      <c r="P3736" s="4" t="str">
        <f>TEXT(Table1[[#This Row],[Invoice Date]],"mmm")</f>
        <v>Dec</v>
      </c>
      <c r="Q3736" s="4">
        <f>WEEKNUM(Table1[[#This Row],[Invoice Date]])</f>
        <v>51</v>
      </c>
    </row>
    <row r="3737" spans="2:17"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c r="O3737" s="4" t="str">
        <f>TEXT(Table1[[#This Row],[Invoice Date]],"yyyy")</f>
        <v>2021</v>
      </c>
      <c r="P3737" s="4" t="str">
        <f>TEXT(Table1[[#This Row],[Invoice Date]],"mmm")</f>
        <v>Dec</v>
      </c>
      <c r="Q3737" s="4">
        <f>WEEKNUM(Table1[[#This Row],[Invoice Date]])</f>
        <v>51</v>
      </c>
    </row>
    <row r="3738" spans="2:17"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c r="O3738" s="4" t="str">
        <f>TEXT(Table1[[#This Row],[Invoice Date]],"yyyy")</f>
        <v>2021</v>
      </c>
      <c r="P3738" s="4" t="str">
        <f>TEXT(Table1[[#This Row],[Invoice Date]],"mmm")</f>
        <v>Dec</v>
      </c>
      <c r="Q3738" s="4">
        <f>WEEKNUM(Table1[[#This Row],[Invoice Date]])</f>
        <v>51</v>
      </c>
    </row>
    <row r="3739" spans="2:17"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c r="O3739" s="4" t="str">
        <f>TEXT(Table1[[#This Row],[Invoice Date]],"yyyy")</f>
        <v>2021</v>
      </c>
      <c r="P3739" s="4" t="str">
        <f>TEXT(Table1[[#This Row],[Invoice Date]],"mmm")</f>
        <v>Dec</v>
      </c>
      <c r="Q3739" s="4">
        <f>WEEKNUM(Table1[[#This Row],[Invoice Date]])</f>
        <v>51</v>
      </c>
    </row>
    <row r="3740" spans="2:17"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c r="O3740" s="4" t="str">
        <f>TEXT(Table1[[#This Row],[Invoice Date]],"yyyy")</f>
        <v>2021</v>
      </c>
      <c r="P3740" s="4" t="str">
        <f>TEXT(Table1[[#This Row],[Invoice Date]],"mmm")</f>
        <v>Dec</v>
      </c>
      <c r="Q3740" s="4">
        <f>WEEKNUM(Table1[[#This Row],[Invoice Date]])</f>
        <v>51</v>
      </c>
    </row>
    <row r="3741" spans="2:17"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c r="O3741" s="4" t="str">
        <f>TEXT(Table1[[#This Row],[Invoice Date]],"yyyy")</f>
        <v>2021</v>
      </c>
      <c r="P3741" s="4" t="str">
        <f>TEXT(Table1[[#This Row],[Invoice Date]],"mmm")</f>
        <v>Jan</v>
      </c>
      <c r="Q3741" s="4">
        <f>WEEKNUM(Table1[[#This Row],[Invoice Date]])</f>
        <v>3</v>
      </c>
    </row>
    <row r="3742" spans="2:17"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c r="O3742" s="4" t="str">
        <f>TEXT(Table1[[#This Row],[Invoice Date]],"yyyy")</f>
        <v>2021</v>
      </c>
      <c r="P3742" s="4" t="str">
        <f>TEXT(Table1[[#This Row],[Invoice Date]],"mmm")</f>
        <v>Jan</v>
      </c>
      <c r="Q3742" s="4">
        <f>WEEKNUM(Table1[[#This Row],[Invoice Date]])</f>
        <v>3</v>
      </c>
    </row>
    <row r="3743" spans="2:17"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c r="O3743" s="4" t="str">
        <f>TEXT(Table1[[#This Row],[Invoice Date]],"yyyy")</f>
        <v>2021</v>
      </c>
      <c r="P3743" s="4" t="str">
        <f>TEXT(Table1[[#This Row],[Invoice Date]],"mmm")</f>
        <v>Jan</v>
      </c>
      <c r="Q3743" s="4">
        <f>WEEKNUM(Table1[[#This Row],[Invoice Date]])</f>
        <v>3</v>
      </c>
    </row>
    <row r="3744" spans="2:17"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c r="O3744" s="4" t="str">
        <f>TEXT(Table1[[#This Row],[Invoice Date]],"yyyy")</f>
        <v>2021</v>
      </c>
      <c r="P3744" s="4" t="str">
        <f>TEXT(Table1[[#This Row],[Invoice Date]],"mmm")</f>
        <v>Jan</v>
      </c>
      <c r="Q3744" s="4">
        <f>WEEKNUM(Table1[[#This Row],[Invoice Date]])</f>
        <v>3</v>
      </c>
    </row>
    <row r="3745" spans="2:17"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c r="O3745" s="4" t="str">
        <f>TEXT(Table1[[#This Row],[Invoice Date]],"yyyy")</f>
        <v>2021</v>
      </c>
      <c r="P3745" s="4" t="str">
        <f>TEXT(Table1[[#This Row],[Invoice Date]],"mmm")</f>
        <v>Jan</v>
      </c>
      <c r="Q3745" s="4">
        <f>WEEKNUM(Table1[[#This Row],[Invoice Date]])</f>
        <v>3</v>
      </c>
    </row>
    <row r="3746" spans="2:17"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c r="O3746" s="4" t="str">
        <f>TEXT(Table1[[#This Row],[Invoice Date]],"yyyy")</f>
        <v>2021</v>
      </c>
      <c r="P3746" s="4" t="str">
        <f>TEXT(Table1[[#This Row],[Invoice Date]],"mmm")</f>
        <v>Jan</v>
      </c>
      <c r="Q3746" s="4">
        <f>WEEKNUM(Table1[[#This Row],[Invoice Date]])</f>
        <v>3</v>
      </c>
    </row>
    <row r="3747" spans="2:17"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c r="O3747" s="4" t="str">
        <f>TEXT(Table1[[#This Row],[Invoice Date]],"yyyy")</f>
        <v>2021</v>
      </c>
      <c r="P3747" s="4" t="str">
        <f>TEXT(Table1[[#This Row],[Invoice Date]],"mmm")</f>
        <v>Feb</v>
      </c>
      <c r="Q3747" s="4">
        <f>WEEKNUM(Table1[[#This Row],[Invoice Date]])</f>
        <v>7</v>
      </c>
    </row>
    <row r="3748" spans="2:17"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c r="O3748" s="4" t="str">
        <f>TEXT(Table1[[#This Row],[Invoice Date]],"yyyy")</f>
        <v>2021</v>
      </c>
      <c r="P3748" s="4" t="str">
        <f>TEXT(Table1[[#This Row],[Invoice Date]],"mmm")</f>
        <v>Feb</v>
      </c>
      <c r="Q3748" s="4">
        <f>WEEKNUM(Table1[[#This Row],[Invoice Date]])</f>
        <v>7</v>
      </c>
    </row>
    <row r="3749" spans="2:17"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c r="O3749" s="4" t="str">
        <f>TEXT(Table1[[#This Row],[Invoice Date]],"yyyy")</f>
        <v>2021</v>
      </c>
      <c r="P3749" s="4" t="str">
        <f>TEXT(Table1[[#This Row],[Invoice Date]],"mmm")</f>
        <v>Feb</v>
      </c>
      <c r="Q3749" s="4">
        <f>WEEKNUM(Table1[[#This Row],[Invoice Date]])</f>
        <v>7</v>
      </c>
    </row>
    <row r="3750" spans="2:17"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c r="O3750" s="4" t="str">
        <f>TEXT(Table1[[#This Row],[Invoice Date]],"yyyy")</f>
        <v>2021</v>
      </c>
      <c r="P3750" s="4" t="str">
        <f>TEXT(Table1[[#This Row],[Invoice Date]],"mmm")</f>
        <v>Feb</v>
      </c>
      <c r="Q3750" s="4">
        <f>WEEKNUM(Table1[[#This Row],[Invoice Date]])</f>
        <v>7</v>
      </c>
    </row>
    <row r="3751" spans="2:17"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c r="O3751" s="4" t="str">
        <f>TEXT(Table1[[#This Row],[Invoice Date]],"yyyy")</f>
        <v>2021</v>
      </c>
      <c r="P3751" s="4" t="str">
        <f>TEXT(Table1[[#This Row],[Invoice Date]],"mmm")</f>
        <v>Feb</v>
      </c>
      <c r="Q3751" s="4">
        <f>WEEKNUM(Table1[[#This Row],[Invoice Date]])</f>
        <v>7</v>
      </c>
    </row>
    <row r="3752" spans="2:17"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c r="O3752" s="4" t="str">
        <f>TEXT(Table1[[#This Row],[Invoice Date]],"yyyy")</f>
        <v>2021</v>
      </c>
      <c r="P3752" s="4" t="str">
        <f>TEXT(Table1[[#This Row],[Invoice Date]],"mmm")</f>
        <v>Feb</v>
      </c>
      <c r="Q3752" s="4">
        <f>WEEKNUM(Table1[[#This Row],[Invoice Date]])</f>
        <v>7</v>
      </c>
    </row>
    <row r="3753" spans="2:17"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c r="O3753" s="4" t="str">
        <f>TEXT(Table1[[#This Row],[Invoice Date]],"yyyy")</f>
        <v>2021</v>
      </c>
      <c r="P3753" s="4" t="str">
        <f>TEXT(Table1[[#This Row],[Invoice Date]],"mmm")</f>
        <v>Mar</v>
      </c>
      <c r="Q3753" s="4">
        <f>WEEKNUM(Table1[[#This Row],[Invoice Date]])</f>
        <v>11</v>
      </c>
    </row>
    <row r="3754" spans="2:17"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c r="O3754" s="4" t="str">
        <f>TEXT(Table1[[#This Row],[Invoice Date]],"yyyy")</f>
        <v>2021</v>
      </c>
      <c r="P3754" s="4" t="str">
        <f>TEXT(Table1[[#This Row],[Invoice Date]],"mmm")</f>
        <v>Mar</v>
      </c>
      <c r="Q3754" s="4">
        <f>WEEKNUM(Table1[[#This Row],[Invoice Date]])</f>
        <v>11</v>
      </c>
    </row>
    <row r="3755" spans="2:17"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c r="O3755" s="4" t="str">
        <f>TEXT(Table1[[#This Row],[Invoice Date]],"yyyy")</f>
        <v>2021</v>
      </c>
      <c r="P3755" s="4" t="str">
        <f>TEXT(Table1[[#This Row],[Invoice Date]],"mmm")</f>
        <v>Mar</v>
      </c>
      <c r="Q3755" s="4">
        <f>WEEKNUM(Table1[[#This Row],[Invoice Date]])</f>
        <v>11</v>
      </c>
    </row>
    <row r="3756" spans="2:17"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c r="O3756" s="4" t="str">
        <f>TEXT(Table1[[#This Row],[Invoice Date]],"yyyy")</f>
        <v>2021</v>
      </c>
      <c r="P3756" s="4" t="str">
        <f>TEXT(Table1[[#This Row],[Invoice Date]],"mmm")</f>
        <v>Mar</v>
      </c>
      <c r="Q3756" s="4">
        <f>WEEKNUM(Table1[[#This Row],[Invoice Date]])</f>
        <v>11</v>
      </c>
    </row>
    <row r="3757" spans="2:17"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c r="O3757" s="4" t="str">
        <f>TEXT(Table1[[#This Row],[Invoice Date]],"yyyy")</f>
        <v>2021</v>
      </c>
      <c r="P3757" s="4" t="str">
        <f>TEXT(Table1[[#This Row],[Invoice Date]],"mmm")</f>
        <v>Mar</v>
      </c>
      <c r="Q3757" s="4">
        <f>WEEKNUM(Table1[[#This Row],[Invoice Date]])</f>
        <v>11</v>
      </c>
    </row>
    <row r="3758" spans="2:17"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c r="O3758" s="4" t="str">
        <f>TEXT(Table1[[#This Row],[Invoice Date]],"yyyy")</f>
        <v>2021</v>
      </c>
      <c r="P3758" s="4" t="str">
        <f>TEXT(Table1[[#This Row],[Invoice Date]],"mmm")</f>
        <v>Mar</v>
      </c>
      <c r="Q3758" s="4">
        <f>WEEKNUM(Table1[[#This Row],[Invoice Date]])</f>
        <v>11</v>
      </c>
    </row>
    <row r="3759" spans="2:17"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c r="O3759" s="4" t="str">
        <f>TEXT(Table1[[#This Row],[Invoice Date]],"yyyy")</f>
        <v>2021</v>
      </c>
      <c r="P3759" s="4" t="str">
        <f>TEXT(Table1[[#This Row],[Invoice Date]],"mmm")</f>
        <v>Apr</v>
      </c>
      <c r="Q3759" s="4">
        <f>WEEKNUM(Table1[[#This Row],[Invoice Date]])</f>
        <v>16</v>
      </c>
    </row>
    <row r="3760" spans="2:17"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c r="O3760" s="4" t="str">
        <f>TEXT(Table1[[#This Row],[Invoice Date]],"yyyy")</f>
        <v>2021</v>
      </c>
      <c r="P3760" s="4" t="str">
        <f>TEXT(Table1[[#This Row],[Invoice Date]],"mmm")</f>
        <v>Apr</v>
      </c>
      <c r="Q3760" s="4">
        <f>WEEKNUM(Table1[[#This Row],[Invoice Date]])</f>
        <v>16</v>
      </c>
    </row>
    <row r="3761" spans="2:17"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c r="O3761" s="4" t="str">
        <f>TEXT(Table1[[#This Row],[Invoice Date]],"yyyy")</f>
        <v>2021</v>
      </c>
      <c r="P3761" s="4" t="str">
        <f>TEXT(Table1[[#This Row],[Invoice Date]],"mmm")</f>
        <v>Apr</v>
      </c>
      <c r="Q3761" s="4">
        <f>WEEKNUM(Table1[[#This Row],[Invoice Date]])</f>
        <v>16</v>
      </c>
    </row>
    <row r="3762" spans="2:17"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c r="O3762" s="4" t="str">
        <f>TEXT(Table1[[#This Row],[Invoice Date]],"yyyy")</f>
        <v>2021</v>
      </c>
      <c r="P3762" s="4" t="str">
        <f>TEXT(Table1[[#This Row],[Invoice Date]],"mmm")</f>
        <v>Apr</v>
      </c>
      <c r="Q3762" s="4">
        <f>WEEKNUM(Table1[[#This Row],[Invoice Date]])</f>
        <v>16</v>
      </c>
    </row>
    <row r="3763" spans="2:17"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c r="O3763" s="4" t="str">
        <f>TEXT(Table1[[#This Row],[Invoice Date]],"yyyy")</f>
        <v>2021</v>
      </c>
      <c r="P3763" s="4" t="str">
        <f>TEXT(Table1[[#This Row],[Invoice Date]],"mmm")</f>
        <v>Apr</v>
      </c>
      <c r="Q3763" s="4">
        <f>WEEKNUM(Table1[[#This Row],[Invoice Date]])</f>
        <v>16</v>
      </c>
    </row>
    <row r="3764" spans="2:17"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c r="O3764" s="4" t="str">
        <f>TEXT(Table1[[#This Row],[Invoice Date]],"yyyy")</f>
        <v>2021</v>
      </c>
      <c r="P3764" s="4" t="str">
        <f>TEXT(Table1[[#This Row],[Invoice Date]],"mmm")</f>
        <v>Apr</v>
      </c>
      <c r="Q3764" s="4">
        <f>WEEKNUM(Table1[[#This Row],[Invoice Date]])</f>
        <v>16</v>
      </c>
    </row>
    <row r="3765" spans="2:17"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c r="O3765" s="4" t="str">
        <f>TEXT(Table1[[#This Row],[Invoice Date]],"yyyy")</f>
        <v>2021</v>
      </c>
      <c r="P3765" s="4" t="str">
        <f>TEXT(Table1[[#This Row],[Invoice Date]],"mmm")</f>
        <v>May</v>
      </c>
      <c r="Q3765" s="4">
        <f>WEEKNUM(Table1[[#This Row],[Invoice Date]])</f>
        <v>20</v>
      </c>
    </row>
    <row r="3766" spans="2:17"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c r="O3766" s="4" t="str">
        <f>TEXT(Table1[[#This Row],[Invoice Date]],"yyyy")</f>
        <v>2021</v>
      </c>
      <c r="P3766" s="4" t="str">
        <f>TEXT(Table1[[#This Row],[Invoice Date]],"mmm")</f>
        <v>May</v>
      </c>
      <c r="Q3766" s="4">
        <f>WEEKNUM(Table1[[#This Row],[Invoice Date]])</f>
        <v>20</v>
      </c>
    </row>
    <row r="3767" spans="2:17"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c r="O3767" s="4" t="str">
        <f>TEXT(Table1[[#This Row],[Invoice Date]],"yyyy")</f>
        <v>2021</v>
      </c>
      <c r="P3767" s="4" t="str">
        <f>TEXT(Table1[[#This Row],[Invoice Date]],"mmm")</f>
        <v>May</v>
      </c>
      <c r="Q3767" s="4">
        <f>WEEKNUM(Table1[[#This Row],[Invoice Date]])</f>
        <v>20</v>
      </c>
    </row>
    <row r="3768" spans="2:17"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c r="O3768" s="4" t="str">
        <f>TEXT(Table1[[#This Row],[Invoice Date]],"yyyy")</f>
        <v>2021</v>
      </c>
      <c r="P3768" s="4" t="str">
        <f>TEXT(Table1[[#This Row],[Invoice Date]],"mmm")</f>
        <v>May</v>
      </c>
      <c r="Q3768" s="4">
        <f>WEEKNUM(Table1[[#This Row],[Invoice Date]])</f>
        <v>20</v>
      </c>
    </row>
    <row r="3769" spans="2:17"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c r="O3769" s="4" t="str">
        <f>TEXT(Table1[[#This Row],[Invoice Date]],"yyyy")</f>
        <v>2021</v>
      </c>
      <c r="P3769" s="4" t="str">
        <f>TEXT(Table1[[#This Row],[Invoice Date]],"mmm")</f>
        <v>May</v>
      </c>
      <c r="Q3769" s="4">
        <f>WEEKNUM(Table1[[#This Row],[Invoice Date]])</f>
        <v>20</v>
      </c>
    </row>
    <row r="3770" spans="2:17"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c r="O3770" s="4" t="str">
        <f>TEXT(Table1[[#This Row],[Invoice Date]],"yyyy")</f>
        <v>2021</v>
      </c>
      <c r="P3770" s="4" t="str">
        <f>TEXT(Table1[[#This Row],[Invoice Date]],"mmm")</f>
        <v>May</v>
      </c>
      <c r="Q3770" s="4">
        <f>WEEKNUM(Table1[[#This Row],[Invoice Date]])</f>
        <v>20</v>
      </c>
    </row>
    <row r="3771" spans="2:17"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c r="O3771" s="4" t="str">
        <f>TEXT(Table1[[#This Row],[Invoice Date]],"yyyy")</f>
        <v>2021</v>
      </c>
      <c r="P3771" s="4" t="str">
        <f>TEXT(Table1[[#This Row],[Invoice Date]],"mmm")</f>
        <v>Jun</v>
      </c>
      <c r="Q3771" s="4">
        <f>WEEKNUM(Table1[[#This Row],[Invoice Date]])</f>
        <v>24</v>
      </c>
    </row>
    <row r="3772" spans="2:17"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c r="O3772" s="4" t="str">
        <f>TEXT(Table1[[#This Row],[Invoice Date]],"yyyy")</f>
        <v>2021</v>
      </c>
      <c r="P3772" s="4" t="str">
        <f>TEXT(Table1[[#This Row],[Invoice Date]],"mmm")</f>
        <v>Jun</v>
      </c>
      <c r="Q3772" s="4">
        <f>WEEKNUM(Table1[[#This Row],[Invoice Date]])</f>
        <v>24</v>
      </c>
    </row>
    <row r="3773" spans="2:17"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c r="O3773" s="4" t="str">
        <f>TEXT(Table1[[#This Row],[Invoice Date]],"yyyy")</f>
        <v>2021</v>
      </c>
      <c r="P3773" s="4" t="str">
        <f>TEXT(Table1[[#This Row],[Invoice Date]],"mmm")</f>
        <v>Jun</v>
      </c>
      <c r="Q3773" s="4">
        <f>WEEKNUM(Table1[[#This Row],[Invoice Date]])</f>
        <v>24</v>
      </c>
    </row>
    <row r="3774" spans="2:17"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c r="O3774" s="4" t="str">
        <f>TEXT(Table1[[#This Row],[Invoice Date]],"yyyy")</f>
        <v>2021</v>
      </c>
      <c r="P3774" s="4" t="str">
        <f>TEXT(Table1[[#This Row],[Invoice Date]],"mmm")</f>
        <v>Jun</v>
      </c>
      <c r="Q3774" s="4">
        <f>WEEKNUM(Table1[[#This Row],[Invoice Date]])</f>
        <v>24</v>
      </c>
    </row>
    <row r="3775" spans="2:17"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c r="O3775" s="4" t="str">
        <f>TEXT(Table1[[#This Row],[Invoice Date]],"yyyy")</f>
        <v>2021</v>
      </c>
      <c r="P3775" s="4" t="str">
        <f>TEXT(Table1[[#This Row],[Invoice Date]],"mmm")</f>
        <v>Jun</v>
      </c>
      <c r="Q3775" s="4">
        <f>WEEKNUM(Table1[[#This Row],[Invoice Date]])</f>
        <v>24</v>
      </c>
    </row>
    <row r="3776" spans="2:17"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c r="O3776" s="4" t="str">
        <f>TEXT(Table1[[#This Row],[Invoice Date]],"yyyy")</f>
        <v>2021</v>
      </c>
      <c r="P3776" s="4" t="str">
        <f>TEXT(Table1[[#This Row],[Invoice Date]],"mmm")</f>
        <v>Jun</v>
      </c>
      <c r="Q3776" s="4">
        <f>WEEKNUM(Table1[[#This Row],[Invoice Date]])</f>
        <v>24</v>
      </c>
    </row>
    <row r="3777" spans="2:17"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c r="O3777" s="4" t="str">
        <f>TEXT(Table1[[#This Row],[Invoice Date]],"yyyy")</f>
        <v>2021</v>
      </c>
      <c r="P3777" s="4" t="str">
        <f>TEXT(Table1[[#This Row],[Invoice Date]],"mmm")</f>
        <v>Jul</v>
      </c>
      <c r="Q3777" s="4">
        <f>WEEKNUM(Table1[[#This Row],[Invoice Date]])</f>
        <v>28</v>
      </c>
    </row>
    <row r="3778" spans="2:17"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c r="O3778" s="4" t="str">
        <f>TEXT(Table1[[#This Row],[Invoice Date]],"yyyy")</f>
        <v>2021</v>
      </c>
      <c r="P3778" s="4" t="str">
        <f>TEXT(Table1[[#This Row],[Invoice Date]],"mmm")</f>
        <v>Jul</v>
      </c>
      <c r="Q3778" s="4">
        <f>WEEKNUM(Table1[[#This Row],[Invoice Date]])</f>
        <v>28</v>
      </c>
    </row>
    <row r="3779" spans="2:17"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c r="O3779" s="4" t="str">
        <f>TEXT(Table1[[#This Row],[Invoice Date]],"yyyy")</f>
        <v>2021</v>
      </c>
      <c r="P3779" s="4" t="str">
        <f>TEXT(Table1[[#This Row],[Invoice Date]],"mmm")</f>
        <v>Jul</v>
      </c>
      <c r="Q3779" s="4">
        <f>WEEKNUM(Table1[[#This Row],[Invoice Date]])</f>
        <v>28</v>
      </c>
    </row>
    <row r="3780" spans="2:17"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c r="O3780" s="4" t="str">
        <f>TEXT(Table1[[#This Row],[Invoice Date]],"yyyy")</f>
        <v>2021</v>
      </c>
      <c r="P3780" s="4" t="str">
        <f>TEXT(Table1[[#This Row],[Invoice Date]],"mmm")</f>
        <v>Jul</v>
      </c>
      <c r="Q3780" s="4">
        <f>WEEKNUM(Table1[[#This Row],[Invoice Date]])</f>
        <v>28</v>
      </c>
    </row>
    <row r="3781" spans="2:17"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c r="O3781" s="4" t="str">
        <f>TEXT(Table1[[#This Row],[Invoice Date]],"yyyy")</f>
        <v>2021</v>
      </c>
      <c r="P3781" s="4" t="str">
        <f>TEXT(Table1[[#This Row],[Invoice Date]],"mmm")</f>
        <v>Jul</v>
      </c>
      <c r="Q3781" s="4">
        <f>WEEKNUM(Table1[[#This Row],[Invoice Date]])</f>
        <v>28</v>
      </c>
    </row>
    <row r="3782" spans="2:17"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c r="O3782" s="4" t="str">
        <f>TEXT(Table1[[#This Row],[Invoice Date]],"yyyy")</f>
        <v>2021</v>
      </c>
      <c r="P3782" s="4" t="str">
        <f>TEXT(Table1[[#This Row],[Invoice Date]],"mmm")</f>
        <v>Jul</v>
      </c>
      <c r="Q3782" s="4">
        <f>WEEKNUM(Table1[[#This Row],[Invoice Date]])</f>
        <v>28</v>
      </c>
    </row>
    <row r="3783" spans="2:17"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c r="O3783" s="4" t="str">
        <f>TEXT(Table1[[#This Row],[Invoice Date]],"yyyy")</f>
        <v>2021</v>
      </c>
      <c r="P3783" s="4" t="str">
        <f>TEXT(Table1[[#This Row],[Invoice Date]],"mmm")</f>
        <v>Aug</v>
      </c>
      <c r="Q3783" s="4">
        <f>WEEKNUM(Table1[[#This Row],[Invoice Date]])</f>
        <v>33</v>
      </c>
    </row>
    <row r="3784" spans="2:17"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c r="O3784" s="4" t="str">
        <f>TEXT(Table1[[#This Row],[Invoice Date]],"yyyy")</f>
        <v>2021</v>
      </c>
      <c r="P3784" s="4" t="str">
        <f>TEXT(Table1[[#This Row],[Invoice Date]],"mmm")</f>
        <v>Aug</v>
      </c>
      <c r="Q3784" s="4">
        <f>WEEKNUM(Table1[[#This Row],[Invoice Date]])</f>
        <v>33</v>
      </c>
    </row>
    <row r="3785" spans="2:17"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c r="O3785" s="4" t="str">
        <f>TEXT(Table1[[#This Row],[Invoice Date]],"yyyy")</f>
        <v>2021</v>
      </c>
      <c r="P3785" s="4" t="str">
        <f>TEXT(Table1[[#This Row],[Invoice Date]],"mmm")</f>
        <v>Aug</v>
      </c>
      <c r="Q3785" s="4">
        <f>WEEKNUM(Table1[[#This Row],[Invoice Date]])</f>
        <v>33</v>
      </c>
    </row>
    <row r="3786" spans="2:17"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c r="O3786" s="4" t="str">
        <f>TEXT(Table1[[#This Row],[Invoice Date]],"yyyy")</f>
        <v>2021</v>
      </c>
      <c r="P3786" s="4" t="str">
        <f>TEXT(Table1[[#This Row],[Invoice Date]],"mmm")</f>
        <v>Aug</v>
      </c>
      <c r="Q3786" s="4">
        <f>WEEKNUM(Table1[[#This Row],[Invoice Date]])</f>
        <v>33</v>
      </c>
    </row>
    <row r="3787" spans="2:17"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c r="O3787" s="4" t="str">
        <f>TEXT(Table1[[#This Row],[Invoice Date]],"yyyy")</f>
        <v>2021</v>
      </c>
      <c r="P3787" s="4" t="str">
        <f>TEXT(Table1[[#This Row],[Invoice Date]],"mmm")</f>
        <v>Aug</v>
      </c>
      <c r="Q3787" s="4">
        <f>WEEKNUM(Table1[[#This Row],[Invoice Date]])</f>
        <v>33</v>
      </c>
    </row>
    <row r="3788" spans="2:17"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c r="O3788" s="4" t="str">
        <f>TEXT(Table1[[#This Row],[Invoice Date]],"yyyy")</f>
        <v>2021</v>
      </c>
      <c r="P3788" s="4" t="str">
        <f>TEXT(Table1[[#This Row],[Invoice Date]],"mmm")</f>
        <v>Aug</v>
      </c>
      <c r="Q3788" s="4">
        <f>WEEKNUM(Table1[[#This Row],[Invoice Date]])</f>
        <v>33</v>
      </c>
    </row>
    <row r="3789" spans="2:17"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c r="O3789" s="4" t="str">
        <f>TEXT(Table1[[#This Row],[Invoice Date]],"yyyy")</f>
        <v>2021</v>
      </c>
      <c r="P3789" s="4" t="str">
        <f>TEXT(Table1[[#This Row],[Invoice Date]],"mmm")</f>
        <v>Sep</v>
      </c>
      <c r="Q3789" s="4">
        <f>WEEKNUM(Table1[[#This Row],[Invoice Date]])</f>
        <v>37</v>
      </c>
    </row>
    <row r="3790" spans="2:17"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c r="O3790" s="4" t="str">
        <f>TEXT(Table1[[#This Row],[Invoice Date]],"yyyy")</f>
        <v>2021</v>
      </c>
      <c r="P3790" s="4" t="str">
        <f>TEXT(Table1[[#This Row],[Invoice Date]],"mmm")</f>
        <v>Sep</v>
      </c>
      <c r="Q3790" s="4">
        <f>WEEKNUM(Table1[[#This Row],[Invoice Date]])</f>
        <v>37</v>
      </c>
    </row>
    <row r="3791" spans="2:17"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c r="O3791" s="4" t="str">
        <f>TEXT(Table1[[#This Row],[Invoice Date]],"yyyy")</f>
        <v>2021</v>
      </c>
      <c r="P3791" s="4" t="str">
        <f>TEXT(Table1[[#This Row],[Invoice Date]],"mmm")</f>
        <v>Sep</v>
      </c>
      <c r="Q3791" s="4">
        <f>WEEKNUM(Table1[[#This Row],[Invoice Date]])</f>
        <v>37</v>
      </c>
    </row>
    <row r="3792" spans="2:17"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c r="O3792" s="4" t="str">
        <f>TEXT(Table1[[#This Row],[Invoice Date]],"yyyy")</f>
        <v>2021</v>
      </c>
      <c r="P3792" s="4" t="str">
        <f>TEXT(Table1[[#This Row],[Invoice Date]],"mmm")</f>
        <v>Sep</v>
      </c>
      <c r="Q3792" s="4">
        <f>WEEKNUM(Table1[[#This Row],[Invoice Date]])</f>
        <v>37</v>
      </c>
    </row>
    <row r="3793" spans="2:17"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c r="O3793" s="4" t="str">
        <f>TEXT(Table1[[#This Row],[Invoice Date]],"yyyy")</f>
        <v>2021</v>
      </c>
      <c r="P3793" s="4" t="str">
        <f>TEXT(Table1[[#This Row],[Invoice Date]],"mmm")</f>
        <v>Sep</v>
      </c>
      <c r="Q3793" s="4">
        <f>WEEKNUM(Table1[[#This Row],[Invoice Date]])</f>
        <v>37</v>
      </c>
    </row>
    <row r="3794" spans="2:17"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c r="O3794" s="4" t="str">
        <f>TEXT(Table1[[#This Row],[Invoice Date]],"yyyy")</f>
        <v>2021</v>
      </c>
      <c r="P3794" s="4" t="str">
        <f>TEXT(Table1[[#This Row],[Invoice Date]],"mmm")</f>
        <v>Sep</v>
      </c>
      <c r="Q3794" s="4">
        <f>WEEKNUM(Table1[[#This Row],[Invoice Date]])</f>
        <v>37</v>
      </c>
    </row>
    <row r="3795" spans="2:17"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c r="O3795" s="4" t="str">
        <f>TEXT(Table1[[#This Row],[Invoice Date]],"yyyy")</f>
        <v>2021</v>
      </c>
      <c r="P3795" s="4" t="str">
        <f>TEXT(Table1[[#This Row],[Invoice Date]],"mmm")</f>
        <v>Oct</v>
      </c>
      <c r="Q3795" s="4">
        <f>WEEKNUM(Table1[[#This Row],[Invoice Date]])</f>
        <v>42</v>
      </c>
    </row>
    <row r="3796" spans="2:17"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c r="O3796" s="4" t="str">
        <f>TEXT(Table1[[#This Row],[Invoice Date]],"yyyy")</f>
        <v>2021</v>
      </c>
      <c r="P3796" s="4" t="str">
        <f>TEXT(Table1[[#This Row],[Invoice Date]],"mmm")</f>
        <v>Oct</v>
      </c>
      <c r="Q3796" s="4">
        <f>WEEKNUM(Table1[[#This Row],[Invoice Date]])</f>
        <v>42</v>
      </c>
    </row>
    <row r="3797" spans="2:17"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c r="O3797" s="4" t="str">
        <f>TEXT(Table1[[#This Row],[Invoice Date]],"yyyy")</f>
        <v>2021</v>
      </c>
      <c r="P3797" s="4" t="str">
        <f>TEXT(Table1[[#This Row],[Invoice Date]],"mmm")</f>
        <v>Oct</v>
      </c>
      <c r="Q3797" s="4">
        <f>WEEKNUM(Table1[[#This Row],[Invoice Date]])</f>
        <v>42</v>
      </c>
    </row>
    <row r="3798" spans="2:17"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c r="O3798" s="4" t="str">
        <f>TEXT(Table1[[#This Row],[Invoice Date]],"yyyy")</f>
        <v>2021</v>
      </c>
      <c r="P3798" s="4" t="str">
        <f>TEXT(Table1[[#This Row],[Invoice Date]],"mmm")</f>
        <v>Oct</v>
      </c>
      <c r="Q3798" s="4">
        <f>WEEKNUM(Table1[[#This Row],[Invoice Date]])</f>
        <v>42</v>
      </c>
    </row>
    <row r="3799" spans="2:17"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c r="O3799" s="4" t="str">
        <f>TEXT(Table1[[#This Row],[Invoice Date]],"yyyy")</f>
        <v>2021</v>
      </c>
      <c r="P3799" s="4" t="str">
        <f>TEXT(Table1[[#This Row],[Invoice Date]],"mmm")</f>
        <v>Oct</v>
      </c>
      <c r="Q3799" s="4">
        <f>WEEKNUM(Table1[[#This Row],[Invoice Date]])</f>
        <v>42</v>
      </c>
    </row>
    <row r="3800" spans="2:17"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c r="O3800" s="4" t="str">
        <f>TEXT(Table1[[#This Row],[Invoice Date]],"yyyy")</f>
        <v>2021</v>
      </c>
      <c r="P3800" s="4" t="str">
        <f>TEXT(Table1[[#This Row],[Invoice Date]],"mmm")</f>
        <v>Oct</v>
      </c>
      <c r="Q3800" s="4">
        <f>WEEKNUM(Table1[[#This Row],[Invoice Date]])</f>
        <v>42</v>
      </c>
    </row>
    <row r="3801" spans="2:17"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c r="O3801" s="4" t="str">
        <f>TEXT(Table1[[#This Row],[Invoice Date]],"yyyy")</f>
        <v>2021</v>
      </c>
      <c r="P3801" s="4" t="str">
        <f>TEXT(Table1[[#This Row],[Invoice Date]],"mmm")</f>
        <v>Nov</v>
      </c>
      <c r="Q3801" s="4">
        <f>WEEKNUM(Table1[[#This Row],[Invoice Date]])</f>
        <v>46</v>
      </c>
    </row>
    <row r="3802" spans="2:17"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c r="O3802" s="4" t="str">
        <f>TEXT(Table1[[#This Row],[Invoice Date]],"yyyy")</f>
        <v>2021</v>
      </c>
      <c r="P3802" s="4" t="str">
        <f>TEXT(Table1[[#This Row],[Invoice Date]],"mmm")</f>
        <v>Nov</v>
      </c>
      <c r="Q3802" s="4">
        <f>WEEKNUM(Table1[[#This Row],[Invoice Date]])</f>
        <v>46</v>
      </c>
    </row>
    <row r="3803" spans="2:17"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c r="O3803" s="4" t="str">
        <f>TEXT(Table1[[#This Row],[Invoice Date]],"yyyy")</f>
        <v>2021</v>
      </c>
      <c r="P3803" s="4" t="str">
        <f>TEXT(Table1[[#This Row],[Invoice Date]],"mmm")</f>
        <v>Nov</v>
      </c>
      <c r="Q3803" s="4">
        <f>WEEKNUM(Table1[[#This Row],[Invoice Date]])</f>
        <v>46</v>
      </c>
    </row>
    <row r="3804" spans="2:17"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c r="O3804" s="4" t="str">
        <f>TEXT(Table1[[#This Row],[Invoice Date]],"yyyy")</f>
        <v>2021</v>
      </c>
      <c r="P3804" s="4" t="str">
        <f>TEXT(Table1[[#This Row],[Invoice Date]],"mmm")</f>
        <v>Nov</v>
      </c>
      <c r="Q3804" s="4">
        <f>WEEKNUM(Table1[[#This Row],[Invoice Date]])</f>
        <v>46</v>
      </c>
    </row>
    <row r="3805" spans="2:17"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c r="O3805" s="4" t="str">
        <f>TEXT(Table1[[#This Row],[Invoice Date]],"yyyy")</f>
        <v>2021</v>
      </c>
      <c r="P3805" s="4" t="str">
        <f>TEXT(Table1[[#This Row],[Invoice Date]],"mmm")</f>
        <v>Nov</v>
      </c>
      <c r="Q3805" s="4">
        <f>WEEKNUM(Table1[[#This Row],[Invoice Date]])</f>
        <v>46</v>
      </c>
    </row>
    <row r="3806" spans="2:17"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c r="O3806" s="4" t="str">
        <f>TEXT(Table1[[#This Row],[Invoice Date]],"yyyy")</f>
        <v>2021</v>
      </c>
      <c r="P3806" s="4" t="str">
        <f>TEXT(Table1[[#This Row],[Invoice Date]],"mmm")</f>
        <v>Nov</v>
      </c>
      <c r="Q3806" s="4">
        <f>WEEKNUM(Table1[[#This Row],[Invoice Date]])</f>
        <v>46</v>
      </c>
    </row>
    <row r="3807" spans="2:17"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c r="O3807" s="4" t="str">
        <f>TEXT(Table1[[#This Row],[Invoice Date]],"yyyy")</f>
        <v>2021</v>
      </c>
      <c r="P3807" s="4" t="str">
        <f>TEXT(Table1[[#This Row],[Invoice Date]],"mmm")</f>
        <v>Dec</v>
      </c>
      <c r="Q3807" s="4">
        <f>WEEKNUM(Table1[[#This Row],[Invoice Date]])</f>
        <v>50</v>
      </c>
    </row>
    <row r="3808" spans="2:17"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c r="O3808" s="4" t="str">
        <f>TEXT(Table1[[#This Row],[Invoice Date]],"yyyy")</f>
        <v>2021</v>
      </c>
      <c r="P3808" s="4" t="str">
        <f>TEXT(Table1[[#This Row],[Invoice Date]],"mmm")</f>
        <v>Dec</v>
      </c>
      <c r="Q3808" s="4">
        <f>WEEKNUM(Table1[[#This Row],[Invoice Date]])</f>
        <v>50</v>
      </c>
    </row>
    <row r="3809" spans="2:17"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c r="O3809" s="4" t="str">
        <f>TEXT(Table1[[#This Row],[Invoice Date]],"yyyy")</f>
        <v>2021</v>
      </c>
      <c r="P3809" s="4" t="str">
        <f>TEXT(Table1[[#This Row],[Invoice Date]],"mmm")</f>
        <v>Dec</v>
      </c>
      <c r="Q3809" s="4">
        <f>WEEKNUM(Table1[[#This Row],[Invoice Date]])</f>
        <v>50</v>
      </c>
    </row>
    <row r="3810" spans="2:17"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c r="O3810" s="4" t="str">
        <f>TEXT(Table1[[#This Row],[Invoice Date]],"yyyy")</f>
        <v>2021</v>
      </c>
      <c r="P3810" s="4" t="str">
        <f>TEXT(Table1[[#This Row],[Invoice Date]],"mmm")</f>
        <v>Dec</v>
      </c>
      <c r="Q3810" s="4">
        <f>WEEKNUM(Table1[[#This Row],[Invoice Date]])</f>
        <v>50</v>
      </c>
    </row>
    <row r="3811" spans="2:17"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c r="O3811" s="4" t="str">
        <f>TEXT(Table1[[#This Row],[Invoice Date]],"yyyy")</f>
        <v>2021</v>
      </c>
      <c r="P3811" s="4" t="str">
        <f>TEXT(Table1[[#This Row],[Invoice Date]],"mmm")</f>
        <v>Dec</v>
      </c>
      <c r="Q3811" s="4">
        <f>WEEKNUM(Table1[[#This Row],[Invoice Date]])</f>
        <v>50</v>
      </c>
    </row>
    <row r="3812" spans="2:17"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c r="O3812" s="4" t="str">
        <f>TEXT(Table1[[#This Row],[Invoice Date]],"yyyy")</f>
        <v>2021</v>
      </c>
      <c r="P3812" s="4" t="str">
        <f>TEXT(Table1[[#This Row],[Invoice Date]],"mmm")</f>
        <v>Dec</v>
      </c>
      <c r="Q3812" s="4">
        <f>WEEKNUM(Table1[[#This Row],[Invoice Date]])</f>
        <v>50</v>
      </c>
    </row>
    <row r="3813" spans="2:17"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c r="O3813" s="4" t="str">
        <f>TEXT(Table1[[#This Row],[Invoice Date]],"yyyy")</f>
        <v>2021</v>
      </c>
      <c r="P3813" s="4" t="str">
        <f>TEXT(Table1[[#This Row],[Invoice Date]],"mmm")</f>
        <v>Jan</v>
      </c>
      <c r="Q3813" s="4">
        <f>WEEKNUM(Table1[[#This Row],[Invoice Date]])</f>
        <v>4</v>
      </c>
    </row>
    <row r="3814" spans="2:17"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c r="O3814" s="4" t="str">
        <f>TEXT(Table1[[#This Row],[Invoice Date]],"yyyy")</f>
        <v>2021</v>
      </c>
      <c r="P3814" s="4" t="str">
        <f>TEXT(Table1[[#This Row],[Invoice Date]],"mmm")</f>
        <v>Jan</v>
      </c>
      <c r="Q3814" s="4">
        <f>WEEKNUM(Table1[[#This Row],[Invoice Date]])</f>
        <v>4</v>
      </c>
    </row>
    <row r="3815" spans="2:17"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c r="O3815" s="4" t="str">
        <f>TEXT(Table1[[#This Row],[Invoice Date]],"yyyy")</f>
        <v>2021</v>
      </c>
      <c r="P3815" s="4" t="str">
        <f>TEXT(Table1[[#This Row],[Invoice Date]],"mmm")</f>
        <v>Jan</v>
      </c>
      <c r="Q3815" s="4">
        <f>WEEKNUM(Table1[[#This Row],[Invoice Date]])</f>
        <v>4</v>
      </c>
    </row>
    <row r="3816" spans="2:17"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c r="O3816" s="4" t="str">
        <f>TEXT(Table1[[#This Row],[Invoice Date]],"yyyy")</f>
        <v>2021</v>
      </c>
      <c r="P3816" s="4" t="str">
        <f>TEXT(Table1[[#This Row],[Invoice Date]],"mmm")</f>
        <v>Jan</v>
      </c>
      <c r="Q3816" s="4">
        <f>WEEKNUM(Table1[[#This Row],[Invoice Date]])</f>
        <v>4</v>
      </c>
    </row>
    <row r="3817" spans="2:17"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c r="O3817" s="4" t="str">
        <f>TEXT(Table1[[#This Row],[Invoice Date]],"yyyy")</f>
        <v>2021</v>
      </c>
      <c r="P3817" s="4" t="str">
        <f>TEXT(Table1[[#This Row],[Invoice Date]],"mmm")</f>
        <v>Jan</v>
      </c>
      <c r="Q3817" s="4">
        <f>WEEKNUM(Table1[[#This Row],[Invoice Date]])</f>
        <v>4</v>
      </c>
    </row>
    <row r="3818" spans="2:17"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c r="O3818" s="4" t="str">
        <f>TEXT(Table1[[#This Row],[Invoice Date]],"yyyy")</f>
        <v>2021</v>
      </c>
      <c r="P3818" s="4" t="str">
        <f>TEXT(Table1[[#This Row],[Invoice Date]],"mmm")</f>
        <v>Jan</v>
      </c>
      <c r="Q3818" s="4">
        <f>WEEKNUM(Table1[[#This Row],[Invoice Date]])</f>
        <v>4</v>
      </c>
    </row>
    <row r="3819" spans="2:17"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c r="O3819" s="4" t="str">
        <f>TEXT(Table1[[#This Row],[Invoice Date]],"yyyy")</f>
        <v>2021</v>
      </c>
      <c r="P3819" s="4" t="str">
        <f>TEXT(Table1[[#This Row],[Invoice Date]],"mmm")</f>
        <v>Feb</v>
      </c>
      <c r="Q3819" s="4">
        <f>WEEKNUM(Table1[[#This Row],[Invoice Date]])</f>
        <v>8</v>
      </c>
    </row>
    <row r="3820" spans="2:17"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c r="O3820" s="4" t="str">
        <f>TEXT(Table1[[#This Row],[Invoice Date]],"yyyy")</f>
        <v>2021</v>
      </c>
      <c r="P3820" s="4" t="str">
        <f>TEXT(Table1[[#This Row],[Invoice Date]],"mmm")</f>
        <v>Feb</v>
      </c>
      <c r="Q3820" s="4">
        <f>WEEKNUM(Table1[[#This Row],[Invoice Date]])</f>
        <v>8</v>
      </c>
    </row>
    <row r="3821" spans="2:17"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c r="O3821" s="4" t="str">
        <f>TEXT(Table1[[#This Row],[Invoice Date]],"yyyy")</f>
        <v>2021</v>
      </c>
      <c r="P3821" s="4" t="str">
        <f>TEXT(Table1[[#This Row],[Invoice Date]],"mmm")</f>
        <v>Feb</v>
      </c>
      <c r="Q3821" s="4">
        <f>WEEKNUM(Table1[[#This Row],[Invoice Date]])</f>
        <v>8</v>
      </c>
    </row>
    <row r="3822" spans="2:17"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c r="O3822" s="4" t="str">
        <f>TEXT(Table1[[#This Row],[Invoice Date]],"yyyy")</f>
        <v>2021</v>
      </c>
      <c r="P3822" s="4" t="str">
        <f>TEXT(Table1[[#This Row],[Invoice Date]],"mmm")</f>
        <v>Feb</v>
      </c>
      <c r="Q3822" s="4">
        <f>WEEKNUM(Table1[[#This Row],[Invoice Date]])</f>
        <v>8</v>
      </c>
    </row>
    <row r="3823" spans="2:17"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c r="O3823" s="4" t="str">
        <f>TEXT(Table1[[#This Row],[Invoice Date]],"yyyy")</f>
        <v>2021</v>
      </c>
      <c r="P3823" s="4" t="str">
        <f>TEXT(Table1[[#This Row],[Invoice Date]],"mmm")</f>
        <v>Feb</v>
      </c>
      <c r="Q3823" s="4">
        <f>WEEKNUM(Table1[[#This Row],[Invoice Date]])</f>
        <v>8</v>
      </c>
    </row>
    <row r="3824" spans="2:17"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c r="O3824" s="4" t="str">
        <f>TEXT(Table1[[#This Row],[Invoice Date]],"yyyy")</f>
        <v>2021</v>
      </c>
      <c r="P3824" s="4" t="str">
        <f>TEXT(Table1[[#This Row],[Invoice Date]],"mmm")</f>
        <v>Feb</v>
      </c>
      <c r="Q3824" s="4">
        <f>WEEKNUM(Table1[[#This Row],[Invoice Date]])</f>
        <v>8</v>
      </c>
    </row>
    <row r="3825" spans="2:17"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c r="O3825" s="4" t="str">
        <f>TEXT(Table1[[#This Row],[Invoice Date]],"yyyy")</f>
        <v>2021</v>
      </c>
      <c r="P3825" s="4" t="str">
        <f>TEXT(Table1[[#This Row],[Invoice Date]],"mmm")</f>
        <v>Mar</v>
      </c>
      <c r="Q3825" s="4">
        <f>WEEKNUM(Table1[[#This Row],[Invoice Date]])</f>
        <v>12</v>
      </c>
    </row>
    <row r="3826" spans="2:17"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c r="O3826" s="4" t="str">
        <f>TEXT(Table1[[#This Row],[Invoice Date]],"yyyy")</f>
        <v>2021</v>
      </c>
      <c r="P3826" s="4" t="str">
        <f>TEXT(Table1[[#This Row],[Invoice Date]],"mmm")</f>
        <v>Mar</v>
      </c>
      <c r="Q3826" s="4">
        <f>WEEKNUM(Table1[[#This Row],[Invoice Date]])</f>
        <v>12</v>
      </c>
    </row>
    <row r="3827" spans="2:17"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c r="O3827" s="4" t="str">
        <f>TEXT(Table1[[#This Row],[Invoice Date]],"yyyy")</f>
        <v>2021</v>
      </c>
      <c r="P3827" s="4" t="str">
        <f>TEXT(Table1[[#This Row],[Invoice Date]],"mmm")</f>
        <v>Mar</v>
      </c>
      <c r="Q3827" s="4">
        <f>WEEKNUM(Table1[[#This Row],[Invoice Date]])</f>
        <v>12</v>
      </c>
    </row>
    <row r="3828" spans="2:17"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c r="O3828" s="4" t="str">
        <f>TEXT(Table1[[#This Row],[Invoice Date]],"yyyy")</f>
        <v>2021</v>
      </c>
      <c r="P3828" s="4" t="str">
        <f>TEXT(Table1[[#This Row],[Invoice Date]],"mmm")</f>
        <v>Mar</v>
      </c>
      <c r="Q3828" s="4">
        <f>WEEKNUM(Table1[[#This Row],[Invoice Date]])</f>
        <v>12</v>
      </c>
    </row>
    <row r="3829" spans="2:17"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c r="O3829" s="4" t="str">
        <f>TEXT(Table1[[#This Row],[Invoice Date]],"yyyy")</f>
        <v>2021</v>
      </c>
      <c r="P3829" s="4" t="str">
        <f>TEXT(Table1[[#This Row],[Invoice Date]],"mmm")</f>
        <v>Mar</v>
      </c>
      <c r="Q3829" s="4">
        <f>WEEKNUM(Table1[[#This Row],[Invoice Date]])</f>
        <v>12</v>
      </c>
    </row>
    <row r="3830" spans="2:17"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c r="O3830" s="4" t="str">
        <f>TEXT(Table1[[#This Row],[Invoice Date]],"yyyy")</f>
        <v>2021</v>
      </c>
      <c r="P3830" s="4" t="str">
        <f>TEXT(Table1[[#This Row],[Invoice Date]],"mmm")</f>
        <v>Mar</v>
      </c>
      <c r="Q3830" s="4">
        <f>WEEKNUM(Table1[[#This Row],[Invoice Date]])</f>
        <v>12</v>
      </c>
    </row>
    <row r="3831" spans="2:17"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c r="O3831" s="4" t="str">
        <f>TEXT(Table1[[#This Row],[Invoice Date]],"yyyy")</f>
        <v>2021</v>
      </c>
      <c r="P3831" s="4" t="str">
        <f>TEXT(Table1[[#This Row],[Invoice Date]],"mmm")</f>
        <v>Apr</v>
      </c>
      <c r="Q3831" s="4">
        <f>WEEKNUM(Table1[[#This Row],[Invoice Date]])</f>
        <v>17</v>
      </c>
    </row>
    <row r="3832" spans="2:17"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c r="O3832" s="4" t="str">
        <f>TEXT(Table1[[#This Row],[Invoice Date]],"yyyy")</f>
        <v>2021</v>
      </c>
      <c r="P3832" s="4" t="str">
        <f>TEXT(Table1[[#This Row],[Invoice Date]],"mmm")</f>
        <v>Apr</v>
      </c>
      <c r="Q3832" s="4">
        <f>WEEKNUM(Table1[[#This Row],[Invoice Date]])</f>
        <v>17</v>
      </c>
    </row>
    <row r="3833" spans="2:17"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c r="O3833" s="4" t="str">
        <f>TEXT(Table1[[#This Row],[Invoice Date]],"yyyy")</f>
        <v>2021</v>
      </c>
      <c r="P3833" s="4" t="str">
        <f>TEXT(Table1[[#This Row],[Invoice Date]],"mmm")</f>
        <v>Apr</v>
      </c>
      <c r="Q3833" s="4">
        <f>WEEKNUM(Table1[[#This Row],[Invoice Date]])</f>
        <v>17</v>
      </c>
    </row>
    <row r="3834" spans="2:17"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c r="O3834" s="4" t="str">
        <f>TEXT(Table1[[#This Row],[Invoice Date]],"yyyy")</f>
        <v>2021</v>
      </c>
      <c r="P3834" s="4" t="str">
        <f>TEXT(Table1[[#This Row],[Invoice Date]],"mmm")</f>
        <v>Apr</v>
      </c>
      <c r="Q3834" s="4">
        <f>WEEKNUM(Table1[[#This Row],[Invoice Date]])</f>
        <v>17</v>
      </c>
    </row>
    <row r="3835" spans="2:17"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c r="O3835" s="4" t="str">
        <f>TEXT(Table1[[#This Row],[Invoice Date]],"yyyy")</f>
        <v>2021</v>
      </c>
      <c r="P3835" s="4" t="str">
        <f>TEXT(Table1[[#This Row],[Invoice Date]],"mmm")</f>
        <v>Apr</v>
      </c>
      <c r="Q3835" s="4">
        <f>WEEKNUM(Table1[[#This Row],[Invoice Date]])</f>
        <v>17</v>
      </c>
    </row>
    <row r="3836" spans="2:17"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c r="O3836" s="4" t="str">
        <f>TEXT(Table1[[#This Row],[Invoice Date]],"yyyy")</f>
        <v>2021</v>
      </c>
      <c r="P3836" s="4" t="str">
        <f>TEXT(Table1[[#This Row],[Invoice Date]],"mmm")</f>
        <v>Apr</v>
      </c>
      <c r="Q3836" s="4">
        <f>WEEKNUM(Table1[[#This Row],[Invoice Date]])</f>
        <v>17</v>
      </c>
    </row>
    <row r="3837" spans="2:17"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c r="O3837" s="4" t="str">
        <f>TEXT(Table1[[#This Row],[Invoice Date]],"yyyy")</f>
        <v>2021</v>
      </c>
      <c r="P3837" s="4" t="str">
        <f>TEXT(Table1[[#This Row],[Invoice Date]],"mmm")</f>
        <v>May</v>
      </c>
      <c r="Q3837" s="4">
        <f>WEEKNUM(Table1[[#This Row],[Invoice Date]])</f>
        <v>21</v>
      </c>
    </row>
    <row r="3838" spans="2:17"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c r="O3838" s="4" t="str">
        <f>TEXT(Table1[[#This Row],[Invoice Date]],"yyyy")</f>
        <v>2021</v>
      </c>
      <c r="P3838" s="4" t="str">
        <f>TEXT(Table1[[#This Row],[Invoice Date]],"mmm")</f>
        <v>May</v>
      </c>
      <c r="Q3838" s="4">
        <f>WEEKNUM(Table1[[#This Row],[Invoice Date]])</f>
        <v>21</v>
      </c>
    </row>
    <row r="3839" spans="2:17"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c r="O3839" s="4" t="str">
        <f>TEXT(Table1[[#This Row],[Invoice Date]],"yyyy")</f>
        <v>2021</v>
      </c>
      <c r="P3839" s="4" t="str">
        <f>TEXT(Table1[[#This Row],[Invoice Date]],"mmm")</f>
        <v>May</v>
      </c>
      <c r="Q3839" s="4">
        <f>WEEKNUM(Table1[[#This Row],[Invoice Date]])</f>
        <v>21</v>
      </c>
    </row>
    <row r="3840" spans="2:17"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c r="O3840" s="4" t="str">
        <f>TEXT(Table1[[#This Row],[Invoice Date]],"yyyy")</f>
        <v>2021</v>
      </c>
      <c r="P3840" s="4" t="str">
        <f>TEXT(Table1[[#This Row],[Invoice Date]],"mmm")</f>
        <v>May</v>
      </c>
      <c r="Q3840" s="4">
        <f>WEEKNUM(Table1[[#This Row],[Invoice Date]])</f>
        <v>21</v>
      </c>
    </row>
    <row r="3841" spans="2:17"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c r="O3841" s="4" t="str">
        <f>TEXT(Table1[[#This Row],[Invoice Date]],"yyyy")</f>
        <v>2021</v>
      </c>
      <c r="P3841" s="4" t="str">
        <f>TEXT(Table1[[#This Row],[Invoice Date]],"mmm")</f>
        <v>May</v>
      </c>
      <c r="Q3841" s="4">
        <f>WEEKNUM(Table1[[#This Row],[Invoice Date]])</f>
        <v>21</v>
      </c>
    </row>
    <row r="3842" spans="2:17"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c r="O3842" s="4" t="str">
        <f>TEXT(Table1[[#This Row],[Invoice Date]],"yyyy")</f>
        <v>2021</v>
      </c>
      <c r="P3842" s="4" t="str">
        <f>TEXT(Table1[[#This Row],[Invoice Date]],"mmm")</f>
        <v>May</v>
      </c>
      <c r="Q3842" s="4">
        <f>WEEKNUM(Table1[[#This Row],[Invoice Date]])</f>
        <v>21</v>
      </c>
    </row>
    <row r="3843" spans="2:17"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c r="O3843" s="4" t="str">
        <f>TEXT(Table1[[#This Row],[Invoice Date]],"yyyy")</f>
        <v>2021</v>
      </c>
      <c r="P3843" s="4" t="str">
        <f>TEXT(Table1[[#This Row],[Invoice Date]],"mmm")</f>
        <v>Jun</v>
      </c>
      <c r="Q3843" s="4">
        <f>WEEKNUM(Table1[[#This Row],[Invoice Date]])</f>
        <v>25</v>
      </c>
    </row>
    <row r="3844" spans="2:17"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c r="O3844" s="4" t="str">
        <f>TEXT(Table1[[#This Row],[Invoice Date]],"yyyy")</f>
        <v>2021</v>
      </c>
      <c r="P3844" s="4" t="str">
        <f>TEXT(Table1[[#This Row],[Invoice Date]],"mmm")</f>
        <v>Jun</v>
      </c>
      <c r="Q3844" s="4">
        <f>WEEKNUM(Table1[[#This Row],[Invoice Date]])</f>
        <v>25</v>
      </c>
    </row>
    <row r="3845" spans="2:17"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c r="O3845" s="4" t="str">
        <f>TEXT(Table1[[#This Row],[Invoice Date]],"yyyy")</f>
        <v>2021</v>
      </c>
      <c r="P3845" s="4" t="str">
        <f>TEXT(Table1[[#This Row],[Invoice Date]],"mmm")</f>
        <v>Jun</v>
      </c>
      <c r="Q3845" s="4">
        <f>WEEKNUM(Table1[[#This Row],[Invoice Date]])</f>
        <v>25</v>
      </c>
    </row>
    <row r="3846" spans="2:17"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c r="O3846" s="4" t="str">
        <f>TEXT(Table1[[#This Row],[Invoice Date]],"yyyy")</f>
        <v>2021</v>
      </c>
      <c r="P3846" s="4" t="str">
        <f>TEXT(Table1[[#This Row],[Invoice Date]],"mmm")</f>
        <v>Jun</v>
      </c>
      <c r="Q3846" s="4">
        <f>WEEKNUM(Table1[[#This Row],[Invoice Date]])</f>
        <v>25</v>
      </c>
    </row>
    <row r="3847" spans="2:17"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c r="O3847" s="4" t="str">
        <f>TEXT(Table1[[#This Row],[Invoice Date]],"yyyy")</f>
        <v>2021</v>
      </c>
      <c r="P3847" s="4" t="str">
        <f>TEXT(Table1[[#This Row],[Invoice Date]],"mmm")</f>
        <v>Jun</v>
      </c>
      <c r="Q3847" s="4">
        <f>WEEKNUM(Table1[[#This Row],[Invoice Date]])</f>
        <v>25</v>
      </c>
    </row>
    <row r="3848" spans="2:17"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c r="O3848" s="4" t="str">
        <f>TEXT(Table1[[#This Row],[Invoice Date]],"yyyy")</f>
        <v>2021</v>
      </c>
      <c r="P3848" s="4" t="str">
        <f>TEXT(Table1[[#This Row],[Invoice Date]],"mmm")</f>
        <v>Jun</v>
      </c>
      <c r="Q3848" s="4">
        <f>WEEKNUM(Table1[[#This Row],[Invoice Date]])</f>
        <v>25</v>
      </c>
    </row>
    <row r="3849" spans="2:17"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c r="O3849" s="4" t="str">
        <f>TEXT(Table1[[#This Row],[Invoice Date]],"yyyy")</f>
        <v>2021</v>
      </c>
      <c r="P3849" s="4" t="str">
        <f>TEXT(Table1[[#This Row],[Invoice Date]],"mmm")</f>
        <v>Jul</v>
      </c>
      <c r="Q3849" s="4">
        <f>WEEKNUM(Table1[[#This Row],[Invoice Date]])</f>
        <v>29</v>
      </c>
    </row>
    <row r="3850" spans="2:17"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c r="O3850" s="4" t="str">
        <f>TEXT(Table1[[#This Row],[Invoice Date]],"yyyy")</f>
        <v>2021</v>
      </c>
      <c r="P3850" s="4" t="str">
        <f>TEXT(Table1[[#This Row],[Invoice Date]],"mmm")</f>
        <v>Jul</v>
      </c>
      <c r="Q3850" s="4">
        <f>WEEKNUM(Table1[[#This Row],[Invoice Date]])</f>
        <v>29</v>
      </c>
    </row>
    <row r="3851" spans="2:17"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c r="O3851" s="4" t="str">
        <f>TEXT(Table1[[#This Row],[Invoice Date]],"yyyy")</f>
        <v>2021</v>
      </c>
      <c r="P3851" s="4" t="str">
        <f>TEXT(Table1[[#This Row],[Invoice Date]],"mmm")</f>
        <v>Jul</v>
      </c>
      <c r="Q3851" s="4">
        <f>WEEKNUM(Table1[[#This Row],[Invoice Date]])</f>
        <v>29</v>
      </c>
    </row>
    <row r="3852" spans="2:17"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c r="O3852" s="4" t="str">
        <f>TEXT(Table1[[#This Row],[Invoice Date]],"yyyy")</f>
        <v>2021</v>
      </c>
      <c r="P3852" s="4" t="str">
        <f>TEXT(Table1[[#This Row],[Invoice Date]],"mmm")</f>
        <v>Jul</v>
      </c>
      <c r="Q3852" s="4">
        <f>WEEKNUM(Table1[[#This Row],[Invoice Date]])</f>
        <v>29</v>
      </c>
    </row>
    <row r="3853" spans="2:17"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c r="O3853" s="4" t="str">
        <f>TEXT(Table1[[#This Row],[Invoice Date]],"yyyy")</f>
        <v>2021</v>
      </c>
      <c r="P3853" s="4" t="str">
        <f>TEXT(Table1[[#This Row],[Invoice Date]],"mmm")</f>
        <v>Jul</v>
      </c>
      <c r="Q3853" s="4">
        <f>WEEKNUM(Table1[[#This Row],[Invoice Date]])</f>
        <v>29</v>
      </c>
    </row>
    <row r="3854" spans="2:17"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c r="O3854" s="4" t="str">
        <f>TEXT(Table1[[#This Row],[Invoice Date]],"yyyy")</f>
        <v>2021</v>
      </c>
      <c r="P3854" s="4" t="str">
        <f>TEXT(Table1[[#This Row],[Invoice Date]],"mmm")</f>
        <v>Jul</v>
      </c>
      <c r="Q3854" s="4">
        <f>WEEKNUM(Table1[[#This Row],[Invoice Date]])</f>
        <v>29</v>
      </c>
    </row>
    <row r="3855" spans="2:17"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c r="O3855" s="4" t="str">
        <f>TEXT(Table1[[#This Row],[Invoice Date]],"yyyy")</f>
        <v>2021</v>
      </c>
      <c r="P3855" s="4" t="str">
        <f>TEXT(Table1[[#This Row],[Invoice Date]],"mmm")</f>
        <v>Aug</v>
      </c>
      <c r="Q3855" s="4">
        <f>WEEKNUM(Table1[[#This Row],[Invoice Date]])</f>
        <v>34</v>
      </c>
    </row>
    <row r="3856" spans="2:17"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c r="O3856" s="4" t="str">
        <f>TEXT(Table1[[#This Row],[Invoice Date]],"yyyy")</f>
        <v>2021</v>
      </c>
      <c r="P3856" s="4" t="str">
        <f>TEXT(Table1[[#This Row],[Invoice Date]],"mmm")</f>
        <v>Aug</v>
      </c>
      <c r="Q3856" s="4">
        <f>WEEKNUM(Table1[[#This Row],[Invoice Date]])</f>
        <v>34</v>
      </c>
    </row>
    <row r="3857" spans="2:17"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c r="O3857" s="4" t="str">
        <f>TEXT(Table1[[#This Row],[Invoice Date]],"yyyy")</f>
        <v>2021</v>
      </c>
      <c r="P3857" s="4" t="str">
        <f>TEXT(Table1[[#This Row],[Invoice Date]],"mmm")</f>
        <v>Aug</v>
      </c>
      <c r="Q3857" s="4">
        <f>WEEKNUM(Table1[[#This Row],[Invoice Date]])</f>
        <v>34</v>
      </c>
    </row>
    <row r="3858" spans="2:17"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c r="O3858" s="4" t="str">
        <f>TEXT(Table1[[#This Row],[Invoice Date]],"yyyy")</f>
        <v>2021</v>
      </c>
      <c r="P3858" s="4" t="str">
        <f>TEXT(Table1[[#This Row],[Invoice Date]],"mmm")</f>
        <v>Aug</v>
      </c>
      <c r="Q3858" s="4">
        <f>WEEKNUM(Table1[[#This Row],[Invoice Date]])</f>
        <v>34</v>
      </c>
    </row>
    <row r="3859" spans="2:17"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c r="O3859" s="4" t="str">
        <f>TEXT(Table1[[#This Row],[Invoice Date]],"yyyy")</f>
        <v>2021</v>
      </c>
      <c r="P3859" s="4" t="str">
        <f>TEXT(Table1[[#This Row],[Invoice Date]],"mmm")</f>
        <v>Aug</v>
      </c>
      <c r="Q3859" s="4">
        <f>WEEKNUM(Table1[[#This Row],[Invoice Date]])</f>
        <v>34</v>
      </c>
    </row>
    <row r="3860" spans="2:17"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c r="O3860" s="4" t="str">
        <f>TEXT(Table1[[#This Row],[Invoice Date]],"yyyy")</f>
        <v>2021</v>
      </c>
      <c r="P3860" s="4" t="str">
        <f>TEXT(Table1[[#This Row],[Invoice Date]],"mmm")</f>
        <v>Aug</v>
      </c>
      <c r="Q3860" s="4">
        <f>WEEKNUM(Table1[[#This Row],[Invoice Date]])</f>
        <v>34</v>
      </c>
    </row>
    <row r="3861" spans="2:17"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c r="O3861" s="4" t="str">
        <f>TEXT(Table1[[#This Row],[Invoice Date]],"yyyy")</f>
        <v>2021</v>
      </c>
      <c r="P3861" s="4" t="str">
        <f>TEXT(Table1[[#This Row],[Invoice Date]],"mmm")</f>
        <v>Sep</v>
      </c>
      <c r="Q3861" s="4">
        <f>WEEKNUM(Table1[[#This Row],[Invoice Date]])</f>
        <v>38</v>
      </c>
    </row>
    <row r="3862" spans="2:17"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c r="O3862" s="4" t="str">
        <f>TEXT(Table1[[#This Row],[Invoice Date]],"yyyy")</f>
        <v>2021</v>
      </c>
      <c r="P3862" s="4" t="str">
        <f>TEXT(Table1[[#This Row],[Invoice Date]],"mmm")</f>
        <v>Sep</v>
      </c>
      <c r="Q3862" s="4">
        <f>WEEKNUM(Table1[[#This Row],[Invoice Date]])</f>
        <v>38</v>
      </c>
    </row>
    <row r="3863" spans="2:17"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c r="O3863" s="4" t="str">
        <f>TEXT(Table1[[#This Row],[Invoice Date]],"yyyy")</f>
        <v>2021</v>
      </c>
      <c r="P3863" s="4" t="str">
        <f>TEXT(Table1[[#This Row],[Invoice Date]],"mmm")</f>
        <v>Sep</v>
      </c>
      <c r="Q3863" s="4">
        <f>WEEKNUM(Table1[[#This Row],[Invoice Date]])</f>
        <v>38</v>
      </c>
    </row>
    <row r="3864" spans="2:17"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c r="O3864" s="4" t="str">
        <f>TEXT(Table1[[#This Row],[Invoice Date]],"yyyy")</f>
        <v>2021</v>
      </c>
      <c r="P3864" s="4" t="str">
        <f>TEXT(Table1[[#This Row],[Invoice Date]],"mmm")</f>
        <v>Sep</v>
      </c>
      <c r="Q3864" s="4">
        <f>WEEKNUM(Table1[[#This Row],[Invoice Date]])</f>
        <v>38</v>
      </c>
    </row>
    <row r="3865" spans="2:17"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c r="O3865" s="4" t="str">
        <f>TEXT(Table1[[#This Row],[Invoice Date]],"yyyy")</f>
        <v>2021</v>
      </c>
      <c r="P3865" s="4" t="str">
        <f>TEXT(Table1[[#This Row],[Invoice Date]],"mmm")</f>
        <v>Sep</v>
      </c>
      <c r="Q3865" s="4">
        <f>WEEKNUM(Table1[[#This Row],[Invoice Date]])</f>
        <v>38</v>
      </c>
    </row>
    <row r="3866" spans="2:17"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c r="O3866" s="4" t="str">
        <f>TEXT(Table1[[#This Row],[Invoice Date]],"yyyy")</f>
        <v>2021</v>
      </c>
      <c r="P3866" s="4" t="str">
        <f>TEXT(Table1[[#This Row],[Invoice Date]],"mmm")</f>
        <v>Sep</v>
      </c>
      <c r="Q3866" s="4">
        <f>WEEKNUM(Table1[[#This Row],[Invoice Date]])</f>
        <v>38</v>
      </c>
    </row>
    <row r="3867" spans="2:17"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c r="O3867" s="4" t="str">
        <f>TEXT(Table1[[#This Row],[Invoice Date]],"yyyy")</f>
        <v>2021</v>
      </c>
      <c r="P3867" s="4" t="str">
        <f>TEXT(Table1[[#This Row],[Invoice Date]],"mmm")</f>
        <v>Oct</v>
      </c>
      <c r="Q3867" s="4">
        <f>WEEKNUM(Table1[[#This Row],[Invoice Date]])</f>
        <v>43</v>
      </c>
    </row>
    <row r="3868" spans="2:17"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c r="O3868" s="4" t="str">
        <f>TEXT(Table1[[#This Row],[Invoice Date]],"yyyy")</f>
        <v>2021</v>
      </c>
      <c r="P3868" s="4" t="str">
        <f>TEXT(Table1[[#This Row],[Invoice Date]],"mmm")</f>
        <v>Oct</v>
      </c>
      <c r="Q3868" s="4">
        <f>WEEKNUM(Table1[[#This Row],[Invoice Date]])</f>
        <v>43</v>
      </c>
    </row>
    <row r="3869" spans="2:17"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c r="O3869" s="4" t="str">
        <f>TEXT(Table1[[#This Row],[Invoice Date]],"yyyy")</f>
        <v>2021</v>
      </c>
      <c r="P3869" s="4" t="str">
        <f>TEXT(Table1[[#This Row],[Invoice Date]],"mmm")</f>
        <v>Oct</v>
      </c>
      <c r="Q3869" s="4">
        <f>WEEKNUM(Table1[[#This Row],[Invoice Date]])</f>
        <v>43</v>
      </c>
    </row>
    <row r="3870" spans="2:17"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c r="O3870" s="4" t="str">
        <f>TEXT(Table1[[#This Row],[Invoice Date]],"yyyy")</f>
        <v>2021</v>
      </c>
      <c r="P3870" s="4" t="str">
        <f>TEXT(Table1[[#This Row],[Invoice Date]],"mmm")</f>
        <v>Oct</v>
      </c>
      <c r="Q3870" s="4">
        <f>WEEKNUM(Table1[[#This Row],[Invoice Date]])</f>
        <v>43</v>
      </c>
    </row>
    <row r="3871" spans="2:17"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c r="O3871" s="4" t="str">
        <f>TEXT(Table1[[#This Row],[Invoice Date]],"yyyy")</f>
        <v>2021</v>
      </c>
      <c r="P3871" s="4" t="str">
        <f>TEXT(Table1[[#This Row],[Invoice Date]],"mmm")</f>
        <v>Oct</v>
      </c>
      <c r="Q3871" s="4">
        <f>WEEKNUM(Table1[[#This Row],[Invoice Date]])</f>
        <v>43</v>
      </c>
    </row>
    <row r="3872" spans="2:17"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c r="O3872" s="4" t="str">
        <f>TEXT(Table1[[#This Row],[Invoice Date]],"yyyy")</f>
        <v>2021</v>
      </c>
      <c r="P3872" s="4" t="str">
        <f>TEXT(Table1[[#This Row],[Invoice Date]],"mmm")</f>
        <v>Oct</v>
      </c>
      <c r="Q3872" s="4">
        <f>WEEKNUM(Table1[[#This Row],[Invoice Date]])</f>
        <v>43</v>
      </c>
    </row>
    <row r="3873" spans="2:17"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c r="O3873" s="4" t="str">
        <f>TEXT(Table1[[#This Row],[Invoice Date]],"yyyy")</f>
        <v>2021</v>
      </c>
      <c r="P3873" s="4" t="str">
        <f>TEXT(Table1[[#This Row],[Invoice Date]],"mmm")</f>
        <v>Nov</v>
      </c>
      <c r="Q3873" s="4">
        <f>WEEKNUM(Table1[[#This Row],[Invoice Date]])</f>
        <v>47</v>
      </c>
    </row>
    <row r="3874" spans="2:17"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c r="O3874" s="4" t="str">
        <f>TEXT(Table1[[#This Row],[Invoice Date]],"yyyy")</f>
        <v>2021</v>
      </c>
      <c r="P3874" s="4" t="str">
        <f>TEXT(Table1[[#This Row],[Invoice Date]],"mmm")</f>
        <v>Nov</v>
      </c>
      <c r="Q3874" s="4">
        <f>WEEKNUM(Table1[[#This Row],[Invoice Date]])</f>
        <v>47</v>
      </c>
    </row>
    <row r="3875" spans="2:17"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c r="O3875" s="4" t="str">
        <f>TEXT(Table1[[#This Row],[Invoice Date]],"yyyy")</f>
        <v>2021</v>
      </c>
      <c r="P3875" s="4" t="str">
        <f>TEXT(Table1[[#This Row],[Invoice Date]],"mmm")</f>
        <v>Nov</v>
      </c>
      <c r="Q3875" s="4">
        <f>WEEKNUM(Table1[[#This Row],[Invoice Date]])</f>
        <v>47</v>
      </c>
    </row>
    <row r="3876" spans="2:17"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c r="O3876" s="4" t="str">
        <f>TEXT(Table1[[#This Row],[Invoice Date]],"yyyy")</f>
        <v>2021</v>
      </c>
      <c r="P3876" s="4" t="str">
        <f>TEXT(Table1[[#This Row],[Invoice Date]],"mmm")</f>
        <v>Nov</v>
      </c>
      <c r="Q3876" s="4">
        <f>WEEKNUM(Table1[[#This Row],[Invoice Date]])</f>
        <v>47</v>
      </c>
    </row>
    <row r="3877" spans="2:17"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c r="O3877" s="4" t="str">
        <f>TEXT(Table1[[#This Row],[Invoice Date]],"yyyy")</f>
        <v>2021</v>
      </c>
      <c r="P3877" s="4" t="str">
        <f>TEXT(Table1[[#This Row],[Invoice Date]],"mmm")</f>
        <v>Nov</v>
      </c>
      <c r="Q3877" s="4">
        <f>WEEKNUM(Table1[[#This Row],[Invoice Date]])</f>
        <v>47</v>
      </c>
    </row>
    <row r="3878" spans="2:17"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c r="O3878" s="4" t="str">
        <f>TEXT(Table1[[#This Row],[Invoice Date]],"yyyy")</f>
        <v>2021</v>
      </c>
      <c r="P3878" s="4" t="str">
        <f>TEXT(Table1[[#This Row],[Invoice Date]],"mmm")</f>
        <v>Nov</v>
      </c>
      <c r="Q3878" s="4">
        <f>WEEKNUM(Table1[[#This Row],[Invoice Date]])</f>
        <v>47</v>
      </c>
    </row>
    <row r="3879" spans="2:17"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c r="O3879" s="4" t="str">
        <f>TEXT(Table1[[#This Row],[Invoice Date]],"yyyy")</f>
        <v>2021</v>
      </c>
      <c r="P3879" s="4" t="str">
        <f>TEXT(Table1[[#This Row],[Invoice Date]],"mmm")</f>
        <v>Dec</v>
      </c>
      <c r="Q3879" s="4">
        <f>WEEKNUM(Table1[[#This Row],[Invoice Date]])</f>
        <v>51</v>
      </c>
    </row>
    <row r="3880" spans="2:17"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c r="O3880" s="4" t="str">
        <f>TEXT(Table1[[#This Row],[Invoice Date]],"yyyy")</f>
        <v>2021</v>
      </c>
      <c r="P3880" s="4" t="str">
        <f>TEXT(Table1[[#This Row],[Invoice Date]],"mmm")</f>
        <v>Dec</v>
      </c>
      <c r="Q3880" s="4">
        <f>WEEKNUM(Table1[[#This Row],[Invoice Date]])</f>
        <v>51</v>
      </c>
    </row>
    <row r="3881" spans="2:17"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c r="O3881" s="4" t="str">
        <f>TEXT(Table1[[#This Row],[Invoice Date]],"yyyy")</f>
        <v>2021</v>
      </c>
      <c r="P3881" s="4" t="str">
        <f>TEXT(Table1[[#This Row],[Invoice Date]],"mmm")</f>
        <v>Dec</v>
      </c>
      <c r="Q3881" s="4">
        <f>WEEKNUM(Table1[[#This Row],[Invoice Date]])</f>
        <v>51</v>
      </c>
    </row>
    <row r="3882" spans="2:17"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c r="O3882" s="4" t="str">
        <f>TEXT(Table1[[#This Row],[Invoice Date]],"yyyy")</f>
        <v>2021</v>
      </c>
      <c r="P3882" s="4" t="str">
        <f>TEXT(Table1[[#This Row],[Invoice Date]],"mmm")</f>
        <v>Dec</v>
      </c>
      <c r="Q3882" s="4">
        <f>WEEKNUM(Table1[[#This Row],[Invoice Date]])</f>
        <v>51</v>
      </c>
    </row>
    <row r="3883" spans="2:17"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c r="O3883" s="4" t="str">
        <f>TEXT(Table1[[#This Row],[Invoice Date]],"yyyy")</f>
        <v>2021</v>
      </c>
      <c r="P3883" s="4" t="str">
        <f>TEXT(Table1[[#This Row],[Invoice Date]],"mmm")</f>
        <v>Dec</v>
      </c>
      <c r="Q3883" s="4">
        <f>WEEKNUM(Table1[[#This Row],[Invoice Date]])</f>
        <v>51</v>
      </c>
    </row>
    <row r="3884" spans="2:17"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c r="O3884" s="4" t="str">
        <f>TEXT(Table1[[#This Row],[Invoice Date]],"yyyy")</f>
        <v>2021</v>
      </c>
      <c r="P3884" s="4" t="str">
        <f>TEXT(Table1[[#This Row],[Invoice Date]],"mmm")</f>
        <v>Dec</v>
      </c>
      <c r="Q3884" s="4">
        <f>WEEKNUM(Table1[[#This Row],[Invoice Date]])</f>
        <v>51</v>
      </c>
    </row>
    <row r="3885" spans="2:17"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c r="O3885" s="4" t="str">
        <f>TEXT(Table1[[#This Row],[Invoice Date]],"yyyy")</f>
        <v>2021</v>
      </c>
      <c r="P3885" s="4" t="str">
        <f>TEXT(Table1[[#This Row],[Invoice Date]],"mmm")</f>
        <v>Jan</v>
      </c>
      <c r="Q3885" s="4">
        <f>WEEKNUM(Table1[[#This Row],[Invoice Date]])</f>
        <v>5</v>
      </c>
    </row>
    <row r="3886" spans="2:17"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c r="O3886" s="4" t="str">
        <f>TEXT(Table1[[#This Row],[Invoice Date]],"yyyy")</f>
        <v>2021</v>
      </c>
      <c r="P3886" s="4" t="str">
        <f>TEXT(Table1[[#This Row],[Invoice Date]],"mmm")</f>
        <v>Jan</v>
      </c>
      <c r="Q3886" s="4">
        <f>WEEKNUM(Table1[[#This Row],[Invoice Date]])</f>
        <v>5</v>
      </c>
    </row>
    <row r="3887" spans="2:17"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c r="O3887" s="4" t="str">
        <f>TEXT(Table1[[#This Row],[Invoice Date]],"yyyy")</f>
        <v>2021</v>
      </c>
      <c r="P3887" s="4" t="str">
        <f>TEXT(Table1[[#This Row],[Invoice Date]],"mmm")</f>
        <v>Jan</v>
      </c>
      <c r="Q3887" s="4">
        <f>WEEKNUM(Table1[[#This Row],[Invoice Date]])</f>
        <v>5</v>
      </c>
    </row>
    <row r="3888" spans="2:17"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c r="O3888" s="4" t="str">
        <f>TEXT(Table1[[#This Row],[Invoice Date]],"yyyy")</f>
        <v>2021</v>
      </c>
      <c r="P3888" s="4" t="str">
        <f>TEXT(Table1[[#This Row],[Invoice Date]],"mmm")</f>
        <v>Jan</v>
      </c>
      <c r="Q3888" s="4">
        <f>WEEKNUM(Table1[[#This Row],[Invoice Date]])</f>
        <v>5</v>
      </c>
    </row>
    <row r="3889" spans="2:17"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c r="O3889" s="4" t="str">
        <f>TEXT(Table1[[#This Row],[Invoice Date]],"yyyy")</f>
        <v>2021</v>
      </c>
      <c r="P3889" s="4" t="str">
        <f>TEXT(Table1[[#This Row],[Invoice Date]],"mmm")</f>
        <v>Jan</v>
      </c>
      <c r="Q3889" s="4">
        <f>WEEKNUM(Table1[[#This Row],[Invoice Date]])</f>
        <v>5</v>
      </c>
    </row>
    <row r="3890" spans="2:17"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c r="O3890" s="4" t="str">
        <f>TEXT(Table1[[#This Row],[Invoice Date]],"yyyy")</f>
        <v>2021</v>
      </c>
      <c r="P3890" s="4" t="str">
        <f>TEXT(Table1[[#This Row],[Invoice Date]],"mmm")</f>
        <v>Jan</v>
      </c>
      <c r="Q3890" s="4">
        <f>WEEKNUM(Table1[[#This Row],[Invoice Date]])</f>
        <v>5</v>
      </c>
    </row>
    <row r="3891" spans="2:17"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c r="O3891" s="4" t="str">
        <f>TEXT(Table1[[#This Row],[Invoice Date]],"yyyy")</f>
        <v>2021</v>
      </c>
      <c r="P3891" s="4" t="str">
        <f>TEXT(Table1[[#This Row],[Invoice Date]],"mmm")</f>
        <v>Feb</v>
      </c>
      <c r="Q3891" s="4">
        <f>WEEKNUM(Table1[[#This Row],[Invoice Date]])</f>
        <v>9</v>
      </c>
    </row>
    <row r="3892" spans="2:17"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c r="O3892" s="4" t="str">
        <f>TEXT(Table1[[#This Row],[Invoice Date]],"yyyy")</f>
        <v>2021</v>
      </c>
      <c r="P3892" s="4" t="str">
        <f>TEXT(Table1[[#This Row],[Invoice Date]],"mmm")</f>
        <v>Feb</v>
      </c>
      <c r="Q3892" s="4">
        <f>WEEKNUM(Table1[[#This Row],[Invoice Date]])</f>
        <v>9</v>
      </c>
    </row>
    <row r="3893" spans="2:17"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c r="O3893" s="4" t="str">
        <f>TEXT(Table1[[#This Row],[Invoice Date]],"yyyy")</f>
        <v>2021</v>
      </c>
      <c r="P3893" s="4" t="str">
        <f>TEXT(Table1[[#This Row],[Invoice Date]],"mmm")</f>
        <v>Feb</v>
      </c>
      <c r="Q3893" s="4">
        <f>WEEKNUM(Table1[[#This Row],[Invoice Date]])</f>
        <v>9</v>
      </c>
    </row>
    <row r="3894" spans="2:17"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c r="O3894" s="4" t="str">
        <f>TEXT(Table1[[#This Row],[Invoice Date]],"yyyy")</f>
        <v>2020</v>
      </c>
      <c r="P3894" s="4" t="str">
        <f>TEXT(Table1[[#This Row],[Invoice Date]],"mmm")</f>
        <v>Jan</v>
      </c>
      <c r="Q3894" s="4">
        <f>WEEKNUM(Table1[[#This Row],[Invoice Date]])</f>
        <v>1</v>
      </c>
    </row>
    <row r="3895" spans="2:17"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c r="O3895" s="4" t="str">
        <f>TEXT(Table1[[#This Row],[Invoice Date]],"yyyy")</f>
        <v>2020</v>
      </c>
      <c r="P3895" s="4" t="str">
        <f>TEXT(Table1[[#This Row],[Invoice Date]],"mmm")</f>
        <v>Jan</v>
      </c>
      <c r="Q3895" s="4">
        <f>WEEKNUM(Table1[[#This Row],[Invoice Date]])</f>
        <v>1</v>
      </c>
    </row>
    <row r="3896" spans="2:17"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c r="O3896" s="4" t="str">
        <f>TEXT(Table1[[#This Row],[Invoice Date]],"yyyy")</f>
        <v>2020</v>
      </c>
      <c r="P3896" s="4" t="str">
        <f>TEXT(Table1[[#This Row],[Invoice Date]],"mmm")</f>
        <v>Jan</v>
      </c>
      <c r="Q3896" s="4">
        <f>WEEKNUM(Table1[[#This Row],[Invoice Date]])</f>
        <v>1</v>
      </c>
    </row>
    <row r="3897" spans="2:17"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c r="O3897" s="4" t="str">
        <f>TEXT(Table1[[#This Row],[Invoice Date]],"yyyy")</f>
        <v>2020</v>
      </c>
      <c r="P3897" s="4" t="str">
        <f>TEXT(Table1[[#This Row],[Invoice Date]],"mmm")</f>
        <v>Jan</v>
      </c>
      <c r="Q3897" s="4">
        <f>WEEKNUM(Table1[[#This Row],[Invoice Date]])</f>
        <v>1</v>
      </c>
    </row>
    <row r="3898" spans="2:17"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c r="O3898" s="4" t="str">
        <f>TEXT(Table1[[#This Row],[Invoice Date]],"yyyy")</f>
        <v>2020</v>
      </c>
      <c r="P3898" s="4" t="str">
        <f>TEXT(Table1[[#This Row],[Invoice Date]],"mmm")</f>
        <v>Jan</v>
      </c>
      <c r="Q3898" s="4">
        <f>WEEKNUM(Table1[[#This Row],[Invoice Date]])</f>
        <v>2</v>
      </c>
    </row>
    <row r="3899" spans="2:17"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c r="O3899" s="4" t="str">
        <f>TEXT(Table1[[#This Row],[Invoice Date]],"yyyy")</f>
        <v>2020</v>
      </c>
      <c r="P3899" s="4" t="str">
        <f>TEXT(Table1[[#This Row],[Invoice Date]],"mmm")</f>
        <v>Jan</v>
      </c>
      <c r="Q3899" s="4">
        <f>WEEKNUM(Table1[[#This Row],[Invoice Date]])</f>
        <v>2</v>
      </c>
    </row>
    <row r="3900" spans="2:17"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c r="O3900" s="4" t="str">
        <f>TEXT(Table1[[#This Row],[Invoice Date]],"yyyy")</f>
        <v>2020</v>
      </c>
      <c r="P3900" s="4" t="str">
        <f>TEXT(Table1[[#This Row],[Invoice Date]],"mmm")</f>
        <v>Jan</v>
      </c>
      <c r="Q3900" s="4">
        <f>WEEKNUM(Table1[[#This Row],[Invoice Date]])</f>
        <v>2</v>
      </c>
    </row>
    <row r="3901" spans="2:17"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c r="O3901" s="4" t="str">
        <f>TEXT(Table1[[#This Row],[Invoice Date]],"yyyy")</f>
        <v>2020</v>
      </c>
      <c r="P3901" s="4" t="str">
        <f>TEXT(Table1[[#This Row],[Invoice Date]],"mmm")</f>
        <v>Jan</v>
      </c>
      <c r="Q3901" s="4">
        <f>WEEKNUM(Table1[[#This Row],[Invoice Date]])</f>
        <v>2</v>
      </c>
    </row>
    <row r="3902" spans="2:17"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c r="O3902" s="4" t="str">
        <f>TEXT(Table1[[#This Row],[Invoice Date]],"yyyy")</f>
        <v>2020</v>
      </c>
      <c r="P3902" s="4" t="str">
        <f>TEXT(Table1[[#This Row],[Invoice Date]],"mmm")</f>
        <v>Jan</v>
      </c>
      <c r="Q3902" s="4">
        <f>WEEKNUM(Table1[[#This Row],[Invoice Date]])</f>
        <v>4</v>
      </c>
    </row>
    <row r="3903" spans="2:17"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c r="O3903" s="4" t="str">
        <f>TEXT(Table1[[#This Row],[Invoice Date]],"yyyy")</f>
        <v>2020</v>
      </c>
      <c r="P3903" s="4" t="str">
        <f>TEXT(Table1[[#This Row],[Invoice Date]],"mmm")</f>
        <v>Jan</v>
      </c>
      <c r="Q3903" s="4">
        <f>WEEKNUM(Table1[[#This Row],[Invoice Date]])</f>
        <v>4</v>
      </c>
    </row>
    <row r="3904" spans="2:17"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c r="O3904" s="4" t="str">
        <f>TEXT(Table1[[#This Row],[Invoice Date]],"yyyy")</f>
        <v>2020</v>
      </c>
      <c r="P3904" s="4" t="str">
        <f>TEXT(Table1[[#This Row],[Invoice Date]],"mmm")</f>
        <v>Jan</v>
      </c>
      <c r="Q3904" s="4">
        <f>WEEKNUM(Table1[[#This Row],[Invoice Date]])</f>
        <v>4</v>
      </c>
    </row>
    <row r="3905" spans="2:17"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c r="O3905" s="4" t="str">
        <f>TEXT(Table1[[#This Row],[Invoice Date]],"yyyy")</f>
        <v>2020</v>
      </c>
      <c r="P3905" s="4" t="str">
        <f>TEXT(Table1[[#This Row],[Invoice Date]],"mmm")</f>
        <v>Jan</v>
      </c>
      <c r="Q3905" s="4">
        <f>WEEKNUM(Table1[[#This Row],[Invoice Date]])</f>
        <v>4</v>
      </c>
    </row>
    <row r="3906" spans="2:17"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c r="O3906" s="4" t="str">
        <f>TEXT(Table1[[#This Row],[Invoice Date]],"yyyy")</f>
        <v>2020</v>
      </c>
      <c r="P3906" s="4" t="str">
        <f>TEXT(Table1[[#This Row],[Invoice Date]],"mmm")</f>
        <v>Jan</v>
      </c>
      <c r="Q3906" s="4">
        <f>WEEKNUM(Table1[[#This Row],[Invoice Date]])</f>
        <v>4</v>
      </c>
    </row>
    <row r="3907" spans="2:17"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c r="O3907" s="4" t="str">
        <f>TEXT(Table1[[#This Row],[Invoice Date]],"yyyy")</f>
        <v>2020</v>
      </c>
      <c r="P3907" s="4" t="str">
        <f>TEXT(Table1[[#This Row],[Invoice Date]],"mmm")</f>
        <v>Jan</v>
      </c>
      <c r="Q3907" s="4">
        <f>WEEKNUM(Table1[[#This Row],[Invoice Date]])</f>
        <v>5</v>
      </c>
    </row>
    <row r="3908" spans="2:17"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c r="O3908" s="4" t="str">
        <f>TEXT(Table1[[#This Row],[Invoice Date]],"yyyy")</f>
        <v>2020</v>
      </c>
      <c r="P3908" s="4" t="str">
        <f>TEXT(Table1[[#This Row],[Invoice Date]],"mmm")</f>
        <v>Jan</v>
      </c>
      <c r="Q3908" s="4">
        <f>WEEKNUM(Table1[[#This Row],[Invoice Date]])</f>
        <v>5</v>
      </c>
    </row>
    <row r="3909" spans="2:17"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c r="O3909" s="4" t="str">
        <f>TEXT(Table1[[#This Row],[Invoice Date]],"yyyy")</f>
        <v>2020</v>
      </c>
      <c r="P3909" s="4" t="str">
        <f>TEXT(Table1[[#This Row],[Invoice Date]],"mmm")</f>
        <v>Jan</v>
      </c>
      <c r="Q3909" s="4">
        <f>WEEKNUM(Table1[[#This Row],[Invoice Date]])</f>
        <v>5</v>
      </c>
    </row>
    <row r="3910" spans="2:17"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c r="O3910" s="4" t="str">
        <f>TEXT(Table1[[#This Row],[Invoice Date]],"yyyy")</f>
        <v>2020</v>
      </c>
      <c r="P3910" s="4" t="str">
        <f>TEXT(Table1[[#This Row],[Invoice Date]],"mmm")</f>
        <v>Jan</v>
      </c>
      <c r="Q3910" s="4">
        <f>WEEKNUM(Table1[[#This Row],[Invoice Date]])</f>
        <v>5</v>
      </c>
    </row>
    <row r="3911" spans="2:17"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c r="O3911" s="4" t="str">
        <f>TEXT(Table1[[#This Row],[Invoice Date]],"yyyy")</f>
        <v>2020</v>
      </c>
      <c r="P3911" s="4" t="str">
        <f>TEXT(Table1[[#This Row],[Invoice Date]],"mmm")</f>
        <v>Jan</v>
      </c>
      <c r="Q3911" s="4">
        <f>WEEKNUM(Table1[[#This Row],[Invoice Date]])</f>
        <v>5</v>
      </c>
    </row>
    <row r="3912" spans="2:17"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c r="O3912" s="4" t="str">
        <f>TEXT(Table1[[#This Row],[Invoice Date]],"yyyy")</f>
        <v>2020</v>
      </c>
      <c r="P3912" s="4" t="str">
        <f>TEXT(Table1[[#This Row],[Invoice Date]],"mmm")</f>
        <v>Jan</v>
      </c>
      <c r="Q3912" s="4">
        <f>WEEKNUM(Table1[[#This Row],[Invoice Date]])</f>
        <v>5</v>
      </c>
    </row>
    <row r="3913" spans="2:17"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c r="O3913" s="4" t="str">
        <f>TEXT(Table1[[#This Row],[Invoice Date]],"yyyy")</f>
        <v>2020</v>
      </c>
      <c r="P3913" s="4" t="str">
        <f>TEXT(Table1[[#This Row],[Invoice Date]],"mmm")</f>
        <v>Feb</v>
      </c>
      <c r="Q3913" s="4">
        <f>WEEKNUM(Table1[[#This Row],[Invoice Date]])</f>
        <v>5</v>
      </c>
    </row>
    <row r="3914" spans="2:17"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c r="O3914" s="4" t="str">
        <f>TEXT(Table1[[#This Row],[Invoice Date]],"yyyy")</f>
        <v>2020</v>
      </c>
      <c r="P3914" s="4" t="str">
        <f>TEXT(Table1[[#This Row],[Invoice Date]],"mmm")</f>
        <v>Feb</v>
      </c>
      <c r="Q3914" s="4">
        <f>WEEKNUM(Table1[[#This Row],[Invoice Date]])</f>
        <v>6</v>
      </c>
    </row>
    <row r="3915" spans="2:17"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c r="O3915" s="4" t="str">
        <f>TEXT(Table1[[#This Row],[Invoice Date]],"yyyy")</f>
        <v>2020</v>
      </c>
      <c r="P3915" s="4" t="str">
        <f>TEXT(Table1[[#This Row],[Invoice Date]],"mmm")</f>
        <v>Feb</v>
      </c>
      <c r="Q3915" s="4">
        <f>WEEKNUM(Table1[[#This Row],[Invoice Date]])</f>
        <v>6</v>
      </c>
    </row>
    <row r="3916" spans="2:17"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c r="O3916" s="4" t="str">
        <f>TEXT(Table1[[#This Row],[Invoice Date]],"yyyy")</f>
        <v>2020</v>
      </c>
      <c r="P3916" s="4" t="str">
        <f>TEXT(Table1[[#This Row],[Invoice Date]],"mmm")</f>
        <v>Feb</v>
      </c>
      <c r="Q3916" s="4">
        <f>WEEKNUM(Table1[[#This Row],[Invoice Date]])</f>
        <v>6</v>
      </c>
    </row>
    <row r="3917" spans="2:17"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c r="O3917" s="4" t="str">
        <f>TEXT(Table1[[#This Row],[Invoice Date]],"yyyy")</f>
        <v>2020</v>
      </c>
      <c r="P3917" s="4" t="str">
        <f>TEXT(Table1[[#This Row],[Invoice Date]],"mmm")</f>
        <v>Feb</v>
      </c>
      <c r="Q3917" s="4">
        <f>WEEKNUM(Table1[[#This Row],[Invoice Date]])</f>
        <v>6</v>
      </c>
    </row>
    <row r="3918" spans="2:17"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c r="O3918" s="4" t="str">
        <f>TEXT(Table1[[#This Row],[Invoice Date]],"yyyy")</f>
        <v>2020</v>
      </c>
      <c r="P3918" s="4" t="str">
        <f>TEXT(Table1[[#This Row],[Invoice Date]],"mmm")</f>
        <v>Feb</v>
      </c>
      <c r="Q3918" s="4">
        <f>WEEKNUM(Table1[[#This Row],[Invoice Date]])</f>
        <v>6</v>
      </c>
    </row>
    <row r="3919" spans="2:17"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c r="O3919" s="4" t="str">
        <f>TEXT(Table1[[#This Row],[Invoice Date]],"yyyy")</f>
        <v>2020</v>
      </c>
      <c r="P3919" s="4" t="str">
        <f>TEXT(Table1[[#This Row],[Invoice Date]],"mmm")</f>
        <v>Feb</v>
      </c>
      <c r="Q3919" s="4">
        <f>WEEKNUM(Table1[[#This Row],[Invoice Date]])</f>
        <v>6</v>
      </c>
    </row>
    <row r="3920" spans="2:17"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c r="O3920" s="4" t="str">
        <f>TEXT(Table1[[#This Row],[Invoice Date]],"yyyy")</f>
        <v>2020</v>
      </c>
      <c r="P3920" s="4" t="str">
        <f>TEXT(Table1[[#This Row],[Invoice Date]],"mmm")</f>
        <v>Feb</v>
      </c>
      <c r="Q3920" s="4">
        <f>WEEKNUM(Table1[[#This Row],[Invoice Date]])</f>
        <v>6</v>
      </c>
    </row>
    <row r="3921" spans="2:17"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c r="O3921" s="4" t="str">
        <f>TEXT(Table1[[#This Row],[Invoice Date]],"yyyy")</f>
        <v>2020</v>
      </c>
      <c r="P3921" s="4" t="str">
        <f>TEXT(Table1[[#This Row],[Invoice Date]],"mmm")</f>
        <v>Feb</v>
      </c>
      <c r="Q3921" s="4">
        <f>WEEKNUM(Table1[[#This Row],[Invoice Date]])</f>
        <v>7</v>
      </c>
    </row>
    <row r="3922" spans="2:17"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c r="O3922" s="4" t="str">
        <f>TEXT(Table1[[#This Row],[Invoice Date]],"yyyy")</f>
        <v>2020</v>
      </c>
      <c r="P3922" s="4" t="str">
        <f>TEXT(Table1[[#This Row],[Invoice Date]],"mmm")</f>
        <v>Feb</v>
      </c>
      <c r="Q3922" s="4">
        <f>WEEKNUM(Table1[[#This Row],[Invoice Date]])</f>
        <v>7</v>
      </c>
    </row>
    <row r="3923" spans="2:17"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c r="O3923" s="4" t="str">
        <f>TEXT(Table1[[#This Row],[Invoice Date]],"yyyy")</f>
        <v>2020</v>
      </c>
      <c r="P3923" s="4" t="str">
        <f>TEXT(Table1[[#This Row],[Invoice Date]],"mmm")</f>
        <v>Mar</v>
      </c>
      <c r="Q3923" s="4">
        <f>WEEKNUM(Table1[[#This Row],[Invoice Date]])</f>
        <v>10</v>
      </c>
    </row>
    <row r="3924" spans="2:17"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c r="O3924" s="4" t="str">
        <f>TEXT(Table1[[#This Row],[Invoice Date]],"yyyy")</f>
        <v>2020</v>
      </c>
      <c r="P3924" s="4" t="str">
        <f>TEXT(Table1[[#This Row],[Invoice Date]],"mmm")</f>
        <v>Mar</v>
      </c>
      <c r="Q3924" s="4">
        <f>WEEKNUM(Table1[[#This Row],[Invoice Date]])</f>
        <v>10</v>
      </c>
    </row>
    <row r="3925" spans="2:17"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c r="O3925" s="4" t="str">
        <f>TEXT(Table1[[#This Row],[Invoice Date]],"yyyy")</f>
        <v>2020</v>
      </c>
      <c r="P3925" s="4" t="str">
        <f>TEXT(Table1[[#This Row],[Invoice Date]],"mmm")</f>
        <v>Mar</v>
      </c>
      <c r="Q3925" s="4">
        <f>WEEKNUM(Table1[[#This Row],[Invoice Date]])</f>
        <v>10</v>
      </c>
    </row>
    <row r="3926" spans="2:17"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c r="O3926" s="4" t="str">
        <f>TEXT(Table1[[#This Row],[Invoice Date]],"yyyy")</f>
        <v>2020</v>
      </c>
      <c r="P3926" s="4" t="str">
        <f>TEXT(Table1[[#This Row],[Invoice Date]],"mmm")</f>
        <v>Mar</v>
      </c>
      <c r="Q3926" s="4">
        <f>WEEKNUM(Table1[[#This Row],[Invoice Date]])</f>
        <v>10</v>
      </c>
    </row>
    <row r="3927" spans="2:17"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c r="O3927" s="4" t="str">
        <f>TEXT(Table1[[#This Row],[Invoice Date]],"yyyy")</f>
        <v>2020</v>
      </c>
      <c r="P3927" s="4" t="str">
        <f>TEXT(Table1[[#This Row],[Invoice Date]],"mmm")</f>
        <v>Mar</v>
      </c>
      <c r="Q3927" s="4">
        <f>WEEKNUM(Table1[[#This Row],[Invoice Date]])</f>
        <v>10</v>
      </c>
    </row>
    <row r="3928" spans="2:17"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c r="O3928" s="4" t="str">
        <f>TEXT(Table1[[#This Row],[Invoice Date]],"yyyy")</f>
        <v>2020</v>
      </c>
      <c r="P3928" s="4" t="str">
        <f>TEXT(Table1[[#This Row],[Invoice Date]],"mmm")</f>
        <v>Mar</v>
      </c>
      <c r="Q3928" s="4">
        <f>WEEKNUM(Table1[[#This Row],[Invoice Date]])</f>
        <v>11</v>
      </c>
    </row>
    <row r="3929" spans="2:17"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c r="O3929" s="4" t="str">
        <f>TEXT(Table1[[#This Row],[Invoice Date]],"yyyy")</f>
        <v>2020</v>
      </c>
      <c r="P3929" s="4" t="str">
        <f>TEXT(Table1[[#This Row],[Invoice Date]],"mmm")</f>
        <v>Mar</v>
      </c>
      <c r="Q3929" s="4">
        <f>WEEKNUM(Table1[[#This Row],[Invoice Date]])</f>
        <v>11</v>
      </c>
    </row>
    <row r="3930" spans="2:17"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c r="O3930" s="4" t="str">
        <f>TEXT(Table1[[#This Row],[Invoice Date]],"yyyy")</f>
        <v>2020</v>
      </c>
      <c r="P3930" s="4" t="str">
        <f>TEXT(Table1[[#This Row],[Invoice Date]],"mmm")</f>
        <v>Mar</v>
      </c>
      <c r="Q3930" s="4">
        <f>WEEKNUM(Table1[[#This Row],[Invoice Date]])</f>
        <v>11</v>
      </c>
    </row>
    <row r="3931" spans="2:17"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c r="O3931" s="4" t="str">
        <f>TEXT(Table1[[#This Row],[Invoice Date]],"yyyy")</f>
        <v>2020</v>
      </c>
      <c r="P3931" s="4" t="str">
        <f>TEXT(Table1[[#This Row],[Invoice Date]],"mmm")</f>
        <v>Mar</v>
      </c>
      <c r="Q3931" s="4">
        <f>WEEKNUM(Table1[[#This Row],[Invoice Date]])</f>
        <v>11</v>
      </c>
    </row>
    <row r="3932" spans="2:17"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c r="O3932" s="4" t="str">
        <f>TEXT(Table1[[#This Row],[Invoice Date]],"yyyy")</f>
        <v>2020</v>
      </c>
      <c r="P3932" s="4" t="str">
        <f>TEXT(Table1[[#This Row],[Invoice Date]],"mmm")</f>
        <v>Mar</v>
      </c>
      <c r="Q3932" s="4">
        <f>WEEKNUM(Table1[[#This Row],[Invoice Date]])</f>
        <v>11</v>
      </c>
    </row>
    <row r="3933" spans="2:17"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c r="O3933" s="4" t="str">
        <f>TEXT(Table1[[#This Row],[Invoice Date]],"yyyy")</f>
        <v>2020</v>
      </c>
      <c r="P3933" s="4" t="str">
        <f>TEXT(Table1[[#This Row],[Invoice Date]],"mmm")</f>
        <v>Mar</v>
      </c>
      <c r="Q3933" s="4">
        <f>WEEKNUM(Table1[[#This Row],[Invoice Date]])</f>
        <v>11</v>
      </c>
    </row>
    <row r="3934" spans="2:17"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c r="O3934" s="4" t="str">
        <f>TEXT(Table1[[#This Row],[Invoice Date]],"yyyy")</f>
        <v>2020</v>
      </c>
      <c r="P3934" s="4" t="str">
        <f>TEXT(Table1[[#This Row],[Invoice Date]],"mmm")</f>
        <v>Mar</v>
      </c>
      <c r="Q3934" s="4">
        <f>WEEKNUM(Table1[[#This Row],[Invoice Date]])</f>
        <v>11</v>
      </c>
    </row>
    <row r="3935" spans="2:17"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c r="O3935" s="4" t="str">
        <f>TEXT(Table1[[#This Row],[Invoice Date]],"yyyy")</f>
        <v>2020</v>
      </c>
      <c r="P3935" s="4" t="str">
        <f>TEXT(Table1[[#This Row],[Invoice Date]],"mmm")</f>
        <v>Mar</v>
      </c>
      <c r="Q3935" s="4">
        <f>WEEKNUM(Table1[[#This Row],[Invoice Date]])</f>
        <v>12</v>
      </c>
    </row>
    <row r="3936" spans="2:17"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c r="O3936" s="4" t="str">
        <f>TEXT(Table1[[#This Row],[Invoice Date]],"yyyy")</f>
        <v>2020</v>
      </c>
      <c r="P3936" s="4" t="str">
        <f>TEXT(Table1[[#This Row],[Invoice Date]],"mmm")</f>
        <v>Mar</v>
      </c>
      <c r="Q3936" s="4">
        <f>WEEKNUM(Table1[[#This Row],[Invoice Date]])</f>
        <v>12</v>
      </c>
    </row>
    <row r="3937" spans="2:17"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c r="O3937" s="4" t="str">
        <f>TEXT(Table1[[#This Row],[Invoice Date]],"yyyy")</f>
        <v>2020</v>
      </c>
      <c r="P3937" s="4" t="str">
        <f>TEXT(Table1[[#This Row],[Invoice Date]],"mmm")</f>
        <v>Mar</v>
      </c>
      <c r="Q3937" s="4">
        <f>WEEKNUM(Table1[[#This Row],[Invoice Date]])</f>
        <v>12</v>
      </c>
    </row>
    <row r="3938" spans="2:17"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c r="O3938" s="4" t="str">
        <f>TEXT(Table1[[#This Row],[Invoice Date]],"yyyy")</f>
        <v>2020</v>
      </c>
      <c r="P3938" s="4" t="str">
        <f>TEXT(Table1[[#This Row],[Invoice Date]],"mmm")</f>
        <v>Mar</v>
      </c>
      <c r="Q3938" s="4">
        <f>WEEKNUM(Table1[[#This Row],[Invoice Date]])</f>
        <v>12</v>
      </c>
    </row>
    <row r="3939" spans="2:17"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c r="O3939" s="4" t="str">
        <f>TEXT(Table1[[#This Row],[Invoice Date]],"yyyy")</f>
        <v>2020</v>
      </c>
      <c r="P3939" s="4" t="str">
        <f>TEXT(Table1[[#This Row],[Invoice Date]],"mmm")</f>
        <v>Mar</v>
      </c>
      <c r="Q3939" s="4">
        <f>WEEKNUM(Table1[[#This Row],[Invoice Date]])</f>
        <v>14</v>
      </c>
    </row>
    <row r="3940" spans="2:17"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c r="O3940" s="4" t="str">
        <f>TEXT(Table1[[#This Row],[Invoice Date]],"yyyy")</f>
        <v>2020</v>
      </c>
      <c r="P3940" s="4" t="str">
        <f>TEXT(Table1[[#This Row],[Invoice Date]],"mmm")</f>
        <v>Apr</v>
      </c>
      <c r="Q3940" s="4">
        <f>WEEKNUM(Table1[[#This Row],[Invoice Date]])</f>
        <v>16</v>
      </c>
    </row>
    <row r="3941" spans="2:17"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c r="O3941" s="4" t="str">
        <f>TEXT(Table1[[#This Row],[Invoice Date]],"yyyy")</f>
        <v>2020</v>
      </c>
      <c r="P3941" s="4" t="str">
        <f>TEXT(Table1[[#This Row],[Invoice Date]],"mmm")</f>
        <v>Apr</v>
      </c>
      <c r="Q3941" s="4">
        <f>WEEKNUM(Table1[[#This Row],[Invoice Date]])</f>
        <v>16</v>
      </c>
    </row>
    <row r="3942" spans="2:17"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c r="O3942" s="4" t="str">
        <f>TEXT(Table1[[#This Row],[Invoice Date]],"yyyy")</f>
        <v>2020</v>
      </c>
      <c r="P3942" s="4" t="str">
        <f>TEXT(Table1[[#This Row],[Invoice Date]],"mmm")</f>
        <v>Apr</v>
      </c>
      <c r="Q3942" s="4">
        <f>WEEKNUM(Table1[[#This Row],[Invoice Date]])</f>
        <v>17</v>
      </c>
    </row>
    <row r="3943" spans="2:17"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c r="O3943" s="4" t="str">
        <f>TEXT(Table1[[#This Row],[Invoice Date]],"yyyy")</f>
        <v>2020</v>
      </c>
      <c r="P3943" s="4" t="str">
        <f>TEXT(Table1[[#This Row],[Invoice Date]],"mmm")</f>
        <v>Apr</v>
      </c>
      <c r="Q3943" s="4">
        <f>WEEKNUM(Table1[[#This Row],[Invoice Date]])</f>
        <v>17</v>
      </c>
    </row>
    <row r="3944" spans="2:17"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c r="O3944" s="4" t="str">
        <f>TEXT(Table1[[#This Row],[Invoice Date]],"yyyy")</f>
        <v>2020</v>
      </c>
      <c r="P3944" s="4" t="str">
        <f>TEXT(Table1[[#This Row],[Invoice Date]],"mmm")</f>
        <v>Apr</v>
      </c>
      <c r="Q3944" s="4">
        <f>WEEKNUM(Table1[[#This Row],[Invoice Date]])</f>
        <v>17</v>
      </c>
    </row>
    <row r="3945" spans="2:17"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c r="O3945" s="4" t="str">
        <f>TEXT(Table1[[#This Row],[Invoice Date]],"yyyy")</f>
        <v>2020</v>
      </c>
      <c r="P3945" s="4" t="str">
        <f>TEXT(Table1[[#This Row],[Invoice Date]],"mmm")</f>
        <v>Apr</v>
      </c>
      <c r="Q3945" s="4">
        <f>WEEKNUM(Table1[[#This Row],[Invoice Date]])</f>
        <v>17</v>
      </c>
    </row>
    <row r="3946" spans="2:17"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c r="O3946" s="4" t="str">
        <f>TEXT(Table1[[#This Row],[Invoice Date]],"yyyy")</f>
        <v>2020</v>
      </c>
      <c r="P3946" s="4" t="str">
        <f>TEXT(Table1[[#This Row],[Invoice Date]],"mmm")</f>
        <v>Apr</v>
      </c>
      <c r="Q3946" s="4">
        <f>WEEKNUM(Table1[[#This Row],[Invoice Date]])</f>
        <v>17</v>
      </c>
    </row>
    <row r="3947" spans="2:17"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c r="O3947" s="4" t="str">
        <f>TEXT(Table1[[#This Row],[Invoice Date]],"yyyy")</f>
        <v>2020</v>
      </c>
      <c r="P3947" s="4" t="str">
        <f>TEXT(Table1[[#This Row],[Invoice Date]],"mmm")</f>
        <v>Apr</v>
      </c>
      <c r="Q3947" s="4">
        <f>WEEKNUM(Table1[[#This Row],[Invoice Date]])</f>
        <v>17</v>
      </c>
    </row>
    <row r="3948" spans="2:17"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c r="O3948" s="4" t="str">
        <f>TEXT(Table1[[#This Row],[Invoice Date]],"yyyy")</f>
        <v>2020</v>
      </c>
      <c r="P3948" s="4" t="str">
        <f>TEXT(Table1[[#This Row],[Invoice Date]],"mmm")</f>
        <v>Apr</v>
      </c>
      <c r="Q3948" s="4">
        <f>WEEKNUM(Table1[[#This Row],[Invoice Date]])</f>
        <v>17</v>
      </c>
    </row>
    <row r="3949" spans="2:17"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c r="O3949" s="4" t="str">
        <f>TEXT(Table1[[#This Row],[Invoice Date]],"yyyy")</f>
        <v>2020</v>
      </c>
      <c r="P3949" s="4" t="str">
        <f>TEXT(Table1[[#This Row],[Invoice Date]],"mmm")</f>
        <v>Apr</v>
      </c>
      <c r="Q3949" s="4">
        <f>WEEKNUM(Table1[[#This Row],[Invoice Date]])</f>
        <v>18</v>
      </c>
    </row>
    <row r="3950" spans="2:17"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c r="O3950" s="4" t="str">
        <f>TEXT(Table1[[#This Row],[Invoice Date]],"yyyy")</f>
        <v>2020</v>
      </c>
      <c r="P3950" s="4" t="str">
        <f>TEXT(Table1[[#This Row],[Invoice Date]],"mmm")</f>
        <v>Apr</v>
      </c>
      <c r="Q3950" s="4">
        <f>WEEKNUM(Table1[[#This Row],[Invoice Date]])</f>
        <v>18</v>
      </c>
    </row>
    <row r="3951" spans="2:17"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c r="O3951" s="4" t="str">
        <f>TEXT(Table1[[#This Row],[Invoice Date]],"yyyy")</f>
        <v>2020</v>
      </c>
      <c r="P3951" s="4" t="str">
        <f>TEXT(Table1[[#This Row],[Invoice Date]],"mmm")</f>
        <v>Apr</v>
      </c>
      <c r="Q3951" s="4">
        <f>WEEKNUM(Table1[[#This Row],[Invoice Date]])</f>
        <v>18</v>
      </c>
    </row>
    <row r="3952" spans="2:17"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c r="O3952" s="4" t="str">
        <f>TEXT(Table1[[#This Row],[Invoice Date]],"yyyy")</f>
        <v>2020</v>
      </c>
      <c r="P3952" s="4" t="str">
        <f>TEXT(Table1[[#This Row],[Invoice Date]],"mmm")</f>
        <v>Apr</v>
      </c>
      <c r="Q3952" s="4">
        <f>WEEKNUM(Table1[[#This Row],[Invoice Date]])</f>
        <v>18</v>
      </c>
    </row>
    <row r="3953" spans="2:17"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c r="O3953" s="4" t="str">
        <f>TEXT(Table1[[#This Row],[Invoice Date]],"yyyy")</f>
        <v>2020</v>
      </c>
      <c r="P3953" s="4" t="str">
        <f>TEXT(Table1[[#This Row],[Invoice Date]],"mmm")</f>
        <v>Apr</v>
      </c>
      <c r="Q3953" s="4">
        <f>WEEKNUM(Table1[[#This Row],[Invoice Date]])</f>
        <v>18</v>
      </c>
    </row>
    <row r="3954" spans="2:17"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c r="O3954" s="4" t="str">
        <f>TEXT(Table1[[#This Row],[Invoice Date]],"yyyy")</f>
        <v>2020</v>
      </c>
      <c r="P3954" s="4" t="str">
        <f>TEXT(Table1[[#This Row],[Invoice Date]],"mmm")</f>
        <v>May</v>
      </c>
      <c r="Q3954" s="4">
        <f>WEEKNUM(Table1[[#This Row],[Invoice Date]])</f>
        <v>18</v>
      </c>
    </row>
    <row r="3955" spans="2:17"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c r="O3955" s="4" t="str">
        <f>TEXT(Table1[[#This Row],[Invoice Date]],"yyyy")</f>
        <v>2020</v>
      </c>
      <c r="P3955" s="4" t="str">
        <f>TEXT(Table1[[#This Row],[Invoice Date]],"mmm")</f>
        <v>May</v>
      </c>
      <c r="Q3955" s="4">
        <f>WEEKNUM(Table1[[#This Row],[Invoice Date]])</f>
        <v>18</v>
      </c>
    </row>
    <row r="3956" spans="2:17"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c r="O3956" s="4" t="str">
        <f>TEXT(Table1[[#This Row],[Invoice Date]],"yyyy")</f>
        <v>2020</v>
      </c>
      <c r="P3956" s="4" t="str">
        <f>TEXT(Table1[[#This Row],[Invoice Date]],"mmm")</f>
        <v>May</v>
      </c>
      <c r="Q3956" s="4">
        <f>WEEKNUM(Table1[[#This Row],[Invoice Date]])</f>
        <v>19</v>
      </c>
    </row>
    <row r="3957" spans="2:17"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c r="O3957" s="4" t="str">
        <f>TEXT(Table1[[#This Row],[Invoice Date]],"yyyy")</f>
        <v>2020</v>
      </c>
      <c r="P3957" s="4" t="str">
        <f>TEXT(Table1[[#This Row],[Invoice Date]],"mmm")</f>
        <v>May</v>
      </c>
      <c r="Q3957" s="4">
        <f>WEEKNUM(Table1[[#This Row],[Invoice Date]])</f>
        <v>19</v>
      </c>
    </row>
    <row r="3958" spans="2:17"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c r="O3958" s="4" t="str">
        <f>TEXT(Table1[[#This Row],[Invoice Date]],"yyyy")</f>
        <v>2020</v>
      </c>
      <c r="P3958" s="4" t="str">
        <f>TEXT(Table1[[#This Row],[Invoice Date]],"mmm")</f>
        <v>May</v>
      </c>
      <c r="Q3958" s="4">
        <f>WEEKNUM(Table1[[#This Row],[Invoice Date]])</f>
        <v>19</v>
      </c>
    </row>
    <row r="3959" spans="2:17"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c r="O3959" s="4" t="str">
        <f>TEXT(Table1[[#This Row],[Invoice Date]],"yyyy")</f>
        <v>2020</v>
      </c>
      <c r="P3959" s="4" t="str">
        <f>TEXT(Table1[[#This Row],[Invoice Date]],"mmm")</f>
        <v>May</v>
      </c>
      <c r="Q3959" s="4">
        <f>WEEKNUM(Table1[[#This Row],[Invoice Date]])</f>
        <v>19</v>
      </c>
    </row>
    <row r="3960" spans="2:17"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c r="O3960" s="4" t="str">
        <f>TEXT(Table1[[#This Row],[Invoice Date]],"yyyy")</f>
        <v>2020</v>
      </c>
      <c r="P3960" s="4" t="str">
        <f>TEXT(Table1[[#This Row],[Invoice Date]],"mmm")</f>
        <v>May</v>
      </c>
      <c r="Q3960" s="4">
        <f>WEEKNUM(Table1[[#This Row],[Invoice Date]])</f>
        <v>19</v>
      </c>
    </row>
    <row r="3961" spans="2:17"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c r="O3961" s="4" t="str">
        <f>TEXT(Table1[[#This Row],[Invoice Date]],"yyyy")</f>
        <v>2020</v>
      </c>
      <c r="P3961" s="4" t="str">
        <f>TEXT(Table1[[#This Row],[Invoice Date]],"mmm")</f>
        <v>Jul</v>
      </c>
      <c r="Q3961" s="4">
        <f>WEEKNUM(Table1[[#This Row],[Invoice Date]])</f>
        <v>29</v>
      </c>
    </row>
    <row r="3962" spans="2:17"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c r="O3962" s="4" t="str">
        <f>TEXT(Table1[[#This Row],[Invoice Date]],"yyyy")</f>
        <v>2020</v>
      </c>
      <c r="P3962" s="4" t="str">
        <f>TEXT(Table1[[#This Row],[Invoice Date]],"mmm")</f>
        <v>Jul</v>
      </c>
      <c r="Q3962" s="4">
        <f>WEEKNUM(Table1[[#This Row],[Invoice Date]])</f>
        <v>30</v>
      </c>
    </row>
    <row r="3963" spans="2:17"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c r="O3963" s="4" t="str">
        <f>TEXT(Table1[[#This Row],[Invoice Date]],"yyyy")</f>
        <v>2020</v>
      </c>
      <c r="P3963" s="4" t="str">
        <f>TEXT(Table1[[#This Row],[Invoice Date]],"mmm")</f>
        <v>Jul</v>
      </c>
      <c r="Q3963" s="4">
        <f>WEEKNUM(Table1[[#This Row],[Invoice Date]])</f>
        <v>30</v>
      </c>
    </row>
    <row r="3964" spans="2:17"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c r="O3964" s="4" t="str">
        <f>TEXT(Table1[[#This Row],[Invoice Date]],"yyyy")</f>
        <v>2020</v>
      </c>
      <c r="P3964" s="4" t="str">
        <f>TEXT(Table1[[#This Row],[Invoice Date]],"mmm")</f>
        <v>Jul</v>
      </c>
      <c r="Q3964" s="4">
        <f>WEEKNUM(Table1[[#This Row],[Invoice Date]])</f>
        <v>30</v>
      </c>
    </row>
    <row r="3965" spans="2:17"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c r="O3965" s="4" t="str">
        <f>TEXT(Table1[[#This Row],[Invoice Date]],"yyyy")</f>
        <v>2020</v>
      </c>
      <c r="P3965" s="4" t="str">
        <f>TEXT(Table1[[#This Row],[Invoice Date]],"mmm")</f>
        <v>Jul</v>
      </c>
      <c r="Q3965" s="4">
        <f>WEEKNUM(Table1[[#This Row],[Invoice Date]])</f>
        <v>30</v>
      </c>
    </row>
    <row r="3966" spans="2:17"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c r="O3966" s="4" t="str">
        <f>TEXT(Table1[[#This Row],[Invoice Date]],"yyyy")</f>
        <v>2020</v>
      </c>
      <c r="P3966" s="4" t="str">
        <f>TEXT(Table1[[#This Row],[Invoice Date]],"mmm")</f>
        <v>Jul</v>
      </c>
      <c r="Q3966" s="4">
        <f>WEEKNUM(Table1[[#This Row],[Invoice Date]])</f>
        <v>30</v>
      </c>
    </row>
    <row r="3967" spans="2:17"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c r="O3967" s="4" t="str">
        <f>TEXT(Table1[[#This Row],[Invoice Date]],"yyyy")</f>
        <v>2020</v>
      </c>
      <c r="P3967" s="4" t="str">
        <f>TEXT(Table1[[#This Row],[Invoice Date]],"mmm")</f>
        <v>Jul</v>
      </c>
      <c r="Q3967" s="4">
        <f>WEEKNUM(Table1[[#This Row],[Invoice Date]])</f>
        <v>30</v>
      </c>
    </row>
    <row r="3968" spans="2:17"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c r="O3968" s="4" t="str">
        <f>TEXT(Table1[[#This Row],[Invoice Date]],"yyyy")</f>
        <v>2020</v>
      </c>
      <c r="P3968" s="4" t="str">
        <f>TEXT(Table1[[#This Row],[Invoice Date]],"mmm")</f>
        <v>Jul</v>
      </c>
      <c r="Q3968" s="4">
        <f>WEEKNUM(Table1[[#This Row],[Invoice Date]])</f>
        <v>30</v>
      </c>
    </row>
    <row r="3969" spans="2:17"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c r="O3969" s="4" t="str">
        <f>TEXT(Table1[[#This Row],[Invoice Date]],"yyyy")</f>
        <v>2020</v>
      </c>
      <c r="P3969" s="4" t="str">
        <f>TEXT(Table1[[#This Row],[Invoice Date]],"mmm")</f>
        <v>Jul</v>
      </c>
      <c r="Q3969" s="4">
        <f>WEEKNUM(Table1[[#This Row],[Invoice Date]])</f>
        <v>31</v>
      </c>
    </row>
    <row r="3970" spans="2:17"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c r="O3970" s="4" t="str">
        <f>TEXT(Table1[[#This Row],[Invoice Date]],"yyyy")</f>
        <v>2020</v>
      </c>
      <c r="P3970" s="4" t="str">
        <f>TEXT(Table1[[#This Row],[Invoice Date]],"mmm")</f>
        <v>Jul</v>
      </c>
      <c r="Q3970" s="4">
        <f>WEEKNUM(Table1[[#This Row],[Invoice Date]])</f>
        <v>31</v>
      </c>
    </row>
    <row r="3971" spans="2:17"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c r="O3971" s="4" t="str">
        <f>TEXT(Table1[[#This Row],[Invoice Date]],"yyyy")</f>
        <v>2020</v>
      </c>
      <c r="P3971" s="4" t="str">
        <f>TEXT(Table1[[#This Row],[Invoice Date]],"mmm")</f>
        <v>Jul</v>
      </c>
      <c r="Q3971" s="4">
        <f>WEEKNUM(Table1[[#This Row],[Invoice Date]])</f>
        <v>31</v>
      </c>
    </row>
    <row r="3972" spans="2:17"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c r="O3972" s="4" t="str">
        <f>TEXT(Table1[[#This Row],[Invoice Date]],"yyyy")</f>
        <v>2020</v>
      </c>
      <c r="P3972" s="4" t="str">
        <f>TEXT(Table1[[#This Row],[Invoice Date]],"mmm")</f>
        <v>Jul</v>
      </c>
      <c r="Q3972" s="4">
        <f>WEEKNUM(Table1[[#This Row],[Invoice Date]])</f>
        <v>31</v>
      </c>
    </row>
    <row r="3973" spans="2:17"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c r="O3973" s="4" t="str">
        <f>TEXT(Table1[[#This Row],[Invoice Date]],"yyyy")</f>
        <v>2020</v>
      </c>
      <c r="P3973" s="4" t="str">
        <f>TEXT(Table1[[#This Row],[Invoice Date]],"mmm")</f>
        <v>Jul</v>
      </c>
      <c r="Q3973" s="4">
        <f>WEEKNUM(Table1[[#This Row],[Invoice Date]])</f>
        <v>31</v>
      </c>
    </row>
    <row r="3974" spans="2:17"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c r="O3974" s="4" t="str">
        <f>TEXT(Table1[[#This Row],[Invoice Date]],"yyyy")</f>
        <v>2020</v>
      </c>
      <c r="P3974" s="4" t="str">
        <f>TEXT(Table1[[#This Row],[Invoice Date]],"mmm")</f>
        <v>Jul</v>
      </c>
      <c r="Q3974" s="4">
        <f>WEEKNUM(Table1[[#This Row],[Invoice Date]])</f>
        <v>31</v>
      </c>
    </row>
    <row r="3975" spans="2:17"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c r="O3975" s="4" t="str">
        <f>TEXT(Table1[[#This Row],[Invoice Date]],"yyyy")</f>
        <v>2020</v>
      </c>
      <c r="P3975" s="4" t="str">
        <f>TEXT(Table1[[#This Row],[Invoice Date]],"mmm")</f>
        <v>Aug</v>
      </c>
      <c r="Q3975" s="4">
        <f>WEEKNUM(Table1[[#This Row],[Invoice Date]])</f>
        <v>31</v>
      </c>
    </row>
    <row r="3976" spans="2:17"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c r="O3976" s="4" t="str">
        <f>TEXT(Table1[[#This Row],[Invoice Date]],"yyyy")</f>
        <v>2020</v>
      </c>
      <c r="P3976" s="4" t="str">
        <f>TEXT(Table1[[#This Row],[Invoice Date]],"mmm")</f>
        <v>Aug</v>
      </c>
      <c r="Q3976" s="4">
        <f>WEEKNUM(Table1[[#This Row],[Invoice Date]])</f>
        <v>32</v>
      </c>
    </row>
    <row r="3977" spans="2:17"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c r="O3977" s="4" t="str">
        <f>TEXT(Table1[[#This Row],[Invoice Date]],"yyyy")</f>
        <v>2020</v>
      </c>
      <c r="P3977" s="4" t="str">
        <f>TEXT(Table1[[#This Row],[Invoice Date]],"mmm")</f>
        <v>Aug</v>
      </c>
      <c r="Q3977" s="4">
        <f>WEEKNUM(Table1[[#This Row],[Invoice Date]])</f>
        <v>32</v>
      </c>
    </row>
    <row r="3978" spans="2:17"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c r="O3978" s="4" t="str">
        <f>TEXT(Table1[[#This Row],[Invoice Date]],"yyyy")</f>
        <v>2020</v>
      </c>
      <c r="P3978" s="4" t="str">
        <f>TEXT(Table1[[#This Row],[Invoice Date]],"mmm")</f>
        <v>Aug</v>
      </c>
      <c r="Q3978" s="4">
        <f>WEEKNUM(Table1[[#This Row],[Invoice Date]])</f>
        <v>32</v>
      </c>
    </row>
    <row r="3979" spans="2:17"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c r="O3979" s="4" t="str">
        <f>TEXT(Table1[[#This Row],[Invoice Date]],"yyyy")</f>
        <v>2020</v>
      </c>
      <c r="P3979" s="4" t="str">
        <f>TEXT(Table1[[#This Row],[Invoice Date]],"mmm")</f>
        <v>Aug</v>
      </c>
      <c r="Q3979" s="4">
        <f>WEEKNUM(Table1[[#This Row],[Invoice Date]])</f>
        <v>32</v>
      </c>
    </row>
    <row r="3980" spans="2:17"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c r="O3980" s="4" t="str">
        <f>TEXT(Table1[[#This Row],[Invoice Date]],"yyyy")</f>
        <v>2020</v>
      </c>
      <c r="P3980" s="4" t="str">
        <f>TEXT(Table1[[#This Row],[Invoice Date]],"mmm")</f>
        <v>Aug</v>
      </c>
      <c r="Q3980" s="4">
        <f>WEEKNUM(Table1[[#This Row],[Invoice Date]])</f>
        <v>32</v>
      </c>
    </row>
    <row r="3981" spans="2:17"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c r="O3981" s="4" t="str">
        <f>TEXT(Table1[[#This Row],[Invoice Date]],"yyyy")</f>
        <v>2020</v>
      </c>
      <c r="P3981" s="4" t="str">
        <f>TEXT(Table1[[#This Row],[Invoice Date]],"mmm")</f>
        <v>Aug</v>
      </c>
      <c r="Q3981" s="4">
        <f>WEEKNUM(Table1[[#This Row],[Invoice Date]])</f>
        <v>32</v>
      </c>
    </row>
    <row r="3982" spans="2:17"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c r="O3982" s="4" t="str">
        <f>TEXT(Table1[[#This Row],[Invoice Date]],"yyyy")</f>
        <v>2020</v>
      </c>
      <c r="P3982" s="4" t="str">
        <f>TEXT(Table1[[#This Row],[Invoice Date]],"mmm")</f>
        <v>Aug</v>
      </c>
      <c r="Q3982" s="4">
        <f>WEEKNUM(Table1[[#This Row],[Invoice Date]])</f>
        <v>32</v>
      </c>
    </row>
    <row r="3983" spans="2:17"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c r="O3983" s="4" t="str">
        <f>TEXT(Table1[[#This Row],[Invoice Date]],"yyyy")</f>
        <v>2020</v>
      </c>
      <c r="P3983" s="4" t="str">
        <f>TEXT(Table1[[#This Row],[Invoice Date]],"mmm")</f>
        <v>Aug</v>
      </c>
      <c r="Q3983" s="4">
        <f>WEEKNUM(Table1[[#This Row],[Invoice Date]])</f>
        <v>33</v>
      </c>
    </row>
    <row r="3984" spans="2:17"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c r="O3984" s="4" t="str">
        <f>TEXT(Table1[[#This Row],[Invoice Date]],"yyyy")</f>
        <v>2020</v>
      </c>
      <c r="P3984" s="4" t="str">
        <f>TEXT(Table1[[#This Row],[Invoice Date]],"mmm")</f>
        <v>Aug</v>
      </c>
      <c r="Q3984" s="4">
        <f>WEEKNUM(Table1[[#This Row],[Invoice Date]])</f>
        <v>33</v>
      </c>
    </row>
    <row r="3985" spans="2:17"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c r="O3985" s="4" t="str">
        <f>TEXT(Table1[[#This Row],[Invoice Date]],"yyyy")</f>
        <v>2020</v>
      </c>
      <c r="P3985" s="4" t="str">
        <f>TEXT(Table1[[#This Row],[Invoice Date]],"mmm")</f>
        <v>Aug</v>
      </c>
      <c r="Q3985" s="4">
        <f>WEEKNUM(Table1[[#This Row],[Invoice Date]])</f>
        <v>33</v>
      </c>
    </row>
    <row r="3986" spans="2:17"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c r="O3986" s="4" t="str">
        <f>TEXT(Table1[[#This Row],[Invoice Date]],"yyyy")</f>
        <v>2020</v>
      </c>
      <c r="P3986" s="4" t="str">
        <f>TEXT(Table1[[#This Row],[Invoice Date]],"mmm")</f>
        <v>Aug</v>
      </c>
      <c r="Q3986" s="4">
        <f>WEEKNUM(Table1[[#This Row],[Invoice Date]])</f>
        <v>33</v>
      </c>
    </row>
    <row r="3987" spans="2:17"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c r="O3987" s="4" t="str">
        <f>TEXT(Table1[[#This Row],[Invoice Date]],"yyyy")</f>
        <v>2020</v>
      </c>
      <c r="P3987" s="4" t="str">
        <f>TEXT(Table1[[#This Row],[Invoice Date]],"mmm")</f>
        <v>Aug</v>
      </c>
      <c r="Q3987" s="4">
        <f>WEEKNUM(Table1[[#This Row],[Invoice Date]])</f>
        <v>33</v>
      </c>
    </row>
    <row r="3988" spans="2:17"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c r="O3988" s="4" t="str">
        <f>TEXT(Table1[[#This Row],[Invoice Date]],"yyyy")</f>
        <v>2020</v>
      </c>
      <c r="P3988" s="4" t="str">
        <f>TEXT(Table1[[#This Row],[Invoice Date]],"mmm")</f>
        <v>Aug</v>
      </c>
      <c r="Q3988" s="4">
        <f>WEEKNUM(Table1[[#This Row],[Invoice Date]])</f>
        <v>33</v>
      </c>
    </row>
    <row r="3989" spans="2:17"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c r="O3989" s="4" t="str">
        <f>TEXT(Table1[[#This Row],[Invoice Date]],"yyyy")</f>
        <v>2020</v>
      </c>
      <c r="P3989" s="4" t="str">
        <f>TEXT(Table1[[#This Row],[Invoice Date]],"mmm")</f>
        <v>Aug</v>
      </c>
      <c r="Q3989" s="4">
        <f>WEEKNUM(Table1[[#This Row],[Invoice Date]])</f>
        <v>33</v>
      </c>
    </row>
    <row r="3990" spans="2:17"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c r="O3990" s="4" t="str">
        <f>TEXT(Table1[[#This Row],[Invoice Date]],"yyyy")</f>
        <v>2020</v>
      </c>
      <c r="P3990" s="4" t="str">
        <f>TEXT(Table1[[#This Row],[Invoice Date]],"mmm")</f>
        <v>Aug</v>
      </c>
      <c r="Q3990" s="4">
        <f>WEEKNUM(Table1[[#This Row],[Invoice Date]])</f>
        <v>34</v>
      </c>
    </row>
    <row r="3991" spans="2:17"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c r="O3991" s="4" t="str">
        <f>TEXT(Table1[[#This Row],[Invoice Date]],"yyyy")</f>
        <v>2020</v>
      </c>
      <c r="P3991" s="4" t="str">
        <f>TEXT(Table1[[#This Row],[Invoice Date]],"mmm")</f>
        <v>Aug</v>
      </c>
      <c r="Q3991" s="4">
        <f>WEEKNUM(Table1[[#This Row],[Invoice Date]])</f>
        <v>34</v>
      </c>
    </row>
    <row r="3992" spans="2:17"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c r="O3992" s="4" t="str">
        <f>TEXT(Table1[[#This Row],[Invoice Date]],"yyyy")</f>
        <v>2020</v>
      </c>
      <c r="P3992" s="4" t="str">
        <f>TEXT(Table1[[#This Row],[Invoice Date]],"mmm")</f>
        <v>Aug</v>
      </c>
      <c r="Q3992" s="4">
        <f>WEEKNUM(Table1[[#This Row],[Invoice Date]])</f>
        <v>34</v>
      </c>
    </row>
    <row r="3993" spans="2:17"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c r="O3993" s="4" t="str">
        <f>TEXT(Table1[[#This Row],[Invoice Date]],"yyyy")</f>
        <v>2020</v>
      </c>
      <c r="P3993" s="4" t="str">
        <f>TEXT(Table1[[#This Row],[Invoice Date]],"mmm")</f>
        <v>Aug</v>
      </c>
      <c r="Q3993" s="4">
        <f>WEEKNUM(Table1[[#This Row],[Invoice Date]])</f>
        <v>34</v>
      </c>
    </row>
    <row r="3994" spans="2:17"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c r="O3994" s="4" t="str">
        <f>TEXT(Table1[[#This Row],[Invoice Date]],"yyyy")</f>
        <v>2020</v>
      </c>
      <c r="P3994" s="4" t="str">
        <f>TEXT(Table1[[#This Row],[Invoice Date]],"mmm")</f>
        <v>Aug</v>
      </c>
      <c r="Q3994" s="4">
        <f>WEEKNUM(Table1[[#This Row],[Invoice Date]])</f>
        <v>34</v>
      </c>
    </row>
    <row r="3995" spans="2:17"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c r="O3995" s="4" t="str">
        <f>TEXT(Table1[[#This Row],[Invoice Date]],"yyyy")</f>
        <v>2020</v>
      </c>
      <c r="P3995" s="4" t="str">
        <f>TEXT(Table1[[#This Row],[Invoice Date]],"mmm")</f>
        <v>Aug</v>
      </c>
      <c r="Q3995" s="4">
        <f>WEEKNUM(Table1[[#This Row],[Invoice Date]])</f>
        <v>34</v>
      </c>
    </row>
    <row r="3996" spans="2:17"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c r="O3996" s="4" t="str">
        <f>TEXT(Table1[[#This Row],[Invoice Date]],"yyyy")</f>
        <v>2020</v>
      </c>
      <c r="P3996" s="4" t="str">
        <f>TEXT(Table1[[#This Row],[Invoice Date]],"mmm")</f>
        <v>Aug</v>
      </c>
      <c r="Q3996" s="4">
        <f>WEEKNUM(Table1[[#This Row],[Invoice Date]])</f>
        <v>34</v>
      </c>
    </row>
    <row r="3997" spans="2:17"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c r="O3997" s="4" t="str">
        <f>TEXT(Table1[[#This Row],[Invoice Date]],"yyyy")</f>
        <v>2020</v>
      </c>
      <c r="P3997" s="4" t="str">
        <f>TEXT(Table1[[#This Row],[Invoice Date]],"mmm")</f>
        <v>Aug</v>
      </c>
      <c r="Q3997" s="4">
        <f>WEEKNUM(Table1[[#This Row],[Invoice Date]])</f>
        <v>35</v>
      </c>
    </row>
    <row r="3998" spans="2:17"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c r="O3998" s="4" t="str">
        <f>TEXT(Table1[[#This Row],[Invoice Date]],"yyyy")</f>
        <v>2020</v>
      </c>
      <c r="P3998" s="4" t="str">
        <f>TEXT(Table1[[#This Row],[Invoice Date]],"mmm")</f>
        <v>Aug</v>
      </c>
      <c r="Q3998" s="4">
        <f>WEEKNUM(Table1[[#This Row],[Invoice Date]])</f>
        <v>35</v>
      </c>
    </row>
    <row r="3999" spans="2:17"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c r="O3999" s="4" t="str">
        <f>TEXT(Table1[[#This Row],[Invoice Date]],"yyyy")</f>
        <v>2020</v>
      </c>
      <c r="P3999" s="4" t="str">
        <f>TEXT(Table1[[#This Row],[Invoice Date]],"mmm")</f>
        <v>Aug</v>
      </c>
      <c r="Q3999" s="4">
        <f>WEEKNUM(Table1[[#This Row],[Invoice Date]])</f>
        <v>35</v>
      </c>
    </row>
    <row r="4000" spans="2:17"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c r="O4000" s="4" t="str">
        <f>TEXT(Table1[[#This Row],[Invoice Date]],"yyyy")</f>
        <v>2020</v>
      </c>
      <c r="P4000" s="4" t="str">
        <f>TEXT(Table1[[#This Row],[Invoice Date]],"mmm")</f>
        <v>Aug</v>
      </c>
      <c r="Q4000" s="4">
        <f>WEEKNUM(Table1[[#This Row],[Invoice Date]])</f>
        <v>35</v>
      </c>
    </row>
    <row r="4001" spans="2:17"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c r="O4001" s="4" t="str">
        <f>TEXT(Table1[[#This Row],[Invoice Date]],"yyyy")</f>
        <v>2020</v>
      </c>
      <c r="P4001" s="4" t="str">
        <f>TEXT(Table1[[#This Row],[Invoice Date]],"mmm")</f>
        <v>Aug</v>
      </c>
      <c r="Q4001" s="4">
        <f>WEEKNUM(Table1[[#This Row],[Invoice Date]])</f>
        <v>35</v>
      </c>
    </row>
    <row r="4002" spans="2:17"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c r="O4002" s="4" t="str">
        <f>TEXT(Table1[[#This Row],[Invoice Date]],"yyyy")</f>
        <v>2020</v>
      </c>
      <c r="P4002" s="4" t="str">
        <f>TEXT(Table1[[#This Row],[Invoice Date]],"mmm")</f>
        <v>Aug</v>
      </c>
      <c r="Q4002" s="4">
        <f>WEEKNUM(Table1[[#This Row],[Invoice Date]])</f>
        <v>35</v>
      </c>
    </row>
    <row r="4003" spans="2:17"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c r="O4003" s="4" t="str">
        <f>TEXT(Table1[[#This Row],[Invoice Date]],"yyyy")</f>
        <v>2020</v>
      </c>
      <c r="P4003" s="4" t="str">
        <f>TEXT(Table1[[#This Row],[Invoice Date]],"mmm")</f>
        <v>Aug</v>
      </c>
      <c r="Q4003" s="4">
        <f>WEEKNUM(Table1[[#This Row],[Invoice Date]])</f>
        <v>35</v>
      </c>
    </row>
    <row r="4004" spans="2:17"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c r="O4004" s="4" t="str">
        <f>TEXT(Table1[[#This Row],[Invoice Date]],"yyyy")</f>
        <v>2020</v>
      </c>
      <c r="P4004" s="4" t="str">
        <f>TEXT(Table1[[#This Row],[Invoice Date]],"mmm")</f>
        <v>Aug</v>
      </c>
      <c r="Q4004" s="4">
        <f>WEEKNUM(Table1[[#This Row],[Invoice Date]])</f>
        <v>36</v>
      </c>
    </row>
    <row r="4005" spans="2:17"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c r="O4005" s="4" t="str">
        <f>TEXT(Table1[[#This Row],[Invoice Date]],"yyyy")</f>
        <v>2020</v>
      </c>
      <c r="P4005" s="4" t="str">
        <f>TEXT(Table1[[#This Row],[Invoice Date]],"mmm")</f>
        <v>Aug</v>
      </c>
      <c r="Q4005" s="4">
        <f>WEEKNUM(Table1[[#This Row],[Invoice Date]])</f>
        <v>36</v>
      </c>
    </row>
    <row r="4006" spans="2:17"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c r="O4006" s="4" t="str">
        <f>TEXT(Table1[[#This Row],[Invoice Date]],"yyyy")</f>
        <v>2020</v>
      </c>
      <c r="P4006" s="4" t="str">
        <f>TEXT(Table1[[#This Row],[Invoice Date]],"mmm")</f>
        <v>Sep</v>
      </c>
      <c r="Q4006" s="4">
        <f>WEEKNUM(Table1[[#This Row],[Invoice Date]])</f>
        <v>36</v>
      </c>
    </row>
    <row r="4007" spans="2:17"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c r="O4007" s="4" t="str">
        <f>TEXT(Table1[[#This Row],[Invoice Date]],"yyyy")</f>
        <v>2020</v>
      </c>
      <c r="P4007" s="4" t="str">
        <f>TEXT(Table1[[#This Row],[Invoice Date]],"mmm")</f>
        <v>Sep</v>
      </c>
      <c r="Q4007" s="4">
        <f>WEEKNUM(Table1[[#This Row],[Invoice Date]])</f>
        <v>36</v>
      </c>
    </row>
    <row r="4008" spans="2:17"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c r="O4008" s="4" t="str">
        <f>TEXT(Table1[[#This Row],[Invoice Date]],"yyyy")</f>
        <v>2020</v>
      </c>
      <c r="P4008" s="4" t="str">
        <f>TEXT(Table1[[#This Row],[Invoice Date]],"mmm")</f>
        <v>Sep</v>
      </c>
      <c r="Q4008" s="4">
        <f>WEEKNUM(Table1[[#This Row],[Invoice Date]])</f>
        <v>36</v>
      </c>
    </row>
    <row r="4009" spans="2:17"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c r="O4009" s="4" t="str">
        <f>TEXT(Table1[[#This Row],[Invoice Date]],"yyyy")</f>
        <v>2020</v>
      </c>
      <c r="P4009" s="4" t="str">
        <f>TEXT(Table1[[#This Row],[Invoice Date]],"mmm")</f>
        <v>Sep</v>
      </c>
      <c r="Q4009" s="4">
        <f>WEEKNUM(Table1[[#This Row],[Invoice Date]])</f>
        <v>36</v>
      </c>
    </row>
    <row r="4010" spans="2:17"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c r="O4010" s="4" t="str">
        <f>TEXT(Table1[[#This Row],[Invoice Date]],"yyyy")</f>
        <v>2020</v>
      </c>
      <c r="P4010" s="4" t="str">
        <f>TEXT(Table1[[#This Row],[Invoice Date]],"mmm")</f>
        <v>Sep</v>
      </c>
      <c r="Q4010" s="4">
        <f>WEEKNUM(Table1[[#This Row],[Invoice Date]])</f>
        <v>36</v>
      </c>
    </row>
    <row r="4011" spans="2:17"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c r="O4011" s="4" t="str">
        <f>TEXT(Table1[[#This Row],[Invoice Date]],"yyyy")</f>
        <v>2020</v>
      </c>
      <c r="P4011" s="4" t="str">
        <f>TEXT(Table1[[#This Row],[Invoice Date]],"mmm")</f>
        <v>Sep</v>
      </c>
      <c r="Q4011" s="4">
        <f>WEEKNUM(Table1[[#This Row],[Invoice Date]])</f>
        <v>37</v>
      </c>
    </row>
    <row r="4012" spans="2:17"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c r="O4012" s="4" t="str">
        <f>TEXT(Table1[[#This Row],[Invoice Date]],"yyyy")</f>
        <v>2020</v>
      </c>
      <c r="P4012" s="4" t="str">
        <f>TEXT(Table1[[#This Row],[Invoice Date]],"mmm")</f>
        <v>Sep</v>
      </c>
      <c r="Q4012" s="4">
        <f>WEEKNUM(Table1[[#This Row],[Invoice Date]])</f>
        <v>37</v>
      </c>
    </row>
    <row r="4013" spans="2:17"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c r="O4013" s="4" t="str">
        <f>TEXT(Table1[[#This Row],[Invoice Date]],"yyyy")</f>
        <v>2020</v>
      </c>
      <c r="P4013" s="4" t="str">
        <f>TEXT(Table1[[#This Row],[Invoice Date]],"mmm")</f>
        <v>Sep</v>
      </c>
      <c r="Q4013" s="4">
        <f>WEEKNUM(Table1[[#This Row],[Invoice Date]])</f>
        <v>37</v>
      </c>
    </row>
    <row r="4014" spans="2:17"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c r="O4014" s="4" t="str">
        <f>TEXT(Table1[[#This Row],[Invoice Date]],"yyyy")</f>
        <v>2020</v>
      </c>
      <c r="P4014" s="4" t="str">
        <f>TEXT(Table1[[#This Row],[Invoice Date]],"mmm")</f>
        <v>Sep</v>
      </c>
      <c r="Q4014" s="4">
        <f>WEEKNUM(Table1[[#This Row],[Invoice Date]])</f>
        <v>37</v>
      </c>
    </row>
    <row r="4015" spans="2:17"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c r="O4015" s="4" t="str">
        <f>TEXT(Table1[[#This Row],[Invoice Date]],"yyyy")</f>
        <v>2020</v>
      </c>
      <c r="P4015" s="4" t="str">
        <f>TEXT(Table1[[#This Row],[Invoice Date]],"mmm")</f>
        <v>Sep</v>
      </c>
      <c r="Q4015" s="4">
        <f>WEEKNUM(Table1[[#This Row],[Invoice Date]])</f>
        <v>37</v>
      </c>
    </row>
    <row r="4016" spans="2:17"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c r="O4016" s="4" t="str">
        <f>TEXT(Table1[[#This Row],[Invoice Date]],"yyyy")</f>
        <v>2020</v>
      </c>
      <c r="P4016" s="4" t="str">
        <f>TEXT(Table1[[#This Row],[Invoice Date]],"mmm")</f>
        <v>Sep</v>
      </c>
      <c r="Q4016" s="4">
        <f>WEEKNUM(Table1[[#This Row],[Invoice Date]])</f>
        <v>37</v>
      </c>
    </row>
    <row r="4017" spans="2:17"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c r="O4017" s="4" t="str">
        <f>TEXT(Table1[[#This Row],[Invoice Date]],"yyyy")</f>
        <v>2020</v>
      </c>
      <c r="P4017" s="4" t="str">
        <f>TEXT(Table1[[#This Row],[Invoice Date]],"mmm")</f>
        <v>Sep</v>
      </c>
      <c r="Q4017" s="4">
        <f>WEEKNUM(Table1[[#This Row],[Invoice Date]])</f>
        <v>37</v>
      </c>
    </row>
    <row r="4018" spans="2:17"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c r="O4018" s="4" t="str">
        <f>TEXT(Table1[[#This Row],[Invoice Date]],"yyyy")</f>
        <v>2020</v>
      </c>
      <c r="P4018" s="4" t="str">
        <f>TEXT(Table1[[#This Row],[Invoice Date]],"mmm")</f>
        <v>Sep</v>
      </c>
      <c r="Q4018" s="4">
        <f>WEEKNUM(Table1[[#This Row],[Invoice Date]])</f>
        <v>38</v>
      </c>
    </row>
    <row r="4019" spans="2:17"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c r="O4019" s="4" t="str">
        <f>TEXT(Table1[[#This Row],[Invoice Date]],"yyyy")</f>
        <v>2020</v>
      </c>
      <c r="P4019" s="4" t="str">
        <f>TEXT(Table1[[#This Row],[Invoice Date]],"mmm")</f>
        <v>Sep</v>
      </c>
      <c r="Q4019" s="4">
        <f>WEEKNUM(Table1[[#This Row],[Invoice Date]])</f>
        <v>38</v>
      </c>
    </row>
    <row r="4020" spans="2:17"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c r="O4020" s="4" t="str">
        <f>TEXT(Table1[[#This Row],[Invoice Date]],"yyyy")</f>
        <v>2020</v>
      </c>
      <c r="P4020" s="4" t="str">
        <f>TEXT(Table1[[#This Row],[Invoice Date]],"mmm")</f>
        <v>Sep</v>
      </c>
      <c r="Q4020" s="4">
        <f>WEEKNUM(Table1[[#This Row],[Invoice Date]])</f>
        <v>38</v>
      </c>
    </row>
    <row r="4021" spans="2:17"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c r="O4021" s="4" t="str">
        <f>TEXT(Table1[[#This Row],[Invoice Date]],"yyyy")</f>
        <v>2020</v>
      </c>
      <c r="P4021" s="4" t="str">
        <f>TEXT(Table1[[#This Row],[Invoice Date]],"mmm")</f>
        <v>Sep</v>
      </c>
      <c r="Q4021" s="4">
        <f>WEEKNUM(Table1[[#This Row],[Invoice Date]])</f>
        <v>38</v>
      </c>
    </row>
    <row r="4022" spans="2:17"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c r="O4022" s="4" t="str">
        <f>TEXT(Table1[[#This Row],[Invoice Date]],"yyyy")</f>
        <v>2020</v>
      </c>
      <c r="P4022" s="4" t="str">
        <f>TEXT(Table1[[#This Row],[Invoice Date]],"mmm")</f>
        <v>Oct</v>
      </c>
      <c r="Q4022" s="4">
        <f>WEEKNUM(Table1[[#This Row],[Invoice Date]])</f>
        <v>43</v>
      </c>
    </row>
    <row r="4023" spans="2:17"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c r="O4023" s="4" t="str">
        <f>TEXT(Table1[[#This Row],[Invoice Date]],"yyyy")</f>
        <v>2020</v>
      </c>
      <c r="P4023" s="4" t="str">
        <f>TEXT(Table1[[#This Row],[Invoice Date]],"mmm")</f>
        <v>Oct</v>
      </c>
      <c r="Q4023" s="4">
        <f>WEEKNUM(Table1[[#This Row],[Invoice Date]])</f>
        <v>43</v>
      </c>
    </row>
    <row r="4024" spans="2:17"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c r="O4024" s="4" t="str">
        <f>TEXT(Table1[[#This Row],[Invoice Date]],"yyyy")</f>
        <v>2020</v>
      </c>
      <c r="P4024" s="4" t="str">
        <f>TEXT(Table1[[#This Row],[Invoice Date]],"mmm")</f>
        <v>Oct</v>
      </c>
      <c r="Q4024" s="4">
        <f>WEEKNUM(Table1[[#This Row],[Invoice Date]])</f>
        <v>43</v>
      </c>
    </row>
    <row r="4025" spans="2:17"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c r="O4025" s="4" t="str">
        <f>TEXT(Table1[[#This Row],[Invoice Date]],"yyyy")</f>
        <v>2020</v>
      </c>
      <c r="P4025" s="4" t="str">
        <f>TEXT(Table1[[#This Row],[Invoice Date]],"mmm")</f>
        <v>Oct</v>
      </c>
      <c r="Q4025" s="4">
        <f>WEEKNUM(Table1[[#This Row],[Invoice Date]])</f>
        <v>43</v>
      </c>
    </row>
    <row r="4026" spans="2:17"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c r="O4026" s="4" t="str">
        <f>TEXT(Table1[[#This Row],[Invoice Date]],"yyyy")</f>
        <v>2020</v>
      </c>
      <c r="P4026" s="4" t="str">
        <f>TEXT(Table1[[#This Row],[Invoice Date]],"mmm")</f>
        <v>Oct</v>
      </c>
      <c r="Q4026" s="4">
        <f>WEEKNUM(Table1[[#This Row],[Invoice Date]])</f>
        <v>43</v>
      </c>
    </row>
    <row r="4027" spans="2:17"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c r="O4027" s="4" t="str">
        <f>TEXT(Table1[[#This Row],[Invoice Date]],"yyyy")</f>
        <v>2020</v>
      </c>
      <c r="P4027" s="4" t="str">
        <f>TEXT(Table1[[#This Row],[Invoice Date]],"mmm")</f>
        <v>Oct</v>
      </c>
      <c r="Q4027" s="4">
        <f>WEEKNUM(Table1[[#This Row],[Invoice Date]])</f>
        <v>44</v>
      </c>
    </row>
    <row r="4028" spans="2:17"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c r="O4028" s="4" t="str">
        <f>TEXT(Table1[[#This Row],[Invoice Date]],"yyyy")</f>
        <v>2020</v>
      </c>
      <c r="P4028" s="4" t="str">
        <f>TEXT(Table1[[#This Row],[Invoice Date]],"mmm")</f>
        <v>Oct</v>
      </c>
      <c r="Q4028" s="4">
        <f>WEEKNUM(Table1[[#This Row],[Invoice Date]])</f>
        <v>44</v>
      </c>
    </row>
    <row r="4029" spans="2:17"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c r="O4029" s="4" t="str">
        <f>TEXT(Table1[[#This Row],[Invoice Date]],"yyyy")</f>
        <v>2020</v>
      </c>
      <c r="P4029" s="4" t="str">
        <f>TEXT(Table1[[#This Row],[Invoice Date]],"mmm")</f>
        <v>Oct</v>
      </c>
      <c r="Q4029" s="4">
        <f>WEEKNUM(Table1[[#This Row],[Invoice Date]])</f>
        <v>44</v>
      </c>
    </row>
    <row r="4030" spans="2:17"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c r="O4030" s="4" t="str">
        <f>TEXT(Table1[[#This Row],[Invoice Date]],"yyyy")</f>
        <v>2020</v>
      </c>
      <c r="P4030" s="4" t="str">
        <f>TEXT(Table1[[#This Row],[Invoice Date]],"mmm")</f>
        <v>Oct</v>
      </c>
      <c r="Q4030" s="4">
        <f>WEEKNUM(Table1[[#This Row],[Invoice Date]])</f>
        <v>44</v>
      </c>
    </row>
    <row r="4031" spans="2:17"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c r="O4031" s="4" t="str">
        <f>TEXT(Table1[[#This Row],[Invoice Date]],"yyyy")</f>
        <v>2020</v>
      </c>
      <c r="P4031" s="4" t="str">
        <f>TEXT(Table1[[#This Row],[Invoice Date]],"mmm")</f>
        <v>Oct</v>
      </c>
      <c r="Q4031" s="4">
        <f>WEEKNUM(Table1[[#This Row],[Invoice Date]])</f>
        <v>44</v>
      </c>
    </row>
    <row r="4032" spans="2:17"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c r="O4032" s="4" t="str">
        <f>TEXT(Table1[[#This Row],[Invoice Date]],"yyyy")</f>
        <v>2020</v>
      </c>
      <c r="P4032" s="4" t="str">
        <f>TEXT(Table1[[#This Row],[Invoice Date]],"mmm")</f>
        <v>Oct</v>
      </c>
      <c r="Q4032" s="4">
        <f>WEEKNUM(Table1[[#This Row],[Invoice Date]])</f>
        <v>44</v>
      </c>
    </row>
    <row r="4033" spans="2:17"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c r="O4033" s="4" t="str">
        <f>TEXT(Table1[[#This Row],[Invoice Date]],"yyyy")</f>
        <v>2020</v>
      </c>
      <c r="P4033" s="4" t="str">
        <f>TEXT(Table1[[#This Row],[Invoice Date]],"mmm")</f>
        <v>Oct</v>
      </c>
      <c r="Q4033" s="4">
        <f>WEEKNUM(Table1[[#This Row],[Invoice Date]])</f>
        <v>44</v>
      </c>
    </row>
    <row r="4034" spans="2:17"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c r="O4034" s="4" t="str">
        <f>TEXT(Table1[[#This Row],[Invoice Date]],"yyyy")</f>
        <v>2020</v>
      </c>
      <c r="P4034" s="4" t="str">
        <f>TEXT(Table1[[#This Row],[Invoice Date]],"mmm")</f>
        <v>Nov</v>
      </c>
      <c r="Q4034" s="4">
        <f>WEEKNUM(Table1[[#This Row],[Invoice Date]])</f>
        <v>45</v>
      </c>
    </row>
    <row r="4035" spans="2:17"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c r="O4035" s="4" t="str">
        <f>TEXT(Table1[[#This Row],[Invoice Date]],"yyyy")</f>
        <v>2020</v>
      </c>
      <c r="P4035" s="4" t="str">
        <f>TEXT(Table1[[#This Row],[Invoice Date]],"mmm")</f>
        <v>Nov</v>
      </c>
      <c r="Q4035" s="4">
        <f>WEEKNUM(Table1[[#This Row],[Invoice Date]])</f>
        <v>45</v>
      </c>
    </row>
    <row r="4036" spans="2:17"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c r="O4036" s="4" t="str">
        <f>TEXT(Table1[[#This Row],[Invoice Date]],"yyyy")</f>
        <v>2020</v>
      </c>
      <c r="P4036" s="4" t="str">
        <f>TEXT(Table1[[#This Row],[Invoice Date]],"mmm")</f>
        <v>Nov</v>
      </c>
      <c r="Q4036" s="4">
        <f>WEEKNUM(Table1[[#This Row],[Invoice Date]])</f>
        <v>45</v>
      </c>
    </row>
    <row r="4037" spans="2:17"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c r="O4037" s="4" t="str">
        <f>TEXT(Table1[[#This Row],[Invoice Date]],"yyyy")</f>
        <v>2020</v>
      </c>
      <c r="P4037" s="4" t="str">
        <f>TEXT(Table1[[#This Row],[Invoice Date]],"mmm")</f>
        <v>Nov</v>
      </c>
      <c r="Q4037" s="4">
        <f>WEEKNUM(Table1[[#This Row],[Invoice Date]])</f>
        <v>45</v>
      </c>
    </row>
    <row r="4038" spans="2:17"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c r="O4038" s="4" t="str">
        <f>TEXT(Table1[[#This Row],[Invoice Date]],"yyyy")</f>
        <v>2020</v>
      </c>
      <c r="P4038" s="4" t="str">
        <f>TEXT(Table1[[#This Row],[Invoice Date]],"mmm")</f>
        <v>Nov</v>
      </c>
      <c r="Q4038" s="4">
        <f>WEEKNUM(Table1[[#This Row],[Invoice Date]])</f>
        <v>45</v>
      </c>
    </row>
    <row r="4039" spans="2:17"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c r="O4039" s="4" t="str">
        <f>TEXT(Table1[[#This Row],[Invoice Date]],"yyyy")</f>
        <v>2020</v>
      </c>
      <c r="P4039" s="4" t="str">
        <f>TEXT(Table1[[#This Row],[Invoice Date]],"mmm")</f>
        <v>Nov</v>
      </c>
      <c r="Q4039" s="4">
        <f>WEEKNUM(Table1[[#This Row],[Invoice Date]])</f>
        <v>45</v>
      </c>
    </row>
    <row r="4040" spans="2:17"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c r="O4040" s="4" t="str">
        <f>TEXT(Table1[[#This Row],[Invoice Date]],"yyyy")</f>
        <v>2020</v>
      </c>
      <c r="P4040" s="4" t="str">
        <f>TEXT(Table1[[#This Row],[Invoice Date]],"mmm")</f>
        <v>Nov</v>
      </c>
      <c r="Q4040" s="4">
        <f>WEEKNUM(Table1[[#This Row],[Invoice Date]])</f>
        <v>45</v>
      </c>
    </row>
    <row r="4041" spans="2:17"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c r="O4041" s="4" t="str">
        <f>TEXT(Table1[[#This Row],[Invoice Date]],"yyyy")</f>
        <v>2020</v>
      </c>
      <c r="P4041" s="4" t="str">
        <f>TEXT(Table1[[#This Row],[Invoice Date]],"mmm")</f>
        <v>Nov</v>
      </c>
      <c r="Q4041" s="4">
        <f>WEEKNUM(Table1[[#This Row],[Invoice Date]])</f>
        <v>46</v>
      </c>
    </row>
    <row r="4042" spans="2:17"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c r="O4042" s="4" t="str">
        <f>TEXT(Table1[[#This Row],[Invoice Date]],"yyyy")</f>
        <v>2020</v>
      </c>
      <c r="P4042" s="4" t="str">
        <f>TEXT(Table1[[#This Row],[Invoice Date]],"mmm")</f>
        <v>Nov</v>
      </c>
      <c r="Q4042" s="4">
        <f>WEEKNUM(Table1[[#This Row],[Invoice Date]])</f>
        <v>46</v>
      </c>
    </row>
    <row r="4043" spans="2:17"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c r="O4043" s="4" t="str">
        <f>TEXT(Table1[[#This Row],[Invoice Date]],"yyyy")</f>
        <v>2020</v>
      </c>
      <c r="P4043" s="4" t="str">
        <f>TEXT(Table1[[#This Row],[Invoice Date]],"mmm")</f>
        <v>Nov</v>
      </c>
      <c r="Q4043" s="4">
        <f>WEEKNUM(Table1[[#This Row],[Invoice Date]])</f>
        <v>46</v>
      </c>
    </row>
    <row r="4044" spans="2:17"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c r="O4044" s="4" t="str">
        <f>TEXT(Table1[[#This Row],[Invoice Date]],"yyyy")</f>
        <v>2020</v>
      </c>
      <c r="P4044" s="4" t="str">
        <f>TEXT(Table1[[#This Row],[Invoice Date]],"mmm")</f>
        <v>Nov</v>
      </c>
      <c r="Q4044" s="4">
        <f>WEEKNUM(Table1[[#This Row],[Invoice Date]])</f>
        <v>46</v>
      </c>
    </row>
    <row r="4045" spans="2:17"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c r="O4045" s="4" t="str">
        <f>TEXT(Table1[[#This Row],[Invoice Date]],"yyyy")</f>
        <v>2020</v>
      </c>
      <c r="P4045" s="4" t="str">
        <f>TEXT(Table1[[#This Row],[Invoice Date]],"mmm")</f>
        <v>Nov</v>
      </c>
      <c r="Q4045" s="4">
        <f>WEEKNUM(Table1[[#This Row],[Invoice Date]])</f>
        <v>46</v>
      </c>
    </row>
    <row r="4046" spans="2:17"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c r="O4046" s="4" t="str">
        <f>TEXT(Table1[[#This Row],[Invoice Date]],"yyyy")</f>
        <v>2020</v>
      </c>
      <c r="P4046" s="4" t="str">
        <f>TEXT(Table1[[#This Row],[Invoice Date]],"mmm")</f>
        <v>Nov</v>
      </c>
      <c r="Q4046" s="4">
        <f>WEEKNUM(Table1[[#This Row],[Invoice Date]])</f>
        <v>46</v>
      </c>
    </row>
    <row r="4047" spans="2:17"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c r="O4047" s="4" t="str">
        <f>TEXT(Table1[[#This Row],[Invoice Date]],"yyyy")</f>
        <v>2020</v>
      </c>
      <c r="P4047" s="4" t="str">
        <f>TEXT(Table1[[#This Row],[Invoice Date]],"mmm")</f>
        <v>Nov</v>
      </c>
      <c r="Q4047" s="4">
        <f>WEEKNUM(Table1[[#This Row],[Invoice Date]])</f>
        <v>46</v>
      </c>
    </row>
    <row r="4048" spans="2:17"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c r="O4048" s="4" t="str">
        <f>TEXT(Table1[[#This Row],[Invoice Date]],"yyyy")</f>
        <v>2020</v>
      </c>
      <c r="P4048" s="4" t="str">
        <f>TEXT(Table1[[#This Row],[Invoice Date]],"mmm")</f>
        <v>Nov</v>
      </c>
      <c r="Q4048" s="4">
        <f>WEEKNUM(Table1[[#This Row],[Invoice Date]])</f>
        <v>47</v>
      </c>
    </row>
    <row r="4049" spans="2:17"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c r="O4049" s="4" t="str">
        <f>TEXT(Table1[[#This Row],[Invoice Date]],"yyyy")</f>
        <v>2020</v>
      </c>
      <c r="P4049" s="4" t="str">
        <f>TEXT(Table1[[#This Row],[Invoice Date]],"mmm")</f>
        <v>Dec</v>
      </c>
      <c r="Q4049" s="4">
        <f>WEEKNUM(Table1[[#This Row],[Invoice Date]])</f>
        <v>52</v>
      </c>
    </row>
    <row r="4050" spans="2:17"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c r="O4050" s="4" t="str">
        <f>TEXT(Table1[[#This Row],[Invoice Date]],"yyyy")</f>
        <v>2020</v>
      </c>
      <c r="P4050" s="4" t="str">
        <f>TEXT(Table1[[#This Row],[Invoice Date]],"mmm")</f>
        <v>Dec</v>
      </c>
      <c r="Q4050" s="4">
        <f>WEEKNUM(Table1[[#This Row],[Invoice Date]])</f>
        <v>52</v>
      </c>
    </row>
    <row r="4051" spans="2:17"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c r="O4051" s="4" t="str">
        <f>TEXT(Table1[[#This Row],[Invoice Date]],"yyyy")</f>
        <v>2020</v>
      </c>
      <c r="P4051" s="4" t="str">
        <f>TEXT(Table1[[#This Row],[Invoice Date]],"mmm")</f>
        <v>Dec</v>
      </c>
      <c r="Q4051" s="4">
        <f>WEEKNUM(Table1[[#This Row],[Invoice Date]])</f>
        <v>52</v>
      </c>
    </row>
    <row r="4052" spans="2:17"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c r="O4052" s="4" t="str">
        <f>TEXT(Table1[[#This Row],[Invoice Date]],"yyyy")</f>
        <v>2020</v>
      </c>
      <c r="P4052" s="4" t="str">
        <f>TEXT(Table1[[#This Row],[Invoice Date]],"mmm")</f>
        <v>Dec</v>
      </c>
      <c r="Q4052" s="4">
        <f>WEEKNUM(Table1[[#This Row],[Invoice Date]])</f>
        <v>52</v>
      </c>
    </row>
    <row r="4053" spans="2:17"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c r="O4053" s="4" t="str">
        <f>TEXT(Table1[[#This Row],[Invoice Date]],"yyyy")</f>
        <v>2020</v>
      </c>
      <c r="P4053" s="4" t="str">
        <f>TEXT(Table1[[#This Row],[Invoice Date]],"mmm")</f>
        <v>Dec</v>
      </c>
      <c r="Q4053" s="4">
        <f>WEEKNUM(Table1[[#This Row],[Invoice Date]])</f>
        <v>52</v>
      </c>
    </row>
    <row r="4054" spans="2:17"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c r="O4054" s="4" t="str">
        <f>TEXT(Table1[[#This Row],[Invoice Date]],"yyyy")</f>
        <v>2020</v>
      </c>
      <c r="P4054" s="4" t="str">
        <f>TEXT(Table1[[#This Row],[Invoice Date]],"mmm")</f>
        <v>Dec</v>
      </c>
      <c r="Q4054" s="4">
        <f>WEEKNUM(Table1[[#This Row],[Invoice Date]])</f>
        <v>53</v>
      </c>
    </row>
    <row r="4055" spans="2:17"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c r="O4055" s="4" t="str">
        <f>TEXT(Table1[[#This Row],[Invoice Date]],"yyyy")</f>
        <v>2020</v>
      </c>
      <c r="P4055" s="4" t="str">
        <f>TEXT(Table1[[#This Row],[Invoice Date]],"mmm")</f>
        <v>Dec</v>
      </c>
      <c r="Q4055" s="4">
        <f>WEEKNUM(Table1[[#This Row],[Invoice Date]])</f>
        <v>53</v>
      </c>
    </row>
    <row r="4056" spans="2:17"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c r="O4056" s="4" t="str">
        <f>TEXT(Table1[[#This Row],[Invoice Date]],"yyyy")</f>
        <v>2020</v>
      </c>
      <c r="P4056" s="4" t="str">
        <f>TEXT(Table1[[#This Row],[Invoice Date]],"mmm")</f>
        <v>Dec</v>
      </c>
      <c r="Q4056" s="4">
        <f>WEEKNUM(Table1[[#This Row],[Invoice Date]])</f>
        <v>53</v>
      </c>
    </row>
    <row r="4057" spans="2:17"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c r="O4057" s="4" t="str">
        <f>TEXT(Table1[[#This Row],[Invoice Date]],"yyyy")</f>
        <v>2020</v>
      </c>
      <c r="P4057" s="4" t="str">
        <f>TEXT(Table1[[#This Row],[Invoice Date]],"mmm")</f>
        <v>Dec</v>
      </c>
      <c r="Q4057" s="4">
        <f>WEEKNUM(Table1[[#This Row],[Invoice Date]])</f>
        <v>53</v>
      </c>
    </row>
    <row r="4058" spans="2:17"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c r="O4058" s="4" t="str">
        <f>TEXT(Table1[[#This Row],[Invoice Date]],"yyyy")</f>
        <v>2020</v>
      </c>
      <c r="P4058" s="4" t="str">
        <f>TEXT(Table1[[#This Row],[Invoice Date]],"mmm")</f>
        <v>Dec</v>
      </c>
      <c r="Q4058" s="4">
        <f>WEEKNUM(Table1[[#This Row],[Invoice Date]])</f>
        <v>53</v>
      </c>
    </row>
    <row r="4059" spans="2:17"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c r="O4059" s="4" t="str">
        <f>TEXT(Table1[[#This Row],[Invoice Date]],"yyyy")</f>
        <v>2021</v>
      </c>
      <c r="P4059" s="4" t="str">
        <f>TEXT(Table1[[#This Row],[Invoice Date]],"mmm")</f>
        <v>Jan</v>
      </c>
      <c r="Q4059" s="4">
        <f>WEEKNUM(Table1[[#This Row],[Invoice Date]])</f>
        <v>1</v>
      </c>
    </row>
    <row r="4060" spans="2:17"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c r="O4060" s="4" t="str">
        <f>TEXT(Table1[[#This Row],[Invoice Date]],"yyyy")</f>
        <v>2021</v>
      </c>
      <c r="P4060" s="4" t="str">
        <f>TEXT(Table1[[#This Row],[Invoice Date]],"mmm")</f>
        <v>Jan</v>
      </c>
      <c r="Q4060" s="4">
        <f>WEEKNUM(Table1[[#This Row],[Invoice Date]])</f>
        <v>1</v>
      </c>
    </row>
    <row r="4061" spans="2:17"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c r="O4061" s="4" t="str">
        <f>TEXT(Table1[[#This Row],[Invoice Date]],"yyyy")</f>
        <v>2021</v>
      </c>
      <c r="P4061" s="4" t="str">
        <f>TEXT(Table1[[#This Row],[Invoice Date]],"mmm")</f>
        <v>Jan</v>
      </c>
      <c r="Q4061" s="4">
        <f>WEEKNUM(Table1[[#This Row],[Invoice Date]])</f>
        <v>2</v>
      </c>
    </row>
    <row r="4062" spans="2:17"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c r="O4062" s="4" t="str">
        <f>TEXT(Table1[[#This Row],[Invoice Date]],"yyyy")</f>
        <v>2021</v>
      </c>
      <c r="P4062" s="4" t="str">
        <f>TEXT(Table1[[#This Row],[Invoice Date]],"mmm")</f>
        <v>Jan</v>
      </c>
      <c r="Q4062" s="4">
        <f>WEEKNUM(Table1[[#This Row],[Invoice Date]])</f>
        <v>2</v>
      </c>
    </row>
    <row r="4063" spans="2:17"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c r="O4063" s="4" t="str">
        <f>TEXT(Table1[[#This Row],[Invoice Date]],"yyyy")</f>
        <v>2021</v>
      </c>
      <c r="P4063" s="4" t="str">
        <f>TEXT(Table1[[#This Row],[Invoice Date]],"mmm")</f>
        <v>Jan</v>
      </c>
      <c r="Q4063" s="4">
        <f>WEEKNUM(Table1[[#This Row],[Invoice Date]])</f>
        <v>2</v>
      </c>
    </row>
    <row r="4064" spans="2:17"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c r="O4064" s="4" t="str">
        <f>TEXT(Table1[[#This Row],[Invoice Date]],"yyyy")</f>
        <v>2021</v>
      </c>
      <c r="P4064" s="4" t="str">
        <f>TEXT(Table1[[#This Row],[Invoice Date]],"mmm")</f>
        <v>Jan</v>
      </c>
      <c r="Q4064" s="4">
        <f>WEEKNUM(Table1[[#This Row],[Invoice Date]])</f>
        <v>2</v>
      </c>
    </row>
    <row r="4065" spans="2:17"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c r="O4065" s="4" t="str">
        <f>TEXT(Table1[[#This Row],[Invoice Date]],"yyyy")</f>
        <v>2021</v>
      </c>
      <c r="P4065" s="4" t="str">
        <f>TEXT(Table1[[#This Row],[Invoice Date]],"mmm")</f>
        <v>Jan</v>
      </c>
      <c r="Q4065" s="4">
        <f>WEEKNUM(Table1[[#This Row],[Invoice Date]])</f>
        <v>2</v>
      </c>
    </row>
    <row r="4066" spans="2:17"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c r="O4066" s="4" t="str">
        <f>TEXT(Table1[[#This Row],[Invoice Date]],"yyyy")</f>
        <v>2021</v>
      </c>
      <c r="P4066" s="4" t="str">
        <f>TEXT(Table1[[#This Row],[Invoice Date]],"mmm")</f>
        <v>Jan</v>
      </c>
      <c r="Q4066" s="4">
        <f>WEEKNUM(Table1[[#This Row],[Invoice Date]])</f>
        <v>2</v>
      </c>
    </row>
    <row r="4067" spans="2:17"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c r="O4067" s="4" t="str">
        <f>TEXT(Table1[[#This Row],[Invoice Date]],"yyyy")</f>
        <v>2021</v>
      </c>
      <c r="P4067" s="4" t="str">
        <f>TEXT(Table1[[#This Row],[Invoice Date]],"mmm")</f>
        <v>Jan</v>
      </c>
      <c r="Q4067" s="4">
        <f>WEEKNUM(Table1[[#This Row],[Invoice Date]])</f>
        <v>2</v>
      </c>
    </row>
    <row r="4068" spans="2:17"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c r="O4068" s="4" t="str">
        <f>TEXT(Table1[[#This Row],[Invoice Date]],"yyyy")</f>
        <v>2021</v>
      </c>
      <c r="P4068" s="4" t="str">
        <f>TEXT(Table1[[#This Row],[Invoice Date]],"mmm")</f>
        <v>Jan</v>
      </c>
      <c r="Q4068" s="4">
        <f>WEEKNUM(Table1[[#This Row],[Invoice Date]])</f>
        <v>3</v>
      </c>
    </row>
    <row r="4069" spans="2:17"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c r="O4069" s="4" t="str">
        <f>TEXT(Table1[[#This Row],[Invoice Date]],"yyyy")</f>
        <v>2021</v>
      </c>
      <c r="P4069" s="4" t="str">
        <f>TEXT(Table1[[#This Row],[Invoice Date]],"mmm")</f>
        <v>Jan</v>
      </c>
      <c r="Q4069" s="4">
        <f>WEEKNUM(Table1[[#This Row],[Invoice Date]])</f>
        <v>3</v>
      </c>
    </row>
    <row r="4070" spans="2:17"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c r="O4070" s="4" t="str">
        <f>TEXT(Table1[[#This Row],[Invoice Date]],"yyyy")</f>
        <v>2021</v>
      </c>
      <c r="P4070" s="4" t="str">
        <f>TEXT(Table1[[#This Row],[Invoice Date]],"mmm")</f>
        <v>Jan</v>
      </c>
      <c r="Q4070" s="4">
        <f>WEEKNUM(Table1[[#This Row],[Invoice Date]])</f>
        <v>3</v>
      </c>
    </row>
    <row r="4071" spans="2:17"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c r="O4071" s="4" t="str">
        <f>TEXT(Table1[[#This Row],[Invoice Date]],"yyyy")</f>
        <v>2021</v>
      </c>
      <c r="P4071" s="4" t="str">
        <f>TEXT(Table1[[#This Row],[Invoice Date]],"mmm")</f>
        <v>Jan</v>
      </c>
      <c r="Q4071" s="4">
        <f>WEEKNUM(Table1[[#This Row],[Invoice Date]])</f>
        <v>3</v>
      </c>
    </row>
    <row r="4072" spans="2:17"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c r="O4072" s="4" t="str">
        <f>TEXT(Table1[[#This Row],[Invoice Date]],"yyyy")</f>
        <v>2021</v>
      </c>
      <c r="P4072" s="4" t="str">
        <f>TEXT(Table1[[#This Row],[Invoice Date]],"mmm")</f>
        <v>Jan</v>
      </c>
      <c r="Q4072" s="4">
        <f>WEEKNUM(Table1[[#This Row],[Invoice Date]])</f>
        <v>3</v>
      </c>
    </row>
    <row r="4073" spans="2:17"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c r="O4073" s="4" t="str">
        <f>TEXT(Table1[[#This Row],[Invoice Date]],"yyyy")</f>
        <v>2021</v>
      </c>
      <c r="P4073" s="4" t="str">
        <f>TEXT(Table1[[#This Row],[Invoice Date]],"mmm")</f>
        <v>Jan</v>
      </c>
      <c r="Q4073" s="4">
        <f>WEEKNUM(Table1[[#This Row],[Invoice Date]])</f>
        <v>3</v>
      </c>
    </row>
    <row r="4074" spans="2:17"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c r="O4074" s="4" t="str">
        <f>TEXT(Table1[[#This Row],[Invoice Date]],"yyyy")</f>
        <v>2021</v>
      </c>
      <c r="P4074" s="4" t="str">
        <f>TEXT(Table1[[#This Row],[Invoice Date]],"mmm")</f>
        <v>Jan</v>
      </c>
      <c r="Q4074" s="4">
        <f>WEEKNUM(Table1[[#This Row],[Invoice Date]])</f>
        <v>3</v>
      </c>
    </row>
    <row r="4075" spans="2:17"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c r="O4075" s="4" t="str">
        <f>TEXT(Table1[[#This Row],[Invoice Date]],"yyyy")</f>
        <v>2021</v>
      </c>
      <c r="P4075" s="4" t="str">
        <f>TEXT(Table1[[#This Row],[Invoice Date]],"mmm")</f>
        <v>Jan</v>
      </c>
      <c r="Q4075" s="4">
        <f>WEEKNUM(Table1[[#This Row],[Invoice Date]])</f>
        <v>4</v>
      </c>
    </row>
    <row r="4076" spans="2:17"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c r="O4076" s="4" t="str">
        <f>TEXT(Table1[[#This Row],[Invoice Date]],"yyyy")</f>
        <v>2021</v>
      </c>
      <c r="P4076" s="4" t="str">
        <f>TEXT(Table1[[#This Row],[Invoice Date]],"mmm")</f>
        <v>Jan</v>
      </c>
      <c r="Q4076" s="4">
        <f>WEEKNUM(Table1[[#This Row],[Invoice Date]])</f>
        <v>4</v>
      </c>
    </row>
    <row r="4077" spans="2:17"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c r="O4077" s="4" t="str">
        <f>TEXT(Table1[[#This Row],[Invoice Date]],"yyyy")</f>
        <v>2021</v>
      </c>
      <c r="P4077" s="4" t="str">
        <f>TEXT(Table1[[#This Row],[Invoice Date]],"mmm")</f>
        <v>Jan</v>
      </c>
      <c r="Q4077" s="4">
        <f>WEEKNUM(Table1[[#This Row],[Invoice Date]])</f>
        <v>4</v>
      </c>
    </row>
    <row r="4078" spans="2:17"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c r="O4078" s="4" t="str">
        <f>TEXT(Table1[[#This Row],[Invoice Date]],"yyyy")</f>
        <v>2021</v>
      </c>
      <c r="P4078" s="4" t="str">
        <f>TEXT(Table1[[#This Row],[Invoice Date]],"mmm")</f>
        <v>Jan</v>
      </c>
      <c r="Q4078" s="4">
        <f>WEEKNUM(Table1[[#This Row],[Invoice Date]])</f>
        <v>4</v>
      </c>
    </row>
    <row r="4079" spans="2:17"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c r="O4079" s="4" t="str">
        <f>TEXT(Table1[[#This Row],[Invoice Date]],"yyyy")</f>
        <v>2021</v>
      </c>
      <c r="P4079" s="4" t="str">
        <f>TEXT(Table1[[#This Row],[Invoice Date]],"mmm")</f>
        <v>Jan</v>
      </c>
      <c r="Q4079" s="4">
        <f>WEEKNUM(Table1[[#This Row],[Invoice Date]])</f>
        <v>4</v>
      </c>
    </row>
    <row r="4080" spans="2:17"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c r="O4080" s="4" t="str">
        <f>TEXT(Table1[[#This Row],[Invoice Date]],"yyyy")</f>
        <v>2021</v>
      </c>
      <c r="P4080" s="4" t="str">
        <f>TEXT(Table1[[#This Row],[Invoice Date]],"mmm")</f>
        <v>Jan</v>
      </c>
      <c r="Q4080" s="4">
        <f>WEEKNUM(Table1[[#This Row],[Invoice Date]])</f>
        <v>4</v>
      </c>
    </row>
    <row r="4081" spans="2:17"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c r="O4081" s="4" t="str">
        <f>TEXT(Table1[[#This Row],[Invoice Date]],"yyyy")</f>
        <v>2021</v>
      </c>
      <c r="P4081" s="4" t="str">
        <f>TEXT(Table1[[#This Row],[Invoice Date]],"mmm")</f>
        <v>Jan</v>
      </c>
      <c r="Q4081" s="4">
        <f>WEEKNUM(Table1[[#This Row],[Invoice Date]])</f>
        <v>4</v>
      </c>
    </row>
    <row r="4082" spans="2:17"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c r="O4082" s="4" t="str">
        <f>TEXT(Table1[[#This Row],[Invoice Date]],"yyyy")</f>
        <v>2021</v>
      </c>
      <c r="P4082" s="4" t="str">
        <f>TEXT(Table1[[#This Row],[Invoice Date]],"mmm")</f>
        <v>Jan</v>
      </c>
      <c r="Q4082" s="4">
        <f>WEEKNUM(Table1[[#This Row],[Invoice Date]])</f>
        <v>5</v>
      </c>
    </row>
    <row r="4083" spans="2:17"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c r="O4083" s="4" t="str">
        <f>TEXT(Table1[[#This Row],[Invoice Date]],"yyyy")</f>
        <v>2021</v>
      </c>
      <c r="P4083" s="4" t="str">
        <f>TEXT(Table1[[#This Row],[Invoice Date]],"mmm")</f>
        <v>Jan</v>
      </c>
      <c r="Q4083" s="4">
        <f>WEEKNUM(Table1[[#This Row],[Invoice Date]])</f>
        <v>5</v>
      </c>
    </row>
    <row r="4084" spans="2:17"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c r="O4084" s="4" t="str">
        <f>TEXT(Table1[[#This Row],[Invoice Date]],"yyyy")</f>
        <v>2021</v>
      </c>
      <c r="P4084" s="4" t="str">
        <f>TEXT(Table1[[#This Row],[Invoice Date]],"mmm")</f>
        <v>Jan</v>
      </c>
      <c r="Q4084" s="4">
        <f>WEEKNUM(Table1[[#This Row],[Invoice Date]])</f>
        <v>5</v>
      </c>
    </row>
    <row r="4085" spans="2:17"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c r="O4085" s="4" t="str">
        <f>TEXT(Table1[[#This Row],[Invoice Date]],"yyyy")</f>
        <v>2021</v>
      </c>
      <c r="P4085" s="4" t="str">
        <f>TEXT(Table1[[#This Row],[Invoice Date]],"mmm")</f>
        <v>Jan</v>
      </c>
      <c r="Q4085" s="4">
        <f>WEEKNUM(Table1[[#This Row],[Invoice Date]])</f>
        <v>5</v>
      </c>
    </row>
    <row r="4086" spans="2:17"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c r="O4086" s="4" t="str">
        <f>TEXT(Table1[[#This Row],[Invoice Date]],"yyyy")</f>
        <v>2021</v>
      </c>
      <c r="P4086" s="4" t="str">
        <f>TEXT(Table1[[#This Row],[Invoice Date]],"mmm")</f>
        <v>Jan</v>
      </c>
      <c r="Q4086" s="4">
        <f>WEEKNUM(Table1[[#This Row],[Invoice Date]])</f>
        <v>5</v>
      </c>
    </row>
    <row r="4087" spans="2:17"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c r="O4087" s="4" t="str">
        <f>TEXT(Table1[[#This Row],[Invoice Date]],"yyyy")</f>
        <v>2021</v>
      </c>
      <c r="P4087" s="4" t="str">
        <f>TEXT(Table1[[#This Row],[Invoice Date]],"mmm")</f>
        <v>Jan</v>
      </c>
      <c r="Q4087" s="4">
        <f>WEEKNUM(Table1[[#This Row],[Invoice Date]])</f>
        <v>5</v>
      </c>
    </row>
    <row r="4088" spans="2:17"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c r="O4088" s="4" t="str">
        <f>TEXT(Table1[[#This Row],[Invoice Date]],"yyyy")</f>
        <v>2021</v>
      </c>
      <c r="P4088" s="4" t="str">
        <f>TEXT(Table1[[#This Row],[Invoice Date]],"mmm")</f>
        <v>Jan</v>
      </c>
      <c r="Q4088" s="4">
        <f>WEEKNUM(Table1[[#This Row],[Invoice Date]])</f>
        <v>5</v>
      </c>
    </row>
    <row r="4089" spans="2:17"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c r="O4089" s="4" t="str">
        <f>TEXT(Table1[[#This Row],[Invoice Date]],"yyyy")</f>
        <v>2021</v>
      </c>
      <c r="P4089" s="4" t="str">
        <f>TEXT(Table1[[#This Row],[Invoice Date]],"mmm")</f>
        <v>Jan</v>
      </c>
      <c r="Q4089" s="4">
        <f>WEEKNUM(Table1[[#This Row],[Invoice Date]])</f>
        <v>6</v>
      </c>
    </row>
    <row r="4090" spans="2:17"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c r="O4090" s="4" t="str">
        <f>TEXT(Table1[[#This Row],[Invoice Date]],"yyyy")</f>
        <v>2021</v>
      </c>
      <c r="P4090" s="4" t="str">
        <f>TEXT(Table1[[#This Row],[Invoice Date]],"mmm")</f>
        <v>Feb</v>
      </c>
      <c r="Q4090" s="4">
        <f>WEEKNUM(Table1[[#This Row],[Invoice Date]])</f>
        <v>6</v>
      </c>
    </row>
    <row r="4091" spans="2:17"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c r="O4091" s="4" t="str">
        <f>TEXT(Table1[[#This Row],[Invoice Date]],"yyyy")</f>
        <v>2021</v>
      </c>
      <c r="P4091" s="4" t="str">
        <f>TEXT(Table1[[#This Row],[Invoice Date]],"mmm")</f>
        <v>Feb</v>
      </c>
      <c r="Q4091" s="4">
        <f>WEEKNUM(Table1[[#This Row],[Invoice Date]])</f>
        <v>6</v>
      </c>
    </row>
    <row r="4092" spans="2:17"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c r="O4092" s="4" t="str">
        <f>TEXT(Table1[[#This Row],[Invoice Date]],"yyyy")</f>
        <v>2021</v>
      </c>
      <c r="P4092" s="4" t="str">
        <f>TEXT(Table1[[#This Row],[Invoice Date]],"mmm")</f>
        <v>Feb</v>
      </c>
      <c r="Q4092" s="4">
        <f>WEEKNUM(Table1[[#This Row],[Invoice Date]])</f>
        <v>6</v>
      </c>
    </row>
    <row r="4093" spans="2:17"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c r="O4093" s="4" t="str">
        <f>TEXT(Table1[[#This Row],[Invoice Date]],"yyyy")</f>
        <v>2021</v>
      </c>
      <c r="P4093" s="4" t="str">
        <f>TEXT(Table1[[#This Row],[Invoice Date]],"mmm")</f>
        <v>Feb</v>
      </c>
      <c r="Q4093" s="4">
        <f>WEEKNUM(Table1[[#This Row],[Invoice Date]])</f>
        <v>6</v>
      </c>
    </row>
    <row r="4094" spans="2:17"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c r="O4094" s="4" t="str">
        <f>TEXT(Table1[[#This Row],[Invoice Date]],"yyyy")</f>
        <v>2021</v>
      </c>
      <c r="P4094" s="4" t="str">
        <f>TEXT(Table1[[#This Row],[Invoice Date]],"mmm")</f>
        <v>Feb</v>
      </c>
      <c r="Q4094" s="4">
        <f>WEEKNUM(Table1[[#This Row],[Invoice Date]])</f>
        <v>6</v>
      </c>
    </row>
    <row r="4095" spans="2:17"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c r="O4095" s="4" t="str">
        <f>TEXT(Table1[[#This Row],[Invoice Date]],"yyyy")</f>
        <v>2021</v>
      </c>
      <c r="P4095" s="4" t="str">
        <f>TEXT(Table1[[#This Row],[Invoice Date]],"mmm")</f>
        <v>Feb</v>
      </c>
      <c r="Q4095" s="4">
        <f>WEEKNUM(Table1[[#This Row],[Invoice Date]])</f>
        <v>6</v>
      </c>
    </row>
    <row r="4096" spans="2:17"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c r="O4096" s="4" t="str">
        <f>TEXT(Table1[[#This Row],[Invoice Date]],"yyyy")</f>
        <v>2021</v>
      </c>
      <c r="P4096" s="4" t="str">
        <f>TEXT(Table1[[#This Row],[Invoice Date]],"mmm")</f>
        <v>Feb</v>
      </c>
      <c r="Q4096" s="4">
        <f>WEEKNUM(Table1[[#This Row],[Invoice Date]])</f>
        <v>7</v>
      </c>
    </row>
    <row r="4097" spans="2:17"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c r="O4097" s="4" t="str">
        <f>TEXT(Table1[[#This Row],[Invoice Date]],"yyyy")</f>
        <v>2021</v>
      </c>
      <c r="P4097" s="4" t="str">
        <f>TEXT(Table1[[#This Row],[Invoice Date]],"mmm")</f>
        <v>Feb</v>
      </c>
      <c r="Q4097" s="4">
        <f>WEEKNUM(Table1[[#This Row],[Invoice Date]])</f>
        <v>7</v>
      </c>
    </row>
    <row r="4098" spans="2:17"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c r="O4098" s="4" t="str">
        <f>TEXT(Table1[[#This Row],[Invoice Date]],"yyyy")</f>
        <v>2021</v>
      </c>
      <c r="P4098" s="4" t="str">
        <f>TEXT(Table1[[#This Row],[Invoice Date]],"mmm")</f>
        <v>Feb</v>
      </c>
      <c r="Q4098" s="4">
        <f>WEEKNUM(Table1[[#This Row],[Invoice Date]])</f>
        <v>7</v>
      </c>
    </row>
    <row r="4099" spans="2:17"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c r="O4099" s="4" t="str">
        <f>TEXT(Table1[[#This Row],[Invoice Date]],"yyyy")</f>
        <v>2021</v>
      </c>
      <c r="P4099" s="4" t="str">
        <f>TEXT(Table1[[#This Row],[Invoice Date]],"mmm")</f>
        <v>Feb</v>
      </c>
      <c r="Q4099" s="4">
        <f>WEEKNUM(Table1[[#This Row],[Invoice Date]])</f>
        <v>7</v>
      </c>
    </row>
    <row r="4100" spans="2:17"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c r="O4100" s="4" t="str">
        <f>TEXT(Table1[[#This Row],[Invoice Date]],"yyyy")</f>
        <v>2021</v>
      </c>
      <c r="P4100" s="4" t="str">
        <f>TEXT(Table1[[#This Row],[Invoice Date]],"mmm")</f>
        <v>Feb</v>
      </c>
      <c r="Q4100" s="4">
        <f>WEEKNUM(Table1[[#This Row],[Invoice Date]])</f>
        <v>7</v>
      </c>
    </row>
    <row r="4101" spans="2:17"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c r="O4101" s="4" t="str">
        <f>TEXT(Table1[[#This Row],[Invoice Date]],"yyyy")</f>
        <v>2021</v>
      </c>
      <c r="P4101" s="4" t="str">
        <f>TEXT(Table1[[#This Row],[Invoice Date]],"mmm")</f>
        <v>Feb</v>
      </c>
      <c r="Q4101" s="4">
        <f>WEEKNUM(Table1[[#This Row],[Invoice Date]])</f>
        <v>7</v>
      </c>
    </row>
    <row r="4102" spans="2:17"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c r="O4102" s="4" t="str">
        <f>TEXT(Table1[[#This Row],[Invoice Date]],"yyyy")</f>
        <v>2021</v>
      </c>
      <c r="P4102" s="4" t="str">
        <f>TEXT(Table1[[#This Row],[Invoice Date]],"mmm")</f>
        <v>Feb</v>
      </c>
      <c r="Q4102" s="4">
        <f>WEEKNUM(Table1[[#This Row],[Invoice Date]])</f>
        <v>7</v>
      </c>
    </row>
    <row r="4103" spans="2:17"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c r="O4103" s="4" t="str">
        <f>TEXT(Table1[[#This Row],[Invoice Date]],"yyyy")</f>
        <v>2021</v>
      </c>
      <c r="P4103" s="4" t="str">
        <f>TEXT(Table1[[#This Row],[Invoice Date]],"mmm")</f>
        <v>Feb</v>
      </c>
      <c r="Q4103" s="4">
        <f>WEEKNUM(Table1[[#This Row],[Invoice Date]])</f>
        <v>8</v>
      </c>
    </row>
    <row r="4104" spans="2:17"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c r="O4104" s="4" t="str">
        <f>TEXT(Table1[[#This Row],[Invoice Date]],"yyyy")</f>
        <v>2021</v>
      </c>
      <c r="P4104" s="4" t="str">
        <f>TEXT(Table1[[#This Row],[Invoice Date]],"mmm")</f>
        <v>Feb</v>
      </c>
      <c r="Q4104" s="4">
        <f>WEEKNUM(Table1[[#This Row],[Invoice Date]])</f>
        <v>8</v>
      </c>
    </row>
    <row r="4105" spans="2:17"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c r="O4105" s="4" t="str">
        <f>TEXT(Table1[[#This Row],[Invoice Date]],"yyyy")</f>
        <v>2021</v>
      </c>
      <c r="P4105" s="4" t="str">
        <f>TEXT(Table1[[#This Row],[Invoice Date]],"mmm")</f>
        <v>Feb</v>
      </c>
      <c r="Q4105" s="4">
        <f>WEEKNUM(Table1[[#This Row],[Invoice Date]])</f>
        <v>8</v>
      </c>
    </row>
    <row r="4106" spans="2:17"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c r="O4106" s="4" t="str">
        <f>TEXT(Table1[[#This Row],[Invoice Date]],"yyyy")</f>
        <v>2021</v>
      </c>
      <c r="P4106" s="4" t="str">
        <f>TEXT(Table1[[#This Row],[Invoice Date]],"mmm")</f>
        <v>Feb</v>
      </c>
      <c r="Q4106" s="4">
        <f>WEEKNUM(Table1[[#This Row],[Invoice Date]])</f>
        <v>8</v>
      </c>
    </row>
    <row r="4107" spans="2:17"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c r="O4107" s="4" t="str">
        <f>TEXT(Table1[[#This Row],[Invoice Date]],"yyyy")</f>
        <v>2021</v>
      </c>
      <c r="P4107" s="4" t="str">
        <f>TEXT(Table1[[#This Row],[Invoice Date]],"mmm")</f>
        <v>Feb</v>
      </c>
      <c r="Q4107" s="4">
        <f>WEEKNUM(Table1[[#This Row],[Invoice Date]])</f>
        <v>8</v>
      </c>
    </row>
    <row r="4108" spans="2:17"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c r="O4108" s="4" t="str">
        <f>TEXT(Table1[[#This Row],[Invoice Date]],"yyyy")</f>
        <v>2021</v>
      </c>
      <c r="P4108" s="4" t="str">
        <f>TEXT(Table1[[#This Row],[Invoice Date]],"mmm")</f>
        <v>Mar</v>
      </c>
      <c r="Q4108" s="4">
        <f>WEEKNUM(Table1[[#This Row],[Invoice Date]])</f>
        <v>11</v>
      </c>
    </row>
    <row r="4109" spans="2:17"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c r="O4109" s="4" t="str">
        <f>TEXT(Table1[[#This Row],[Invoice Date]],"yyyy")</f>
        <v>2021</v>
      </c>
      <c r="P4109" s="4" t="str">
        <f>TEXT(Table1[[#This Row],[Invoice Date]],"mmm")</f>
        <v>Mar</v>
      </c>
      <c r="Q4109" s="4">
        <f>WEEKNUM(Table1[[#This Row],[Invoice Date]])</f>
        <v>11</v>
      </c>
    </row>
    <row r="4110" spans="2:17"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c r="O4110" s="4" t="str">
        <f>TEXT(Table1[[#This Row],[Invoice Date]],"yyyy")</f>
        <v>2021</v>
      </c>
      <c r="P4110" s="4" t="str">
        <f>TEXT(Table1[[#This Row],[Invoice Date]],"mmm")</f>
        <v>Mar</v>
      </c>
      <c r="Q4110" s="4">
        <f>WEEKNUM(Table1[[#This Row],[Invoice Date]])</f>
        <v>11</v>
      </c>
    </row>
    <row r="4111" spans="2:17"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c r="O4111" s="4" t="str">
        <f>TEXT(Table1[[#This Row],[Invoice Date]],"yyyy")</f>
        <v>2021</v>
      </c>
      <c r="P4111" s="4" t="str">
        <f>TEXT(Table1[[#This Row],[Invoice Date]],"mmm")</f>
        <v>Mar</v>
      </c>
      <c r="Q4111" s="4">
        <f>WEEKNUM(Table1[[#This Row],[Invoice Date]])</f>
        <v>11</v>
      </c>
    </row>
    <row r="4112" spans="2:17"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c r="O4112" s="4" t="str">
        <f>TEXT(Table1[[#This Row],[Invoice Date]],"yyyy")</f>
        <v>2021</v>
      </c>
      <c r="P4112" s="4" t="str">
        <f>TEXT(Table1[[#This Row],[Invoice Date]],"mmm")</f>
        <v>Mar</v>
      </c>
      <c r="Q4112" s="4">
        <f>WEEKNUM(Table1[[#This Row],[Invoice Date]])</f>
        <v>11</v>
      </c>
    </row>
    <row r="4113" spans="2:17"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c r="O4113" s="4" t="str">
        <f>TEXT(Table1[[#This Row],[Invoice Date]],"yyyy")</f>
        <v>2021</v>
      </c>
      <c r="P4113" s="4" t="str">
        <f>TEXT(Table1[[#This Row],[Invoice Date]],"mmm")</f>
        <v>Mar</v>
      </c>
      <c r="Q4113" s="4">
        <f>WEEKNUM(Table1[[#This Row],[Invoice Date]])</f>
        <v>12</v>
      </c>
    </row>
    <row r="4114" spans="2:17"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c r="O4114" s="4" t="str">
        <f>TEXT(Table1[[#This Row],[Invoice Date]],"yyyy")</f>
        <v>2021</v>
      </c>
      <c r="P4114" s="4" t="str">
        <f>TEXT(Table1[[#This Row],[Invoice Date]],"mmm")</f>
        <v>Mar</v>
      </c>
      <c r="Q4114" s="4">
        <f>WEEKNUM(Table1[[#This Row],[Invoice Date]])</f>
        <v>12</v>
      </c>
    </row>
    <row r="4115" spans="2:17"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c r="O4115" s="4" t="str">
        <f>TEXT(Table1[[#This Row],[Invoice Date]],"yyyy")</f>
        <v>2021</v>
      </c>
      <c r="P4115" s="4" t="str">
        <f>TEXT(Table1[[#This Row],[Invoice Date]],"mmm")</f>
        <v>Mar</v>
      </c>
      <c r="Q4115" s="4">
        <f>WEEKNUM(Table1[[#This Row],[Invoice Date]])</f>
        <v>12</v>
      </c>
    </row>
    <row r="4116" spans="2:17"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c r="O4116" s="4" t="str">
        <f>TEXT(Table1[[#This Row],[Invoice Date]],"yyyy")</f>
        <v>2021</v>
      </c>
      <c r="P4116" s="4" t="str">
        <f>TEXT(Table1[[#This Row],[Invoice Date]],"mmm")</f>
        <v>Mar</v>
      </c>
      <c r="Q4116" s="4">
        <f>WEEKNUM(Table1[[#This Row],[Invoice Date]])</f>
        <v>12</v>
      </c>
    </row>
    <row r="4117" spans="2:17"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c r="O4117" s="4" t="str">
        <f>TEXT(Table1[[#This Row],[Invoice Date]],"yyyy")</f>
        <v>2021</v>
      </c>
      <c r="P4117" s="4" t="str">
        <f>TEXT(Table1[[#This Row],[Invoice Date]],"mmm")</f>
        <v>Mar</v>
      </c>
      <c r="Q4117" s="4">
        <f>WEEKNUM(Table1[[#This Row],[Invoice Date]])</f>
        <v>12</v>
      </c>
    </row>
    <row r="4118" spans="2:17"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c r="O4118" s="4" t="str">
        <f>TEXT(Table1[[#This Row],[Invoice Date]],"yyyy")</f>
        <v>2021</v>
      </c>
      <c r="P4118" s="4" t="str">
        <f>TEXT(Table1[[#This Row],[Invoice Date]],"mmm")</f>
        <v>Mar</v>
      </c>
      <c r="Q4118" s="4">
        <f>WEEKNUM(Table1[[#This Row],[Invoice Date]])</f>
        <v>12</v>
      </c>
    </row>
    <row r="4119" spans="2:17"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c r="O4119" s="4" t="str">
        <f>TEXT(Table1[[#This Row],[Invoice Date]],"yyyy")</f>
        <v>2021</v>
      </c>
      <c r="P4119" s="4" t="str">
        <f>TEXT(Table1[[#This Row],[Invoice Date]],"mmm")</f>
        <v>Mar</v>
      </c>
      <c r="Q4119" s="4">
        <f>WEEKNUM(Table1[[#This Row],[Invoice Date]])</f>
        <v>12</v>
      </c>
    </row>
    <row r="4120" spans="2:17"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c r="O4120" s="4" t="str">
        <f>TEXT(Table1[[#This Row],[Invoice Date]],"yyyy")</f>
        <v>2021</v>
      </c>
      <c r="P4120" s="4" t="str">
        <f>TEXT(Table1[[#This Row],[Invoice Date]],"mmm")</f>
        <v>Mar</v>
      </c>
      <c r="Q4120" s="4">
        <f>WEEKNUM(Table1[[#This Row],[Invoice Date]])</f>
        <v>13</v>
      </c>
    </row>
    <row r="4121" spans="2:17"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c r="O4121" s="4" t="str">
        <f>TEXT(Table1[[#This Row],[Invoice Date]],"yyyy")</f>
        <v>2021</v>
      </c>
      <c r="P4121" s="4" t="str">
        <f>TEXT(Table1[[#This Row],[Invoice Date]],"mmm")</f>
        <v>Mar</v>
      </c>
      <c r="Q4121" s="4">
        <f>WEEKNUM(Table1[[#This Row],[Invoice Date]])</f>
        <v>13</v>
      </c>
    </row>
    <row r="4122" spans="2:17"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c r="O4122" s="4" t="str">
        <f>TEXT(Table1[[#This Row],[Invoice Date]],"yyyy")</f>
        <v>2021</v>
      </c>
      <c r="P4122" s="4" t="str">
        <f>TEXT(Table1[[#This Row],[Invoice Date]],"mmm")</f>
        <v>Mar</v>
      </c>
      <c r="Q4122" s="4">
        <f>WEEKNUM(Table1[[#This Row],[Invoice Date]])</f>
        <v>13</v>
      </c>
    </row>
    <row r="4123" spans="2:17"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c r="O4123" s="4" t="str">
        <f>TEXT(Table1[[#This Row],[Invoice Date]],"yyyy")</f>
        <v>2021</v>
      </c>
      <c r="P4123" s="4" t="str">
        <f>TEXT(Table1[[#This Row],[Invoice Date]],"mmm")</f>
        <v>Apr</v>
      </c>
      <c r="Q4123" s="4">
        <f>WEEKNUM(Table1[[#This Row],[Invoice Date]])</f>
        <v>15</v>
      </c>
    </row>
    <row r="4124" spans="2:17"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c r="O4124" s="4" t="str">
        <f>TEXT(Table1[[#This Row],[Invoice Date]],"yyyy")</f>
        <v>2021</v>
      </c>
      <c r="P4124" s="4" t="str">
        <f>TEXT(Table1[[#This Row],[Invoice Date]],"mmm")</f>
        <v>Apr</v>
      </c>
      <c r="Q4124" s="4">
        <f>WEEKNUM(Table1[[#This Row],[Invoice Date]])</f>
        <v>15</v>
      </c>
    </row>
    <row r="4125" spans="2:17"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c r="O4125" s="4" t="str">
        <f>TEXT(Table1[[#This Row],[Invoice Date]],"yyyy")</f>
        <v>2021</v>
      </c>
      <c r="P4125" s="4" t="str">
        <f>TEXT(Table1[[#This Row],[Invoice Date]],"mmm")</f>
        <v>Apr</v>
      </c>
      <c r="Q4125" s="4">
        <f>WEEKNUM(Table1[[#This Row],[Invoice Date]])</f>
        <v>15</v>
      </c>
    </row>
    <row r="4126" spans="2:17"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c r="O4126" s="4" t="str">
        <f>TEXT(Table1[[#This Row],[Invoice Date]],"yyyy")</f>
        <v>2021</v>
      </c>
      <c r="P4126" s="4" t="str">
        <f>TEXT(Table1[[#This Row],[Invoice Date]],"mmm")</f>
        <v>Apr</v>
      </c>
      <c r="Q4126" s="4">
        <f>WEEKNUM(Table1[[#This Row],[Invoice Date]])</f>
        <v>15</v>
      </c>
    </row>
    <row r="4127" spans="2:17"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c r="O4127" s="4" t="str">
        <f>TEXT(Table1[[#This Row],[Invoice Date]],"yyyy")</f>
        <v>2021</v>
      </c>
      <c r="P4127" s="4" t="str">
        <f>TEXT(Table1[[#This Row],[Invoice Date]],"mmm")</f>
        <v>Apr</v>
      </c>
      <c r="Q4127" s="4">
        <f>WEEKNUM(Table1[[#This Row],[Invoice Date]])</f>
        <v>15</v>
      </c>
    </row>
    <row r="4128" spans="2:17"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c r="O4128" s="4" t="str">
        <f>TEXT(Table1[[#This Row],[Invoice Date]],"yyyy")</f>
        <v>2021</v>
      </c>
      <c r="P4128" s="4" t="str">
        <f>TEXT(Table1[[#This Row],[Invoice Date]],"mmm")</f>
        <v>Apr</v>
      </c>
      <c r="Q4128" s="4">
        <f>WEEKNUM(Table1[[#This Row],[Invoice Date]])</f>
        <v>16</v>
      </c>
    </row>
    <row r="4129" spans="2:17"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c r="O4129" s="4" t="str">
        <f>TEXT(Table1[[#This Row],[Invoice Date]],"yyyy")</f>
        <v>2021</v>
      </c>
      <c r="P4129" s="4" t="str">
        <f>TEXT(Table1[[#This Row],[Invoice Date]],"mmm")</f>
        <v>Apr</v>
      </c>
      <c r="Q4129" s="4">
        <f>WEEKNUM(Table1[[#This Row],[Invoice Date]])</f>
        <v>16</v>
      </c>
    </row>
    <row r="4130" spans="2:17"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c r="O4130" s="4" t="str">
        <f>TEXT(Table1[[#This Row],[Invoice Date]],"yyyy")</f>
        <v>2021</v>
      </c>
      <c r="P4130" s="4" t="str">
        <f>TEXT(Table1[[#This Row],[Invoice Date]],"mmm")</f>
        <v>Apr</v>
      </c>
      <c r="Q4130" s="4">
        <f>WEEKNUM(Table1[[#This Row],[Invoice Date]])</f>
        <v>16</v>
      </c>
    </row>
    <row r="4131" spans="2:17"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c r="O4131" s="4" t="str">
        <f>TEXT(Table1[[#This Row],[Invoice Date]],"yyyy")</f>
        <v>2021</v>
      </c>
      <c r="P4131" s="4" t="str">
        <f>TEXT(Table1[[#This Row],[Invoice Date]],"mmm")</f>
        <v>Apr</v>
      </c>
      <c r="Q4131" s="4">
        <f>WEEKNUM(Table1[[#This Row],[Invoice Date]])</f>
        <v>16</v>
      </c>
    </row>
    <row r="4132" spans="2:17"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c r="O4132" s="4" t="str">
        <f>TEXT(Table1[[#This Row],[Invoice Date]],"yyyy")</f>
        <v>2021</v>
      </c>
      <c r="P4132" s="4" t="str">
        <f>TEXT(Table1[[#This Row],[Invoice Date]],"mmm")</f>
        <v>Apr</v>
      </c>
      <c r="Q4132" s="4">
        <f>WEEKNUM(Table1[[#This Row],[Invoice Date]])</f>
        <v>16</v>
      </c>
    </row>
    <row r="4133" spans="2:17"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c r="O4133" s="4" t="str">
        <f>TEXT(Table1[[#This Row],[Invoice Date]],"yyyy")</f>
        <v>2021</v>
      </c>
      <c r="P4133" s="4" t="str">
        <f>TEXT(Table1[[#This Row],[Invoice Date]],"mmm")</f>
        <v>Apr</v>
      </c>
      <c r="Q4133" s="4">
        <f>WEEKNUM(Table1[[#This Row],[Invoice Date]])</f>
        <v>16</v>
      </c>
    </row>
    <row r="4134" spans="2:17"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c r="O4134" s="4" t="str">
        <f>TEXT(Table1[[#This Row],[Invoice Date]],"yyyy")</f>
        <v>2021</v>
      </c>
      <c r="P4134" s="4" t="str">
        <f>TEXT(Table1[[#This Row],[Invoice Date]],"mmm")</f>
        <v>Apr</v>
      </c>
      <c r="Q4134" s="4">
        <f>WEEKNUM(Table1[[#This Row],[Invoice Date]])</f>
        <v>16</v>
      </c>
    </row>
    <row r="4135" spans="2:17"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c r="O4135" s="4" t="str">
        <f>TEXT(Table1[[#This Row],[Invoice Date]],"yyyy")</f>
        <v>2021</v>
      </c>
      <c r="P4135" s="4" t="str">
        <f>TEXT(Table1[[#This Row],[Invoice Date]],"mmm")</f>
        <v>Apr</v>
      </c>
      <c r="Q4135" s="4">
        <f>WEEKNUM(Table1[[#This Row],[Invoice Date]])</f>
        <v>17</v>
      </c>
    </row>
    <row r="4136" spans="2:17"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c r="O4136" s="4" t="str">
        <f>TEXT(Table1[[#This Row],[Invoice Date]],"yyyy")</f>
        <v>2021</v>
      </c>
      <c r="P4136" s="4" t="str">
        <f>TEXT(Table1[[#This Row],[Invoice Date]],"mmm")</f>
        <v>Apr</v>
      </c>
      <c r="Q4136" s="4">
        <f>WEEKNUM(Table1[[#This Row],[Invoice Date]])</f>
        <v>17</v>
      </c>
    </row>
    <row r="4137" spans="2:17"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c r="O4137" s="4" t="str">
        <f>TEXT(Table1[[#This Row],[Invoice Date]],"yyyy")</f>
        <v>2021</v>
      </c>
      <c r="P4137" s="4" t="str">
        <f>TEXT(Table1[[#This Row],[Invoice Date]],"mmm")</f>
        <v>Apr</v>
      </c>
      <c r="Q4137" s="4">
        <f>WEEKNUM(Table1[[#This Row],[Invoice Date]])</f>
        <v>17</v>
      </c>
    </row>
    <row r="4138" spans="2:17"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c r="O4138" s="4" t="str">
        <f>TEXT(Table1[[#This Row],[Invoice Date]],"yyyy")</f>
        <v>2021</v>
      </c>
      <c r="P4138" s="4" t="str">
        <f>TEXT(Table1[[#This Row],[Invoice Date]],"mmm")</f>
        <v>Apr</v>
      </c>
      <c r="Q4138" s="4">
        <f>WEEKNUM(Table1[[#This Row],[Invoice Date]])</f>
        <v>17</v>
      </c>
    </row>
    <row r="4139" spans="2:17"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c r="O4139" s="4" t="str">
        <f>TEXT(Table1[[#This Row],[Invoice Date]],"yyyy")</f>
        <v>2021</v>
      </c>
      <c r="P4139" s="4" t="str">
        <f>TEXT(Table1[[#This Row],[Invoice Date]],"mmm")</f>
        <v>Apr</v>
      </c>
      <c r="Q4139" s="4">
        <f>WEEKNUM(Table1[[#This Row],[Invoice Date]])</f>
        <v>17</v>
      </c>
    </row>
    <row r="4140" spans="2:17"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c r="O4140" s="4" t="str">
        <f>TEXT(Table1[[#This Row],[Invoice Date]],"yyyy")</f>
        <v>2021</v>
      </c>
      <c r="P4140" s="4" t="str">
        <f>TEXT(Table1[[#This Row],[Invoice Date]],"mmm")</f>
        <v>Apr</v>
      </c>
      <c r="Q4140" s="4">
        <f>WEEKNUM(Table1[[#This Row],[Invoice Date]])</f>
        <v>17</v>
      </c>
    </row>
    <row r="4141" spans="2:17"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c r="O4141" s="4" t="str">
        <f>TEXT(Table1[[#This Row],[Invoice Date]],"yyyy")</f>
        <v>2021</v>
      </c>
      <c r="P4141" s="4" t="str">
        <f>TEXT(Table1[[#This Row],[Invoice Date]],"mmm")</f>
        <v>Apr</v>
      </c>
      <c r="Q4141" s="4">
        <f>WEEKNUM(Table1[[#This Row],[Invoice Date]])</f>
        <v>17</v>
      </c>
    </row>
    <row r="4142" spans="2:17"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c r="O4142" s="4" t="str">
        <f>TEXT(Table1[[#This Row],[Invoice Date]],"yyyy")</f>
        <v>2021</v>
      </c>
      <c r="P4142" s="4" t="str">
        <f>TEXT(Table1[[#This Row],[Invoice Date]],"mmm")</f>
        <v>Apr</v>
      </c>
      <c r="Q4142" s="4">
        <f>WEEKNUM(Table1[[#This Row],[Invoice Date]])</f>
        <v>18</v>
      </c>
    </row>
    <row r="4143" spans="2:17"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c r="O4143" s="4" t="str">
        <f>TEXT(Table1[[#This Row],[Invoice Date]],"yyyy")</f>
        <v>2021</v>
      </c>
      <c r="P4143" s="4" t="str">
        <f>TEXT(Table1[[#This Row],[Invoice Date]],"mmm")</f>
        <v>Apr</v>
      </c>
      <c r="Q4143" s="4">
        <f>WEEKNUM(Table1[[#This Row],[Invoice Date]])</f>
        <v>18</v>
      </c>
    </row>
    <row r="4144" spans="2:17"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c r="O4144" s="4" t="str">
        <f>TEXT(Table1[[#This Row],[Invoice Date]],"yyyy")</f>
        <v>2021</v>
      </c>
      <c r="P4144" s="4" t="str">
        <f>TEXT(Table1[[#This Row],[Invoice Date]],"mmm")</f>
        <v>Apr</v>
      </c>
      <c r="Q4144" s="4">
        <f>WEEKNUM(Table1[[#This Row],[Invoice Date]])</f>
        <v>18</v>
      </c>
    </row>
    <row r="4145" spans="2:17"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c r="O4145" s="4" t="str">
        <f>TEXT(Table1[[#This Row],[Invoice Date]],"yyyy")</f>
        <v>2021</v>
      </c>
      <c r="P4145" s="4" t="str">
        <f>TEXT(Table1[[#This Row],[Invoice Date]],"mmm")</f>
        <v>Apr</v>
      </c>
      <c r="Q4145" s="4">
        <f>WEEKNUM(Table1[[#This Row],[Invoice Date]])</f>
        <v>18</v>
      </c>
    </row>
    <row r="4146" spans="2:17"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c r="O4146" s="4" t="str">
        <f>TEXT(Table1[[#This Row],[Invoice Date]],"yyyy")</f>
        <v>2021</v>
      </c>
      <c r="P4146" s="4" t="str">
        <f>TEXT(Table1[[#This Row],[Invoice Date]],"mmm")</f>
        <v>Apr</v>
      </c>
      <c r="Q4146" s="4">
        <f>WEEKNUM(Table1[[#This Row],[Invoice Date]])</f>
        <v>18</v>
      </c>
    </row>
    <row r="4147" spans="2:17"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c r="O4147" s="4" t="str">
        <f>TEXT(Table1[[#This Row],[Invoice Date]],"yyyy")</f>
        <v>2021</v>
      </c>
      <c r="P4147" s="4" t="str">
        <f>TEXT(Table1[[#This Row],[Invoice Date]],"mmm")</f>
        <v>Apr</v>
      </c>
      <c r="Q4147" s="4">
        <f>WEEKNUM(Table1[[#This Row],[Invoice Date]])</f>
        <v>18</v>
      </c>
    </row>
    <row r="4148" spans="2:17"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c r="O4148" s="4" t="str">
        <f>TEXT(Table1[[#This Row],[Invoice Date]],"yyyy")</f>
        <v>2021</v>
      </c>
      <c r="P4148" s="4" t="str">
        <f>TEXT(Table1[[#This Row],[Invoice Date]],"mmm")</f>
        <v>May</v>
      </c>
      <c r="Q4148" s="4">
        <f>WEEKNUM(Table1[[#This Row],[Invoice Date]])</f>
        <v>18</v>
      </c>
    </row>
    <row r="4149" spans="2:17"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c r="O4149" s="4" t="str">
        <f>TEXT(Table1[[#This Row],[Invoice Date]],"yyyy")</f>
        <v>2021</v>
      </c>
      <c r="P4149" s="4" t="str">
        <f>TEXT(Table1[[#This Row],[Invoice Date]],"mmm")</f>
        <v>May</v>
      </c>
      <c r="Q4149" s="4">
        <f>WEEKNUM(Table1[[#This Row],[Invoice Date]])</f>
        <v>19</v>
      </c>
    </row>
    <row r="4150" spans="2:17"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c r="O4150" s="4" t="str">
        <f>TEXT(Table1[[#This Row],[Invoice Date]],"yyyy")</f>
        <v>2021</v>
      </c>
      <c r="P4150" s="4" t="str">
        <f>TEXT(Table1[[#This Row],[Invoice Date]],"mmm")</f>
        <v>May</v>
      </c>
      <c r="Q4150" s="4">
        <f>WEEKNUM(Table1[[#This Row],[Invoice Date]])</f>
        <v>19</v>
      </c>
    </row>
    <row r="4151" spans="2:17"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c r="O4151" s="4" t="str">
        <f>TEXT(Table1[[#This Row],[Invoice Date]],"yyyy")</f>
        <v>2021</v>
      </c>
      <c r="P4151" s="4" t="str">
        <f>TEXT(Table1[[#This Row],[Invoice Date]],"mmm")</f>
        <v>May</v>
      </c>
      <c r="Q4151" s="4">
        <f>WEEKNUM(Table1[[#This Row],[Invoice Date]])</f>
        <v>19</v>
      </c>
    </row>
    <row r="4152" spans="2:17"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c r="O4152" s="4" t="str">
        <f>TEXT(Table1[[#This Row],[Invoice Date]],"yyyy")</f>
        <v>2021</v>
      </c>
      <c r="P4152" s="4" t="str">
        <f>TEXT(Table1[[#This Row],[Invoice Date]],"mmm")</f>
        <v>May</v>
      </c>
      <c r="Q4152" s="4">
        <f>WEEKNUM(Table1[[#This Row],[Invoice Date]])</f>
        <v>19</v>
      </c>
    </row>
    <row r="4153" spans="2:17"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c r="O4153" s="4" t="str">
        <f>TEXT(Table1[[#This Row],[Invoice Date]],"yyyy")</f>
        <v>2021</v>
      </c>
      <c r="P4153" s="4" t="str">
        <f>TEXT(Table1[[#This Row],[Invoice Date]],"mmm")</f>
        <v>May</v>
      </c>
      <c r="Q4153" s="4">
        <f>WEEKNUM(Table1[[#This Row],[Invoice Date]])</f>
        <v>19</v>
      </c>
    </row>
    <row r="4154" spans="2:17"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c r="O4154" s="4" t="str">
        <f>TEXT(Table1[[#This Row],[Invoice Date]],"yyyy")</f>
        <v>2021</v>
      </c>
      <c r="P4154" s="4" t="str">
        <f>TEXT(Table1[[#This Row],[Invoice Date]],"mmm")</f>
        <v>May</v>
      </c>
      <c r="Q4154" s="4">
        <f>WEEKNUM(Table1[[#This Row],[Invoice Date]])</f>
        <v>19</v>
      </c>
    </row>
    <row r="4155" spans="2:17"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c r="O4155" s="4" t="str">
        <f>TEXT(Table1[[#This Row],[Invoice Date]],"yyyy")</f>
        <v>2021</v>
      </c>
      <c r="P4155" s="4" t="str">
        <f>TEXT(Table1[[#This Row],[Invoice Date]],"mmm")</f>
        <v>May</v>
      </c>
      <c r="Q4155" s="4">
        <f>WEEKNUM(Table1[[#This Row],[Invoice Date]])</f>
        <v>19</v>
      </c>
    </row>
    <row r="4156" spans="2:17"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c r="O4156" s="4" t="str">
        <f>TEXT(Table1[[#This Row],[Invoice Date]],"yyyy")</f>
        <v>2021</v>
      </c>
      <c r="P4156" s="4" t="str">
        <f>TEXT(Table1[[#This Row],[Invoice Date]],"mmm")</f>
        <v>May</v>
      </c>
      <c r="Q4156" s="4">
        <f>WEEKNUM(Table1[[#This Row],[Invoice Date]])</f>
        <v>20</v>
      </c>
    </row>
    <row r="4157" spans="2:17"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c r="O4157" s="4" t="str">
        <f>TEXT(Table1[[#This Row],[Invoice Date]],"yyyy")</f>
        <v>2021</v>
      </c>
      <c r="P4157" s="4" t="str">
        <f>TEXT(Table1[[#This Row],[Invoice Date]],"mmm")</f>
        <v>May</v>
      </c>
      <c r="Q4157" s="4">
        <f>WEEKNUM(Table1[[#This Row],[Invoice Date]])</f>
        <v>20</v>
      </c>
    </row>
    <row r="4158" spans="2:17"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c r="O4158" s="4" t="str">
        <f>TEXT(Table1[[#This Row],[Invoice Date]],"yyyy")</f>
        <v>2021</v>
      </c>
      <c r="P4158" s="4" t="str">
        <f>TEXT(Table1[[#This Row],[Invoice Date]],"mmm")</f>
        <v>May</v>
      </c>
      <c r="Q4158" s="4">
        <f>WEEKNUM(Table1[[#This Row],[Invoice Date]])</f>
        <v>20</v>
      </c>
    </row>
    <row r="4159" spans="2:17"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c r="O4159" s="4" t="str">
        <f>TEXT(Table1[[#This Row],[Invoice Date]],"yyyy")</f>
        <v>2021</v>
      </c>
      <c r="P4159" s="4" t="str">
        <f>TEXT(Table1[[#This Row],[Invoice Date]],"mmm")</f>
        <v>May</v>
      </c>
      <c r="Q4159" s="4">
        <f>WEEKNUM(Table1[[#This Row],[Invoice Date]])</f>
        <v>20</v>
      </c>
    </row>
    <row r="4160" spans="2:17"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c r="O4160" s="4" t="str">
        <f>TEXT(Table1[[#This Row],[Invoice Date]],"yyyy")</f>
        <v>2021</v>
      </c>
      <c r="P4160" s="4" t="str">
        <f>TEXT(Table1[[#This Row],[Invoice Date]],"mmm")</f>
        <v>May</v>
      </c>
      <c r="Q4160" s="4">
        <f>WEEKNUM(Table1[[#This Row],[Invoice Date]])</f>
        <v>20</v>
      </c>
    </row>
    <row r="4161" spans="2:17"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c r="O4161" s="4" t="str">
        <f>TEXT(Table1[[#This Row],[Invoice Date]],"yyyy")</f>
        <v>2021</v>
      </c>
      <c r="P4161" s="4" t="str">
        <f>TEXT(Table1[[#This Row],[Invoice Date]],"mmm")</f>
        <v>May</v>
      </c>
      <c r="Q4161" s="4">
        <f>WEEKNUM(Table1[[#This Row],[Invoice Date]])</f>
        <v>20</v>
      </c>
    </row>
    <row r="4162" spans="2:17"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c r="O4162" s="4" t="str">
        <f>TEXT(Table1[[#This Row],[Invoice Date]],"yyyy")</f>
        <v>2021</v>
      </c>
      <c r="P4162" s="4" t="str">
        <f>TEXT(Table1[[#This Row],[Invoice Date]],"mmm")</f>
        <v>May</v>
      </c>
      <c r="Q4162" s="4">
        <f>WEEKNUM(Table1[[#This Row],[Invoice Date]])</f>
        <v>20</v>
      </c>
    </row>
    <row r="4163" spans="2:17"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c r="O4163" s="4" t="str">
        <f>TEXT(Table1[[#This Row],[Invoice Date]],"yyyy")</f>
        <v>2021</v>
      </c>
      <c r="P4163" s="4" t="str">
        <f>TEXT(Table1[[#This Row],[Invoice Date]],"mmm")</f>
        <v>May</v>
      </c>
      <c r="Q4163" s="4">
        <f>WEEKNUM(Table1[[#This Row],[Invoice Date]])</f>
        <v>21</v>
      </c>
    </row>
    <row r="4164" spans="2:17"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c r="O4164" s="4" t="str">
        <f>TEXT(Table1[[#This Row],[Invoice Date]],"yyyy")</f>
        <v>2021</v>
      </c>
      <c r="P4164" s="4" t="str">
        <f>TEXT(Table1[[#This Row],[Invoice Date]],"mmm")</f>
        <v>May</v>
      </c>
      <c r="Q4164" s="4">
        <f>WEEKNUM(Table1[[#This Row],[Invoice Date]])</f>
        <v>21</v>
      </c>
    </row>
    <row r="4165" spans="2:17"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c r="O4165" s="4" t="str">
        <f>TEXT(Table1[[#This Row],[Invoice Date]],"yyyy")</f>
        <v>2021</v>
      </c>
      <c r="P4165" s="4" t="str">
        <f>TEXT(Table1[[#This Row],[Invoice Date]],"mmm")</f>
        <v>May</v>
      </c>
      <c r="Q4165" s="4">
        <f>WEEKNUM(Table1[[#This Row],[Invoice Date]])</f>
        <v>21</v>
      </c>
    </row>
    <row r="4166" spans="2:17"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c r="O4166" s="4" t="str">
        <f>TEXT(Table1[[#This Row],[Invoice Date]],"yyyy")</f>
        <v>2021</v>
      </c>
      <c r="P4166" s="4" t="str">
        <f>TEXT(Table1[[#This Row],[Invoice Date]],"mmm")</f>
        <v>May</v>
      </c>
      <c r="Q4166" s="4">
        <f>WEEKNUM(Table1[[#This Row],[Invoice Date]])</f>
        <v>21</v>
      </c>
    </row>
    <row r="4167" spans="2:17"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c r="O4167" s="4" t="str">
        <f>TEXT(Table1[[#This Row],[Invoice Date]],"yyyy")</f>
        <v>2021</v>
      </c>
      <c r="P4167" s="4" t="str">
        <f>TEXT(Table1[[#This Row],[Invoice Date]],"mmm")</f>
        <v>May</v>
      </c>
      <c r="Q4167" s="4">
        <f>WEEKNUM(Table1[[#This Row],[Invoice Date]])</f>
        <v>21</v>
      </c>
    </row>
    <row r="4168" spans="2:17"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c r="O4168" s="4" t="str">
        <f>TEXT(Table1[[#This Row],[Invoice Date]],"yyyy")</f>
        <v>2021</v>
      </c>
      <c r="P4168" s="4" t="str">
        <f>TEXT(Table1[[#This Row],[Invoice Date]],"mmm")</f>
        <v>May</v>
      </c>
      <c r="Q4168" s="4">
        <f>WEEKNUM(Table1[[#This Row],[Invoice Date]])</f>
        <v>21</v>
      </c>
    </row>
    <row r="4169" spans="2:17"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c r="O4169" s="4" t="str">
        <f>TEXT(Table1[[#This Row],[Invoice Date]],"yyyy")</f>
        <v>2021</v>
      </c>
      <c r="P4169" s="4" t="str">
        <f>TEXT(Table1[[#This Row],[Invoice Date]],"mmm")</f>
        <v>May</v>
      </c>
      <c r="Q4169" s="4">
        <f>WEEKNUM(Table1[[#This Row],[Invoice Date]])</f>
        <v>21</v>
      </c>
    </row>
    <row r="4170" spans="2:17"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c r="O4170" s="4" t="str">
        <f>TEXT(Table1[[#This Row],[Invoice Date]],"yyyy")</f>
        <v>2021</v>
      </c>
      <c r="P4170" s="4" t="str">
        <f>TEXT(Table1[[#This Row],[Invoice Date]],"mmm")</f>
        <v>May</v>
      </c>
      <c r="Q4170" s="4">
        <f>WEEKNUM(Table1[[#This Row],[Invoice Date]])</f>
        <v>22</v>
      </c>
    </row>
    <row r="4171" spans="2:17"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c r="O4171" s="4" t="str">
        <f>TEXT(Table1[[#This Row],[Invoice Date]],"yyyy")</f>
        <v>2021</v>
      </c>
      <c r="P4171" s="4" t="str">
        <f>TEXT(Table1[[#This Row],[Invoice Date]],"mmm")</f>
        <v>May</v>
      </c>
      <c r="Q4171" s="4">
        <f>WEEKNUM(Table1[[#This Row],[Invoice Date]])</f>
        <v>22</v>
      </c>
    </row>
    <row r="4172" spans="2:17"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c r="O4172" s="4" t="str">
        <f>TEXT(Table1[[#This Row],[Invoice Date]],"yyyy")</f>
        <v>2021</v>
      </c>
      <c r="P4172" s="4" t="str">
        <f>TEXT(Table1[[#This Row],[Invoice Date]],"mmm")</f>
        <v>May</v>
      </c>
      <c r="Q4172" s="4">
        <f>WEEKNUM(Table1[[#This Row],[Invoice Date]])</f>
        <v>22</v>
      </c>
    </row>
    <row r="4173" spans="2:17"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c r="O4173" s="4" t="str">
        <f>TEXT(Table1[[#This Row],[Invoice Date]],"yyyy")</f>
        <v>2021</v>
      </c>
      <c r="P4173" s="4" t="str">
        <f>TEXT(Table1[[#This Row],[Invoice Date]],"mmm")</f>
        <v>May</v>
      </c>
      <c r="Q4173" s="4">
        <f>WEEKNUM(Table1[[#This Row],[Invoice Date]])</f>
        <v>22</v>
      </c>
    </row>
    <row r="4174" spans="2:17"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c r="O4174" s="4" t="str">
        <f>TEXT(Table1[[#This Row],[Invoice Date]],"yyyy")</f>
        <v>2021</v>
      </c>
      <c r="P4174" s="4" t="str">
        <f>TEXT(Table1[[#This Row],[Invoice Date]],"mmm")</f>
        <v>May</v>
      </c>
      <c r="Q4174" s="4">
        <f>WEEKNUM(Table1[[#This Row],[Invoice Date]])</f>
        <v>22</v>
      </c>
    </row>
    <row r="4175" spans="2:17"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c r="O4175" s="4" t="str">
        <f>TEXT(Table1[[#This Row],[Invoice Date]],"yyyy")</f>
        <v>2021</v>
      </c>
      <c r="P4175" s="4" t="str">
        <f>TEXT(Table1[[#This Row],[Invoice Date]],"mmm")</f>
        <v>May</v>
      </c>
      <c r="Q4175" s="4">
        <f>WEEKNUM(Table1[[#This Row],[Invoice Date]])</f>
        <v>22</v>
      </c>
    </row>
    <row r="4176" spans="2:17"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c r="O4176" s="4" t="str">
        <f>TEXT(Table1[[#This Row],[Invoice Date]],"yyyy")</f>
        <v>2021</v>
      </c>
      <c r="P4176" s="4" t="str">
        <f>TEXT(Table1[[#This Row],[Invoice Date]],"mmm")</f>
        <v>May</v>
      </c>
      <c r="Q4176" s="4">
        <f>WEEKNUM(Table1[[#This Row],[Invoice Date]])</f>
        <v>22</v>
      </c>
    </row>
    <row r="4177" spans="2:17"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c r="O4177" s="4" t="str">
        <f>TEXT(Table1[[#This Row],[Invoice Date]],"yyyy")</f>
        <v>2021</v>
      </c>
      <c r="P4177" s="4" t="str">
        <f>TEXT(Table1[[#This Row],[Invoice Date]],"mmm")</f>
        <v>May</v>
      </c>
      <c r="Q4177" s="4">
        <f>WEEKNUM(Table1[[#This Row],[Invoice Date]])</f>
        <v>23</v>
      </c>
    </row>
    <row r="4178" spans="2:17"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c r="O4178" s="4" t="str">
        <f>TEXT(Table1[[#This Row],[Invoice Date]],"yyyy")</f>
        <v>2021</v>
      </c>
      <c r="P4178" s="4" t="str">
        <f>TEXT(Table1[[#This Row],[Invoice Date]],"mmm")</f>
        <v>May</v>
      </c>
      <c r="Q4178" s="4">
        <f>WEEKNUM(Table1[[#This Row],[Invoice Date]])</f>
        <v>23</v>
      </c>
    </row>
    <row r="4179" spans="2:17"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c r="O4179" s="4" t="str">
        <f>TEXT(Table1[[#This Row],[Invoice Date]],"yyyy")</f>
        <v>2021</v>
      </c>
      <c r="P4179" s="4" t="str">
        <f>TEXT(Table1[[#This Row],[Invoice Date]],"mmm")</f>
        <v>Jun</v>
      </c>
      <c r="Q4179" s="4">
        <f>WEEKNUM(Table1[[#This Row],[Invoice Date]])</f>
        <v>23</v>
      </c>
    </row>
    <row r="4180" spans="2:17"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c r="O4180" s="4" t="str">
        <f>TEXT(Table1[[#This Row],[Invoice Date]],"yyyy")</f>
        <v>2021</v>
      </c>
      <c r="P4180" s="4" t="str">
        <f>TEXT(Table1[[#This Row],[Invoice Date]],"mmm")</f>
        <v>Jun</v>
      </c>
      <c r="Q4180" s="4">
        <f>WEEKNUM(Table1[[#This Row],[Invoice Date]])</f>
        <v>23</v>
      </c>
    </row>
    <row r="4181" spans="2:17"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c r="O4181" s="4" t="str">
        <f>TEXT(Table1[[#This Row],[Invoice Date]],"yyyy")</f>
        <v>2021</v>
      </c>
      <c r="P4181" s="4" t="str">
        <f>TEXT(Table1[[#This Row],[Invoice Date]],"mmm")</f>
        <v>Jun</v>
      </c>
      <c r="Q4181" s="4">
        <f>WEEKNUM(Table1[[#This Row],[Invoice Date]])</f>
        <v>23</v>
      </c>
    </row>
    <row r="4182" spans="2:17"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c r="O4182" s="4" t="str">
        <f>TEXT(Table1[[#This Row],[Invoice Date]],"yyyy")</f>
        <v>2021</v>
      </c>
      <c r="P4182" s="4" t="str">
        <f>TEXT(Table1[[#This Row],[Invoice Date]],"mmm")</f>
        <v>Jun</v>
      </c>
      <c r="Q4182" s="4">
        <f>WEEKNUM(Table1[[#This Row],[Invoice Date]])</f>
        <v>23</v>
      </c>
    </row>
    <row r="4183" spans="2:17"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c r="O4183" s="4" t="str">
        <f>TEXT(Table1[[#This Row],[Invoice Date]],"yyyy")</f>
        <v>2021</v>
      </c>
      <c r="P4183" s="4" t="str">
        <f>TEXT(Table1[[#This Row],[Invoice Date]],"mmm")</f>
        <v>Jun</v>
      </c>
      <c r="Q4183" s="4">
        <f>WEEKNUM(Table1[[#This Row],[Invoice Date]])</f>
        <v>23</v>
      </c>
    </row>
    <row r="4184" spans="2:17"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c r="O4184" s="4" t="str">
        <f>TEXT(Table1[[#This Row],[Invoice Date]],"yyyy")</f>
        <v>2021</v>
      </c>
      <c r="P4184" s="4" t="str">
        <f>TEXT(Table1[[#This Row],[Invoice Date]],"mmm")</f>
        <v>Jun</v>
      </c>
      <c r="Q4184" s="4">
        <f>WEEKNUM(Table1[[#This Row],[Invoice Date]])</f>
        <v>24</v>
      </c>
    </row>
    <row r="4185" spans="2:17"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c r="O4185" s="4" t="str">
        <f>TEXT(Table1[[#This Row],[Invoice Date]],"yyyy")</f>
        <v>2021</v>
      </c>
      <c r="P4185" s="4" t="str">
        <f>TEXT(Table1[[#This Row],[Invoice Date]],"mmm")</f>
        <v>Jun</v>
      </c>
      <c r="Q4185" s="4">
        <f>WEEKNUM(Table1[[#This Row],[Invoice Date]])</f>
        <v>24</v>
      </c>
    </row>
    <row r="4186" spans="2:17"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c r="O4186" s="4" t="str">
        <f>TEXT(Table1[[#This Row],[Invoice Date]],"yyyy")</f>
        <v>2021</v>
      </c>
      <c r="P4186" s="4" t="str">
        <f>TEXT(Table1[[#This Row],[Invoice Date]],"mmm")</f>
        <v>Jun</v>
      </c>
      <c r="Q4186" s="4">
        <f>WEEKNUM(Table1[[#This Row],[Invoice Date]])</f>
        <v>24</v>
      </c>
    </row>
    <row r="4187" spans="2:17"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c r="O4187" s="4" t="str">
        <f>TEXT(Table1[[#This Row],[Invoice Date]],"yyyy")</f>
        <v>2021</v>
      </c>
      <c r="P4187" s="4" t="str">
        <f>TEXT(Table1[[#This Row],[Invoice Date]],"mmm")</f>
        <v>Jun</v>
      </c>
      <c r="Q4187" s="4">
        <f>WEEKNUM(Table1[[#This Row],[Invoice Date]])</f>
        <v>24</v>
      </c>
    </row>
    <row r="4188" spans="2:17"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c r="O4188" s="4" t="str">
        <f>TEXT(Table1[[#This Row],[Invoice Date]],"yyyy")</f>
        <v>2021</v>
      </c>
      <c r="P4188" s="4" t="str">
        <f>TEXT(Table1[[#This Row],[Invoice Date]],"mmm")</f>
        <v>Jun</v>
      </c>
      <c r="Q4188" s="4">
        <f>WEEKNUM(Table1[[#This Row],[Invoice Date]])</f>
        <v>24</v>
      </c>
    </row>
    <row r="4189" spans="2:17"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c r="O4189" s="4" t="str">
        <f>TEXT(Table1[[#This Row],[Invoice Date]],"yyyy")</f>
        <v>2021</v>
      </c>
      <c r="P4189" s="4" t="str">
        <f>TEXT(Table1[[#This Row],[Invoice Date]],"mmm")</f>
        <v>Jun</v>
      </c>
      <c r="Q4189" s="4">
        <f>WEEKNUM(Table1[[#This Row],[Invoice Date]])</f>
        <v>24</v>
      </c>
    </row>
    <row r="4190" spans="2:17"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c r="O4190" s="4" t="str">
        <f>TEXT(Table1[[#This Row],[Invoice Date]],"yyyy")</f>
        <v>2021</v>
      </c>
      <c r="P4190" s="4" t="str">
        <f>TEXT(Table1[[#This Row],[Invoice Date]],"mmm")</f>
        <v>Jun</v>
      </c>
      <c r="Q4190" s="4">
        <f>WEEKNUM(Table1[[#This Row],[Invoice Date]])</f>
        <v>24</v>
      </c>
    </row>
    <row r="4191" spans="2:17"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c r="O4191" s="4" t="str">
        <f>TEXT(Table1[[#This Row],[Invoice Date]],"yyyy")</f>
        <v>2021</v>
      </c>
      <c r="P4191" s="4" t="str">
        <f>TEXT(Table1[[#This Row],[Invoice Date]],"mmm")</f>
        <v>Jun</v>
      </c>
      <c r="Q4191" s="4">
        <f>WEEKNUM(Table1[[#This Row],[Invoice Date]])</f>
        <v>25</v>
      </c>
    </row>
    <row r="4192" spans="2:17"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c r="O4192" s="4" t="str">
        <f>TEXT(Table1[[#This Row],[Invoice Date]],"yyyy")</f>
        <v>2021</v>
      </c>
      <c r="P4192" s="4" t="str">
        <f>TEXT(Table1[[#This Row],[Invoice Date]],"mmm")</f>
        <v>Jun</v>
      </c>
      <c r="Q4192" s="4">
        <f>WEEKNUM(Table1[[#This Row],[Invoice Date]])</f>
        <v>25</v>
      </c>
    </row>
    <row r="4193" spans="2:17"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c r="O4193" s="4" t="str">
        <f>TEXT(Table1[[#This Row],[Invoice Date]],"yyyy")</f>
        <v>2021</v>
      </c>
      <c r="P4193" s="4" t="str">
        <f>TEXT(Table1[[#This Row],[Invoice Date]],"mmm")</f>
        <v>Jun</v>
      </c>
      <c r="Q4193" s="4">
        <f>WEEKNUM(Table1[[#This Row],[Invoice Date]])</f>
        <v>25</v>
      </c>
    </row>
    <row r="4194" spans="2:17"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c r="O4194" s="4" t="str">
        <f>TEXT(Table1[[#This Row],[Invoice Date]],"yyyy")</f>
        <v>2021</v>
      </c>
      <c r="P4194" s="4" t="str">
        <f>TEXT(Table1[[#This Row],[Invoice Date]],"mmm")</f>
        <v>Jun</v>
      </c>
      <c r="Q4194" s="4">
        <f>WEEKNUM(Table1[[#This Row],[Invoice Date]])</f>
        <v>25</v>
      </c>
    </row>
    <row r="4195" spans="2:17"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c r="O4195" s="4" t="str">
        <f>TEXT(Table1[[#This Row],[Invoice Date]],"yyyy")</f>
        <v>2021</v>
      </c>
      <c r="P4195" s="4" t="str">
        <f>TEXT(Table1[[#This Row],[Invoice Date]],"mmm")</f>
        <v>Jun</v>
      </c>
      <c r="Q4195" s="4">
        <f>WEEKNUM(Table1[[#This Row],[Invoice Date]])</f>
        <v>25</v>
      </c>
    </row>
    <row r="4196" spans="2:17"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c r="O4196" s="4" t="str">
        <f>TEXT(Table1[[#This Row],[Invoice Date]],"yyyy")</f>
        <v>2021</v>
      </c>
      <c r="P4196" s="4" t="str">
        <f>TEXT(Table1[[#This Row],[Invoice Date]],"mmm")</f>
        <v>Jun</v>
      </c>
      <c r="Q4196" s="4">
        <f>WEEKNUM(Table1[[#This Row],[Invoice Date]])</f>
        <v>25</v>
      </c>
    </row>
    <row r="4197" spans="2:17"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c r="O4197" s="4" t="str">
        <f>TEXT(Table1[[#This Row],[Invoice Date]],"yyyy")</f>
        <v>2021</v>
      </c>
      <c r="P4197" s="4" t="str">
        <f>TEXT(Table1[[#This Row],[Invoice Date]],"mmm")</f>
        <v>Jun</v>
      </c>
      <c r="Q4197" s="4">
        <f>WEEKNUM(Table1[[#This Row],[Invoice Date]])</f>
        <v>25</v>
      </c>
    </row>
    <row r="4198" spans="2:17"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c r="O4198" s="4" t="str">
        <f>TEXT(Table1[[#This Row],[Invoice Date]],"yyyy")</f>
        <v>2021</v>
      </c>
      <c r="P4198" s="4" t="str">
        <f>TEXT(Table1[[#This Row],[Invoice Date]],"mmm")</f>
        <v>Jun</v>
      </c>
      <c r="Q4198" s="4">
        <f>WEEKNUM(Table1[[#This Row],[Invoice Date]])</f>
        <v>26</v>
      </c>
    </row>
    <row r="4199" spans="2:17"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c r="O4199" s="4" t="str">
        <f>TEXT(Table1[[#This Row],[Invoice Date]],"yyyy")</f>
        <v>2021</v>
      </c>
      <c r="P4199" s="4" t="str">
        <f>TEXT(Table1[[#This Row],[Invoice Date]],"mmm")</f>
        <v>Jun</v>
      </c>
      <c r="Q4199" s="4">
        <f>WEEKNUM(Table1[[#This Row],[Invoice Date]])</f>
        <v>26</v>
      </c>
    </row>
    <row r="4200" spans="2:17"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c r="O4200" s="4" t="str">
        <f>TEXT(Table1[[#This Row],[Invoice Date]],"yyyy")</f>
        <v>2021</v>
      </c>
      <c r="P4200" s="4" t="str">
        <f>TEXT(Table1[[#This Row],[Invoice Date]],"mmm")</f>
        <v>Jun</v>
      </c>
      <c r="Q4200" s="4">
        <f>WEEKNUM(Table1[[#This Row],[Invoice Date]])</f>
        <v>26</v>
      </c>
    </row>
    <row r="4201" spans="2:17"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c r="O4201" s="4" t="str">
        <f>TEXT(Table1[[#This Row],[Invoice Date]],"yyyy")</f>
        <v>2021</v>
      </c>
      <c r="P4201" s="4" t="str">
        <f>TEXT(Table1[[#This Row],[Invoice Date]],"mmm")</f>
        <v>Jun</v>
      </c>
      <c r="Q4201" s="4">
        <f>WEEKNUM(Table1[[#This Row],[Invoice Date]])</f>
        <v>26</v>
      </c>
    </row>
    <row r="4202" spans="2:17"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c r="O4202" s="4" t="str">
        <f>TEXT(Table1[[#This Row],[Invoice Date]],"yyyy")</f>
        <v>2021</v>
      </c>
      <c r="P4202" s="4" t="str">
        <f>TEXT(Table1[[#This Row],[Invoice Date]],"mmm")</f>
        <v>Jun</v>
      </c>
      <c r="Q4202" s="4">
        <f>WEEKNUM(Table1[[#This Row],[Invoice Date]])</f>
        <v>26</v>
      </c>
    </row>
    <row r="4203" spans="2:17"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c r="O4203" s="4" t="str">
        <f>TEXT(Table1[[#This Row],[Invoice Date]],"yyyy")</f>
        <v>2021</v>
      </c>
      <c r="P4203" s="4" t="str">
        <f>TEXT(Table1[[#This Row],[Invoice Date]],"mmm")</f>
        <v>Jun</v>
      </c>
      <c r="Q4203" s="4">
        <f>WEEKNUM(Table1[[#This Row],[Invoice Date]])</f>
        <v>26</v>
      </c>
    </row>
    <row r="4204" spans="2:17"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c r="O4204" s="4" t="str">
        <f>TEXT(Table1[[#This Row],[Invoice Date]],"yyyy")</f>
        <v>2021</v>
      </c>
      <c r="P4204" s="4" t="str">
        <f>TEXT(Table1[[#This Row],[Invoice Date]],"mmm")</f>
        <v>Jun</v>
      </c>
      <c r="Q4204" s="4">
        <f>WEEKNUM(Table1[[#This Row],[Invoice Date]])</f>
        <v>26</v>
      </c>
    </row>
    <row r="4205" spans="2:17"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c r="O4205" s="4" t="str">
        <f>TEXT(Table1[[#This Row],[Invoice Date]],"yyyy")</f>
        <v>2021</v>
      </c>
      <c r="P4205" s="4" t="str">
        <f>TEXT(Table1[[#This Row],[Invoice Date]],"mmm")</f>
        <v>Jun</v>
      </c>
      <c r="Q4205" s="4">
        <f>WEEKNUM(Table1[[#This Row],[Invoice Date]])</f>
        <v>27</v>
      </c>
    </row>
    <row r="4206" spans="2:17"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c r="O4206" s="4" t="str">
        <f>TEXT(Table1[[#This Row],[Invoice Date]],"yyyy")</f>
        <v>2021</v>
      </c>
      <c r="P4206" s="4" t="str">
        <f>TEXT(Table1[[#This Row],[Invoice Date]],"mmm")</f>
        <v>Jun</v>
      </c>
      <c r="Q4206" s="4">
        <f>WEEKNUM(Table1[[#This Row],[Invoice Date]])</f>
        <v>27</v>
      </c>
    </row>
    <row r="4207" spans="2:17"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c r="O4207" s="4" t="str">
        <f>TEXT(Table1[[#This Row],[Invoice Date]],"yyyy")</f>
        <v>2021</v>
      </c>
      <c r="P4207" s="4" t="str">
        <f>TEXT(Table1[[#This Row],[Invoice Date]],"mmm")</f>
        <v>Jun</v>
      </c>
      <c r="Q4207" s="4">
        <f>WEEKNUM(Table1[[#This Row],[Invoice Date]])</f>
        <v>27</v>
      </c>
    </row>
    <row r="4208" spans="2:17"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c r="O4208" s="4" t="str">
        <f>TEXT(Table1[[#This Row],[Invoice Date]],"yyyy")</f>
        <v>2021</v>
      </c>
      <c r="P4208" s="4" t="str">
        <f>TEXT(Table1[[#This Row],[Invoice Date]],"mmm")</f>
        <v>Jun</v>
      </c>
      <c r="Q4208" s="4">
        <f>WEEKNUM(Table1[[#This Row],[Invoice Date]])</f>
        <v>27</v>
      </c>
    </row>
    <row r="4209" spans="2:17"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c r="O4209" s="4" t="str">
        <f>TEXT(Table1[[#This Row],[Invoice Date]],"yyyy")</f>
        <v>2021</v>
      </c>
      <c r="P4209" s="4" t="str">
        <f>TEXT(Table1[[#This Row],[Invoice Date]],"mmm")</f>
        <v>Jul</v>
      </c>
      <c r="Q4209" s="4">
        <f>WEEKNUM(Table1[[#This Row],[Invoice Date]])</f>
        <v>27</v>
      </c>
    </row>
    <row r="4210" spans="2:17"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c r="O4210" s="4" t="str">
        <f>TEXT(Table1[[#This Row],[Invoice Date]],"yyyy")</f>
        <v>2021</v>
      </c>
      <c r="P4210" s="4" t="str">
        <f>TEXT(Table1[[#This Row],[Invoice Date]],"mmm")</f>
        <v>Jul</v>
      </c>
      <c r="Q4210" s="4">
        <f>WEEKNUM(Table1[[#This Row],[Invoice Date]])</f>
        <v>27</v>
      </c>
    </row>
    <row r="4211" spans="2:17"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c r="O4211" s="4" t="str">
        <f>TEXT(Table1[[#This Row],[Invoice Date]],"yyyy")</f>
        <v>2021</v>
      </c>
      <c r="P4211" s="4" t="str">
        <f>TEXT(Table1[[#This Row],[Invoice Date]],"mmm")</f>
        <v>Jul</v>
      </c>
      <c r="Q4211" s="4">
        <f>WEEKNUM(Table1[[#This Row],[Invoice Date]])</f>
        <v>27</v>
      </c>
    </row>
    <row r="4212" spans="2:17"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c r="O4212" s="4" t="str">
        <f>TEXT(Table1[[#This Row],[Invoice Date]],"yyyy")</f>
        <v>2021</v>
      </c>
      <c r="P4212" s="4" t="str">
        <f>TEXT(Table1[[#This Row],[Invoice Date]],"mmm")</f>
        <v>Jul</v>
      </c>
      <c r="Q4212" s="4">
        <f>WEEKNUM(Table1[[#This Row],[Invoice Date]])</f>
        <v>28</v>
      </c>
    </row>
    <row r="4213" spans="2:17"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c r="O4213" s="4" t="str">
        <f>TEXT(Table1[[#This Row],[Invoice Date]],"yyyy")</f>
        <v>2021</v>
      </c>
      <c r="P4213" s="4" t="str">
        <f>TEXT(Table1[[#This Row],[Invoice Date]],"mmm")</f>
        <v>Jul</v>
      </c>
      <c r="Q4213" s="4">
        <f>WEEKNUM(Table1[[#This Row],[Invoice Date]])</f>
        <v>28</v>
      </c>
    </row>
    <row r="4214" spans="2:17"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c r="O4214" s="4" t="str">
        <f>TEXT(Table1[[#This Row],[Invoice Date]],"yyyy")</f>
        <v>2021</v>
      </c>
      <c r="P4214" s="4" t="str">
        <f>TEXT(Table1[[#This Row],[Invoice Date]],"mmm")</f>
        <v>Jul</v>
      </c>
      <c r="Q4214" s="4">
        <f>WEEKNUM(Table1[[#This Row],[Invoice Date]])</f>
        <v>28</v>
      </c>
    </row>
    <row r="4215" spans="2:17"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c r="O4215" s="4" t="str">
        <f>TEXT(Table1[[#This Row],[Invoice Date]],"yyyy")</f>
        <v>2021</v>
      </c>
      <c r="P4215" s="4" t="str">
        <f>TEXT(Table1[[#This Row],[Invoice Date]],"mmm")</f>
        <v>Jul</v>
      </c>
      <c r="Q4215" s="4">
        <f>WEEKNUM(Table1[[#This Row],[Invoice Date]])</f>
        <v>28</v>
      </c>
    </row>
    <row r="4216" spans="2:17"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c r="O4216" s="4" t="str">
        <f>TEXT(Table1[[#This Row],[Invoice Date]],"yyyy")</f>
        <v>2021</v>
      </c>
      <c r="P4216" s="4" t="str">
        <f>TEXT(Table1[[#This Row],[Invoice Date]],"mmm")</f>
        <v>Jul</v>
      </c>
      <c r="Q4216" s="4">
        <f>WEEKNUM(Table1[[#This Row],[Invoice Date]])</f>
        <v>28</v>
      </c>
    </row>
    <row r="4217" spans="2:17"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c r="O4217" s="4" t="str">
        <f>TEXT(Table1[[#This Row],[Invoice Date]],"yyyy")</f>
        <v>2021</v>
      </c>
      <c r="P4217" s="4" t="str">
        <f>TEXT(Table1[[#This Row],[Invoice Date]],"mmm")</f>
        <v>Jul</v>
      </c>
      <c r="Q4217" s="4">
        <f>WEEKNUM(Table1[[#This Row],[Invoice Date]])</f>
        <v>28</v>
      </c>
    </row>
    <row r="4218" spans="2:17"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c r="O4218" s="4" t="str">
        <f>TEXT(Table1[[#This Row],[Invoice Date]],"yyyy")</f>
        <v>2021</v>
      </c>
      <c r="P4218" s="4" t="str">
        <f>TEXT(Table1[[#This Row],[Invoice Date]],"mmm")</f>
        <v>Jul</v>
      </c>
      <c r="Q4218" s="4">
        <f>WEEKNUM(Table1[[#This Row],[Invoice Date]])</f>
        <v>28</v>
      </c>
    </row>
    <row r="4219" spans="2:17"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c r="O4219" s="4" t="str">
        <f>TEXT(Table1[[#This Row],[Invoice Date]],"yyyy")</f>
        <v>2021</v>
      </c>
      <c r="P4219" s="4" t="str">
        <f>TEXT(Table1[[#This Row],[Invoice Date]],"mmm")</f>
        <v>Jul</v>
      </c>
      <c r="Q4219" s="4">
        <f>WEEKNUM(Table1[[#This Row],[Invoice Date]])</f>
        <v>29</v>
      </c>
    </row>
    <row r="4220" spans="2:17"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c r="O4220" s="4" t="str">
        <f>TEXT(Table1[[#This Row],[Invoice Date]],"yyyy")</f>
        <v>2021</v>
      </c>
      <c r="P4220" s="4" t="str">
        <f>TEXT(Table1[[#This Row],[Invoice Date]],"mmm")</f>
        <v>Jul</v>
      </c>
      <c r="Q4220" s="4">
        <f>WEEKNUM(Table1[[#This Row],[Invoice Date]])</f>
        <v>29</v>
      </c>
    </row>
    <row r="4221" spans="2:17"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c r="O4221" s="4" t="str">
        <f>TEXT(Table1[[#This Row],[Invoice Date]],"yyyy")</f>
        <v>2021</v>
      </c>
      <c r="P4221" s="4" t="str">
        <f>TEXT(Table1[[#This Row],[Invoice Date]],"mmm")</f>
        <v>Jul</v>
      </c>
      <c r="Q4221" s="4">
        <f>WEEKNUM(Table1[[#This Row],[Invoice Date]])</f>
        <v>29</v>
      </c>
    </row>
    <row r="4222" spans="2:17"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c r="O4222" s="4" t="str">
        <f>TEXT(Table1[[#This Row],[Invoice Date]],"yyyy")</f>
        <v>2021</v>
      </c>
      <c r="P4222" s="4" t="str">
        <f>TEXT(Table1[[#This Row],[Invoice Date]],"mmm")</f>
        <v>Jul</v>
      </c>
      <c r="Q4222" s="4">
        <f>WEEKNUM(Table1[[#This Row],[Invoice Date]])</f>
        <v>29</v>
      </c>
    </row>
    <row r="4223" spans="2:17"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c r="O4223" s="4" t="str">
        <f>TEXT(Table1[[#This Row],[Invoice Date]],"yyyy")</f>
        <v>2021</v>
      </c>
      <c r="P4223" s="4" t="str">
        <f>TEXT(Table1[[#This Row],[Invoice Date]],"mmm")</f>
        <v>Jul</v>
      </c>
      <c r="Q4223" s="4">
        <f>WEEKNUM(Table1[[#This Row],[Invoice Date]])</f>
        <v>29</v>
      </c>
    </row>
    <row r="4224" spans="2:17"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c r="O4224" s="4" t="str">
        <f>TEXT(Table1[[#This Row],[Invoice Date]],"yyyy")</f>
        <v>2021</v>
      </c>
      <c r="P4224" s="4" t="str">
        <f>TEXT(Table1[[#This Row],[Invoice Date]],"mmm")</f>
        <v>Jul</v>
      </c>
      <c r="Q4224" s="4">
        <f>WEEKNUM(Table1[[#This Row],[Invoice Date]])</f>
        <v>29</v>
      </c>
    </row>
    <row r="4225" spans="2:17"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c r="O4225" s="4" t="str">
        <f>TEXT(Table1[[#This Row],[Invoice Date]],"yyyy")</f>
        <v>2021</v>
      </c>
      <c r="P4225" s="4" t="str">
        <f>TEXT(Table1[[#This Row],[Invoice Date]],"mmm")</f>
        <v>Jul</v>
      </c>
      <c r="Q4225" s="4">
        <f>WEEKNUM(Table1[[#This Row],[Invoice Date]])</f>
        <v>29</v>
      </c>
    </row>
    <row r="4226" spans="2:17"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c r="O4226" s="4" t="str">
        <f>TEXT(Table1[[#This Row],[Invoice Date]],"yyyy")</f>
        <v>2021</v>
      </c>
      <c r="P4226" s="4" t="str">
        <f>TEXT(Table1[[#This Row],[Invoice Date]],"mmm")</f>
        <v>Jul</v>
      </c>
      <c r="Q4226" s="4">
        <f>WEEKNUM(Table1[[#This Row],[Invoice Date]])</f>
        <v>30</v>
      </c>
    </row>
    <row r="4227" spans="2:17"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c r="O4227" s="4" t="str">
        <f>TEXT(Table1[[#This Row],[Invoice Date]],"yyyy")</f>
        <v>2021</v>
      </c>
      <c r="P4227" s="4" t="str">
        <f>TEXT(Table1[[#This Row],[Invoice Date]],"mmm")</f>
        <v>Jul</v>
      </c>
      <c r="Q4227" s="4">
        <f>WEEKNUM(Table1[[#This Row],[Invoice Date]])</f>
        <v>30</v>
      </c>
    </row>
    <row r="4228" spans="2:17"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c r="O4228" s="4" t="str">
        <f>TEXT(Table1[[#This Row],[Invoice Date]],"yyyy")</f>
        <v>2021</v>
      </c>
      <c r="P4228" s="4" t="str">
        <f>TEXT(Table1[[#This Row],[Invoice Date]],"mmm")</f>
        <v>Jul</v>
      </c>
      <c r="Q4228" s="4">
        <f>WEEKNUM(Table1[[#This Row],[Invoice Date]])</f>
        <v>30</v>
      </c>
    </row>
    <row r="4229" spans="2:17"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c r="O4229" s="4" t="str">
        <f>TEXT(Table1[[#This Row],[Invoice Date]],"yyyy")</f>
        <v>2021</v>
      </c>
      <c r="P4229" s="4" t="str">
        <f>TEXT(Table1[[#This Row],[Invoice Date]],"mmm")</f>
        <v>Jul</v>
      </c>
      <c r="Q4229" s="4">
        <f>WEEKNUM(Table1[[#This Row],[Invoice Date]])</f>
        <v>30</v>
      </c>
    </row>
    <row r="4230" spans="2:17"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c r="O4230" s="4" t="str">
        <f>TEXT(Table1[[#This Row],[Invoice Date]],"yyyy")</f>
        <v>2021</v>
      </c>
      <c r="P4230" s="4" t="str">
        <f>TEXT(Table1[[#This Row],[Invoice Date]],"mmm")</f>
        <v>Jul</v>
      </c>
      <c r="Q4230" s="4">
        <f>WEEKNUM(Table1[[#This Row],[Invoice Date]])</f>
        <v>30</v>
      </c>
    </row>
    <row r="4231" spans="2:17"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c r="O4231" s="4" t="str">
        <f>TEXT(Table1[[#This Row],[Invoice Date]],"yyyy")</f>
        <v>2021</v>
      </c>
      <c r="P4231" s="4" t="str">
        <f>TEXT(Table1[[#This Row],[Invoice Date]],"mmm")</f>
        <v>Jul</v>
      </c>
      <c r="Q4231" s="4">
        <f>WEEKNUM(Table1[[#This Row],[Invoice Date]])</f>
        <v>30</v>
      </c>
    </row>
    <row r="4232" spans="2:17"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c r="O4232" s="4" t="str">
        <f>TEXT(Table1[[#This Row],[Invoice Date]],"yyyy")</f>
        <v>2021</v>
      </c>
      <c r="P4232" s="4" t="str">
        <f>TEXT(Table1[[#This Row],[Invoice Date]],"mmm")</f>
        <v>Jul</v>
      </c>
      <c r="Q4232" s="4">
        <f>WEEKNUM(Table1[[#This Row],[Invoice Date]])</f>
        <v>30</v>
      </c>
    </row>
    <row r="4233" spans="2:17"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c r="O4233" s="4" t="str">
        <f>TEXT(Table1[[#This Row],[Invoice Date]],"yyyy")</f>
        <v>2021</v>
      </c>
      <c r="P4233" s="4" t="str">
        <f>TEXT(Table1[[#This Row],[Invoice Date]],"mmm")</f>
        <v>Jul</v>
      </c>
      <c r="Q4233" s="4">
        <f>WEEKNUM(Table1[[#This Row],[Invoice Date]])</f>
        <v>31</v>
      </c>
    </row>
    <row r="4234" spans="2:17"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c r="O4234" s="4" t="str">
        <f>TEXT(Table1[[#This Row],[Invoice Date]],"yyyy")</f>
        <v>2021</v>
      </c>
      <c r="P4234" s="4" t="str">
        <f>TEXT(Table1[[#This Row],[Invoice Date]],"mmm")</f>
        <v>Jul</v>
      </c>
      <c r="Q4234" s="4">
        <f>WEEKNUM(Table1[[#This Row],[Invoice Date]])</f>
        <v>31</v>
      </c>
    </row>
    <row r="4235" spans="2:17"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c r="O4235" s="4" t="str">
        <f>TEXT(Table1[[#This Row],[Invoice Date]],"yyyy")</f>
        <v>2021</v>
      </c>
      <c r="P4235" s="4" t="str">
        <f>TEXT(Table1[[#This Row],[Invoice Date]],"mmm")</f>
        <v>Jul</v>
      </c>
      <c r="Q4235" s="4">
        <f>WEEKNUM(Table1[[#This Row],[Invoice Date]])</f>
        <v>31</v>
      </c>
    </row>
    <row r="4236" spans="2:17"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c r="O4236" s="4" t="str">
        <f>TEXT(Table1[[#This Row],[Invoice Date]],"yyyy")</f>
        <v>2021</v>
      </c>
      <c r="P4236" s="4" t="str">
        <f>TEXT(Table1[[#This Row],[Invoice Date]],"mmm")</f>
        <v>Jul</v>
      </c>
      <c r="Q4236" s="4">
        <f>WEEKNUM(Table1[[#This Row],[Invoice Date]])</f>
        <v>31</v>
      </c>
    </row>
    <row r="4237" spans="2:17"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c r="O4237" s="4" t="str">
        <f>TEXT(Table1[[#This Row],[Invoice Date]],"yyyy")</f>
        <v>2021</v>
      </c>
      <c r="P4237" s="4" t="str">
        <f>TEXT(Table1[[#This Row],[Invoice Date]],"mmm")</f>
        <v>Jul</v>
      </c>
      <c r="Q4237" s="4">
        <f>WEEKNUM(Table1[[#This Row],[Invoice Date]])</f>
        <v>31</v>
      </c>
    </row>
    <row r="4238" spans="2:17"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c r="O4238" s="4" t="str">
        <f>TEXT(Table1[[#This Row],[Invoice Date]],"yyyy")</f>
        <v>2021</v>
      </c>
      <c r="P4238" s="4" t="str">
        <f>TEXT(Table1[[#This Row],[Invoice Date]],"mmm")</f>
        <v>Jul</v>
      </c>
      <c r="Q4238" s="4">
        <f>WEEKNUM(Table1[[#This Row],[Invoice Date]])</f>
        <v>31</v>
      </c>
    </row>
    <row r="4239" spans="2:17"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c r="O4239" s="4" t="str">
        <f>TEXT(Table1[[#This Row],[Invoice Date]],"yyyy")</f>
        <v>2021</v>
      </c>
      <c r="P4239" s="4" t="str">
        <f>TEXT(Table1[[#This Row],[Invoice Date]],"mmm")</f>
        <v>Jul</v>
      </c>
      <c r="Q4239" s="4">
        <f>WEEKNUM(Table1[[#This Row],[Invoice Date]])</f>
        <v>31</v>
      </c>
    </row>
    <row r="4240" spans="2:17"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c r="O4240" s="4" t="str">
        <f>TEXT(Table1[[#This Row],[Invoice Date]],"yyyy")</f>
        <v>2021</v>
      </c>
      <c r="P4240" s="4" t="str">
        <f>TEXT(Table1[[#This Row],[Invoice Date]],"mmm")</f>
        <v>Aug</v>
      </c>
      <c r="Q4240" s="4">
        <f>WEEKNUM(Table1[[#This Row],[Invoice Date]])</f>
        <v>32</v>
      </c>
    </row>
    <row r="4241" spans="2:17"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c r="O4241" s="4" t="str">
        <f>TEXT(Table1[[#This Row],[Invoice Date]],"yyyy")</f>
        <v>2021</v>
      </c>
      <c r="P4241" s="4" t="str">
        <f>TEXT(Table1[[#This Row],[Invoice Date]],"mmm")</f>
        <v>Aug</v>
      </c>
      <c r="Q4241" s="4">
        <f>WEEKNUM(Table1[[#This Row],[Invoice Date]])</f>
        <v>32</v>
      </c>
    </row>
    <row r="4242" spans="2:17"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c r="O4242" s="4" t="str">
        <f>TEXT(Table1[[#This Row],[Invoice Date]],"yyyy")</f>
        <v>2021</v>
      </c>
      <c r="P4242" s="4" t="str">
        <f>TEXT(Table1[[#This Row],[Invoice Date]],"mmm")</f>
        <v>Aug</v>
      </c>
      <c r="Q4242" s="4">
        <f>WEEKNUM(Table1[[#This Row],[Invoice Date]])</f>
        <v>32</v>
      </c>
    </row>
    <row r="4243" spans="2:17"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c r="O4243" s="4" t="str">
        <f>TEXT(Table1[[#This Row],[Invoice Date]],"yyyy")</f>
        <v>2021</v>
      </c>
      <c r="P4243" s="4" t="str">
        <f>TEXT(Table1[[#This Row],[Invoice Date]],"mmm")</f>
        <v>Aug</v>
      </c>
      <c r="Q4243" s="4">
        <f>WEEKNUM(Table1[[#This Row],[Invoice Date]])</f>
        <v>32</v>
      </c>
    </row>
    <row r="4244" spans="2:17"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c r="O4244" s="4" t="str">
        <f>TEXT(Table1[[#This Row],[Invoice Date]],"yyyy")</f>
        <v>2021</v>
      </c>
      <c r="P4244" s="4" t="str">
        <f>TEXT(Table1[[#This Row],[Invoice Date]],"mmm")</f>
        <v>Aug</v>
      </c>
      <c r="Q4244" s="4">
        <f>WEEKNUM(Table1[[#This Row],[Invoice Date]])</f>
        <v>32</v>
      </c>
    </row>
    <row r="4245" spans="2:17"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c r="O4245" s="4" t="str">
        <f>TEXT(Table1[[#This Row],[Invoice Date]],"yyyy")</f>
        <v>2021</v>
      </c>
      <c r="P4245" s="4" t="str">
        <f>TEXT(Table1[[#This Row],[Invoice Date]],"mmm")</f>
        <v>Aug</v>
      </c>
      <c r="Q4245" s="4">
        <f>WEEKNUM(Table1[[#This Row],[Invoice Date]])</f>
        <v>32</v>
      </c>
    </row>
    <row r="4246" spans="2:17"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c r="O4246" s="4" t="str">
        <f>TEXT(Table1[[#This Row],[Invoice Date]],"yyyy")</f>
        <v>2021</v>
      </c>
      <c r="P4246" s="4" t="str">
        <f>TEXT(Table1[[#This Row],[Invoice Date]],"mmm")</f>
        <v>Aug</v>
      </c>
      <c r="Q4246" s="4">
        <f>WEEKNUM(Table1[[#This Row],[Invoice Date]])</f>
        <v>32</v>
      </c>
    </row>
    <row r="4247" spans="2:17"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c r="O4247" s="4" t="str">
        <f>TEXT(Table1[[#This Row],[Invoice Date]],"yyyy")</f>
        <v>2021</v>
      </c>
      <c r="P4247" s="4" t="str">
        <f>TEXT(Table1[[#This Row],[Invoice Date]],"mmm")</f>
        <v>Aug</v>
      </c>
      <c r="Q4247" s="4">
        <f>WEEKNUM(Table1[[#This Row],[Invoice Date]])</f>
        <v>33</v>
      </c>
    </row>
    <row r="4248" spans="2:17"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c r="O4248" s="4" t="str">
        <f>TEXT(Table1[[#This Row],[Invoice Date]],"yyyy")</f>
        <v>2021</v>
      </c>
      <c r="P4248" s="4" t="str">
        <f>TEXT(Table1[[#This Row],[Invoice Date]],"mmm")</f>
        <v>Aug</v>
      </c>
      <c r="Q4248" s="4">
        <f>WEEKNUM(Table1[[#This Row],[Invoice Date]])</f>
        <v>33</v>
      </c>
    </row>
    <row r="4249" spans="2:17"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c r="O4249" s="4" t="str">
        <f>TEXT(Table1[[#This Row],[Invoice Date]],"yyyy")</f>
        <v>2021</v>
      </c>
      <c r="P4249" s="4" t="str">
        <f>TEXT(Table1[[#This Row],[Invoice Date]],"mmm")</f>
        <v>Aug</v>
      </c>
      <c r="Q4249" s="4">
        <f>WEEKNUM(Table1[[#This Row],[Invoice Date]])</f>
        <v>33</v>
      </c>
    </row>
    <row r="4250" spans="2:17"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c r="O4250" s="4" t="str">
        <f>TEXT(Table1[[#This Row],[Invoice Date]],"yyyy")</f>
        <v>2021</v>
      </c>
      <c r="P4250" s="4" t="str">
        <f>TEXT(Table1[[#This Row],[Invoice Date]],"mmm")</f>
        <v>Aug</v>
      </c>
      <c r="Q4250" s="4">
        <f>WEEKNUM(Table1[[#This Row],[Invoice Date]])</f>
        <v>33</v>
      </c>
    </row>
    <row r="4251" spans="2:17"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c r="O4251" s="4" t="str">
        <f>TEXT(Table1[[#This Row],[Invoice Date]],"yyyy")</f>
        <v>2021</v>
      </c>
      <c r="P4251" s="4" t="str">
        <f>TEXT(Table1[[#This Row],[Invoice Date]],"mmm")</f>
        <v>Aug</v>
      </c>
      <c r="Q4251" s="4">
        <f>WEEKNUM(Table1[[#This Row],[Invoice Date]])</f>
        <v>33</v>
      </c>
    </row>
    <row r="4252" spans="2:17"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c r="O4252" s="4" t="str">
        <f>TEXT(Table1[[#This Row],[Invoice Date]],"yyyy")</f>
        <v>2021</v>
      </c>
      <c r="P4252" s="4" t="str">
        <f>TEXT(Table1[[#This Row],[Invoice Date]],"mmm")</f>
        <v>Aug</v>
      </c>
      <c r="Q4252" s="4">
        <f>WEEKNUM(Table1[[#This Row],[Invoice Date]])</f>
        <v>33</v>
      </c>
    </row>
    <row r="4253" spans="2:17"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c r="O4253" s="4" t="str">
        <f>TEXT(Table1[[#This Row],[Invoice Date]],"yyyy")</f>
        <v>2021</v>
      </c>
      <c r="P4253" s="4" t="str">
        <f>TEXT(Table1[[#This Row],[Invoice Date]],"mmm")</f>
        <v>Aug</v>
      </c>
      <c r="Q4253" s="4">
        <f>WEEKNUM(Table1[[#This Row],[Invoice Date]])</f>
        <v>33</v>
      </c>
    </row>
    <row r="4254" spans="2:17"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c r="O4254" s="4" t="str">
        <f>TEXT(Table1[[#This Row],[Invoice Date]],"yyyy")</f>
        <v>2021</v>
      </c>
      <c r="P4254" s="4" t="str">
        <f>TEXT(Table1[[#This Row],[Invoice Date]],"mmm")</f>
        <v>Aug</v>
      </c>
      <c r="Q4254" s="4">
        <f>WEEKNUM(Table1[[#This Row],[Invoice Date]])</f>
        <v>34</v>
      </c>
    </row>
    <row r="4255" spans="2:17"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c r="O4255" s="4" t="str">
        <f>TEXT(Table1[[#This Row],[Invoice Date]],"yyyy")</f>
        <v>2021</v>
      </c>
      <c r="P4255" s="4" t="str">
        <f>TEXT(Table1[[#This Row],[Invoice Date]],"mmm")</f>
        <v>Aug</v>
      </c>
      <c r="Q4255" s="4">
        <f>WEEKNUM(Table1[[#This Row],[Invoice Date]])</f>
        <v>34</v>
      </c>
    </row>
    <row r="4256" spans="2:17"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c r="O4256" s="4" t="str">
        <f>TEXT(Table1[[#This Row],[Invoice Date]],"yyyy")</f>
        <v>2021</v>
      </c>
      <c r="P4256" s="4" t="str">
        <f>TEXT(Table1[[#This Row],[Invoice Date]],"mmm")</f>
        <v>Aug</v>
      </c>
      <c r="Q4256" s="4">
        <f>WEEKNUM(Table1[[#This Row],[Invoice Date]])</f>
        <v>34</v>
      </c>
    </row>
    <row r="4257" spans="2:17"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c r="O4257" s="4" t="str">
        <f>TEXT(Table1[[#This Row],[Invoice Date]],"yyyy")</f>
        <v>2021</v>
      </c>
      <c r="P4257" s="4" t="str">
        <f>TEXT(Table1[[#This Row],[Invoice Date]],"mmm")</f>
        <v>Aug</v>
      </c>
      <c r="Q4257" s="4">
        <f>WEEKNUM(Table1[[#This Row],[Invoice Date]])</f>
        <v>34</v>
      </c>
    </row>
    <row r="4258" spans="2:17"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c r="O4258" s="4" t="str">
        <f>TEXT(Table1[[#This Row],[Invoice Date]],"yyyy")</f>
        <v>2021</v>
      </c>
      <c r="P4258" s="4" t="str">
        <f>TEXT(Table1[[#This Row],[Invoice Date]],"mmm")</f>
        <v>Aug</v>
      </c>
      <c r="Q4258" s="4">
        <f>WEEKNUM(Table1[[#This Row],[Invoice Date]])</f>
        <v>34</v>
      </c>
    </row>
    <row r="4259" spans="2:17"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c r="O4259" s="4" t="str">
        <f>TEXT(Table1[[#This Row],[Invoice Date]],"yyyy")</f>
        <v>2021</v>
      </c>
      <c r="P4259" s="4" t="str">
        <f>TEXT(Table1[[#This Row],[Invoice Date]],"mmm")</f>
        <v>Aug</v>
      </c>
      <c r="Q4259" s="4">
        <f>WEEKNUM(Table1[[#This Row],[Invoice Date]])</f>
        <v>34</v>
      </c>
    </row>
    <row r="4260" spans="2:17"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c r="O4260" s="4" t="str">
        <f>TEXT(Table1[[#This Row],[Invoice Date]],"yyyy")</f>
        <v>2021</v>
      </c>
      <c r="P4260" s="4" t="str">
        <f>TEXT(Table1[[#This Row],[Invoice Date]],"mmm")</f>
        <v>Aug</v>
      </c>
      <c r="Q4260" s="4">
        <f>WEEKNUM(Table1[[#This Row],[Invoice Date]])</f>
        <v>34</v>
      </c>
    </row>
    <row r="4261" spans="2:17"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c r="O4261" s="4" t="str">
        <f>TEXT(Table1[[#This Row],[Invoice Date]],"yyyy")</f>
        <v>2021</v>
      </c>
      <c r="P4261" s="4" t="str">
        <f>TEXT(Table1[[#This Row],[Invoice Date]],"mmm")</f>
        <v>Aug</v>
      </c>
      <c r="Q4261" s="4">
        <f>WEEKNUM(Table1[[#This Row],[Invoice Date]])</f>
        <v>35</v>
      </c>
    </row>
    <row r="4262" spans="2:17"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c r="O4262" s="4" t="str">
        <f>TEXT(Table1[[#This Row],[Invoice Date]],"yyyy")</f>
        <v>2021</v>
      </c>
      <c r="P4262" s="4" t="str">
        <f>TEXT(Table1[[#This Row],[Invoice Date]],"mmm")</f>
        <v>Aug</v>
      </c>
      <c r="Q4262" s="4">
        <f>WEEKNUM(Table1[[#This Row],[Invoice Date]])</f>
        <v>35</v>
      </c>
    </row>
    <row r="4263" spans="2:17"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c r="O4263" s="4" t="str">
        <f>TEXT(Table1[[#This Row],[Invoice Date]],"yyyy")</f>
        <v>2021</v>
      </c>
      <c r="P4263" s="4" t="str">
        <f>TEXT(Table1[[#This Row],[Invoice Date]],"mmm")</f>
        <v>Aug</v>
      </c>
      <c r="Q4263" s="4">
        <f>WEEKNUM(Table1[[#This Row],[Invoice Date]])</f>
        <v>35</v>
      </c>
    </row>
    <row r="4264" spans="2:17"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c r="O4264" s="4" t="str">
        <f>TEXT(Table1[[#This Row],[Invoice Date]],"yyyy")</f>
        <v>2021</v>
      </c>
      <c r="P4264" s="4" t="str">
        <f>TEXT(Table1[[#This Row],[Invoice Date]],"mmm")</f>
        <v>Aug</v>
      </c>
      <c r="Q4264" s="4">
        <f>WEEKNUM(Table1[[#This Row],[Invoice Date]])</f>
        <v>35</v>
      </c>
    </row>
    <row r="4265" spans="2:17"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c r="O4265" s="4" t="str">
        <f>TEXT(Table1[[#This Row],[Invoice Date]],"yyyy")</f>
        <v>2021</v>
      </c>
      <c r="P4265" s="4" t="str">
        <f>TEXT(Table1[[#This Row],[Invoice Date]],"mmm")</f>
        <v>Aug</v>
      </c>
      <c r="Q4265" s="4">
        <f>WEEKNUM(Table1[[#This Row],[Invoice Date]])</f>
        <v>35</v>
      </c>
    </row>
    <row r="4266" spans="2:17"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c r="O4266" s="4" t="str">
        <f>TEXT(Table1[[#This Row],[Invoice Date]],"yyyy")</f>
        <v>2021</v>
      </c>
      <c r="P4266" s="4" t="str">
        <f>TEXT(Table1[[#This Row],[Invoice Date]],"mmm")</f>
        <v>Aug</v>
      </c>
      <c r="Q4266" s="4">
        <f>WEEKNUM(Table1[[#This Row],[Invoice Date]])</f>
        <v>35</v>
      </c>
    </row>
    <row r="4267" spans="2:17"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c r="O4267" s="4" t="str">
        <f>TEXT(Table1[[#This Row],[Invoice Date]],"yyyy")</f>
        <v>2021</v>
      </c>
      <c r="P4267" s="4" t="str">
        <f>TEXT(Table1[[#This Row],[Invoice Date]],"mmm")</f>
        <v>Aug</v>
      </c>
      <c r="Q4267" s="4">
        <f>WEEKNUM(Table1[[#This Row],[Invoice Date]])</f>
        <v>35</v>
      </c>
    </row>
    <row r="4268" spans="2:17"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c r="O4268" s="4" t="str">
        <f>TEXT(Table1[[#This Row],[Invoice Date]],"yyyy")</f>
        <v>2021</v>
      </c>
      <c r="P4268" s="4" t="str">
        <f>TEXT(Table1[[#This Row],[Invoice Date]],"mmm")</f>
        <v>Aug</v>
      </c>
      <c r="Q4268" s="4">
        <f>WEEKNUM(Table1[[#This Row],[Invoice Date]])</f>
        <v>36</v>
      </c>
    </row>
    <row r="4269" spans="2:17"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c r="O4269" s="4" t="str">
        <f>TEXT(Table1[[#This Row],[Invoice Date]],"yyyy")</f>
        <v>2021</v>
      </c>
      <c r="P4269" s="4" t="str">
        <f>TEXT(Table1[[#This Row],[Invoice Date]],"mmm")</f>
        <v>Aug</v>
      </c>
      <c r="Q4269" s="4">
        <f>WEEKNUM(Table1[[#This Row],[Invoice Date]])</f>
        <v>36</v>
      </c>
    </row>
    <row r="4270" spans="2:17"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c r="O4270" s="4" t="str">
        <f>TEXT(Table1[[#This Row],[Invoice Date]],"yyyy")</f>
        <v>2021</v>
      </c>
      <c r="P4270" s="4" t="str">
        <f>TEXT(Table1[[#This Row],[Invoice Date]],"mmm")</f>
        <v>Aug</v>
      </c>
      <c r="Q4270" s="4">
        <f>WEEKNUM(Table1[[#This Row],[Invoice Date]])</f>
        <v>36</v>
      </c>
    </row>
    <row r="4271" spans="2:17"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c r="O4271" s="4" t="str">
        <f>TEXT(Table1[[#This Row],[Invoice Date]],"yyyy")</f>
        <v>2021</v>
      </c>
      <c r="P4271" s="4" t="str">
        <f>TEXT(Table1[[#This Row],[Invoice Date]],"mmm")</f>
        <v>Sep</v>
      </c>
      <c r="Q4271" s="4">
        <f>WEEKNUM(Table1[[#This Row],[Invoice Date]])</f>
        <v>36</v>
      </c>
    </row>
    <row r="4272" spans="2:17"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c r="O4272" s="4" t="str">
        <f>TEXT(Table1[[#This Row],[Invoice Date]],"yyyy")</f>
        <v>2021</v>
      </c>
      <c r="P4272" s="4" t="str">
        <f>TEXT(Table1[[#This Row],[Invoice Date]],"mmm")</f>
        <v>Sep</v>
      </c>
      <c r="Q4272" s="4">
        <f>WEEKNUM(Table1[[#This Row],[Invoice Date]])</f>
        <v>36</v>
      </c>
    </row>
    <row r="4273" spans="2:17"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c r="O4273" s="4" t="str">
        <f>TEXT(Table1[[#This Row],[Invoice Date]],"yyyy")</f>
        <v>2021</v>
      </c>
      <c r="P4273" s="4" t="str">
        <f>TEXT(Table1[[#This Row],[Invoice Date]],"mmm")</f>
        <v>Sep</v>
      </c>
      <c r="Q4273" s="4">
        <f>WEEKNUM(Table1[[#This Row],[Invoice Date]])</f>
        <v>36</v>
      </c>
    </row>
    <row r="4274" spans="2:17"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c r="O4274" s="4" t="str">
        <f>TEXT(Table1[[#This Row],[Invoice Date]],"yyyy")</f>
        <v>2021</v>
      </c>
      <c r="P4274" s="4" t="str">
        <f>TEXT(Table1[[#This Row],[Invoice Date]],"mmm")</f>
        <v>Sep</v>
      </c>
      <c r="Q4274" s="4">
        <f>WEEKNUM(Table1[[#This Row],[Invoice Date]])</f>
        <v>36</v>
      </c>
    </row>
    <row r="4275" spans="2:17"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c r="O4275" s="4" t="str">
        <f>TEXT(Table1[[#This Row],[Invoice Date]],"yyyy")</f>
        <v>2021</v>
      </c>
      <c r="P4275" s="4" t="str">
        <f>TEXT(Table1[[#This Row],[Invoice Date]],"mmm")</f>
        <v>Sep</v>
      </c>
      <c r="Q4275" s="4">
        <f>WEEKNUM(Table1[[#This Row],[Invoice Date]])</f>
        <v>37</v>
      </c>
    </row>
    <row r="4276" spans="2:17"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c r="O4276" s="4" t="str">
        <f>TEXT(Table1[[#This Row],[Invoice Date]],"yyyy")</f>
        <v>2021</v>
      </c>
      <c r="P4276" s="4" t="str">
        <f>TEXT(Table1[[#This Row],[Invoice Date]],"mmm")</f>
        <v>Sep</v>
      </c>
      <c r="Q4276" s="4">
        <f>WEEKNUM(Table1[[#This Row],[Invoice Date]])</f>
        <v>37</v>
      </c>
    </row>
    <row r="4277" spans="2:17"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c r="O4277" s="4" t="str">
        <f>TEXT(Table1[[#This Row],[Invoice Date]],"yyyy")</f>
        <v>2021</v>
      </c>
      <c r="P4277" s="4" t="str">
        <f>TEXT(Table1[[#This Row],[Invoice Date]],"mmm")</f>
        <v>Sep</v>
      </c>
      <c r="Q4277" s="4">
        <f>WEEKNUM(Table1[[#This Row],[Invoice Date]])</f>
        <v>37</v>
      </c>
    </row>
    <row r="4278" spans="2:17"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c r="O4278" s="4" t="str">
        <f>TEXT(Table1[[#This Row],[Invoice Date]],"yyyy")</f>
        <v>2021</v>
      </c>
      <c r="P4278" s="4" t="str">
        <f>TEXT(Table1[[#This Row],[Invoice Date]],"mmm")</f>
        <v>Sep</v>
      </c>
      <c r="Q4278" s="4">
        <f>WEEKNUM(Table1[[#This Row],[Invoice Date]])</f>
        <v>37</v>
      </c>
    </row>
    <row r="4279" spans="2:17"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c r="O4279" s="4" t="str">
        <f>TEXT(Table1[[#This Row],[Invoice Date]],"yyyy")</f>
        <v>2021</v>
      </c>
      <c r="P4279" s="4" t="str">
        <f>TEXT(Table1[[#This Row],[Invoice Date]],"mmm")</f>
        <v>Sep</v>
      </c>
      <c r="Q4279" s="4">
        <f>WEEKNUM(Table1[[#This Row],[Invoice Date]])</f>
        <v>37</v>
      </c>
    </row>
    <row r="4280" spans="2:17"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c r="O4280" s="4" t="str">
        <f>TEXT(Table1[[#This Row],[Invoice Date]],"yyyy")</f>
        <v>2021</v>
      </c>
      <c r="P4280" s="4" t="str">
        <f>TEXT(Table1[[#This Row],[Invoice Date]],"mmm")</f>
        <v>Sep</v>
      </c>
      <c r="Q4280" s="4">
        <f>WEEKNUM(Table1[[#This Row],[Invoice Date]])</f>
        <v>37</v>
      </c>
    </row>
    <row r="4281" spans="2:17"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c r="O4281" s="4" t="str">
        <f>TEXT(Table1[[#This Row],[Invoice Date]],"yyyy")</f>
        <v>2021</v>
      </c>
      <c r="P4281" s="4" t="str">
        <f>TEXT(Table1[[#This Row],[Invoice Date]],"mmm")</f>
        <v>Sep</v>
      </c>
      <c r="Q4281" s="4">
        <f>WEEKNUM(Table1[[#This Row],[Invoice Date]])</f>
        <v>37</v>
      </c>
    </row>
    <row r="4282" spans="2:17"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c r="O4282" s="4" t="str">
        <f>TEXT(Table1[[#This Row],[Invoice Date]],"yyyy")</f>
        <v>2021</v>
      </c>
      <c r="P4282" s="4" t="str">
        <f>TEXT(Table1[[#This Row],[Invoice Date]],"mmm")</f>
        <v>Sep</v>
      </c>
      <c r="Q4282" s="4">
        <f>WEEKNUM(Table1[[#This Row],[Invoice Date]])</f>
        <v>38</v>
      </c>
    </row>
    <row r="4283" spans="2:17"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c r="O4283" s="4" t="str">
        <f>TEXT(Table1[[#This Row],[Invoice Date]],"yyyy")</f>
        <v>2021</v>
      </c>
      <c r="P4283" s="4" t="str">
        <f>TEXT(Table1[[#This Row],[Invoice Date]],"mmm")</f>
        <v>Sep</v>
      </c>
      <c r="Q4283" s="4">
        <f>WEEKNUM(Table1[[#This Row],[Invoice Date]])</f>
        <v>38</v>
      </c>
    </row>
    <row r="4284" spans="2:17"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c r="O4284" s="4" t="str">
        <f>TEXT(Table1[[#This Row],[Invoice Date]],"yyyy")</f>
        <v>2021</v>
      </c>
      <c r="P4284" s="4" t="str">
        <f>TEXT(Table1[[#This Row],[Invoice Date]],"mmm")</f>
        <v>Sep</v>
      </c>
      <c r="Q4284" s="4">
        <f>WEEKNUM(Table1[[#This Row],[Invoice Date]])</f>
        <v>38</v>
      </c>
    </row>
    <row r="4285" spans="2:17"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c r="O4285" s="4" t="str">
        <f>TEXT(Table1[[#This Row],[Invoice Date]],"yyyy")</f>
        <v>2021</v>
      </c>
      <c r="P4285" s="4" t="str">
        <f>TEXT(Table1[[#This Row],[Invoice Date]],"mmm")</f>
        <v>Sep</v>
      </c>
      <c r="Q4285" s="4">
        <f>WEEKNUM(Table1[[#This Row],[Invoice Date]])</f>
        <v>38</v>
      </c>
    </row>
    <row r="4286" spans="2:17"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c r="O4286" s="4" t="str">
        <f>TEXT(Table1[[#This Row],[Invoice Date]],"yyyy")</f>
        <v>2021</v>
      </c>
      <c r="P4286" s="4" t="str">
        <f>TEXT(Table1[[#This Row],[Invoice Date]],"mmm")</f>
        <v>Sep</v>
      </c>
      <c r="Q4286" s="4">
        <f>WEEKNUM(Table1[[#This Row],[Invoice Date]])</f>
        <v>38</v>
      </c>
    </row>
    <row r="4287" spans="2:17"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c r="O4287" s="4" t="str">
        <f>TEXT(Table1[[#This Row],[Invoice Date]],"yyyy")</f>
        <v>2021</v>
      </c>
      <c r="P4287" s="4" t="str">
        <f>TEXT(Table1[[#This Row],[Invoice Date]],"mmm")</f>
        <v>Sep</v>
      </c>
      <c r="Q4287" s="4">
        <f>WEEKNUM(Table1[[#This Row],[Invoice Date]])</f>
        <v>38</v>
      </c>
    </row>
    <row r="4288" spans="2:17"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c r="O4288" s="4" t="str">
        <f>TEXT(Table1[[#This Row],[Invoice Date]],"yyyy")</f>
        <v>2021</v>
      </c>
      <c r="P4288" s="4" t="str">
        <f>TEXT(Table1[[#This Row],[Invoice Date]],"mmm")</f>
        <v>Sep</v>
      </c>
      <c r="Q4288" s="4">
        <f>WEEKNUM(Table1[[#This Row],[Invoice Date]])</f>
        <v>38</v>
      </c>
    </row>
    <row r="4289" spans="2:17"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c r="O4289" s="4" t="str">
        <f>TEXT(Table1[[#This Row],[Invoice Date]],"yyyy")</f>
        <v>2021</v>
      </c>
      <c r="P4289" s="4" t="str">
        <f>TEXT(Table1[[#This Row],[Invoice Date]],"mmm")</f>
        <v>Sep</v>
      </c>
      <c r="Q4289" s="4">
        <f>WEEKNUM(Table1[[#This Row],[Invoice Date]])</f>
        <v>39</v>
      </c>
    </row>
    <row r="4290" spans="2:17"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c r="O4290" s="4" t="str">
        <f>TEXT(Table1[[#This Row],[Invoice Date]],"yyyy")</f>
        <v>2021</v>
      </c>
      <c r="P4290" s="4" t="str">
        <f>TEXT(Table1[[#This Row],[Invoice Date]],"mmm")</f>
        <v>Sep</v>
      </c>
      <c r="Q4290" s="4">
        <f>WEEKNUM(Table1[[#This Row],[Invoice Date]])</f>
        <v>39</v>
      </c>
    </row>
    <row r="4291" spans="2:17"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c r="O4291" s="4" t="str">
        <f>TEXT(Table1[[#This Row],[Invoice Date]],"yyyy")</f>
        <v>2021</v>
      </c>
      <c r="P4291" s="4" t="str">
        <f>TEXT(Table1[[#This Row],[Invoice Date]],"mmm")</f>
        <v>Sep</v>
      </c>
      <c r="Q4291" s="4">
        <f>WEEKNUM(Table1[[#This Row],[Invoice Date]])</f>
        <v>39</v>
      </c>
    </row>
    <row r="4292" spans="2:17"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c r="O4292" s="4" t="str">
        <f>TEXT(Table1[[#This Row],[Invoice Date]],"yyyy")</f>
        <v>2021</v>
      </c>
      <c r="P4292" s="4" t="str">
        <f>TEXT(Table1[[#This Row],[Invoice Date]],"mmm")</f>
        <v>Sep</v>
      </c>
      <c r="Q4292" s="4">
        <f>WEEKNUM(Table1[[#This Row],[Invoice Date]])</f>
        <v>39</v>
      </c>
    </row>
    <row r="4293" spans="2:17"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c r="O4293" s="4" t="str">
        <f>TEXT(Table1[[#This Row],[Invoice Date]],"yyyy")</f>
        <v>2021</v>
      </c>
      <c r="P4293" s="4" t="str">
        <f>TEXT(Table1[[#This Row],[Invoice Date]],"mmm")</f>
        <v>Sep</v>
      </c>
      <c r="Q4293" s="4">
        <f>WEEKNUM(Table1[[#This Row],[Invoice Date]])</f>
        <v>39</v>
      </c>
    </row>
    <row r="4294" spans="2:17"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c r="O4294" s="4" t="str">
        <f>TEXT(Table1[[#This Row],[Invoice Date]],"yyyy")</f>
        <v>2021</v>
      </c>
      <c r="P4294" s="4" t="str">
        <f>TEXT(Table1[[#This Row],[Invoice Date]],"mmm")</f>
        <v>Sep</v>
      </c>
      <c r="Q4294" s="4">
        <f>WEEKNUM(Table1[[#This Row],[Invoice Date]])</f>
        <v>39</v>
      </c>
    </row>
    <row r="4295" spans="2:17"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c r="O4295" s="4" t="str">
        <f>TEXT(Table1[[#This Row],[Invoice Date]],"yyyy")</f>
        <v>2021</v>
      </c>
      <c r="P4295" s="4" t="str">
        <f>TEXT(Table1[[#This Row],[Invoice Date]],"mmm")</f>
        <v>Sep</v>
      </c>
      <c r="Q4295" s="4">
        <f>WEEKNUM(Table1[[#This Row],[Invoice Date]])</f>
        <v>39</v>
      </c>
    </row>
    <row r="4296" spans="2:17"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c r="O4296" s="4" t="str">
        <f>TEXT(Table1[[#This Row],[Invoice Date]],"yyyy")</f>
        <v>2021</v>
      </c>
      <c r="P4296" s="4" t="str">
        <f>TEXT(Table1[[#This Row],[Invoice Date]],"mmm")</f>
        <v>Sep</v>
      </c>
      <c r="Q4296" s="4">
        <f>WEEKNUM(Table1[[#This Row],[Invoice Date]])</f>
        <v>40</v>
      </c>
    </row>
    <row r="4297" spans="2:17"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c r="O4297" s="4" t="str">
        <f>TEXT(Table1[[#This Row],[Invoice Date]],"yyyy")</f>
        <v>2021</v>
      </c>
      <c r="P4297" s="4" t="str">
        <f>TEXT(Table1[[#This Row],[Invoice Date]],"mmm")</f>
        <v>Sep</v>
      </c>
      <c r="Q4297" s="4">
        <f>WEEKNUM(Table1[[#This Row],[Invoice Date]])</f>
        <v>40</v>
      </c>
    </row>
    <row r="4298" spans="2:17"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c r="O4298" s="4" t="str">
        <f>TEXT(Table1[[#This Row],[Invoice Date]],"yyyy")</f>
        <v>2021</v>
      </c>
      <c r="P4298" s="4" t="str">
        <f>TEXT(Table1[[#This Row],[Invoice Date]],"mmm")</f>
        <v>Sep</v>
      </c>
      <c r="Q4298" s="4">
        <f>WEEKNUM(Table1[[#This Row],[Invoice Date]])</f>
        <v>40</v>
      </c>
    </row>
    <row r="4299" spans="2:17"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c r="O4299" s="4" t="str">
        <f>TEXT(Table1[[#This Row],[Invoice Date]],"yyyy")</f>
        <v>2021</v>
      </c>
      <c r="P4299" s="4" t="str">
        <f>TEXT(Table1[[#This Row],[Invoice Date]],"mmm")</f>
        <v>Sep</v>
      </c>
      <c r="Q4299" s="4">
        <f>WEEKNUM(Table1[[#This Row],[Invoice Date]])</f>
        <v>40</v>
      </c>
    </row>
    <row r="4300" spans="2:17"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c r="O4300" s="4" t="str">
        <f>TEXT(Table1[[#This Row],[Invoice Date]],"yyyy")</f>
        <v>2021</v>
      </c>
      <c r="P4300" s="4" t="str">
        <f>TEXT(Table1[[#This Row],[Invoice Date]],"mmm")</f>
        <v>Sep</v>
      </c>
      <c r="Q4300" s="4">
        <f>WEEKNUM(Table1[[#This Row],[Invoice Date]])</f>
        <v>40</v>
      </c>
    </row>
    <row r="4301" spans="2:17"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c r="O4301" s="4" t="str">
        <f>TEXT(Table1[[#This Row],[Invoice Date]],"yyyy")</f>
        <v>2021</v>
      </c>
      <c r="P4301" s="4" t="str">
        <f>TEXT(Table1[[#This Row],[Invoice Date]],"mmm")</f>
        <v>Oct</v>
      </c>
      <c r="Q4301" s="4">
        <f>WEEKNUM(Table1[[#This Row],[Invoice Date]])</f>
        <v>40</v>
      </c>
    </row>
    <row r="4302" spans="2:17"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c r="O4302" s="4" t="str">
        <f>TEXT(Table1[[#This Row],[Invoice Date]],"yyyy")</f>
        <v>2021</v>
      </c>
      <c r="P4302" s="4" t="str">
        <f>TEXT(Table1[[#This Row],[Invoice Date]],"mmm")</f>
        <v>Oct</v>
      </c>
      <c r="Q4302" s="4">
        <f>WEEKNUM(Table1[[#This Row],[Invoice Date]])</f>
        <v>40</v>
      </c>
    </row>
    <row r="4303" spans="2:17"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c r="O4303" s="4" t="str">
        <f>TEXT(Table1[[#This Row],[Invoice Date]],"yyyy")</f>
        <v>2021</v>
      </c>
      <c r="P4303" s="4" t="str">
        <f>TEXT(Table1[[#This Row],[Invoice Date]],"mmm")</f>
        <v>Oct</v>
      </c>
      <c r="Q4303" s="4">
        <f>WEEKNUM(Table1[[#This Row],[Invoice Date]])</f>
        <v>41</v>
      </c>
    </row>
    <row r="4304" spans="2:17"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c r="O4304" s="4" t="str">
        <f>TEXT(Table1[[#This Row],[Invoice Date]],"yyyy")</f>
        <v>2021</v>
      </c>
      <c r="P4304" s="4" t="str">
        <f>TEXT(Table1[[#This Row],[Invoice Date]],"mmm")</f>
        <v>Oct</v>
      </c>
      <c r="Q4304" s="4">
        <f>WEEKNUM(Table1[[#This Row],[Invoice Date]])</f>
        <v>41</v>
      </c>
    </row>
    <row r="4305" spans="2:17"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c r="O4305" s="4" t="str">
        <f>TEXT(Table1[[#This Row],[Invoice Date]],"yyyy")</f>
        <v>2021</v>
      </c>
      <c r="P4305" s="4" t="str">
        <f>TEXT(Table1[[#This Row],[Invoice Date]],"mmm")</f>
        <v>Oct</v>
      </c>
      <c r="Q4305" s="4">
        <f>WEEKNUM(Table1[[#This Row],[Invoice Date]])</f>
        <v>41</v>
      </c>
    </row>
    <row r="4306" spans="2:17"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c r="O4306" s="4" t="str">
        <f>TEXT(Table1[[#This Row],[Invoice Date]],"yyyy")</f>
        <v>2021</v>
      </c>
      <c r="P4306" s="4" t="str">
        <f>TEXT(Table1[[#This Row],[Invoice Date]],"mmm")</f>
        <v>Oct</v>
      </c>
      <c r="Q4306" s="4">
        <f>WEEKNUM(Table1[[#This Row],[Invoice Date]])</f>
        <v>41</v>
      </c>
    </row>
    <row r="4307" spans="2:17"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c r="O4307" s="4" t="str">
        <f>TEXT(Table1[[#This Row],[Invoice Date]],"yyyy")</f>
        <v>2021</v>
      </c>
      <c r="P4307" s="4" t="str">
        <f>TEXT(Table1[[#This Row],[Invoice Date]],"mmm")</f>
        <v>Oct</v>
      </c>
      <c r="Q4307" s="4">
        <f>WEEKNUM(Table1[[#This Row],[Invoice Date]])</f>
        <v>41</v>
      </c>
    </row>
    <row r="4308" spans="2:17"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c r="O4308" s="4" t="str">
        <f>TEXT(Table1[[#This Row],[Invoice Date]],"yyyy")</f>
        <v>2021</v>
      </c>
      <c r="P4308" s="4" t="str">
        <f>TEXT(Table1[[#This Row],[Invoice Date]],"mmm")</f>
        <v>Oct</v>
      </c>
      <c r="Q4308" s="4">
        <f>WEEKNUM(Table1[[#This Row],[Invoice Date]])</f>
        <v>41</v>
      </c>
    </row>
    <row r="4309" spans="2:17"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c r="O4309" s="4" t="str">
        <f>TEXT(Table1[[#This Row],[Invoice Date]],"yyyy")</f>
        <v>2021</v>
      </c>
      <c r="P4309" s="4" t="str">
        <f>TEXT(Table1[[#This Row],[Invoice Date]],"mmm")</f>
        <v>Oct</v>
      </c>
      <c r="Q4309" s="4">
        <f>WEEKNUM(Table1[[#This Row],[Invoice Date]])</f>
        <v>41</v>
      </c>
    </row>
    <row r="4310" spans="2:17"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c r="O4310" s="4" t="str">
        <f>TEXT(Table1[[#This Row],[Invoice Date]],"yyyy")</f>
        <v>2021</v>
      </c>
      <c r="P4310" s="4" t="str">
        <f>TEXT(Table1[[#This Row],[Invoice Date]],"mmm")</f>
        <v>Oct</v>
      </c>
      <c r="Q4310" s="4">
        <f>WEEKNUM(Table1[[#This Row],[Invoice Date]])</f>
        <v>42</v>
      </c>
    </row>
    <row r="4311" spans="2:17"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c r="O4311" s="4" t="str">
        <f>TEXT(Table1[[#This Row],[Invoice Date]],"yyyy")</f>
        <v>2021</v>
      </c>
      <c r="P4311" s="4" t="str">
        <f>TEXT(Table1[[#This Row],[Invoice Date]],"mmm")</f>
        <v>Oct</v>
      </c>
      <c r="Q4311" s="4">
        <f>WEEKNUM(Table1[[#This Row],[Invoice Date]])</f>
        <v>42</v>
      </c>
    </row>
    <row r="4312" spans="2:17"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c r="O4312" s="4" t="str">
        <f>TEXT(Table1[[#This Row],[Invoice Date]],"yyyy")</f>
        <v>2021</v>
      </c>
      <c r="P4312" s="4" t="str">
        <f>TEXT(Table1[[#This Row],[Invoice Date]],"mmm")</f>
        <v>Oct</v>
      </c>
      <c r="Q4312" s="4">
        <f>WEEKNUM(Table1[[#This Row],[Invoice Date]])</f>
        <v>42</v>
      </c>
    </row>
    <row r="4313" spans="2:17"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c r="O4313" s="4" t="str">
        <f>TEXT(Table1[[#This Row],[Invoice Date]],"yyyy")</f>
        <v>2021</v>
      </c>
      <c r="P4313" s="4" t="str">
        <f>TEXT(Table1[[#This Row],[Invoice Date]],"mmm")</f>
        <v>Oct</v>
      </c>
      <c r="Q4313" s="4">
        <f>WEEKNUM(Table1[[#This Row],[Invoice Date]])</f>
        <v>42</v>
      </c>
    </row>
    <row r="4314" spans="2:17"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c r="O4314" s="4" t="str">
        <f>TEXT(Table1[[#This Row],[Invoice Date]],"yyyy")</f>
        <v>2021</v>
      </c>
      <c r="P4314" s="4" t="str">
        <f>TEXT(Table1[[#This Row],[Invoice Date]],"mmm")</f>
        <v>Oct</v>
      </c>
      <c r="Q4314" s="4">
        <f>WEEKNUM(Table1[[#This Row],[Invoice Date]])</f>
        <v>42</v>
      </c>
    </row>
    <row r="4315" spans="2:17"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c r="O4315" s="4" t="str">
        <f>TEXT(Table1[[#This Row],[Invoice Date]],"yyyy")</f>
        <v>2021</v>
      </c>
      <c r="P4315" s="4" t="str">
        <f>TEXT(Table1[[#This Row],[Invoice Date]],"mmm")</f>
        <v>Oct</v>
      </c>
      <c r="Q4315" s="4">
        <f>WEEKNUM(Table1[[#This Row],[Invoice Date]])</f>
        <v>42</v>
      </c>
    </row>
    <row r="4316" spans="2:17"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c r="O4316" s="4" t="str">
        <f>TEXT(Table1[[#This Row],[Invoice Date]],"yyyy")</f>
        <v>2021</v>
      </c>
      <c r="P4316" s="4" t="str">
        <f>TEXT(Table1[[#This Row],[Invoice Date]],"mmm")</f>
        <v>Oct</v>
      </c>
      <c r="Q4316" s="4">
        <f>WEEKNUM(Table1[[#This Row],[Invoice Date]])</f>
        <v>42</v>
      </c>
    </row>
    <row r="4317" spans="2:17"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c r="O4317" s="4" t="str">
        <f>TEXT(Table1[[#This Row],[Invoice Date]],"yyyy")</f>
        <v>2021</v>
      </c>
      <c r="P4317" s="4" t="str">
        <f>TEXT(Table1[[#This Row],[Invoice Date]],"mmm")</f>
        <v>Oct</v>
      </c>
      <c r="Q4317" s="4">
        <f>WEEKNUM(Table1[[#This Row],[Invoice Date]])</f>
        <v>43</v>
      </c>
    </row>
    <row r="4318" spans="2:17"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c r="O4318" s="4" t="str">
        <f>TEXT(Table1[[#This Row],[Invoice Date]],"yyyy")</f>
        <v>2021</v>
      </c>
      <c r="P4318" s="4" t="str">
        <f>TEXT(Table1[[#This Row],[Invoice Date]],"mmm")</f>
        <v>Oct</v>
      </c>
      <c r="Q4318" s="4">
        <f>WEEKNUM(Table1[[#This Row],[Invoice Date]])</f>
        <v>43</v>
      </c>
    </row>
    <row r="4319" spans="2:17"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c r="O4319" s="4" t="str">
        <f>TEXT(Table1[[#This Row],[Invoice Date]],"yyyy")</f>
        <v>2021</v>
      </c>
      <c r="P4319" s="4" t="str">
        <f>TEXT(Table1[[#This Row],[Invoice Date]],"mmm")</f>
        <v>Oct</v>
      </c>
      <c r="Q4319" s="4">
        <f>WEEKNUM(Table1[[#This Row],[Invoice Date]])</f>
        <v>43</v>
      </c>
    </row>
    <row r="4320" spans="2:17"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c r="O4320" s="4" t="str">
        <f>TEXT(Table1[[#This Row],[Invoice Date]],"yyyy")</f>
        <v>2021</v>
      </c>
      <c r="P4320" s="4" t="str">
        <f>TEXT(Table1[[#This Row],[Invoice Date]],"mmm")</f>
        <v>Oct</v>
      </c>
      <c r="Q4320" s="4">
        <f>WEEKNUM(Table1[[#This Row],[Invoice Date]])</f>
        <v>43</v>
      </c>
    </row>
    <row r="4321" spans="2:17"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c r="O4321" s="4" t="str">
        <f>TEXT(Table1[[#This Row],[Invoice Date]],"yyyy")</f>
        <v>2021</v>
      </c>
      <c r="P4321" s="4" t="str">
        <f>TEXT(Table1[[#This Row],[Invoice Date]],"mmm")</f>
        <v>Oct</v>
      </c>
      <c r="Q4321" s="4">
        <f>WEEKNUM(Table1[[#This Row],[Invoice Date]])</f>
        <v>43</v>
      </c>
    </row>
    <row r="4322" spans="2:17"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c r="O4322" s="4" t="str">
        <f>TEXT(Table1[[#This Row],[Invoice Date]],"yyyy")</f>
        <v>2021</v>
      </c>
      <c r="P4322" s="4" t="str">
        <f>TEXT(Table1[[#This Row],[Invoice Date]],"mmm")</f>
        <v>Oct</v>
      </c>
      <c r="Q4322" s="4">
        <f>WEEKNUM(Table1[[#This Row],[Invoice Date]])</f>
        <v>43</v>
      </c>
    </row>
    <row r="4323" spans="2:17"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c r="O4323" s="4" t="str">
        <f>TEXT(Table1[[#This Row],[Invoice Date]],"yyyy")</f>
        <v>2021</v>
      </c>
      <c r="P4323" s="4" t="str">
        <f>TEXT(Table1[[#This Row],[Invoice Date]],"mmm")</f>
        <v>Oct</v>
      </c>
      <c r="Q4323" s="4">
        <f>WEEKNUM(Table1[[#This Row],[Invoice Date]])</f>
        <v>43</v>
      </c>
    </row>
    <row r="4324" spans="2:17"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c r="O4324" s="4" t="str">
        <f>TEXT(Table1[[#This Row],[Invoice Date]],"yyyy")</f>
        <v>2021</v>
      </c>
      <c r="P4324" s="4" t="str">
        <f>TEXT(Table1[[#This Row],[Invoice Date]],"mmm")</f>
        <v>Oct</v>
      </c>
      <c r="Q4324" s="4">
        <f>WEEKNUM(Table1[[#This Row],[Invoice Date]])</f>
        <v>44</v>
      </c>
    </row>
    <row r="4325" spans="2:17"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c r="O4325" s="4" t="str">
        <f>TEXT(Table1[[#This Row],[Invoice Date]],"yyyy")</f>
        <v>2021</v>
      </c>
      <c r="P4325" s="4" t="str">
        <f>TEXT(Table1[[#This Row],[Invoice Date]],"mmm")</f>
        <v>Oct</v>
      </c>
      <c r="Q4325" s="4">
        <f>WEEKNUM(Table1[[#This Row],[Invoice Date]])</f>
        <v>44</v>
      </c>
    </row>
    <row r="4326" spans="2:17"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c r="O4326" s="4" t="str">
        <f>TEXT(Table1[[#This Row],[Invoice Date]],"yyyy")</f>
        <v>2021</v>
      </c>
      <c r="P4326" s="4" t="str">
        <f>TEXT(Table1[[#This Row],[Invoice Date]],"mmm")</f>
        <v>Oct</v>
      </c>
      <c r="Q4326" s="4">
        <f>WEEKNUM(Table1[[#This Row],[Invoice Date]])</f>
        <v>44</v>
      </c>
    </row>
    <row r="4327" spans="2:17"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c r="O4327" s="4" t="str">
        <f>TEXT(Table1[[#This Row],[Invoice Date]],"yyyy")</f>
        <v>2021</v>
      </c>
      <c r="P4327" s="4" t="str">
        <f>TEXT(Table1[[#This Row],[Invoice Date]],"mmm")</f>
        <v>Oct</v>
      </c>
      <c r="Q4327" s="4">
        <f>WEEKNUM(Table1[[#This Row],[Invoice Date]])</f>
        <v>44</v>
      </c>
    </row>
    <row r="4328" spans="2:17"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c r="O4328" s="4" t="str">
        <f>TEXT(Table1[[#This Row],[Invoice Date]],"yyyy")</f>
        <v>2021</v>
      </c>
      <c r="P4328" s="4" t="str">
        <f>TEXT(Table1[[#This Row],[Invoice Date]],"mmm")</f>
        <v>Oct</v>
      </c>
      <c r="Q4328" s="4">
        <f>WEEKNUM(Table1[[#This Row],[Invoice Date]])</f>
        <v>44</v>
      </c>
    </row>
    <row r="4329" spans="2:17"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c r="O4329" s="4" t="str">
        <f>TEXT(Table1[[#This Row],[Invoice Date]],"yyyy")</f>
        <v>2021</v>
      </c>
      <c r="P4329" s="4" t="str">
        <f>TEXT(Table1[[#This Row],[Invoice Date]],"mmm")</f>
        <v>Oct</v>
      </c>
      <c r="Q4329" s="4">
        <f>WEEKNUM(Table1[[#This Row],[Invoice Date]])</f>
        <v>44</v>
      </c>
    </row>
    <row r="4330" spans="2:17"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c r="O4330" s="4" t="str">
        <f>TEXT(Table1[[#This Row],[Invoice Date]],"yyyy")</f>
        <v>2021</v>
      </c>
      <c r="P4330" s="4" t="str">
        <f>TEXT(Table1[[#This Row],[Invoice Date]],"mmm")</f>
        <v>Oct</v>
      </c>
      <c r="Q4330" s="4">
        <f>WEEKNUM(Table1[[#This Row],[Invoice Date]])</f>
        <v>44</v>
      </c>
    </row>
    <row r="4331" spans="2:17"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c r="O4331" s="4" t="str">
        <f>TEXT(Table1[[#This Row],[Invoice Date]],"yyyy")</f>
        <v>2021</v>
      </c>
      <c r="P4331" s="4" t="str">
        <f>TEXT(Table1[[#This Row],[Invoice Date]],"mmm")</f>
        <v>Oct</v>
      </c>
      <c r="Q4331" s="4">
        <f>WEEKNUM(Table1[[#This Row],[Invoice Date]])</f>
        <v>45</v>
      </c>
    </row>
    <row r="4332" spans="2:17"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c r="O4332" s="4" t="str">
        <f>TEXT(Table1[[#This Row],[Invoice Date]],"yyyy")</f>
        <v>2021</v>
      </c>
      <c r="P4332" s="4" t="str">
        <f>TEXT(Table1[[#This Row],[Invoice Date]],"mmm")</f>
        <v>Nov</v>
      </c>
      <c r="Q4332" s="4">
        <f>WEEKNUM(Table1[[#This Row],[Invoice Date]])</f>
        <v>45</v>
      </c>
    </row>
    <row r="4333" spans="2:17"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c r="O4333" s="4" t="str">
        <f>TEXT(Table1[[#This Row],[Invoice Date]],"yyyy")</f>
        <v>2021</v>
      </c>
      <c r="P4333" s="4" t="str">
        <f>TEXT(Table1[[#This Row],[Invoice Date]],"mmm")</f>
        <v>Nov</v>
      </c>
      <c r="Q4333" s="4">
        <f>WEEKNUM(Table1[[#This Row],[Invoice Date]])</f>
        <v>45</v>
      </c>
    </row>
    <row r="4334" spans="2:17"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c r="O4334" s="4" t="str">
        <f>TEXT(Table1[[#This Row],[Invoice Date]],"yyyy")</f>
        <v>2021</v>
      </c>
      <c r="P4334" s="4" t="str">
        <f>TEXT(Table1[[#This Row],[Invoice Date]],"mmm")</f>
        <v>Nov</v>
      </c>
      <c r="Q4334" s="4">
        <f>WEEKNUM(Table1[[#This Row],[Invoice Date]])</f>
        <v>45</v>
      </c>
    </row>
    <row r="4335" spans="2:17"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c r="O4335" s="4" t="str">
        <f>TEXT(Table1[[#This Row],[Invoice Date]],"yyyy")</f>
        <v>2021</v>
      </c>
      <c r="P4335" s="4" t="str">
        <f>TEXT(Table1[[#This Row],[Invoice Date]],"mmm")</f>
        <v>Nov</v>
      </c>
      <c r="Q4335" s="4">
        <f>WEEKNUM(Table1[[#This Row],[Invoice Date]])</f>
        <v>45</v>
      </c>
    </row>
    <row r="4336" spans="2:17"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c r="O4336" s="4" t="str">
        <f>TEXT(Table1[[#This Row],[Invoice Date]],"yyyy")</f>
        <v>2021</v>
      </c>
      <c r="P4336" s="4" t="str">
        <f>TEXT(Table1[[#This Row],[Invoice Date]],"mmm")</f>
        <v>Nov</v>
      </c>
      <c r="Q4336" s="4">
        <f>WEEKNUM(Table1[[#This Row],[Invoice Date]])</f>
        <v>45</v>
      </c>
    </row>
    <row r="4337" spans="2:17"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c r="O4337" s="4" t="str">
        <f>TEXT(Table1[[#This Row],[Invoice Date]],"yyyy")</f>
        <v>2021</v>
      </c>
      <c r="P4337" s="4" t="str">
        <f>TEXT(Table1[[#This Row],[Invoice Date]],"mmm")</f>
        <v>Nov</v>
      </c>
      <c r="Q4337" s="4">
        <f>WEEKNUM(Table1[[#This Row],[Invoice Date]])</f>
        <v>45</v>
      </c>
    </row>
    <row r="4338" spans="2:17"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c r="O4338" s="4" t="str">
        <f>TEXT(Table1[[#This Row],[Invoice Date]],"yyyy")</f>
        <v>2021</v>
      </c>
      <c r="P4338" s="4" t="str">
        <f>TEXT(Table1[[#This Row],[Invoice Date]],"mmm")</f>
        <v>Nov</v>
      </c>
      <c r="Q4338" s="4">
        <f>WEEKNUM(Table1[[#This Row],[Invoice Date]])</f>
        <v>46</v>
      </c>
    </row>
    <row r="4339" spans="2:17"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c r="O4339" s="4" t="str">
        <f>TEXT(Table1[[#This Row],[Invoice Date]],"yyyy")</f>
        <v>2021</v>
      </c>
      <c r="P4339" s="4" t="str">
        <f>TEXT(Table1[[#This Row],[Invoice Date]],"mmm")</f>
        <v>Nov</v>
      </c>
      <c r="Q4339" s="4">
        <f>WEEKNUM(Table1[[#This Row],[Invoice Date]])</f>
        <v>46</v>
      </c>
    </row>
    <row r="4340" spans="2:17"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c r="O4340" s="4" t="str">
        <f>TEXT(Table1[[#This Row],[Invoice Date]],"yyyy")</f>
        <v>2021</v>
      </c>
      <c r="P4340" s="4" t="str">
        <f>TEXT(Table1[[#This Row],[Invoice Date]],"mmm")</f>
        <v>Nov</v>
      </c>
      <c r="Q4340" s="4">
        <f>WEEKNUM(Table1[[#This Row],[Invoice Date]])</f>
        <v>46</v>
      </c>
    </row>
    <row r="4341" spans="2:17"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c r="O4341" s="4" t="str">
        <f>TEXT(Table1[[#This Row],[Invoice Date]],"yyyy")</f>
        <v>2021</v>
      </c>
      <c r="P4341" s="4" t="str">
        <f>TEXT(Table1[[#This Row],[Invoice Date]],"mmm")</f>
        <v>Nov</v>
      </c>
      <c r="Q4341" s="4">
        <f>WEEKNUM(Table1[[#This Row],[Invoice Date]])</f>
        <v>46</v>
      </c>
    </row>
    <row r="4342" spans="2:17"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c r="O4342" s="4" t="str">
        <f>TEXT(Table1[[#This Row],[Invoice Date]],"yyyy")</f>
        <v>2021</v>
      </c>
      <c r="P4342" s="4" t="str">
        <f>TEXT(Table1[[#This Row],[Invoice Date]],"mmm")</f>
        <v>Nov</v>
      </c>
      <c r="Q4342" s="4">
        <f>WEEKNUM(Table1[[#This Row],[Invoice Date]])</f>
        <v>46</v>
      </c>
    </row>
    <row r="4343" spans="2:17"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c r="O4343" s="4" t="str">
        <f>TEXT(Table1[[#This Row],[Invoice Date]],"yyyy")</f>
        <v>2021</v>
      </c>
      <c r="P4343" s="4" t="str">
        <f>TEXT(Table1[[#This Row],[Invoice Date]],"mmm")</f>
        <v>Nov</v>
      </c>
      <c r="Q4343" s="4">
        <f>WEEKNUM(Table1[[#This Row],[Invoice Date]])</f>
        <v>46</v>
      </c>
    </row>
    <row r="4344" spans="2:17"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c r="O4344" s="4" t="str">
        <f>TEXT(Table1[[#This Row],[Invoice Date]],"yyyy")</f>
        <v>2021</v>
      </c>
      <c r="P4344" s="4" t="str">
        <f>TEXT(Table1[[#This Row],[Invoice Date]],"mmm")</f>
        <v>Nov</v>
      </c>
      <c r="Q4344" s="4">
        <f>WEEKNUM(Table1[[#This Row],[Invoice Date]])</f>
        <v>46</v>
      </c>
    </row>
    <row r="4345" spans="2:17"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c r="O4345" s="4" t="str">
        <f>TEXT(Table1[[#This Row],[Invoice Date]],"yyyy")</f>
        <v>2021</v>
      </c>
      <c r="P4345" s="4" t="str">
        <f>TEXT(Table1[[#This Row],[Invoice Date]],"mmm")</f>
        <v>Nov</v>
      </c>
      <c r="Q4345" s="4">
        <f>WEEKNUM(Table1[[#This Row],[Invoice Date]])</f>
        <v>47</v>
      </c>
    </row>
    <row r="4346" spans="2:17"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c r="O4346" s="4" t="str">
        <f>TEXT(Table1[[#This Row],[Invoice Date]],"yyyy")</f>
        <v>2021</v>
      </c>
      <c r="P4346" s="4" t="str">
        <f>TEXT(Table1[[#This Row],[Invoice Date]],"mmm")</f>
        <v>Nov</v>
      </c>
      <c r="Q4346" s="4">
        <f>WEEKNUM(Table1[[#This Row],[Invoice Date]])</f>
        <v>47</v>
      </c>
    </row>
    <row r="4347" spans="2:17"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c r="O4347" s="4" t="str">
        <f>TEXT(Table1[[#This Row],[Invoice Date]],"yyyy")</f>
        <v>2021</v>
      </c>
      <c r="P4347" s="4" t="str">
        <f>TEXT(Table1[[#This Row],[Invoice Date]],"mmm")</f>
        <v>Nov</v>
      </c>
      <c r="Q4347" s="4">
        <f>WEEKNUM(Table1[[#This Row],[Invoice Date]])</f>
        <v>47</v>
      </c>
    </row>
    <row r="4348" spans="2:17"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c r="O4348" s="4" t="str">
        <f>TEXT(Table1[[#This Row],[Invoice Date]],"yyyy")</f>
        <v>2021</v>
      </c>
      <c r="P4348" s="4" t="str">
        <f>TEXT(Table1[[#This Row],[Invoice Date]],"mmm")</f>
        <v>Nov</v>
      </c>
      <c r="Q4348" s="4">
        <f>WEEKNUM(Table1[[#This Row],[Invoice Date]])</f>
        <v>47</v>
      </c>
    </row>
    <row r="4349" spans="2:17"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c r="O4349" s="4" t="str">
        <f>TEXT(Table1[[#This Row],[Invoice Date]],"yyyy")</f>
        <v>2021</v>
      </c>
      <c r="P4349" s="4" t="str">
        <f>TEXT(Table1[[#This Row],[Invoice Date]],"mmm")</f>
        <v>Nov</v>
      </c>
      <c r="Q4349" s="4">
        <f>WEEKNUM(Table1[[#This Row],[Invoice Date]])</f>
        <v>47</v>
      </c>
    </row>
    <row r="4350" spans="2:17"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c r="O4350" s="4" t="str">
        <f>TEXT(Table1[[#This Row],[Invoice Date]],"yyyy")</f>
        <v>2021</v>
      </c>
      <c r="P4350" s="4" t="str">
        <f>TEXT(Table1[[#This Row],[Invoice Date]],"mmm")</f>
        <v>Nov</v>
      </c>
      <c r="Q4350" s="4">
        <f>WEEKNUM(Table1[[#This Row],[Invoice Date]])</f>
        <v>47</v>
      </c>
    </row>
    <row r="4351" spans="2:17"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c r="O4351" s="4" t="str">
        <f>TEXT(Table1[[#This Row],[Invoice Date]],"yyyy")</f>
        <v>2021</v>
      </c>
      <c r="P4351" s="4" t="str">
        <f>TEXT(Table1[[#This Row],[Invoice Date]],"mmm")</f>
        <v>Nov</v>
      </c>
      <c r="Q4351" s="4">
        <f>WEEKNUM(Table1[[#This Row],[Invoice Date]])</f>
        <v>47</v>
      </c>
    </row>
    <row r="4352" spans="2:17"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c r="O4352" s="4" t="str">
        <f>TEXT(Table1[[#This Row],[Invoice Date]],"yyyy")</f>
        <v>2021</v>
      </c>
      <c r="P4352" s="4" t="str">
        <f>TEXT(Table1[[#This Row],[Invoice Date]],"mmm")</f>
        <v>Nov</v>
      </c>
      <c r="Q4352" s="4">
        <f>WEEKNUM(Table1[[#This Row],[Invoice Date]])</f>
        <v>48</v>
      </c>
    </row>
    <row r="4353" spans="2:17"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c r="O4353" s="4" t="str">
        <f>TEXT(Table1[[#This Row],[Invoice Date]],"yyyy")</f>
        <v>2021</v>
      </c>
      <c r="P4353" s="4" t="str">
        <f>TEXT(Table1[[#This Row],[Invoice Date]],"mmm")</f>
        <v>Nov</v>
      </c>
      <c r="Q4353" s="4">
        <f>WEEKNUM(Table1[[#This Row],[Invoice Date]])</f>
        <v>48</v>
      </c>
    </row>
    <row r="4354" spans="2:17"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c r="O4354" s="4" t="str">
        <f>TEXT(Table1[[#This Row],[Invoice Date]],"yyyy")</f>
        <v>2021</v>
      </c>
      <c r="P4354" s="4" t="str">
        <f>TEXT(Table1[[#This Row],[Invoice Date]],"mmm")</f>
        <v>Nov</v>
      </c>
      <c r="Q4354" s="4">
        <f>WEEKNUM(Table1[[#This Row],[Invoice Date]])</f>
        <v>48</v>
      </c>
    </row>
    <row r="4355" spans="2:17"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c r="O4355" s="4" t="str">
        <f>TEXT(Table1[[#This Row],[Invoice Date]],"yyyy")</f>
        <v>2021</v>
      </c>
      <c r="P4355" s="4" t="str">
        <f>TEXT(Table1[[#This Row],[Invoice Date]],"mmm")</f>
        <v>Nov</v>
      </c>
      <c r="Q4355" s="4">
        <f>WEEKNUM(Table1[[#This Row],[Invoice Date]])</f>
        <v>48</v>
      </c>
    </row>
    <row r="4356" spans="2:17"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c r="O4356" s="4" t="str">
        <f>TEXT(Table1[[#This Row],[Invoice Date]],"yyyy")</f>
        <v>2021</v>
      </c>
      <c r="P4356" s="4" t="str">
        <f>TEXT(Table1[[#This Row],[Invoice Date]],"mmm")</f>
        <v>Nov</v>
      </c>
      <c r="Q4356" s="4">
        <f>WEEKNUM(Table1[[#This Row],[Invoice Date]])</f>
        <v>48</v>
      </c>
    </row>
    <row r="4357" spans="2:17"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c r="O4357" s="4" t="str">
        <f>TEXT(Table1[[#This Row],[Invoice Date]],"yyyy")</f>
        <v>2021</v>
      </c>
      <c r="P4357" s="4" t="str">
        <f>TEXT(Table1[[#This Row],[Invoice Date]],"mmm")</f>
        <v>Nov</v>
      </c>
      <c r="Q4357" s="4">
        <f>WEEKNUM(Table1[[#This Row],[Invoice Date]])</f>
        <v>48</v>
      </c>
    </row>
    <row r="4358" spans="2:17"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c r="O4358" s="4" t="str">
        <f>TEXT(Table1[[#This Row],[Invoice Date]],"yyyy")</f>
        <v>2021</v>
      </c>
      <c r="P4358" s="4" t="str">
        <f>TEXT(Table1[[#This Row],[Invoice Date]],"mmm")</f>
        <v>Nov</v>
      </c>
      <c r="Q4358" s="4">
        <f>WEEKNUM(Table1[[#This Row],[Invoice Date]])</f>
        <v>48</v>
      </c>
    </row>
    <row r="4359" spans="2:17"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c r="O4359" s="4" t="str">
        <f>TEXT(Table1[[#This Row],[Invoice Date]],"yyyy")</f>
        <v>2021</v>
      </c>
      <c r="P4359" s="4" t="str">
        <f>TEXT(Table1[[#This Row],[Invoice Date]],"mmm")</f>
        <v>Nov</v>
      </c>
      <c r="Q4359" s="4">
        <f>WEEKNUM(Table1[[#This Row],[Invoice Date]])</f>
        <v>49</v>
      </c>
    </row>
    <row r="4360" spans="2:17"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c r="O4360" s="4" t="str">
        <f>TEXT(Table1[[#This Row],[Invoice Date]],"yyyy")</f>
        <v>2021</v>
      </c>
      <c r="P4360" s="4" t="str">
        <f>TEXT(Table1[[#This Row],[Invoice Date]],"mmm")</f>
        <v>Nov</v>
      </c>
      <c r="Q4360" s="4">
        <f>WEEKNUM(Table1[[#This Row],[Invoice Date]])</f>
        <v>49</v>
      </c>
    </row>
    <row r="4361" spans="2:17"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c r="O4361" s="4" t="str">
        <f>TEXT(Table1[[#This Row],[Invoice Date]],"yyyy")</f>
        <v>2021</v>
      </c>
      <c r="P4361" s="4" t="str">
        <f>TEXT(Table1[[#This Row],[Invoice Date]],"mmm")</f>
        <v>Nov</v>
      </c>
      <c r="Q4361" s="4">
        <f>WEEKNUM(Table1[[#This Row],[Invoice Date]])</f>
        <v>49</v>
      </c>
    </row>
    <row r="4362" spans="2:17"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c r="O4362" s="4" t="str">
        <f>TEXT(Table1[[#This Row],[Invoice Date]],"yyyy")</f>
        <v>2021</v>
      </c>
      <c r="P4362" s="4" t="str">
        <f>TEXT(Table1[[#This Row],[Invoice Date]],"mmm")</f>
        <v>Dec</v>
      </c>
      <c r="Q4362" s="4">
        <f>WEEKNUM(Table1[[#This Row],[Invoice Date]])</f>
        <v>49</v>
      </c>
    </row>
    <row r="4363" spans="2:17"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c r="O4363" s="4" t="str">
        <f>TEXT(Table1[[#This Row],[Invoice Date]],"yyyy")</f>
        <v>2021</v>
      </c>
      <c r="P4363" s="4" t="str">
        <f>TEXT(Table1[[#This Row],[Invoice Date]],"mmm")</f>
        <v>Dec</v>
      </c>
      <c r="Q4363" s="4">
        <f>WEEKNUM(Table1[[#This Row],[Invoice Date]])</f>
        <v>49</v>
      </c>
    </row>
    <row r="4364" spans="2:17"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c r="O4364" s="4" t="str">
        <f>TEXT(Table1[[#This Row],[Invoice Date]],"yyyy")</f>
        <v>2021</v>
      </c>
      <c r="P4364" s="4" t="str">
        <f>TEXT(Table1[[#This Row],[Invoice Date]],"mmm")</f>
        <v>Dec</v>
      </c>
      <c r="Q4364" s="4">
        <f>WEEKNUM(Table1[[#This Row],[Invoice Date]])</f>
        <v>49</v>
      </c>
    </row>
    <row r="4365" spans="2:17"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c r="O4365" s="4" t="str">
        <f>TEXT(Table1[[#This Row],[Invoice Date]],"yyyy")</f>
        <v>2021</v>
      </c>
      <c r="P4365" s="4" t="str">
        <f>TEXT(Table1[[#This Row],[Invoice Date]],"mmm")</f>
        <v>Dec</v>
      </c>
      <c r="Q4365" s="4">
        <f>WEEKNUM(Table1[[#This Row],[Invoice Date]])</f>
        <v>49</v>
      </c>
    </row>
    <row r="4366" spans="2:17"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c r="O4366" s="4" t="str">
        <f>TEXT(Table1[[#This Row],[Invoice Date]],"yyyy")</f>
        <v>2021</v>
      </c>
      <c r="P4366" s="4" t="str">
        <f>TEXT(Table1[[#This Row],[Invoice Date]],"mmm")</f>
        <v>Dec</v>
      </c>
      <c r="Q4366" s="4">
        <f>WEEKNUM(Table1[[#This Row],[Invoice Date]])</f>
        <v>50</v>
      </c>
    </row>
    <row r="4367" spans="2:17"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c r="O4367" s="4" t="str">
        <f>TEXT(Table1[[#This Row],[Invoice Date]],"yyyy")</f>
        <v>2021</v>
      </c>
      <c r="P4367" s="4" t="str">
        <f>TEXT(Table1[[#This Row],[Invoice Date]],"mmm")</f>
        <v>Dec</v>
      </c>
      <c r="Q4367" s="4">
        <f>WEEKNUM(Table1[[#This Row],[Invoice Date]])</f>
        <v>50</v>
      </c>
    </row>
    <row r="4368" spans="2:17"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c r="O4368" s="4" t="str">
        <f>TEXT(Table1[[#This Row],[Invoice Date]],"yyyy")</f>
        <v>2021</v>
      </c>
      <c r="P4368" s="4" t="str">
        <f>TEXT(Table1[[#This Row],[Invoice Date]],"mmm")</f>
        <v>Dec</v>
      </c>
      <c r="Q4368" s="4">
        <f>WEEKNUM(Table1[[#This Row],[Invoice Date]])</f>
        <v>50</v>
      </c>
    </row>
    <row r="4369" spans="2:17"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c r="O4369" s="4" t="str">
        <f>TEXT(Table1[[#This Row],[Invoice Date]],"yyyy")</f>
        <v>2021</v>
      </c>
      <c r="P4369" s="4" t="str">
        <f>TEXT(Table1[[#This Row],[Invoice Date]],"mmm")</f>
        <v>Dec</v>
      </c>
      <c r="Q4369" s="4">
        <f>WEEKNUM(Table1[[#This Row],[Invoice Date]])</f>
        <v>50</v>
      </c>
    </row>
    <row r="4370" spans="2:17"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c r="O4370" s="4" t="str">
        <f>TEXT(Table1[[#This Row],[Invoice Date]],"yyyy")</f>
        <v>2021</v>
      </c>
      <c r="P4370" s="4" t="str">
        <f>TEXT(Table1[[#This Row],[Invoice Date]],"mmm")</f>
        <v>Dec</v>
      </c>
      <c r="Q4370" s="4">
        <f>WEEKNUM(Table1[[#This Row],[Invoice Date]])</f>
        <v>50</v>
      </c>
    </row>
    <row r="4371" spans="2:17"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c r="O4371" s="4" t="str">
        <f>TEXT(Table1[[#This Row],[Invoice Date]],"yyyy")</f>
        <v>2021</v>
      </c>
      <c r="P4371" s="4" t="str">
        <f>TEXT(Table1[[#This Row],[Invoice Date]],"mmm")</f>
        <v>Dec</v>
      </c>
      <c r="Q4371" s="4">
        <f>WEEKNUM(Table1[[#This Row],[Invoice Date]])</f>
        <v>50</v>
      </c>
    </row>
    <row r="4372" spans="2:17"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c r="O4372" s="4" t="str">
        <f>TEXT(Table1[[#This Row],[Invoice Date]],"yyyy")</f>
        <v>2021</v>
      </c>
      <c r="P4372" s="4" t="str">
        <f>TEXT(Table1[[#This Row],[Invoice Date]],"mmm")</f>
        <v>Dec</v>
      </c>
      <c r="Q4372" s="4">
        <f>WEEKNUM(Table1[[#This Row],[Invoice Date]])</f>
        <v>50</v>
      </c>
    </row>
    <row r="4373" spans="2:17"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c r="O4373" s="4" t="str">
        <f>TEXT(Table1[[#This Row],[Invoice Date]],"yyyy")</f>
        <v>2021</v>
      </c>
      <c r="P4373" s="4" t="str">
        <f>TEXT(Table1[[#This Row],[Invoice Date]],"mmm")</f>
        <v>Dec</v>
      </c>
      <c r="Q4373" s="4">
        <f>WEEKNUM(Table1[[#This Row],[Invoice Date]])</f>
        <v>51</v>
      </c>
    </row>
    <row r="4374" spans="2:17"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c r="O4374" s="4" t="str">
        <f>TEXT(Table1[[#This Row],[Invoice Date]],"yyyy")</f>
        <v>2021</v>
      </c>
      <c r="P4374" s="4" t="str">
        <f>TEXT(Table1[[#This Row],[Invoice Date]],"mmm")</f>
        <v>Dec</v>
      </c>
      <c r="Q4374" s="4">
        <f>WEEKNUM(Table1[[#This Row],[Invoice Date]])</f>
        <v>51</v>
      </c>
    </row>
    <row r="4375" spans="2:17"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c r="O4375" s="4" t="str">
        <f>TEXT(Table1[[#This Row],[Invoice Date]],"yyyy")</f>
        <v>2021</v>
      </c>
      <c r="P4375" s="4" t="str">
        <f>TEXT(Table1[[#This Row],[Invoice Date]],"mmm")</f>
        <v>Dec</v>
      </c>
      <c r="Q4375" s="4">
        <f>WEEKNUM(Table1[[#This Row],[Invoice Date]])</f>
        <v>51</v>
      </c>
    </row>
    <row r="4376" spans="2:17"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c r="O4376" s="4" t="str">
        <f>TEXT(Table1[[#This Row],[Invoice Date]],"yyyy")</f>
        <v>2021</v>
      </c>
      <c r="P4376" s="4" t="str">
        <f>TEXT(Table1[[#This Row],[Invoice Date]],"mmm")</f>
        <v>Dec</v>
      </c>
      <c r="Q4376" s="4">
        <f>WEEKNUM(Table1[[#This Row],[Invoice Date]])</f>
        <v>51</v>
      </c>
    </row>
    <row r="4377" spans="2:17"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c r="O4377" s="4" t="str">
        <f>TEXT(Table1[[#This Row],[Invoice Date]],"yyyy")</f>
        <v>2021</v>
      </c>
      <c r="P4377" s="4" t="str">
        <f>TEXT(Table1[[#This Row],[Invoice Date]],"mmm")</f>
        <v>Dec</v>
      </c>
      <c r="Q4377" s="4">
        <f>WEEKNUM(Table1[[#This Row],[Invoice Date]])</f>
        <v>51</v>
      </c>
    </row>
    <row r="4378" spans="2:17"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c r="O4378" s="4" t="str">
        <f>TEXT(Table1[[#This Row],[Invoice Date]],"yyyy")</f>
        <v>2021</v>
      </c>
      <c r="P4378" s="4" t="str">
        <f>TEXT(Table1[[#This Row],[Invoice Date]],"mmm")</f>
        <v>Dec</v>
      </c>
      <c r="Q4378" s="4">
        <f>WEEKNUM(Table1[[#This Row],[Invoice Date]])</f>
        <v>51</v>
      </c>
    </row>
    <row r="4379" spans="2:17"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c r="O4379" s="4" t="str">
        <f>TEXT(Table1[[#This Row],[Invoice Date]],"yyyy")</f>
        <v>2021</v>
      </c>
      <c r="P4379" s="4" t="str">
        <f>TEXT(Table1[[#This Row],[Invoice Date]],"mmm")</f>
        <v>Dec</v>
      </c>
      <c r="Q4379" s="4">
        <f>WEEKNUM(Table1[[#This Row],[Invoice Date]])</f>
        <v>51</v>
      </c>
    </row>
    <row r="4380" spans="2:17"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c r="O4380" s="4" t="str">
        <f>TEXT(Table1[[#This Row],[Invoice Date]],"yyyy")</f>
        <v>2021</v>
      </c>
      <c r="P4380" s="4" t="str">
        <f>TEXT(Table1[[#This Row],[Invoice Date]],"mmm")</f>
        <v>Dec</v>
      </c>
      <c r="Q4380" s="4">
        <f>WEEKNUM(Table1[[#This Row],[Invoice Date]])</f>
        <v>52</v>
      </c>
    </row>
    <row r="4381" spans="2:17"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c r="O4381" s="4" t="str">
        <f>TEXT(Table1[[#This Row],[Invoice Date]],"yyyy")</f>
        <v>2021</v>
      </c>
      <c r="P4381" s="4" t="str">
        <f>TEXT(Table1[[#This Row],[Invoice Date]],"mmm")</f>
        <v>Dec</v>
      </c>
      <c r="Q4381" s="4">
        <f>WEEKNUM(Table1[[#This Row],[Invoice Date]])</f>
        <v>52</v>
      </c>
    </row>
    <row r="4382" spans="2:17"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c r="O4382" s="4" t="str">
        <f>TEXT(Table1[[#This Row],[Invoice Date]],"yyyy")</f>
        <v>2021</v>
      </c>
      <c r="P4382" s="4" t="str">
        <f>TEXT(Table1[[#This Row],[Invoice Date]],"mmm")</f>
        <v>Dec</v>
      </c>
      <c r="Q4382" s="4">
        <f>WEEKNUM(Table1[[#This Row],[Invoice Date]])</f>
        <v>52</v>
      </c>
    </row>
    <row r="4383" spans="2:17"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c r="O4383" s="4" t="str">
        <f>TEXT(Table1[[#This Row],[Invoice Date]],"yyyy")</f>
        <v>2021</v>
      </c>
      <c r="P4383" s="4" t="str">
        <f>TEXT(Table1[[#This Row],[Invoice Date]],"mmm")</f>
        <v>Dec</v>
      </c>
      <c r="Q4383" s="4">
        <f>WEEKNUM(Table1[[#This Row],[Invoice Date]])</f>
        <v>52</v>
      </c>
    </row>
    <row r="4384" spans="2:17"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c r="O4384" s="4" t="str">
        <f>TEXT(Table1[[#This Row],[Invoice Date]],"yyyy")</f>
        <v>2021</v>
      </c>
      <c r="P4384" s="4" t="str">
        <f>TEXT(Table1[[#This Row],[Invoice Date]],"mmm")</f>
        <v>Dec</v>
      </c>
      <c r="Q4384" s="4">
        <f>WEEKNUM(Table1[[#This Row],[Invoice Date]])</f>
        <v>52</v>
      </c>
    </row>
    <row r="4385" spans="2:17"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c r="O4385" s="4" t="str">
        <f>TEXT(Table1[[#This Row],[Invoice Date]],"yyyy")</f>
        <v>2021</v>
      </c>
      <c r="P4385" s="4" t="str">
        <f>TEXT(Table1[[#This Row],[Invoice Date]],"mmm")</f>
        <v>Dec</v>
      </c>
      <c r="Q4385" s="4">
        <f>WEEKNUM(Table1[[#This Row],[Invoice Date]])</f>
        <v>52</v>
      </c>
    </row>
    <row r="4386" spans="2:17"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c r="O4386" s="4" t="str">
        <f>TEXT(Table1[[#This Row],[Invoice Date]],"yyyy")</f>
        <v>2021</v>
      </c>
      <c r="P4386" s="4" t="str">
        <f>TEXT(Table1[[#This Row],[Invoice Date]],"mmm")</f>
        <v>Dec</v>
      </c>
      <c r="Q4386" s="4">
        <f>WEEKNUM(Table1[[#This Row],[Invoice Date]])</f>
        <v>52</v>
      </c>
    </row>
    <row r="4387" spans="2:17"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c r="O4387" s="4" t="str">
        <f>TEXT(Table1[[#This Row],[Invoice Date]],"yyyy")</f>
        <v>2021</v>
      </c>
      <c r="P4387" s="4" t="str">
        <f>TEXT(Table1[[#This Row],[Invoice Date]],"mmm")</f>
        <v>Dec</v>
      </c>
      <c r="Q4387" s="4">
        <f>WEEKNUM(Table1[[#This Row],[Invoice Date]])</f>
        <v>53</v>
      </c>
    </row>
    <row r="4388" spans="2:17"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c r="O4388" s="4" t="str">
        <f>TEXT(Table1[[#This Row],[Invoice Date]],"yyyy")</f>
        <v>2021</v>
      </c>
      <c r="P4388" s="4" t="str">
        <f>TEXT(Table1[[#This Row],[Invoice Date]],"mmm")</f>
        <v>Dec</v>
      </c>
      <c r="Q4388" s="4">
        <f>WEEKNUM(Table1[[#This Row],[Invoice Date]])</f>
        <v>53</v>
      </c>
    </row>
    <row r="4389" spans="2:17"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c r="O4389" s="4" t="str">
        <f>TEXT(Table1[[#This Row],[Invoice Date]],"yyyy")</f>
        <v>2021</v>
      </c>
      <c r="P4389" s="4" t="str">
        <f>TEXT(Table1[[#This Row],[Invoice Date]],"mmm")</f>
        <v>Dec</v>
      </c>
      <c r="Q4389" s="4">
        <f>WEEKNUM(Table1[[#This Row],[Invoice Date]])</f>
        <v>53</v>
      </c>
    </row>
    <row r="4390" spans="2:17"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c r="O4390" s="4" t="str">
        <f>TEXT(Table1[[#This Row],[Invoice Date]],"yyyy")</f>
        <v>2021</v>
      </c>
      <c r="P4390" s="4" t="str">
        <f>TEXT(Table1[[#This Row],[Invoice Date]],"mmm")</f>
        <v>Dec</v>
      </c>
      <c r="Q4390" s="4">
        <f>WEEKNUM(Table1[[#This Row],[Invoice Date]])</f>
        <v>53</v>
      </c>
    </row>
    <row r="4391" spans="2:17"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c r="O4391" s="4" t="str">
        <f>TEXT(Table1[[#This Row],[Invoice Date]],"yyyy")</f>
        <v>2021</v>
      </c>
      <c r="P4391" s="4" t="str">
        <f>TEXT(Table1[[#This Row],[Invoice Date]],"mmm")</f>
        <v>Dec</v>
      </c>
      <c r="Q4391" s="4">
        <f>WEEKNUM(Table1[[#This Row],[Invoice Date]])</f>
        <v>53</v>
      </c>
    </row>
    <row r="4392" spans="2:17"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c r="O4392" s="4" t="str">
        <f>TEXT(Table1[[#This Row],[Invoice Date]],"yyyy")</f>
        <v>2021</v>
      </c>
      <c r="P4392" s="4" t="str">
        <f>TEXT(Table1[[#This Row],[Invoice Date]],"mmm")</f>
        <v>Dec</v>
      </c>
      <c r="Q4392" s="4">
        <f>WEEKNUM(Table1[[#This Row],[Invoice Date]])</f>
        <v>53</v>
      </c>
    </row>
    <row r="4393" spans="2:17"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c r="O4393" s="4" t="str">
        <f>TEXT(Table1[[#This Row],[Invoice Date]],"yyyy")</f>
        <v>2020</v>
      </c>
      <c r="P4393" s="4" t="str">
        <f>TEXT(Table1[[#This Row],[Invoice Date]],"mmm")</f>
        <v>Jan</v>
      </c>
      <c r="Q4393" s="4">
        <f>WEEKNUM(Table1[[#This Row],[Invoice Date]])</f>
        <v>1</v>
      </c>
    </row>
    <row r="4394" spans="2:17"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c r="O4394" s="4" t="str">
        <f>TEXT(Table1[[#This Row],[Invoice Date]],"yyyy")</f>
        <v>2020</v>
      </c>
      <c r="P4394" s="4" t="str">
        <f>TEXT(Table1[[#This Row],[Invoice Date]],"mmm")</f>
        <v>Jan</v>
      </c>
      <c r="Q4394" s="4">
        <f>WEEKNUM(Table1[[#This Row],[Invoice Date]])</f>
        <v>1</v>
      </c>
    </row>
    <row r="4395" spans="2:17"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c r="O4395" s="4" t="str">
        <f>TEXT(Table1[[#This Row],[Invoice Date]],"yyyy")</f>
        <v>2020</v>
      </c>
      <c r="P4395" s="4" t="str">
        <f>TEXT(Table1[[#This Row],[Invoice Date]],"mmm")</f>
        <v>Jan</v>
      </c>
      <c r="Q4395" s="4">
        <f>WEEKNUM(Table1[[#This Row],[Invoice Date]])</f>
        <v>1</v>
      </c>
    </row>
    <row r="4396" spans="2:17"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c r="O4396" s="4" t="str">
        <f>TEXT(Table1[[#This Row],[Invoice Date]],"yyyy")</f>
        <v>2020</v>
      </c>
      <c r="P4396" s="4" t="str">
        <f>TEXT(Table1[[#This Row],[Invoice Date]],"mmm")</f>
        <v>Jan</v>
      </c>
      <c r="Q4396" s="4">
        <f>WEEKNUM(Table1[[#This Row],[Invoice Date]])</f>
        <v>1</v>
      </c>
    </row>
    <row r="4397" spans="2:17"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c r="O4397" s="4" t="str">
        <f>TEXT(Table1[[#This Row],[Invoice Date]],"yyyy")</f>
        <v>2020</v>
      </c>
      <c r="P4397" s="4" t="str">
        <f>TEXT(Table1[[#This Row],[Invoice Date]],"mmm")</f>
        <v>Jan</v>
      </c>
      <c r="Q4397" s="4">
        <f>WEEKNUM(Table1[[#This Row],[Invoice Date]])</f>
        <v>2</v>
      </c>
    </row>
    <row r="4398" spans="2:17"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c r="O4398" s="4" t="str">
        <f>TEXT(Table1[[#This Row],[Invoice Date]],"yyyy")</f>
        <v>2020</v>
      </c>
      <c r="P4398" s="4" t="str">
        <f>TEXT(Table1[[#This Row],[Invoice Date]],"mmm")</f>
        <v>Jan</v>
      </c>
      <c r="Q4398" s="4">
        <f>WEEKNUM(Table1[[#This Row],[Invoice Date]])</f>
        <v>2</v>
      </c>
    </row>
    <row r="4399" spans="2:17"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c r="O4399" s="4" t="str">
        <f>TEXT(Table1[[#This Row],[Invoice Date]],"yyyy")</f>
        <v>2020</v>
      </c>
      <c r="P4399" s="4" t="str">
        <f>TEXT(Table1[[#This Row],[Invoice Date]],"mmm")</f>
        <v>Jan</v>
      </c>
      <c r="Q4399" s="4">
        <f>WEEKNUM(Table1[[#This Row],[Invoice Date]])</f>
        <v>2</v>
      </c>
    </row>
    <row r="4400" spans="2:17"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c r="O4400" s="4" t="str">
        <f>TEXT(Table1[[#This Row],[Invoice Date]],"yyyy")</f>
        <v>2020</v>
      </c>
      <c r="P4400" s="4" t="str">
        <f>TEXT(Table1[[#This Row],[Invoice Date]],"mmm")</f>
        <v>Jan</v>
      </c>
      <c r="Q4400" s="4">
        <f>WEEKNUM(Table1[[#This Row],[Invoice Date]])</f>
        <v>2</v>
      </c>
    </row>
    <row r="4401" spans="2:17"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c r="O4401" s="4" t="str">
        <f>TEXT(Table1[[#This Row],[Invoice Date]],"yyyy")</f>
        <v>2020</v>
      </c>
      <c r="P4401" s="4" t="str">
        <f>TEXT(Table1[[#This Row],[Invoice Date]],"mmm")</f>
        <v>Jan</v>
      </c>
      <c r="Q4401" s="4">
        <f>WEEKNUM(Table1[[#This Row],[Invoice Date]])</f>
        <v>2</v>
      </c>
    </row>
    <row r="4402" spans="2:17"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c r="O4402" s="4" t="str">
        <f>TEXT(Table1[[#This Row],[Invoice Date]],"yyyy")</f>
        <v>2020</v>
      </c>
      <c r="P4402" s="4" t="str">
        <f>TEXT(Table1[[#This Row],[Invoice Date]],"mmm")</f>
        <v>Jan</v>
      </c>
      <c r="Q4402" s="4">
        <f>WEEKNUM(Table1[[#This Row],[Invoice Date]])</f>
        <v>2</v>
      </c>
    </row>
    <row r="4403" spans="2:17"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c r="O4403" s="4" t="str">
        <f>TEXT(Table1[[#This Row],[Invoice Date]],"yyyy")</f>
        <v>2020</v>
      </c>
      <c r="P4403" s="4" t="str">
        <f>TEXT(Table1[[#This Row],[Invoice Date]],"mmm")</f>
        <v>Jan</v>
      </c>
      <c r="Q4403" s="4">
        <f>WEEKNUM(Table1[[#This Row],[Invoice Date]])</f>
        <v>2</v>
      </c>
    </row>
    <row r="4404" spans="2:17"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c r="O4404" s="4" t="str">
        <f>TEXT(Table1[[#This Row],[Invoice Date]],"yyyy")</f>
        <v>2020</v>
      </c>
      <c r="P4404" s="4" t="str">
        <f>TEXT(Table1[[#This Row],[Invoice Date]],"mmm")</f>
        <v>Jan</v>
      </c>
      <c r="Q4404" s="4">
        <f>WEEKNUM(Table1[[#This Row],[Invoice Date]])</f>
        <v>3</v>
      </c>
    </row>
    <row r="4405" spans="2:17"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c r="O4405" s="4" t="str">
        <f>TEXT(Table1[[#This Row],[Invoice Date]],"yyyy")</f>
        <v>2020</v>
      </c>
      <c r="P4405" s="4" t="str">
        <f>TEXT(Table1[[#This Row],[Invoice Date]],"mmm")</f>
        <v>Jan</v>
      </c>
      <c r="Q4405" s="4">
        <f>WEEKNUM(Table1[[#This Row],[Invoice Date]])</f>
        <v>3</v>
      </c>
    </row>
    <row r="4406" spans="2:17"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c r="O4406" s="4" t="str">
        <f>TEXT(Table1[[#This Row],[Invoice Date]],"yyyy")</f>
        <v>2020</v>
      </c>
      <c r="P4406" s="4" t="str">
        <f>TEXT(Table1[[#This Row],[Invoice Date]],"mmm")</f>
        <v>Jan</v>
      </c>
      <c r="Q4406" s="4">
        <f>WEEKNUM(Table1[[#This Row],[Invoice Date]])</f>
        <v>3</v>
      </c>
    </row>
    <row r="4407" spans="2:17"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c r="O4407" s="4" t="str">
        <f>TEXT(Table1[[#This Row],[Invoice Date]],"yyyy")</f>
        <v>2020</v>
      </c>
      <c r="P4407" s="4" t="str">
        <f>TEXT(Table1[[#This Row],[Invoice Date]],"mmm")</f>
        <v>Jan</v>
      </c>
      <c r="Q4407" s="4">
        <f>WEEKNUM(Table1[[#This Row],[Invoice Date]])</f>
        <v>3</v>
      </c>
    </row>
    <row r="4408" spans="2:17"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c r="O4408" s="4" t="str">
        <f>TEXT(Table1[[#This Row],[Invoice Date]],"yyyy")</f>
        <v>2020</v>
      </c>
      <c r="P4408" s="4" t="str">
        <f>TEXT(Table1[[#This Row],[Invoice Date]],"mmm")</f>
        <v>Jan</v>
      </c>
      <c r="Q4408" s="4">
        <f>WEEKNUM(Table1[[#This Row],[Invoice Date]])</f>
        <v>3</v>
      </c>
    </row>
    <row r="4409" spans="2:17"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c r="O4409" s="4" t="str">
        <f>TEXT(Table1[[#This Row],[Invoice Date]],"yyyy")</f>
        <v>2020</v>
      </c>
      <c r="P4409" s="4" t="str">
        <f>TEXT(Table1[[#This Row],[Invoice Date]],"mmm")</f>
        <v>Jan</v>
      </c>
      <c r="Q4409" s="4">
        <f>WEEKNUM(Table1[[#This Row],[Invoice Date]])</f>
        <v>3</v>
      </c>
    </row>
    <row r="4410" spans="2:17"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c r="O4410" s="4" t="str">
        <f>TEXT(Table1[[#This Row],[Invoice Date]],"yyyy")</f>
        <v>2020</v>
      </c>
      <c r="P4410" s="4" t="str">
        <f>TEXT(Table1[[#This Row],[Invoice Date]],"mmm")</f>
        <v>Jan</v>
      </c>
      <c r="Q4410" s="4">
        <f>WEEKNUM(Table1[[#This Row],[Invoice Date]])</f>
        <v>3</v>
      </c>
    </row>
    <row r="4411" spans="2:17"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c r="O4411" s="4" t="str">
        <f>TEXT(Table1[[#This Row],[Invoice Date]],"yyyy")</f>
        <v>2020</v>
      </c>
      <c r="P4411" s="4" t="str">
        <f>TEXT(Table1[[#This Row],[Invoice Date]],"mmm")</f>
        <v>Jan</v>
      </c>
      <c r="Q4411" s="4">
        <f>WEEKNUM(Table1[[#This Row],[Invoice Date]])</f>
        <v>4</v>
      </c>
    </row>
    <row r="4412" spans="2:17"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c r="O4412" s="4" t="str">
        <f>TEXT(Table1[[#This Row],[Invoice Date]],"yyyy")</f>
        <v>2020</v>
      </c>
      <c r="P4412" s="4" t="str">
        <f>TEXT(Table1[[#This Row],[Invoice Date]],"mmm")</f>
        <v>Jan</v>
      </c>
      <c r="Q4412" s="4">
        <f>WEEKNUM(Table1[[#This Row],[Invoice Date]])</f>
        <v>4</v>
      </c>
    </row>
    <row r="4413" spans="2:17"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c r="O4413" s="4" t="str">
        <f>TEXT(Table1[[#This Row],[Invoice Date]],"yyyy")</f>
        <v>2020</v>
      </c>
      <c r="P4413" s="4" t="str">
        <f>TEXT(Table1[[#This Row],[Invoice Date]],"mmm")</f>
        <v>Jan</v>
      </c>
      <c r="Q4413" s="4">
        <f>WEEKNUM(Table1[[#This Row],[Invoice Date]])</f>
        <v>4</v>
      </c>
    </row>
    <row r="4414" spans="2:17"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c r="O4414" s="4" t="str">
        <f>TEXT(Table1[[#This Row],[Invoice Date]],"yyyy")</f>
        <v>2020</v>
      </c>
      <c r="P4414" s="4" t="str">
        <f>TEXT(Table1[[#This Row],[Invoice Date]],"mmm")</f>
        <v>Jan</v>
      </c>
      <c r="Q4414" s="4">
        <f>WEEKNUM(Table1[[#This Row],[Invoice Date]])</f>
        <v>4</v>
      </c>
    </row>
    <row r="4415" spans="2:17"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c r="O4415" s="4" t="str">
        <f>TEXT(Table1[[#This Row],[Invoice Date]],"yyyy")</f>
        <v>2020</v>
      </c>
      <c r="P4415" s="4" t="str">
        <f>TEXT(Table1[[#This Row],[Invoice Date]],"mmm")</f>
        <v>Jan</v>
      </c>
      <c r="Q4415" s="4">
        <f>WEEKNUM(Table1[[#This Row],[Invoice Date]])</f>
        <v>4</v>
      </c>
    </row>
    <row r="4416" spans="2:17"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c r="O4416" s="4" t="str">
        <f>TEXT(Table1[[#This Row],[Invoice Date]],"yyyy")</f>
        <v>2020</v>
      </c>
      <c r="P4416" s="4" t="str">
        <f>TEXT(Table1[[#This Row],[Invoice Date]],"mmm")</f>
        <v>Jan</v>
      </c>
      <c r="Q4416" s="4">
        <f>WEEKNUM(Table1[[#This Row],[Invoice Date]])</f>
        <v>4</v>
      </c>
    </row>
    <row r="4417" spans="2:17"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c r="O4417" s="4" t="str">
        <f>TEXT(Table1[[#This Row],[Invoice Date]],"yyyy")</f>
        <v>2020</v>
      </c>
      <c r="P4417" s="4" t="str">
        <f>TEXT(Table1[[#This Row],[Invoice Date]],"mmm")</f>
        <v>Jan</v>
      </c>
      <c r="Q4417" s="4">
        <f>WEEKNUM(Table1[[#This Row],[Invoice Date]])</f>
        <v>4</v>
      </c>
    </row>
    <row r="4418" spans="2:17"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c r="O4418" s="4" t="str">
        <f>TEXT(Table1[[#This Row],[Invoice Date]],"yyyy")</f>
        <v>2020</v>
      </c>
      <c r="P4418" s="4" t="str">
        <f>TEXT(Table1[[#This Row],[Invoice Date]],"mmm")</f>
        <v>Jan</v>
      </c>
      <c r="Q4418" s="4">
        <f>WEEKNUM(Table1[[#This Row],[Invoice Date]])</f>
        <v>5</v>
      </c>
    </row>
    <row r="4419" spans="2:17"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c r="O4419" s="4" t="str">
        <f>TEXT(Table1[[#This Row],[Invoice Date]],"yyyy")</f>
        <v>2020</v>
      </c>
      <c r="P4419" s="4" t="str">
        <f>TEXT(Table1[[#This Row],[Invoice Date]],"mmm")</f>
        <v>Jan</v>
      </c>
      <c r="Q4419" s="4">
        <f>WEEKNUM(Table1[[#This Row],[Invoice Date]])</f>
        <v>5</v>
      </c>
    </row>
    <row r="4420" spans="2:17"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c r="O4420" s="4" t="str">
        <f>TEXT(Table1[[#This Row],[Invoice Date]],"yyyy")</f>
        <v>2020</v>
      </c>
      <c r="P4420" s="4" t="str">
        <f>TEXT(Table1[[#This Row],[Invoice Date]],"mmm")</f>
        <v>Jan</v>
      </c>
      <c r="Q4420" s="4">
        <f>WEEKNUM(Table1[[#This Row],[Invoice Date]])</f>
        <v>5</v>
      </c>
    </row>
    <row r="4421" spans="2:17"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c r="O4421" s="4" t="str">
        <f>TEXT(Table1[[#This Row],[Invoice Date]],"yyyy")</f>
        <v>2020</v>
      </c>
      <c r="P4421" s="4" t="str">
        <f>TEXT(Table1[[#This Row],[Invoice Date]],"mmm")</f>
        <v>Jan</v>
      </c>
      <c r="Q4421" s="4">
        <f>WEEKNUM(Table1[[#This Row],[Invoice Date]])</f>
        <v>5</v>
      </c>
    </row>
    <row r="4422" spans="2:17"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c r="O4422" s="4" t="str">
        <f>TEXT(Table1[[#This Row],[Invoice Date]],"yyyy")</f>
        <v>2020</v>
      </c>
      <c r="P4422" s="4" t="str">
        <f>TEXT(Table1[[#This Row],[Invoice Date]],"mmm")</f>
        <v>Jan</v>
      </c>
      <c r="Q4422" s="4">
        <f>WEEKNUM(Table1[[#This Row],[Invoice Date]])</f>
        <v>5</v>
      </c>
    </row>
    <row r="4423" spans="2:17"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c r="O4423" s="4" t="str">
        <f>TEXT(Table1[[#This Row],[Invoice Date]],"yyyy")</f>
        <v>2020</v>
      </c>
      <c r="P4423" s="4" t="str">
        <f>TEXT(Table1[[#This Row],[Invoice Date]],"mmm")</f>
        <v>Jan</v>
      </c>
      <c r="Q4423" s="4">
        <f>WEEKNUM(Table1[[#This Row],[Invoice Date]])</f>
        <v>5</v>
      </c>
    </row>
    <row r="4424" spans="2:17"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c r="O4424" s="4" t="str">
        <f>TEXT(Table1[[#This Row],[Invoice Date]],"yyyy")</f>
        <v>2020</v>
      </c>
      <c r="P4424" s="4" t="str">
        <f>TEXT(Table1[[#This Row],[Invoice Date]],"mmm")</f>
        <v>Feb</v>
      </c>
      <c r="Q4424" s="4">
        <f>WEEKNUM(Table1[[#This Row],[Invoice Date]])</f>
        <v>5</v>
      </c>
    </row>
    <row r="4425" spans="2:17"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c r="O4425" s="4" t="str">
        <f>TEXT(Table1[[#This Row],[Invoice Date]],"yyyy")</f>
        <v>2020</v>
      </c>
      <c r="P4425" s="4" t="str">
        <f>TEXT(Table1[[#This Row],[Invoice Date]],"mmm")</f>
        <v>Feb</v>
      </c>
      <c r="Q4425" s="4">
        <f>WEEKNUM(Table1[[#This Row],[Invoice Date]])</f>
        <v>6</v>
      </c>
    </row>
    <row r="4426" spans="2:17"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c r="O4426" s="4" t="str">
        <f>TEXT(Table1[[#This Row],[Invoice Date]],"yyyy")</f>
        <v>2020</v>
      </c>
      <c r="P4426" s="4" t="str">
        <f>TEXT(Table1[[#This Row],[Invoice Date]],"mmm")</f>
        <v>Feb</v>
      </c>
      <c r="Q4426" s="4">
        <f>WEEKNUM(Table1[[#This Row],[Invoice Date]])</f>
        <v>6</v>
      </c>
    </row>
    <row r="4427" spans="2:17"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c r="O4427" s="4" t="str">
        <f>TEXT(Table1[[#This Row],[Invoice Date]],"yyyy")</f>
        <v>2020</v>
      </c>
      <c r="P4427" s="4" t="str">
        <f>TEXT(Table1[[#This Row],[Invoice Date]],"mmm")</f>
        <v>Feb</v>
      </c>
      <c r="Q4427" s="4">
        <f>WEEKNUM(Table1[[#This Row],[Invoice Date]])</f>
        <v>6</v>
      </c>
    </row>
    <row r="4428" spans="2:17"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c r="O4428" s="4" t="str">
        <f>TEXT(Table1[[#This Row],[Invoice Date]],"yyyy")</f>
        <v>2020</v>
      </c>
      <c r="P4428" s="4" t="str">
        <f>TEXT(Table1[[#This Row],[Invoice Date]],"mmm")</f>
        <v>Feb</v>
      </c>
      <c r="Q4428" s="4">
        <f>WEEKNUM(Table1[[#This Row],[Invoice Date]])</f>
        <v>6</v>
      </c>
    </row>
    <row r="4429" spans="2:17"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c r="O4429" s="4" t="str">
        <f>TEXT(Table1[[#This Row],[Invoice Date]],"yyyy")</f>
        <v>2020</v>
      </c>
      <c r="P4429" s="4" t="str">
        <f>TEXT(Table1[[#This Row],[Invoice Date]],"mmm")</f>
        <v>Feb</v>
      </c>
      <c r="Q4429" s="4">
        <f>WEEKNUM(Table1[[#This Row],[Invoice Date]])</f>
        <v>6</v>
      </c>
    </row>
    <row r="4430" spans="2:17"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c r="O4430" s="4" t="str">
        <f>TEXT(Table1[[#This Row],[Invoice Date]],"yyyy")</f>
        <v>2020</v>
      </c>
      <c r="P4430" s="4" t="str">
        <f>TEXT(Table1[[#This Row],[Invoice Date]],"mmm")</f>
        <v>Feb</v>
      </c>
      <c r="Q4430" s="4">
        <f>WEEKNUM(Table1[[#This Row],[Invoice Date]])</f>
        <v>6</v>
      </c>
    </row>
    <row r="4431" spans="2:17"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c r="O4431" s="4" t="str">
        <f>TEXT(Table1[[#This Row],[Invoice Date]],"yyyy")</f>
        <v>2020</v>
      </c>
      <c r="P4431" s="4" t="str">
        <f>TEXT(Table1[[#This Row],[Invoice Date]],"mmm")</f>
        <v>Feb</v>
      </c>
      <c r="Q4431" s="4">
        <f>WEEKNUM(Table1[[#This Row],[Invoice Date]])</f>
        <v>6</v>
      </c>
    </row>
    <row r="4432" spans="2:17"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c r="O4432" s="4" t="str">
        <f>TEXT(Table1[[#This Row],[Invoice Date]],"yyyy")</f>
        <v>2020</v>
      </c>
      <c r="P4432" s="4" t="str">
        <f>TEXT(Table1[[#This Row],[Invoice Date]],"mmm")</f>
        <v>Feb</v>
      </c>
      <c r="Q4432" s="4">
        <f>WEEKNUM(Table1[[#This Row],[Invoice Date]])</f>
        <v>7</v>
      </c>
    </row>
    <row r="4433" spans="2:17"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c r="O4433" s="4" t="str">
        <f>TEXT(Table1[[#This Row],[Invoice Date]],"yyyy")</f>
        <v>2020</v>
      </c>
      <c r="P4433" s="4" t="str">
        <f>TEXT(Table1[[#This Row],[Invoice Date]],"mmm")</f>
        <v>Feb</v>
      </c>
      <c r="Q4433" s="4">
        <f>WEEKNUM(Table1[[#This Row],[Invoice Date]])</f>
        <v>7</v>
      </c>
    </row>
    <row r="4434" spans="2:17"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c r="O4434" s="4" t="str">
        <f>TEXT(Table1[[#This Row],[Invoice Date]],"yyyy")</f>
        <v>2020</v>
      </c>
      <c r="P4434" s="4" t="str">
        <f>TEXT(Table1[[#This Row],[Invoice Date]],"mmm")</f>
        <v>Feb</v>
      </c>
      <c r="Q4434" s="4">
        <f>WEEKNUM(Table1[[#This Row],[Invoice Date]])</f>
        <v>7</v>
      </c>
    </row>
    <row r="4435" spans="2:17"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c r="O4435" s="4" t="str">
        <f>TEXT(Table1[[#This Row],[Invoice Date]],"yyyy")</f>
        <v>2020</v>
      </c>
      <c r="P4435" s="4" t="str">
        <f>TEXT(Table1[[#This Row],[Invoice Date]],"mmm")</f>
        <v>Feb</v>
      </c>
      <c r="Q4435" s="4">
        <f>WEEKNUM(Table1[[#This Row],[Invoice Date]])</f>
        <v>7</v>
      </c>
    </row>
    <row r="4436" spans="2:17"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c r="O4436" s="4" t="str">
        <f>TEXT(Table1[[#This Row],[Invoice Date]],"yyyy")</f>
        <v>2020</v>
      </c>
      <c r="P4436" s="4" t="str">
        <f>TEXT(Table1[[#This Row],[Invoice Date]],"mmm")</f>
        <v>Feb</v>
      </c>
      <c r="Q4436" s="4">
        <f>WEEKNUM(Table1[[#This Row],[Invoice Date]])</f>
        <v>7</v>
      </c>
    </row>
    <row r="4437" spans="2:17"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c r="O4437" s="4" t="str">
        <f>TEXT(Table1[[#This Row],[Invoice Date]],"yyyy")</f>
        <v>2020</v>
      </c>
      <c r="P4437" s="4" t="str">
        <f>TEXT(Table1[[#This Row],[Invoice Date]],"mmm")</f>
        <v>Feb</v>
      </c>
      <c r="Q4437" s="4">
        <f>WEEKNUM(Table1[[#This Row],[Invoice Date]])</f>
        <v>7</v>
      </c>
    </row>
    <row r="4438" spans="2:17"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c r="O4438" s="4" t="str">
        <f>TEXT(Table1[[#This Row],[Invoice Date]],"yyyy")</f>
        <v>2020</v>
      </c>
      <c r="P4438" s="4" t="str">
        <f>TEXT(Table1[[#This Row],[Invoice Date]],"mmm")</f>
        <v>Feb</v>
      </c>
      <c r="Q4438" s="4">
        <f>WEEKNUM(Table1[[#This Row],[Invoice Date]])</f>
        <v>7</v>
      </c>
    </row>
    <row r="4439" spans="2:17"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c r="O4439" s="4" t="str">
        <f>TEXT(Table1[[#This Row],[Invoice Date]],"yyyy")</f>
        <v>2020</v>
      </c>
      <c r="P4439" s="4" t="str">
        <f>TEXT(Table1[[#This Row],[Invoice Date]],"mmm")</f>
        <v>Feb</v>
      </c>
      <c r="Q4439" s="4">
        <f>WEEKNUM(Table1[[#This Row],[Invoice Date]])</f>
        <v>8</v>
      </c>
    </row>
    <row r="4440" spans="2:17"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c r="O4440" s="4" t="str">
        <f>TEXT(Table1[[#This Row],[Invoice Date]],"yyyy")</f>
        <v>2020</v>
      </c>
      <c r="P4440" s="4" t="str">
        <f>TEXT(Table1[[#This Row],[Invoice Date]],"mmm")</f>
        <v>Feb</v>
      </c>
      <c r="Q4440" s="4">
        <f>WEEKNUM(Table1[[#This Row],[Invoice Date]])</f>
        <v>8</v>
      </c>
    </row>
    <row r="4441" spans="2:17"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c r="O4441" s="4" t="str">
        <f>TEXT(Table1[[#This Row],[Invoice Date]],"yyyy")</f>
        <v>2020</v>
      </c>
      <c r="P4441" s="4" t="str">
        <f>TEXT(Table1[[#This Row],[Invoice Date]],"mmm")</f>
        <v>Feb</v>
      </c>
      <c r="Q4441" s="4">
        <f>WEEKNUM(Table1[[#This Row],[Invoice Date]])</f>
        <v>8</v>
      </c>
    </row>
    <row r="4442" spans="2:17"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c r="O4442" s="4" t="str">
        <f>TEXT(Table1[[#This Row],[Invoice Date]],"yyyy")</f>
        <v>2020</v>
      </c>
      <c r="P4442" s="4" t="str">
        <f>TEXT(Table1[[#This Row],[Invoice Date]],"mmm")</f>
        <v>Feb</v>
      </c>
      <c r="Q4442" s="4">
        <f>WEEKNUM(Table1[[#This Row],[Invoice Date]])</f>
        <v>8</v>
      </c>
    </row>
    <row r="4443" spans="2:17"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c r="O4443" s="4" t="str">
        <f>TEXT(Table1[[#This Row],[Invoice Date]],"yyyy")</f>
        <v>2020</v>
      </c>
      <c r="P4443" s="4" t="str">
        <f>TEXT(Table1[[#This Row],[Invoice Date]],"mmm")</f>
        <v>Feb</v>
      </c>
      <c r="Q4443" s="4">
        <f>WEEKNUM(Table1[[#This Row],[Invoice Date]])</f>
        <v>8</v>
      </c>
    </row>
    <row r="4444" spans="2:17"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c r="O4444" s="4" t="str">
        <f>TEXT(Table1[[#This Row],[Invoice Date]],"yyyy")</f>
        <v>2020</v>
      </c>
      <c r="P4444" s="4" t="str">
        <f>TEXT(Table1[[#This Row],[Invoice Date]],"mmm")</f>
        <v>Feb</v>
      </c>
      <c r="Q4444" s="4">
        <f>WEEKNUM(Table1[[#This Row],[Invoice Date]])</f>
        <v>8</v>
      </c>
    </row>
    <row r="4445" spans="2:17"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c r="O4445" s="4" t="str">
        <f>TEXT(Table1[[#This Row],[Invoice Date]],"yyyy")</f>
        <v>2020</v>
      </c>
      <c r="P4445" s="4" t="str">
        <f>TEXT(Table1[[#This Row],[Invoice Date]],"mmm")</f>
        <v>Feb</v>
      </c>
      <c r="Q4445" s="4">
        <f>WEEKNUM(Table1[[#This Row],[Invoice Date]])</f>
        <v>8</v>
      </c>
    </row>
    <row r="4446" spans="2:17"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c r="O4446" s="4" t="str">
        <f>TEXT(Table1[[#This Row],[Invoice Date]],"yyyy")</f>
        <v>2020</v>
      </c>
      <c r="P4446" s="4" t="str">
        <f>TEXT(Table1[[#This Row],[Invoice Date]],"mmm")</f>
        <v>Feb</v>
      </c>
      <c r="Q4446" s="4">
        <f>WEEKNUM(Table1[[#This Row],[Invoice Date]])</f>
        <v>9</v>
      </c>
    </row>
    <row r="4447" spans="2:17"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c r="O4447" s="4" t="str">
        <f>TEXT(Table1[[#This Row],[Invoice Date]],"yyyy")</f>
        <v>2020</v>
      </c>
      <c r="P4447" s="4" t="str">
        <f>TEXT(Table1[[#This Row],[Invoice Date]],"mmm")</f>
        <v>Feb</v>
      </c>
      <c r="Q4447" s="4">
        <f>WEEKNUM(Table1[[#This Row],[Invoice Date]])</f>
        <v>9</v>
      </c>
    </row>
    <row r="4448" spans="2:17"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c r="O4448" s="4" t="str">
        <f>TEXT(Table1[[#This Row],[Invoice Date]],"yyyy")</f>
        <v>2020</v>
      </c>
      <c r="P4448" s="4" t="str">
        <f>TEXT(Table1[[#This Row],[Invoice Date]],"mmm")</f>
        <v>Feb</v>
      </c>
      <c r="Q4448" s="4">
        <f>WEEKNUM(Table1[[#This Row],[Invoice Date]])</f>
        <v>9</v>
      </c>
    </row>
    <row r="4449" spans="2:17"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c r="O4449" s="4" t="str">
        <f>TEXT(Table1[[#This Row],[Invoice Date]],"yyyy")</f>
        <v>2020</v>
      </c>
      <c r="P4449" s="4" t="str">
        <f>TEXT(Table1[[#This Row],[Invoice Date]],"mmm")</f>
        <v>Feb</v>
      </c>
      <c r="Q4449" s="4">
        <f>WEEKNUM(Table1[[#This Row],[Invoice Date]])</f>
        <v>9</v>
      </c>
    </row>
    <row r="4450" spans="2:17"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c r="O4450" s="4" t="str">
        <f>TEXT(Table1[[#This Row],[Invoice Date]],"yyyy")</f>
        <v>2020</v>
      </c>
      <c r="P4450" s="4" t="str">
        <f>TEXT(Table1[[#This Row],[Invoice Date]],"mmm")</f>
        <v>Feb</v>
      </c>
      <c r="Q4450" s="4">
        <f>WEEKNUM(Table1[[#This Row],[Invoice Date]])</f>
        <v>9</v>
      </c>
    </row>
    <row r="4451" spans="2:17"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c r="O4451" s="4" t="str">
        <f>TEXT(Table1[[#This Row],[Invoice Date]],"yyyy")</f>
        <v>2020</v>
      </c>
      <c r="P4451" s="4" t="str">
        <f>TEXT(Table1[[#This Row],[Invoice Date]],"mmm")</f>
        <v>Feb</v>
      </c>
      <c r="Q4451" s="4">
        <f>WEEKNUM(Table1[[#This Row],[Invoice Date]])</f>
        <v>9</v>
      </c>
    </row>
    <row r="4452" spans="2:17"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c r="O4452" s="4" t="str">
        <f>TEXT(Table1[[#This Row],[Invoice Date]],"yyyy")</f>
        <v>2020</v>
      </c>
      <c r="P4452" s="4" t="str">
        <f>TEXT(Table1[[#This Row],[Invoice Date]],"mmm")</f>
        <v>Mar</v>
      </c>
      <c r="Q4452" s="4">
        <f>WEEKNUM(Table1[[#This Row],[Invoice Date]])</f>
        <v>10</v>
      </c>
    </row>
    <row r="4453" spans="2:17"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c r="O4453" s="4" t="str">
        <f>TEXT(Table1[[#This Row],[Invoice Date]],"yyyy")</f>
        <v>2020</v>
      </c>
      <c r="P4453" s="4" t="str">
        <f>TEXT(Table1[[#This Row],[Invoice Date]],"mmm")</f>
        <v>Mar</v>
      </c>
      <c r="Q4453" s="4">
        <f>WEEKNUM(Table1[[#This Row],[Invoice Date]])</f>
        <v>10</v>
      </c>
    </row>
    <row r="4454" spans="2:17"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c r="O4454" s="4" t="str">
        <f>TEXT(Table1[[#This Row],[Invoice Date]],"yyyy")</f>
        <v>2020</v>
      </c>
      <c r="P4454" s="4" t="str">
        <f>TEXT(Table1[[#This Row],[Invoice Date]],"mmm")</f>
        <v>Mar</v>
      </c>
      <c r="Q4454" s="4">
        <f>WEEKNUM(Table1[[#This Row],[Invoice Date]])</f>
        <v>10</v>
      </c>
    </row>
    <row r="4455" spans="2:17"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c r="O4455" s="4" t="str">
        <f>TEXT(Table1[[#This Row],[Invoice Date]],"yyyy")</f>
        <v>2020</v>
      </c>
      <c r="P4455" s="4" t="str">
        <f>TEXT(Table1[[#This Row],[Invoice Date]],"mmm")</f>
        <v>Mar</v>
      </c>
      <c r="Q4455" s="4">
        <f>WEEKNUM(Table1[[#This Row],[Invoice Date]])</f>
        <v>10</v>
      </c>
    </row>
    <row r="4456" spans="2:17"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c r="O4456" s="4" t="str">
        <f>TEXT(Table1[[#This Row],[Invoice Date]],"yyyy")</f>
        <v>2020</v>
      </c>
      <c r="P4456" s="4" t="str">
        <f>TEXT(Table1[[#This Row],[Invoice Date]],"mmm")</f>
        <v>Mar</v>
      </c>
      <c r="Q4456" s="4">
        <f>WEEKNUM(Table1[[#This Row],[Invoice Date]])</f>
        <v>10</v>
      </c>
    </row>
    <row r="4457" spans="2:17"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c r="O4457" s="4" t="str">
        <f>TEXT(Table1[[#This Row],[Invoice Date]],"yyyy")</f>
        <v>2020</v>
      </c>
      <c r="P4457" s="4" t="str">
        <f>TEXT(Table1[[#This Row],[Invoice Date]],"mmm")</f>
        <v>Mar</v>
      </c>
      <c r="Q4457" s="4">
        <f>WEEKNUM(Table1[[#This Row],[Invoice Date]])</f>
        <v>10</v>
      </c>
    </row>
    <row r="4458" spans="2:17"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c r="O4458" s="4" t="str">
        <f>TEXT(Table1[[#This Row],[Invoice Date]],"yyyy")</f>
        <v>2020</v>
      </c>
      <c r="P4458" s="4" t="str">
        <f>TEXT(Table1[[#This Row],[Invoice Date]],"mmm")</f>
        <v>Mar</v>
      </c>
      <c r="Q4458" s="4">
        <f>WEEKNUM(Table1[[#This Row],[Invoice Date]])</f>
        <v>10</v>
      </c>
    </row>
    <row r="4459" spans="2:17"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c r="O4459" s="4" t="str">
        <f>TEXT(Table1[[#This Row],[Invoice Date]],"yyyy")</f>
        <v>2020</v>
      </c>
      <c r="P4459" s="4" t="str">
        <f>TEXT(Table1[[#This Row],[Invoice Date]],"mmm")</f>
        <v>Mar</v>
      </c>
      <c r="Q4459" s="4">
        <f>WEEKNUM(Table1[[#This Row],[Invoice Date]])</f>
        <v>11</v>
      </c>
    </row>
    <row r="4460" spans="2:17"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c r="O4460" s="4" t="str">
        <f>TEXT(Table1[[#This Row],[Invoice Date]],"yyyy")</f>
        <v>2020</v>
      </c>
      <c r="P4460" s="4" t="str">
        <f>TEXT(Table1[[#This Row],[Invoice Date]],"mmm")</f>
        <v>Mar</v>
      </c>
      <c r="Q4460" s="4">
        <f>WEEKNUM(Table1[[#This Row],[Invoice Date]])</f>
        <v>11</v>
      </c>
    </row>
    <row r="4461" spans="2:17"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c r="O4461" s="4" t="str">
        <f>TEXT(Table1[[#This Row],[Invoice Date]],"yyyy")</f>
        <v>2020</v>
      </c>
      <c r="P4461" s="4" t="str">
        <f>TEXT(Table1[[#This Row],[Invoice Date]],"mmm")</f>
        <v>Mar</v>
      </c>
      <c r="Q4461" s="4">
        <f>WEEKNUM(Table1[[#This Row],[Invoice Date]])</f>
        <v>11</v>
      </c>
    </row>
    <row r="4462" spans="2:17"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c r="O4462" s="4" t="str">
        <f>TEXT(Table1[[#This Row],[Invoice Date]],"yyyy")</f>
        <v>2020</v>
      </c>
      <c r="P4462" s="4" t="str">
        <f>TEXT(Table1[[#This Row],[Invoice Date]],"mmm")</f>
        <v>Mar</v>
      </c>
      <c r="Q4462" s="4">
        <f>WEEKNUM(Table1[[#This Row],[Invoice Date]])</f>
        <v>11</v>
      </c>
    </row>
    <row r="4463" spans="2:17"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c r="O4463" s="4" t="str">
        <f>TEXT(Table1[[#This Row],[Invoice Date]],"yyyy")</f>
        <v>2020</v>
      </c>
      <c r="P4463" s="4" t="str">
        <f>TEXT(Table1[[#This Row],[Invoice Date]],"mmm")</f>
        <v>Mar</v>
      </c>
      <c r="Q4463" s="4">
        <f>WEEKNUM(Table1[[#This Row],[Invoice Date]])</f>
        <v>11</v>
      </c>
    </row>
    <row r="4464" spans="2:17"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c r="O4464" s="4" t="str">
        <f>TEXT(Table1[[#This Row],[Invoice Date]],"yyyy")</f>
        <v>2020</v>
      </c>
      <c r="P4464" s="4" t="str">
        <f>TEXT(Table1[[#This Row],[Invoice Date]],"mmm")</f>
        <v>Mar</v>
      </c>
      <c r="Q4464" s="4">
        <f>WEEKNUM(Table1[[#This Row],[Invoice Date]])</f>
        <v>11</v>
      </c>
    </row>
    <row r="4465" spans="2:17"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c r="O4465" s="4" t="str">
        <f>TEXT(Table1[[#This Row],[Invoice Date]],"yyyy")</f>
        <v>2020</v>
      </c>
      <c r="P4465" s="4" t="str">
        <f>TEXT(Table1[[#This Row],[Invoice Date]],"mmm")</f>
        <v>Mar</v>
      </c>
      <c r="Q4465" s="4">
        <f>WEEKNUM(Table1[[#This Row],[Invoice Date]])</f>
        <v>11</v>
      </c>
    </row>
    <row r="4466" spans="2:17"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c r="O4466" s="4" t="str">
        <f>TEXT(Table1[[#This Row],[Invoice Date]],"yyyy")</f>
        <v>2020</v>
      </c>
      <c r="P4466" s="4" t="str">
        <f>TEXT(Table1[[#This Row],[Invoice Date]],"mmm")</f>
        <v>Mar</v>
      </c>
      <c r="Q4466" s="4">
        <f>WEEKNUM(Table1[[#This Row],[Invoice Date]])</f>
        <v>12</v>
      </c>
    </row>
    <row r="4467" spans="2:17"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c r="O4467" s="4" t="str">
        <f>TEXT(Table1[[#This Row],[Invoice Date]],"yyyy")</f>
        <v>2020</v>
      </c>
      <c r="P4467" s="4" t="str">
        <f>TEXT(Table1[[#This Row],[Invoice Date]],"mmm")</f>
        <v>Mar</v>
      </c>
      <c r="Q4467" s="4">
        <f>WEEKNUM(Table1[[#This Row],[Invoice Date]])</f>
        <v>12</v>
      </c>
    </row>
    <row r="4468" spans="2:17"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c r="O4468" s="4" t="str">
        <f>TEXT(Table1[[#This Row],[Invoice Date]],"yyyy")</f>
        <v>2020</v>
      </c>
      <c r="P4468" s="4" t="str">
        <f>TEXT(Table1[[#This Row],[Invoice Date]],"mmm")</f>
        <v>Mar</v>
      </c>
      <c r="Q4468" s="4">
        <f>WEEKNUM(Table1[[#This Row],[Invoice Date]])</f>
        <v>12</v>
      </c>
    </row>
    <row r="4469" spans="2:17"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c r="O4469" s="4" t="str">
        <f>TEXT(Table1[[#This Row],[Invoice Date]],"yyyy")</f>
        <v>2020</v>
      </c>
      <c r="P4469" s="4" t="str">
        <f>TEXT(Table1[[#This Row],[Invoice Date]],"mmm")</f>
        <v>Mar</v>
      </c>
      <c r="Q4469" s="4">
        <f>WEEKNUM(Table1[[#This Row],[Invoice Date]])</f>
        <v>12</v>
      </c>
    </row>
    <row r="4470" spans="2:17"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c r="O4470" s="4" t="str">
        <f>TEXT(Table1[[#This Row],[Invoice Date]],"yyyy")</f>
        <v>2020</v>
      </c>
      <c r="P4470" s="4" t="str">
        <f>TEXT(Table1[[#This Row],[Invoice Date]],"mmm")</f>
        <v>Mar</v>
      </c>
      <c r="Q4470" s="4">
        <f>WEEKNUM(Table1[[#This Row],[Invoice Date]])</f>
        <v>12</v>
      </c>
    </row>
    <row r="4471" spans="2:17"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c r="O4471" s="4" t="str">
        <f>TEXT(Table1[[#This Row],[Invoice Date]],"yyyy")</f>
        <v>2020</v>
      </c>
      <c r="P4471" s="4" t="str">
        <f>TEXT(Table1[[#This Row],[Invoice Date]],"mmm")</f>
        <v>Mar</v>
      </c>
      <c r="Q4471" s="4">
        <f>WEEKNUM(Table1[[#This Row],[Invoice Date]])</f>
        <v>12</v>
      </c>
    </row>
    <row r="4472" spans="2:17"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c r="O4472" s="4" t="str">
        <f>TEXT(Table1[[#This Row],[Invoice Date]],"yyyy")</f>
        <v>2020</v>
      </c>
      <c r="P4472" s="4" t="str">
        <f>TEXT(Table1[[#This Row],[Invoice Date]],"mmm")</f>
        <v>Mar</v>
      </c>
      <c r="Q4472" s="4">
        <f>WEEKNUM(Table1[[#This Row],[Invoice Date]])</f>
        <v>12</v>
      </c>
    </row>
    <row r="4473" spans="2:17"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c r="O4473" s="4" t="str">
        <f>TEXT(Table1[[#This Row],[Invoice Date]],"yyyy")</f>
        <v>2020</v>
      </c>
      <c r="P4473" s="4" t="str">
        <f>TEXT(Table1[[#This Row],[Invoice Date]],"mmm")</f>
        <v>Mar</v>
      </c>
      <c r="Q4473" s="4">
        <f>WEEKNUM(Table1[[#This Row],[Invoice Date]])</f>
        <v>13</v>
      </c>
    </row>
    <row r="4474" spans="2:17"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c r="O4474" s="4" t="str">
        <f>TEXT(Table1[[#This Row],[Invoice Date]],"yyyy")</f>
        <v>2020</v>
      </c>
      <c r="P4474" s="4" t="str">
        <f>TEXT(Table1[[#This Row],[Invoice Date]],"mmm")</f>
        <v>Mar</v>
      </c>
      <c r="Q4474" s="4">
        <f>WEEKNUM(Table1[[#This Row],[Invoice Date]])</f>
        <v>13</v>
      </c>
    </row>
    <row r="4475" spans="2:17"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c r="O4475" s="4" t="str">
        <f>TEXT(Table1[[#This Row],[Invoice Date]],"yyyy")</f>
        <v>2020</v>
      </c>
      <c r="P4475" s="4" t="str">
        <f>TEXT(Table1[[#This Row],[Invoice Date]],"mmm")</f>
        <v>Mar</v>
      </c>
      <c r="Q4475" s="4">
        <f>WEEKNUM(Table1[[#This Row],[Invoice Date]])</f>
        <v>13</v>
      </c>
    </row>
    <row r="4476" spans="2:17"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c r="O4476" s="4" t="str">
        <f>TEXT(Table1[[#This Row],[Invoice Date]],"yyyy")</f>
        <v>2020</v>
      </c>
      <c r="P4476" s="4" t="str">
        <f>TEXT(Table1[[#This Row],[Invoice Date]],"mmm")</f>
        <v>Mar</v>
      </c>
      <c r="Q4476" s="4">
        <f>WEEKNUM(Table1[[#This Row],[Invoice Date]])</f>
        <v>13</v>
      </c>
    </row>
    <row r="4477" spans="2:17"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c r="O4477" s="4" t="str">
        <f>TEXT(Table1[[#This Row],[Invoice Date]],"yyyy")</f>
        <v>2020</v>
      </c>
      <c r="P4477" s="4" t="str">
        <f>TEXT(Table1[[#This Row],[Invoice Date]],"mmm")</f>
        <v>Mar</v>
      </c>
      <c r="Q4477" s="4">
        <f>WEEKNUM(Table1[[#This Row],[Invoice Date]])</f>
        <v>13</v>
      </c>
    </row>
    <row r="4478" spans="2:17"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c r="O4478" s="4" t="str">
        <f>TEXT(Table1[[#This Row],[Invoice Date]],"yyyy")</f>
        <v>2020</v>
      </c>
      <c r="P4478" s="4" t="str">
        <f>TEXT(Table1[[#This Row],[Invoice Date]],"mmm")</f>
        <v>Mar</v>
      </c>
      <c r="Q4478" s="4">
        <f>WEEKNUM(Table1[[#This Row],[Invoice Date]])</f>
        <v>13</v>
      </c>
    </row>
    <row r="4479" spans="2:17"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c r="O4479" s="4" t="str">
        <f>TEXT(Table1[[#This Row],[Invoice Date]],"yyyy")</f>
        <v>2020</v>
      </c>
      <c r="P4479" s="4" t="str">
        <f>TEXT(Table1[[#This Row],[Invoice Date]],"mmm")</f>
        <v>Mar</v>
      </c>
      <c r="Q4479" s="4">
        <f>WEEKNUM(Table1[[#This Row],[Invoice Date]])</f>
        <v>13</v>
      </c>
    </row>
    <row r="4480" spans="2:17"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c r="O4480" s="4" t="str">
        <f>TEXT(Table1[[#This Row],[Invoice Date]],"yyyy")</f>
        <v>2020</v>
      </c>
      <c r="P4480" s="4" t="str">
        <f>TEXT(Table1[[#This Row],[Invoice Date]],"mmm")</f>
        <v>Mar</v>
      </c>
      <c r="Q4480" s="4">
        <f>WEEKNUM(Table1[[#This Row],[Invoice Date]])</f>
        <v>14</v>
      </c>
    </row>
    <row r="4481" spans="2:17"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c r="O4481" s="4" t="str">
        <f>TEXT(Table1[[#This Row],[Invoice Date]],"yyyy")</f>
        <v>2020</v>
      </c>
      <c r="P4481" s="4" t="str">
        <f>TEXT(Table1[[#This Row],[Invoice Date]],"mmm")</f>
        <v>Mar</v>
      </c>
      <c r="Q4481" s="4">
        <f>WEEKNUM(Table1[[#This Row],[Invoice Date]])</f>
        <v>14</v>
      </c>
    </row>
    <row r="4482" spans="2:17"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c r="O4482" s="4" t="str">
        <f>TEXT(Table1[[#This Row],[Invoice Date]],"yyyy")</f>
        <v>2020</v>
      </c>
      <c r="P4482" s="4" t="str">
        <f>TEXT(Table1[[#This Row],[Invoice Date]],"mmm")</f>
        <v>Mar</v>
      </c>
      <c r="Q4482" s="4">
        <f>WEEKNUM(Table1[[#This Row],[Invoice Date]])</f>
        <v>14</v>
      </c>
    </row>
    <row r="4483" spans="2:17"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c r="O4483" s="4" t="str">
        <f>TEXT(Table1[[#This Row],[Invoice Date]],"yyyy")</f>
        <v>2020</v>
      </c>
      <c r="P4483" s="4" t="str">
        <f>TEXT(Table1[[#This Row],[Invoice Date]],"mmm")</f>
        <v>Apr</v>
      </c>
      <c r="Q4483" s="4">
        <f>WEEKNUM(Table1[[#This Row],[Invoice Date]])</f>
        <v>14</v>
      </c>
    </row>
    <row r="4484" spans="2:17"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c r="O4484" s="4" t="str">
        <f>TEXT(Table1[[#This Row],[Invoice Date]],"yyyy")</f>
        <v>2020</v>
      </c>
      <c r="P4484" s="4" t="str">
        <f>TEXT(Table1[[#This Row],[Invoice Date]],"mmm")</f>
        <v>Apr</v>
      </c>
      <c r="Q4484" s="4">
        <f>WEEKNUM(Table1[[#This Row],[Invoice Date]])</f>
        <v>14</v>
      </c>
    </row>
    <row r="4485" spans="2:17"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c r="O4485" s="4" t="str">
        <f>TEXT(Table1[[#This Row],[Invoice Date]],"yyyy")</f>
        <v>2020</v>
      </c>
      <c r="P4485" s="4" t="str">
        <f>TEXT(Table1[[#This Row],[Invoice Date]],"mmm")</f>
        <v>Apr</v>
      </c>
      <c r="Q4485" s="4">
        <f>WEEKNUM(Table1[[#This Row],[Invoice Date]])</f>
        <v>14</v>
      </c>
    </row>
    <row r="4486" spans="2:17"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c r="O4486" s="4" t="str">
        <f>TEXT(Table1[[#This Row],[Invoice Date]],"yyyy")</f>
        <v>2020</v>
      </c>
      <c r="P4486" s="4" t="str">
        <f>TEXT(Table1[[#This Row],[Invoice Date]],"mmm")</f>
        <v>Apr</v>
      </c>
      <c r="Q4486" s="4">
        <f>WEEKNUM(Table1[[#This Row],[Invoice Date]])</f>
        <v>14</v>
      </c>
    </row>
    <row r="4487" spans="2:17"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c r="O4487" s="4" t="str">
        <f>TEXT(Table1[[#This Row],[Invoice Date]],"yyyy")</f>
        <v>2020</v>
      </c>
      <c r="P4487" s="4" t="str">
        <f>TEXT(Table1[[#This Row],[Invoice Date]],"mmm")</f>
        <v>Apr</v>
      </c>
      <c r="Q4487" s="4">
        <f>WEEKNUM(Table1[[#This Row],[Invoice Date]])</f>
        <v>15</v>
      </c>
    </row>
    <row r="4488" spans="2:17"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c r="O4488" s="4" t="str">
        <f>TEXT(Table1[[#This Row],[Invoice Date]],"yyyy")</f>
        <v>2020</v>
      </c>
      <c r="P4488" s="4" t="str">
        <f>TEXT(Table1[[#This Row],[Invoice Date]],"mmm")</f>
        <v>Apr</v>
      </c>
      <c r="Q4488" s="4">
        <f>WEEKNUM(Table1[[#This Row],[Invoice Date]])</f>
        <v>15</v>
      </c>
    </row>
    <row r="4489" spans="2:17"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c r="O4489" s="4" t="str">
        <f>TEXT(Table1[[#This Row],[Invoice Date]],"yyyy")</f>
        <v>2020</v>
      </c>
      <c r="P4489" s="4" t="str">
        <f>TEXT(Table1[[#This Row],[Invoice Date]],"mmm")</f>
        <v>Apr</v>
      </c>
      <c r="Q4489" s="4">
        <f>WEEKNUM(Table1[[#This Row],[Invoice Date]])</f>
        <v>15</v>
      </c>
    </row>
    <row r="4490" spans="2:17"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c r="O4490" s="4" t="str">
        <f>TEXT(Table1[[#This Row],[Invoice Date]],"yyyy")</f>
        <v>2020</v>
      </c>
      <c r="P4490" s="4" t="str">
        <f>TEXT(Table1[[#This Row],[Invoice Date]],"mmm")</f>
        <v>Apr</v>
      </c>
      <c r="Q4490" s="4">
        <f>WEEKNUM(Table1[[#This Row],[Invoice Date]])</f>
        <v>15</v>
      </c>
    </row>
    <row r="4491" spans="2:17"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c r="O4491" s="4" t="str">
        <f>TEXT(Table1[[#This Row],[Invoice Date]],"yyyy")</f>
        <v>2020</v>
      </c>
      <c r="P4491" s="4" t="str">
        <f>TEXT(Table1[[#This Row],[Invoice Date]],"mmm")</f>
        <v>Apr</v>
      </c>
      <c r="Q4491" s="4">
        <f>WEEKNUM(Table1[[#This Row],[Invoice Date]])</f>
        <v>15</v>
      </c>
    </row>
    <row r="4492" spans="2:17"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c r="O4492" s="4" t="str">
        <f>TEXT(Table1[[#This Row],[Invoice Date]],"yyyy")</f>
        <v>2020</v>
      </c>
      <c r="P4492" s="4" t="str">
        <f>TEXT(Table1[[#This Row],[Invoice Date]],"mmm")</f>
        <v>Apr</v>
      </c>
      <c r="Q4492" s="4">
        <f>WEEKNUM(Table1[[#This Row],[Invoice Date]])</f>
        <v>15</v>
      </c>
    </row>
    <row r="4493" spans="2:17"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c r="O4493" s="4" t="str">
        <f>TEXT(Table1[[#This Row],[Invoice Date]],"yyyy")</f>
        <v>2020</v>
      </c>
      <c r="P4493" s="4" t="str">
        <f>TEXT(Table1[[#This Row],[Invoice Date]],"mmm")</f>
        <v>Apr</v>
      </c>
      <c r="Q4493" s="4">
        <f>WEEKNUM(Table1[[#This Row],[Invoice Date]])</f>
        <v>15</v>
      </c>
    </row>
    <row r="4494" spans="2:17"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c r="O4494" s="4" t="str">
        <f>TEXT(Table1[[#This Row],[Invoice Date]],"yyyy")</f>
        <v>2020</v>
      </c>
      <c r="P4494" s="4" t="str">
        <f>TEXT(Table1[[#This Row],[Invoice Date]],"mmm")</f>
        <v>Apr</v>
      </c>
      <c r="Q4494" s="4">
        <f>WEEKNUM(Table1[[#This Row],[Invoice Date]])</f>
        <v>16</v>
      </c>
    </row>
    <row r="4495" spans="2:17"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c r="O4495" s="4" t="str">
        <f>TEXT(Table1[[#This Row],[Invoice Date]],"yyyy")</f>
        <v>2020</v>
      </c>
      <c r="P4495" s="4" t="str">
        <f>TEXT(Table1[[#This Row],[Invoice Date]],"mmm")</f>
        <v>Apr</v>
      </c>
      <c r="Q4495" s="4">
        <f>WEEKNUM(Table1[[#This Row],[Invoice Date]])</f>
        <v>16</v>
      </c>
    </row>
    <row r="4496" spans="2:17"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c r="O4496" s="4" t="str">
        <f>TEXT(Table1[[#This Row],[Invoice Date]],"yyyy")</f>
        <v>2020</v>
      </c>
      <c r="P4496" s="4" t="str">
        <f>TEXT(Table1[[#This Row],[Invoice Date]],"mmm")</f>
        <v>Apr</v>
      </c>
      <c r="Q4496" s="4">
        <f>WEEKNUM(Table1[[#This Row],[Invoice Date]])</f>
        <v>16</v>
      </c>
    </row>
    <row r="4497" spans="2:17"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c r="O4497" s="4" t="str">
        <f>TEXT(Table1[[#This Row],[Invoice Date]],"yyyy")</f>
        <v>2020</v>
      </c>
      <c r="P4497" s="4" t="str">
        <f>TEXT(Table1[[#This Row],[Invoice Date]],"mmm")</f>
        <v>Apr</v>
      </c>
      <c r="Q4497" s="4">
        <f>WEEKNUM(Table1[[#This Row],[Invoice Date]])</f>
        <v>16</v>
      </c>
    </row>
    <row r="4498" spans="2:17"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c r="O4498" s="4" t="str">
        <f>TEXT(Table1[[#This Row],[Invoice Date]],"yyyy")</f>
        <v>2020</v>
      </c>
      <c r="P4498" s="4" t="str">
        <f>TEXT(Table1[[#This Row],[Invoice Date]],"mmm")</f>
        <v>Apr</v>
      </c>
      <c r="Q4498" s="4">
        <f>WEEKNUM(Table1[[#This Row],[Invoice Date]])</f>
        <v>16</v>
      </c>
    </row>
    <row r="4499" spans="2:17"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c r="O4499" s="4" t="str">
        <f>TEXT(Table1[[#This Row],[Invoice Date]],"yyyy")</f>
        <v>2020</v>
      </c>
      <c r="P4499" s="4" t="str">
        <f>TEXT(Table1[[#This Row],[Invoice Date]],"mmm")</f>
        <v>Apr</v>
      </c>
      <c r="Q4499" s="4">
        <f>WEEKNUM(Table1[[#This Row],[Invoice Date]])</f>
        <v>16</v>
      </c>
    </row>
    <row r="4500" spans="2:17"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c r="O4500" s="4" t="str">
        <f>TEXT(Table1[[#This Row],[Invoice Date]],"yyyy")</f>
        <v>2020</v>
      </c>
      <c r="P4500" s="4" t="str">
        <f>TEXT(Table1[[#This Row],[Invoice Date]],"mmm")</f>
        <v>Apr</v>
      </c>
      <c r="Q4500" s="4">
        <f>WEEKNUM(Table1[[#This Row],[Invoice Date]])</f>
        <v>16</v>
      </c>
    </row>
    <row r="4501" spans="2:17"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c r="O4501" s="4" t="str">
        <f>TEXT(Table1[[#This Row],[Invoice Date]],"yyyy")</f>
        <v>2020</v>
      </c>
      <c r="P4501" s="4" t="str">
        <f>TEXT(Table1[[#This Row],[Invoice Date]],"mmm")</f>
        <v>Apr</v>
      </c>
      <c r="Q4501" s="4">
        <f>WEEKNUM(Table1[[#This Row],[Invoice Date]])</f>
        <v>17</v>
      </c>
    </row>
    <row r="4502" spans="2:17"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c r="O4502" s="4" t="str">
        <f>TEXT(Table1[[#This Row],[Invoice Date]],"yyyy")</f>
        <v>2020</v>
      </c>
      <c r="P4502" s="4" t="str">
        <f>TEXT(Table1[[#This Row],[Invoice Date]],"mmm")</f>
        <v>Apr</v>
      </c>
      <c r="Q4502" s="4">
        <f>WEEKNUM(Table1[[#This Row],[Invoice Date]])</f>
        <v>17</v>
      </c>
    </row>
    <row r="4503" spans="2:17"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c r="O4503" s="4" t="str">
        <f>TEXT(Table1[[#This Row],[Invoice Date]],"yyyy")</f>
        <v>2020</v>
      </c>
      <c r="P4503" s="4" t="str">
        <f>TEXT(Table1[[#This Row],[Invoice Date]],"mmm")</f>
        <v>Apr</v>
      </c>
      <c r="Q4503" s="4">
        <f>WEEKNUM(Table1[[#This Row],[Invoice Date]])</f>
        <v>17</v>
      </c>
    </row>
    <row r="4504" spans="2:17"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c r="O4504" s="4" t="str">
        <f>TEXT(Table1[[#This Row],[Invoice Date]],"yyyy")</f>
        <v>2020</v>
      </c>
      <c r="P4504" s="4" t="str">
        <f>TEXT(Table1[[#This Row],[Invoice Date]],"mmm")</f>
        <v>Apr</v>
      </c>
      <c r="Q4504" s="4">
        <f>WEEKNUM(Table1[[#This Row],[Invoice Date]])</f>
        <v>17</v>
      </c>
    </row>
    <row r="4505" spans="2:17"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c r="O4505" s="4" t="str">
        <f>TEXT(Table1[[#This Row],[Invoice Date]],"yyyy")</f>
        <v>2020</v>
      </c>
      <c r="P4505" s="4" t="str">
        <f>TEXT(Table1[[#This Row],[Invoice Date]],"mmm")</f>
        <v>Apr</v>
      </c>
      <c r="Q4505" s="4">
        <f>WEEKNUM(Table1[[#This Row],[Invoice Date]])</f>
        <v>17</v>
      </c>
    </row>
    <row r="4506" spans="2:17"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c r="O4506" s="4" t="str">
        <f>TEXT(Table1[[#This Row],[Invoice Date]],"yyyy")</f>
        <v>2020</v>
      </c>
      <c r="P4506" s="4" t="str">
        <f>TEXT(Table1[[#This Row],[Invoice Date]],"mmm")</f>
        <v>Apr</v>
      </c>
      <c r="Q4506" s="4">
        <f>WEEKNUM(Table1[[#This Row],[Invoice Date]])</f>
        <v>17</v>
      </c>
    </row>
    <row r="4507" spans="2:17"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c r="O4507" s="4" t="str">
        <f>TEXT(Table1[[#This Row],[Invoice Date]],"yyyy")</f>
        <v>2020</v>
      </c>
      <c r="P4507" s="4" t="str">
        <f>TEXT(Table1[[#This Row],[Invoice Date]],"mmm")</f>
        <v>Apr</v>
      </c>
      <c r="Q4507" s="4">
        <f>WEEKNUM(Table1[[#This Row],[Invoice Date]])</f>
        <v>17</v>
      </c>
    </row>
    <row r="4508" spans="2:17"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c r="O4508" s="4" t="str">
        <f>TEXT(Table1[[#This Row],[Invoice Date]],"yyyy")</f>
        <v>2020</v>
      </c>
      <c r="P4508" s="4" t="str">
        <f>TEXT(Table1[[#This Row],[Invoice Date]],"mmm")</f>
        <v>Apr</v>
      </c>
      <c r="Q4508" s="4">
        <f>WEEKNUM(Table1[[#This Row],[Invoice Date]])</f>
        <v>18</v>
      </c>
    </row>
    <row r="4509" spans="2:17"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c r="O4509" s="4" t="str">
        <f>TEXT(Table1[[#This Row],[Invoice Date]],"yyyy")</f>
        <v>2020</v>
      </c>
      <c r="P4509" s="4" t="str">
        <f>TEXT(Table1[[#This Row],[Invoice Date]],"mmm")</f>
        <v>Apr</v>
      </c>
      <c r="Q4509" s="4">
        <f>WEEKNUM(Table1[[#This Row],[Invoice Date]])</f>
        <v>18</v>
      </c>
    </row>
    <row r="4510" spans="2:17"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c r="O4510" s="4" t="str">
        <f>TEXT(Table1[[#This Row],[Invoice Date]],"yyyy")</f>
        <v>2020</v>
      </c>
      <c r="P4510" s="4" t="str">
        <f>TEXT(Table1[[#This Row],[Invoice Date]],"mmm")</f>
        <v>Apr</v>
      </c>
      <c r="Q4510" s="4">
        <f>WEEKNUM(Table1[[#This Row],[Invoice Date]])</f>
        <v>18</v>
      </c>
    </row>
    <row r="4511" spans="2:17"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c r="O4511" s="4" t="str">
        <f>TEXT(Table1[[#This Row],[Invoice Date]],"yyyy")</f>
        <v>2020</v>
      </c>
      <c r="P4511" s="4" t="str">
        <f>TEXT(Table1[[#This Row],[Invoice Date]],"mmm")</f>
        <v>Apr</v>
      </c>
      <c r="Q4511" s="4">
        <f>WEEKNUM(Table1[[#This Row],[Invoice Date]])</f>
        <v>18</v>
      </c>
    </row>
    <row r="4512" spans="2:17"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c r="O4512" s="4" t="str">
        <f>TEXT(Table1[[#This Row],[Invoice Date]],"yyyy")</f>
        <v>2020</v>
      </c>
      <c r="P4512" s="4" t="str">
        <f>TEXT(Table1[[#This Row],[Invoice Date]],"mmm")</f>
        <v>Apr</v>
      </c>
      <c r="Q4512" s="4">
        <f>WEEKNUM(Table1[[#This Row],[Invoice Date]])</f>
        <v>18</v>
      </c>
    </row>
    <row r="4513" spans="2:17"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c r="O4513" s="4" t="str">
        <f>TEXT(Table1[[#This Row],[Invoice Date]],"yyyy")</f>
        <v>2020</v>
      </c>
      <c r="P4513" s="4" t="str">
        <f>TEXT(Table1[[#This Row],[Invoice Date]],"mmm")</f>
        <v>May</v>
      </c>
      <c r="Q4513" s="4">
        <f>WEEKNUM(Table1[[#This Row],[Invoice Date]])</f>
        <v>18</v>
      </c>
    </row>
    <row r="4514" spans="2:17"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c r="O4514" s="4" t="str">
        <f>TEXT(Table1[[#This Row],[Invoice Date]],"yyyy")</f>
        <v>2020</v>
      </c>
      <c r="P4514" s="4" t="str">
        <f>TEXT(Table1[[#This Row],[Invoice Date]],"mmm")</f>
        <v>May</v>
      </c>
      <c r="Q4514" s="4">
        <f>WEEKNUM(Table1[[#This Row],[Invoice Date]])</f>
        <v>18</v>
      </c>
    </row>
    <row r="4515" spans="2:17"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c r="O4515" s="4" t="str">
        <f>TEXT(Table1[[#This Row],[Invoice Date]],"yyyy")</f>
        <v>2020</v>
      </c>
      <c r="P4515" s="4" t="str">
        <f>TEXT(Table1[[#This Row],[Invoice Date]],"mmm")</f>
        <v>May</v>
      </c>
      <c r="Q4515" s="4">
        <f>WEEKNUM(Table1[[#This Row],[Invoice Date]])</f>
        <v>19</v>
      </c>
    </row>
    <row r="4516" spans="2:17"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c r="O4516" s="4" t="str">
        <f>TEXT(Table1[[#This Row],[Invoice Date]],"yyyy")</f>
        <v>2020</v>
      </c>
      <c r="P4516" s="4" t="str">
        <f>TEXT(Table1[[#This Row],[Invoice Date]],"mmm")</f>
        <v>May</v>
      </c>
      <c r="Q4516" s="4">
        <f>WEEKNUM(Table1[[#This Row],[Invoice Date]])</f>
        <v>19</v>
      </c>
    </row>
    <row r="4517" spans="2:17"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c r="O4517" s="4" t="str">
        <f>TEXT(Table1[[#This Row],[Invoice Date]],"yyyy")</f>
        <v>2020</v>
      </c>
      <c r="P4517" s="4" t="str">
        <f>TEXT(Table1[[#This Row],[Invoice Date]],"mmm")</f>
        <v>May</v>
      </c>
      <c r="Q4517" s="4">
        <f>WEEKNUM(Table1[[#This Row],[Invoice Date]])</f>
        <v>19</v>
      </c>
    </row>
    <row r="4518" spans="2:17"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c r="O4518" s="4" t="str">
        <f>TEXT(Table1[[#This Row],[Invoice Date]],"yyyy")</f>
        <v>2020</v>
      </c>
      <c r="P4518" s="4" t="str">
        <f>TEXT(Table1[[#This Row],[Invoice Date]],"mmm")</f>
        <v>May</v>
      </c>
      <c r="Q4518" s="4">
        <f>WEEKNUM(Table1[[#This Row],[Invoice Date]])</f>
        <v>19</v>
      </c>
    </row>
    <row r="4519" spans="2:17"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c r="O4519" s="4" t="str">
        <f>TEXT(Table1[[#This Row],[Invoice Date]],"yyyy")</f>
        <v>2020</v>
      </c>
      <c r="P4519" s="4" t="str">
        <f>TEXT(Table1[[#This Row],[Invoice Date]],"mmm")</f>
        <v>May</v>
      </c>
      <c r="Q4519" s="4">
        <f>WEEKNUM(Table1[[#This Row],[Invoice Date]])</f>
        <v>19</v>
      </c>
    </row>
    <row r="4520" spans="2:17"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c r="O4520" s="4" t="str">
        <f>TEXT(Table1[[#This Row],[Invoice Date]],"yyyy")</f>
        <v>2020</v>
      </c>
      <c r="P4520" s="4" t="str">
        <f>TEXT(Table1[[#This Row],[Invoice Date]],"mmm")</f>
        <v>May</v>
      </c>
      <c r="Q4520" s="4">
        <f>WEEKNUM(Table1[[#This Row],[Invoice Date]])</f>
        <v>19</v>
      </c>
    </row>
    <row r="4521" spans="2:17"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c r="O4521" s="4" t="str">
        <f>TEXT(Table1[[#This Row],[Invoice Date]],"yyyy")</f>
        <v>2020</v>
      </c>
      <c r="P4521" s="4" t="str">
        <f>TEXT(Table1[[#This Row],[Invoice Date]],"mmm")</f>
        <v>May</v>
      </c>
      <c r="Q4521" s="4">
        <f>WEEKNUM(Table1[[#This Row],[Invoice Date]])</f>
        <v>19</v>
      </c>
    </row>
    <row r="4522" spans="2:17"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c r="O4522" s="4" t="str">
        <f>TEXT(Table1[[#This Row],[Invoice Date]],"yyyy")</f>
        <v>2020</v>
      </c>
      <c r="P4522" s="4" t="str">
        <f>TEXT(Table1[[#This Row],[Invoice Date]],"mmm")</f>
        <v>May</v>
      </c>
      <c r="Q4522" s="4">
        <f>WEEKNUM(Table1[[#This Row],[Invoice Date]])</f>
        <v>20</v>
      </c>
    </row>
    <row r="4523" spans="2:17"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c r="O4523" s="4" t="str">
        <f>TEXT(Table1[[#This Row],[Invoice Date]],"yyyy")</f>
        <v>2020</v>
      </c>
      <c r="P4523" s="4" t="str">
        <f>TEXT(Table1[[#This Row],[Invoice Date]],"mmm")</f>
        <v>May</v>
      </c>
      <c r="Q4523" s="4">
        <f>WEEKNUM(Table1[[#This Row],[Invoice Date]])</f>
        <v>20</v>
      </c>
    </row>
    <row r="4524" spans="2:17"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c r="O4524" s="4" t="str">
        <f>TEXT(Table1[[#This Row],[Invoice Date]],"yyyy")</f>
        <v>2020</v>
      </c>
      <c r="P4524" s="4" t="str">
        <f>TEXT(Table1[[#This Row],[Invoice Date]],"mmm")</f>
        <v>May</v>
      </c>
      <c r="Q4524" s="4">
        <f>WEEKNUM(Table1[[#This Row],[Invoice Date]])</f>
        <v>20</v>
      </c>
    </row>
    <row r="4525" spans="2:17"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c r="O4525" s="4" t="str">
        <f>TEXT(Table1[[#This Row],[Invoice Date]],"yyyy")</f>
        <v>2020</v>
      </c>
      <c r="P4525" s="4" t="str">
        <f>TEXT(Table1[[#This Row],[Invoice Date]],"mmm")</f>
        <v>May</v>
      </c>
      <c r="Q4525" s="4">
        <f>WEEKNUM(Table1[[#This Row],[Invoice Date]])</f>
        <v>20</v>
      </c>
    </row>
    <row r="4526" spans="2:17"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c r="O4526" s="4" t="str">
        <f>TEXT(Table1[[#This Row],[Invoice Date]],"yyyy")</f>
        <v>2020</v>
      </c>
      <c r="P4526" s="4" t="str">
        <f>TEXT(Table1[[#This Row],[Invoice Date]],"mmm")</f>
        <v>May</v>
      </c>
      <c r="Q4526" s="4">
        <f>WEEKNUM(Table1[[#This Row],[Invoice Date]])</f>
        <v>20</v>
      </c>
    </row>
    <row r="4527" spans="2:17"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c r="O4527" s="4" t="str">
        <f>TEXT(Table1[[#This Row],[Invoice Date]],"yyyy")</f>
        <v>2020</v>
      </c>
      <c r="P4527" s="4" t="str">
        <f>TEXT(Table1[[#This Row],[Invoice Date]],"mmm")</f>
        <v>May</v>
      </c>
      <c r="Q4527" s="4">
        <f>WEEKNUM(Table1[[#This Row],[Invoice Date]])</f>
        <v>20</v>
      </c>
    </row>
    <row r="4528" spans="2:17"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c r="O4528" s="4" t="str">
        <f>TEXT(Table1[[#This Row],[Invoice Date]],"yyyy")</f>
        <v>2020</v>
      </c>
      <c r="P4528" s="4" t="str">
        <f>TEXT(Table1[[#This Row],[Invoice Date]],"mmm")</f>
        <v>May</v>
      </c>
      <c r="Q4528" s="4">
        <f>WEEKNUM(Table1[[#This Row],[Invoice Date]])</f>
        <v>20</v>
      </c>
    </row>
    <row r="4529" spans="2:17"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c r="O4529" s="4" t="str">
        <f>TEXT(Table1[[#This Row],[Invoice Date]],"yyyy")</f>
        <v>2020</v>
      </c>
      <c r="P4529" s="4" t="str">
        <f>TEXT(Table1[[#This Row],[Invoice Date]],"mmm")</f>
        <v>May</v>
      </c>
      <c r="Q4529" s="4">
        <f>WEEKNUM(Table1[[#This Row],[Invoice Date]])</f>
        <v>21</v>
      </c>
    </row>
    <row r="4530" spans="2:17"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c r="O4530" s="4" t="str">
        <f>TEXT(Table1[[#This Row],[Invoice Date]],"yyyy")</f>
        <v>2020</v>
      </c>
      <c r="P4530" s="4" t="str">
        <f>TEXT(Table1[[#This Row],[Invoice Date]],"mmm")</f>
        <v>May</v>
      </c>
      <c r="Q4530" s="4">
        <f>WEEKNUM(Table1[[#This Row],[Invoice Date]])</f>
        <v>21</v>
      </c>
    </row>
    <row r="4531" spans="2:17"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c r="O4531" s="4" t="str">
        <f>TEXT(Table1[[#This Row],[Invoice Date]],"yyyy")</f>
        <v>2020</v>
      </c>
      <c r="P4531" s="4" t="str">
        <f>TEXT(Table1[[#This Row],[Invoice Date]],"mmm")</f>
        <v>May</v>
      </c>
      <c r="Q4531" s="4">
        <f>WEEKNUM(Table1[[#This Row],[Invoice Date]])</f>
        <v>21</v>
      </c>
    </row>
    <row r="4532" spans="2:17"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c r="O4532" s="4" t="str">
        <f>TEXT(Table1[[#This Row],[Invoice Date]],"yyyy")</f>
        <v>2020</v>
      </c>
      <c r="P4532" s="4" t="str">
        <f>TEXT(Table1[[#This Row],[Invoice Date]],"mmm")</f>
        <v>May</v>
      </c>
      <c r="Q4532" s="4">
        <f>WEEKNUM(Table1[[#This Row],[Invoice Date]])</f>
        <v>21</v>
      </c>
    </row>
    <row r="4533" spans="2:17"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c r="O4533" s="4" t="str">
        <f>TEXT(Table1[[#This Row],[Invoice Date]],"yyyy")</f>
        <v>2020</v>
      </c>
      <c r="P4533" s="4" t="str">
        <f>TEXT(Table1[[#This Row],[Invoice Date]],"mmm")</f>
        <v>May</v>
      </c>
      <c r="Q4533" s="4">
        <f>WEEKNUM(Table1[[#This Row],[Invoice Date]])</f>
        <v>21</v>
      </c>
    </row>
    <row r="4534" spans="2:17"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c r="O4534" s="4" t="str">
        <f>TEXT(Table1[[#This Row],[Invoice Date]],"yyyy")</f>
        <v>2020</v>
      </c>
      <c r="P4534" s="4" t="str">
        <f>TEXT(Table1[[#This Row],[Invoice Date]],"mmm")</f>
        <v>May</v>
      </c>
      <c r="Q4534" s="4">
        <f>WEEKNUM(Table1[[#This Row],[Invoice Date]])</f>
        <v>21</v>
      </c>
    </row>
    <row r="4535" spans="2:17"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c r="O4535" s="4" t="str">
        <f>TEXT(Table1[[#This Row],[Invoice Date]],"yyyy")</f>
        <v>2020</v>
      </c>
      <c r="P4535" s="4" t="str">
        <f>TEXT(Table1[[#This Row],[Invoice Date]],"mmm")</f>
        <v>May</v>
      </c>
      <c r="Q4535" s="4">
        <f>WEEKNUM(Table1[[#This Row],[Invoice Date]])</f>
        <v>21</v>
      </c>
    </row>
    <row r="4536" spans="2:17"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c r="O4536" s="4" t="str">
        <f>TEXT(Table1[[#This Row],[Invoice Date]],"yyyy")</f>
        <v>2020</v>
      </c>
      <c r="P4536" s="4" t="str">
        <f>TEXT(Table1[[#This Row],[Invoice Date]],"mmm")</f>
        <v>May</v>
      </c>
      <c r="Q4536" s="4">
        <f>WEEKNUM(Table1[[#This Row],[Invoice Date]])</f>
        <v>22</v>
      </c>
    </row>
    <row r="4537" spans="2:17"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c r="O4537" s="4" t="str">
        <f>TEXT(Table1[[#This Row],[Invoice Date]],"yyyy")</f>
        <v>2020</v>
      </c>
      <c r="P4537" s="4" t="str">
        <f>TEXT(Table1[[#This Row],[Invoice Date]],"mmm")</f>
        <v>May</v>
      </c>
      <c r="Q4537" s="4">
        <f>WEEKNUM(Table1[[#This Row],[Invoice Date]])</f>
        <v>22</v>
      </c>
    </row>
    <row r="4538" spans="2:17"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c r="O4538" s="4" t="str">
        <f>TEXT(Table1[[#This Row],[Invoice Date]],"yyyy")</f>
        <v>2020</v>
      </c>
      <c r="P4538" s="4" t="str">
        <f>TEXT(Table1[[#This Row],[Invoice Date]],"mmm")</f>
        <v>May</v>
      </c>
      <c r="Q4538" s="4">
        <f>WEEKNUM(Table1[[#This Row],[Invoice Date]])</f>
        <v>22</v>
      </c>
    </row>
    <row r="4539" spans="2:17"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c r="O4539" s="4" t="str">
        <f>TEXT(Table1[[#This Row],[Invoice Date]],"yyyy")</f>
        <v>2020</v>
      </c>
      <c r="P4539" s="4" t="str">
        <f>TEXT(Table1[[#This Row],[Invoice Date]],"mmm")</f>
        <v>May</v>
      </c>
      <c r="Q4539" s="4">
        <f>WEEKNUM(Table1[[#This Row],[Invoice Date]])</f>
        <v>22</v>
      </c>
    </row>
    <row r="4540" spans="2:17"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c r="O4540" s="4" t="str">
        <f>TEXT(Table1[[#This Row],[Invoice Date]],"yyyy")</f>
        <v>2020</v>
      </c>
      <c r="P4540" s="4" t="str">
        <f>TEXT(Table1[[#This Row],[Invoice Date]],"mmm")</f>
        <v>May</v>
      </c>
      <c r="Q4540" s="4">
        <f>WEEKNUM(Table1[[#This Row],[Invoice Date]])</f>
        <v>22</v>
      </c>
    </row>
    <row r="4541" spans="2:17"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c r="O4541" s="4" t="str">
        <f>TEXT(Table1[[#This Row],[Invoice Date]],"yyyy")</f>
        <v>2020</v>
      </c>
      <c r="P4541" s="4" t="str">
        <f>TEXT(Table1[[#This Row],[Invoice Date]],"mmm")</f>
        <v>May</v>
      </c>
      <c r="Q4541" s="4">
        <f>WEEKNUM(Table1[[#This Row],[Invoice Date]])</f>
        <v>22</v>
      </c>
    </row>
    <row r="4542" spans="2:17"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c r="O4542" s="4" t="str">
        <f>TEXT(Table1[[#This Row],[Invoice Date]],"yyyy")</f>
        <v>2020</v>
      </c>
      <c r="P4542" s="4" t="str">
        <f>TEXT(Table1[[#This Row],[Invoice Date]],"mmm")</f>
        <v>May</v>
      </c>
      <c r="Q4542" s="4">
        <f>WEEKNUM(Table1[[#This Row],[Invoice Date]])</f>
        <v>22</v>
      </c>
    </row>
    <row r="4543" spans="2:17"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c r="O4543" s="4" t="str">
        <f>TEXT(Table1[[#This Row],[Invoice Date]],"yyyy")</f>
        <v>2020</v>
      </c>
      <c r="P4543" s="4" t="str">
        <f>TEXT(Table1[[#This Row],[Invoice Date]],"mmm")</f>
        <v>May</v>
      </c>
      <c r="Q4543" s="4">
        <f>WEEKNUM(Table1[[#This Row],[Invoice Date]])</f>
        <v>23</v>
      </c>
    </row>
    <row r="4544" spans="2:17"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c r="O4544" s="4" t="str">
        <f>TEXT(Table1[[#This Row],[Invoice Date]],"yyyy")</f>
        <v>2020</v>
      </c>
      <c r="P4544" s="4" t="str">
        <f>TEXT(Table1[[#This Row],[Invoice Date]],"mmm")</f>
        <v>Jun</v>
      </c>
      <c r="Q4544" s="4">
        <f>WEEKNUM(Table1[[#This Row],[Invoice Date]])</f>
        <v>23</v>
      </c>
    </row>
    <row r="4545" spans="2:17"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c r="O4545" s="4" t="str">
        <f>TEXT(Table1[[#This Row],[Invoice Date]],"yyyy")</f>
        <v>2020</v>
      </c>
      <c r="P4545" s="4" t="str">
        <f>TEXT(Table1[[#This Row],[Invoice Date]],"mmm")</f>
        <v>Jun</v>
      </c>
      <c r="Q4545" s="4">
        <f>WEEKNUM(Table1[[#This Row],[Invoice Date]])</f>
        <v>23</v>
      </c>
    </row>
    <row r="4546" spans="2:17"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c r="O4546" s="4" t="str">
        <f>TEXT(Table1[[#This Row],[Invoice Date]],"yyyy")</f>
        <v>2020</v>
      </c>
      <c r="P4546" s="4" t="str">
        <f>TEXT(Table1[[#This Row],[Invoice Date]],"mmm")</f>
        <v>Jun</v>
      </c>
      <c r="Q4546" s="4">
        <f>WEEKNUM(Table1[[#This Row],[Invoice Date]])</f>
        <v>23</v>
      </c>
    </row>
    <row r="4547" spans="2:17"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c r="O4547" s="4" t="str">
        <f>TEXT(Table1[[#This Row],[Invoice Date]],"yyyy")</f>
        <v>2020</v>
      </c>
      <c r="P4547" s="4" t="str">
        <f>TEXT(Table1[[#This Row],[Invoice Date]],"mmm")</f>
        <v>Jun</v>
      </c>
      <c r="Q4547" s="4">
        <f>WEEKNUM(Table1[[#This Row],[Invoice Date]])</f>
        <v>23</v>
      </c>
    </row>
    <row r="4548" spans="2:17"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c r="O4548" s="4" t="str">
        <f>TEXT(Table1[[#This Row],[Invoice Date]],"yyyy")</f>
        <v>2020</v>
      </c>
      <c r="P4548" s="4" t="str">
        <f>TEXT(Table1[[#This Row],[Invoice Date]],"mmm")</f>
        <v>Jun</v>
      </c>
      <c r="Q4548" s="4">
        <f>WEEKNUM(Table1[[#This Row],[Invoice Date]])</f>
        <v>23</v>
      </c>
    </row>
    <row r="4549" spans="2:17"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c r="O4549" s="4" t="str">
        <f>TEXT(Table1[[#This Row],[Invoice Date]],"yyyy")</f>
        <v>2020</v>
      </c>
      <c r="P4549" s="4" t="str">
        <f>TEXT(Table1[[#This Row],[Invoice Date]],"mmm")</f>
        <v>Jun</v>
      </c>
      <c r="Q4549" s="4">
        <f>WEEKNUM(Table1[[#This Row],[Invoice Date]])</f>
        <v>23</v>
      </c>
    </row>
    <row r="4550" spans="2:17"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c r="O4550" s="4" t="str">
        <f>TEXT(Table1[[#This Row],[Invoice Date]],"yyyy")</f>
        <v>2020</v>
      </c>
      <c r="P4550" s="4" t="str">
        <f>TEXT(Table1[[#This Row],[Invoice Date]],"mmm")</f>
        <v>Jun</v>
      </c>
      <c r="Q4550" s="4">
        <f>WEEKNUM(Table1[[#This Row],[Invoice Date]])</f>
        <v>24</v>
      </c>
    </row>
    <row r="4551" spans="2:17"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c r="O4551" s="4" t="str">
        <f>TEXT(Table1[[#This Row],[Invoice Date]],"yyyy")</f>
        <v>2020</v>
      </c>
      <c r="P4551" s="4" t="str">
        <f>TEXT(Table1[[#This Row],[Invoice Date]],"mmm")</f>
        <v>Jun</v>
      </c>
      <c r="Q4551" s="4">
        <f>WEEKNUM(Table1[[#This Row],[Invoice Date]])</f>
        <v>24</v>
      </c>
    </row>
    <row r="4552" spans="2:17"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c r="O4552" s="4" t="str">
        <f>TEXT(Table1[[#This Row],[Invoice Date]],"yyyy")</f>
        <v>2020</v>
      </c>
      <c r="P4552" s="4" t="str">
        <f>TEXT(Table1[[#This Row],[Invoice Date]],"mmm")</f>
        <v>Jun</v>
      </c>
      <c r="Q4552" s="4">
        <f>WEEKNUM(Table1[[#This Row],[Invoice Date]])</f>
        <v>24</v>
      </c>
    </row>
    <row r="4553" spans="2:17"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c r="O4553" s="4" t="str">
        <f>TEXT(Table1[[#This Row],[Invoice Date]],"yyyy")</f>
        <v>2020</v>
      </c>
      <c r="P4553" s="4" t="str">
        <f>TEXT(Table1[[#This Row],[Invoice Date]],"mmm")</f>
        <v>Jun</v>
      </c>
      <c r="Q4553" s="4">
        <f>WEEKNUM(Table1[[#This Row],[Invoice Date]])</f>
        <v>24</v>
      </c>
    </row>
    <row r="4554" spans="2:17"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c r="O4554" s="4" t="str">
        <f>TEXT(Table1[[#This Row],[Invoice Date]],"yyyy")</f>
        <v>2020</v>
      </c>
      <c r="P4554" s="4" t="str">
        <f>TEXT(Table1[[#This Row],[Invoice Date]],"mmm")</f>
        <v>Jun</v>
      </c>
      <c r="Q4554" s="4">
        <f>WEEKNUM(Table1[[#This Row],[Invoice Date]])</f>
        <v>24</v>
      </c>
    </row>
    <row r="4555" spans="2:17"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c r="O4555" s="4" t="str">
        <f>TEXT(Table1[[#This Row],[Invoice Date]],"yyyy")</f>
        <v>2020</v>
      </c>
      <c r="P4555" s="4" t="str">
        <f>TEXT(Table1[[#This Row],[Invoice Date]],"mmm")</f>
        <v>Jun</v>
      </c>
      <c r="Q4555" s="4">
        <f>WEEKNUM(Table1[[#This Row],[Invoice Date]])</f>
        <v>24</v>
      </c>
    </row>
    <row r="4556" spans="2:17"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c r="O4556" s="4" t="str">
        <f>TEXT(Table1[[#This Row],[Invoice Date]],"yyyy")</f>
        <v>2020</v>
      </c>
      <c r="P4556" s="4" t="str">
        <f>TEXT(Table1[[#This Row],[Invoice Date]],"mmm")</f>
        <v>Jun</v>
      </c>
      <c r="Q4556" s="4">
        <f>WEEKNUM(Table1[[#This Row],[Invoice Date]])</f>
        <v>24</v>
      </c>
    </row>
    <row r="4557" spans="2:17"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c r="O4557" s="4" t="str">
        <f>TEXT(Table1[[#This Row],[Invoice Date]],"yyyy")</f>
        <v>2020</v>
      </c>
      <c r="P4557" s="4" t="str">
        <f>TEXT(Table1[[#This Row],[Invoice Date]],"mmm")</f>
        <v>Jun</v>
      </c>
      <c r="Q4557" s="4">
        <f>WEEKNUM(Table1[[#This Row],[Invoice Date]])</f>
        <v>25</v>
      </c>
    </row>
    <row r="4558" spans="2:17"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c r="O4558" s="4" t="str">
        <f>TEXT(Table1[[#This Row],[Invoice Date]],"yyyy")</f>
        <v>2020</v>
      </c>
      <c r="P4558" s="4" t="str">
        <f>TEXT(Table1[[#This Row],[Invoice Date]],"mmm")</f>
        <v>Jun</v>
      </c>
      <c r="Q4558" s="4">
        <f>WEEKNUM(Table1[[#This Row],[Invoice Date]])</f>
        <v>25</v>
      </c>
    </row>
    <row r="4559" spans="2:17"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c r="O4559" s="4" t="str">
        <f>TEXT(Table1[[#This Row],[Invoice Date]],"yyyy")</f>
        <v>2020</v>
      </c>
      <c r="P4559" s="4" t="str">
        <f>TEXT(Table1[[#This Row],[Invoice Date]],"mmm")</f>
        <v>Jun</v>
      </c>
      <c r="Q4559" s="4">
        <f>WEEKNUM(Table1[[#This Row],[Invoice Date]])</f>
        <v>25</v>
      </c>
    </row>
    <row r="4560" spans="2:17"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c r="O4560" s="4" t="str">
        <f>TEXT(Table1[[#This Row],[Invoice Date]],"yyyy")</f>
        <v>2020</v>
      </c>
      <c r="P4560" s="4" t="str">
        <f>TEXT(Table1[[#This Row],[Invoice Date]],"mmm")</f>
        <v>Jun</v>
      </c>
      <c r="Q4560" s="4">
        <f>WEEKNUM(Table1[[#This Row],[Invoice Date]])</f>
        <v>25</v>
      </c>
    </row>
    <row r="4561" spans="2:17"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c r="O4561" s="4" t="str">
        <f>TEXT(Table1[[#This Row],[Invoice Date]],"yyyy")</f>
        <v>2020</v>
      </c>
      <c r="P4561" s="4" t="str">
        <f>TEXT(Table1[[#This Row],[Invoice Date]],"mmm")</f>
        <v>Jun</v>
      </c>
      <c r="Q4561" s="4">
        <f>WEEKNUM(Table1[[#This Row],[Invoice Date]])</f>
        <v>25</v>
      </c>
    </row>
    <row r="4562" spans="2:17"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c r="O4562" s="4" t="str">
        <f>TEXT(Table1[[#This Row],[Invoice Date]],"yyyy")</f>
        <v>2020</v>
      </c>
      <c r="P4562" s="4" t="str">
        <f>TEXT(Table1[[#This Row],[Invoice Date]],"mmm")</f>
        <v>Jun</v>
      </c>
      <c r="Q4562" s="4">
        <f>WEEKNUM(Table1[[#This Row],[Invoice Date]])</f>
        <v>25</v>
      </c>
    </row>
    <row r="4563" spans="2:17"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c r="O4563" s="4" t="str">
        <f>TEXT(Table1[[#This Row],[Invoice Date]],"yyyy")</f>
        <v>2020</v>
      </c>
      <c r="P4563" s="4" t="str">
        <f>TEXT(Table1[[#This Row],[Invoice Date]],"mmm")</f>
        <v>Jun</v>
      </c>
      <c r="Q4563" s="4">
        <f>WEEKNUM(Table1[[#This Row],[Invoice Date]])</f>
        <v>25</v>
      </c>
    </row>
    <row r="4564" spans="2:17"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c r="O4564" s="4" t="str">
        <f>TEXT(Table1[[#This Row],[Invoice Date]],"yyyy")</f>
        <v>2020</v>
      </c>
      <c r="P4564" s="4" t="str">
        <f>TEXT(Table1[[#This Row],[Invoice Date]],"mmm")</f>
        <v>Jun</v>
      </c>
      <c r="Q4564" s="4">
        <f>WEEKNUM(Table1[[#This Row],[Invoice Date]])</f>
        <v>26</v>
      </c>
    </row>
    <row r="4565" spans="2:17"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c r="O4565" s="4" t="str">
        <f>TEXT(Table1[[#This Row],[Invoice Date]],"yyyy")</f>
        <v>2020</v>
      </c>
      <c r="P4565" s="4" t="str">
        <f>TEXT(Table1[[#This Row],[Invoice Date]],"mmm")</f>
        <v>Jun</v>
      </c>
      <c r="Q4565" s="4">
        <f>WEEKNUM(Table1[[#This Row],[Invoice Date]])</f>
        <v>26</v>
      </c>
    </row>
    <row r="4566" spans="2:17"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c r="O4566" s="4" t="str">
        <f>TEXT(Table1[[#This Row],[Invoice Date]],"yyyy")</f>
        <v>2020</v>
      </c>
      <c r="P4566" s="4" t="str">
        <f>TEXT(Table1[[#This Row],[Invoice Date]],"mmm")</f>
        <v>Jun</v>
      </c>
      <c r="Q4566" s="4">
        <f>WEEKNUM(Table1[[#This Row],[Invoice Date]])</f>
        <v>26</v>
      </c>
    </row>
    <row r="4567" spans="2:17"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c r="O4567" s="4" t="str">
        <f>TEXT(Table1[[#This Row],[Invoice Date]],"yyyy")</f>
        <v>2020</v>
      </c>
      <c r="P4567" s="4" t="str">
        <f>TEXT(Table1[[#This Row],[Invoice Date]],"mmm")</f>
        <v>Jun</v>
      </c>
      <c r="Q4567" s="4">
        <f>WEEKNUM(Table1[[#This Row],[Invoice Date]])</f>
        <v>26</v>
      </c>
    </row>
    <row r="4568" spans="2:17"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c r="O4568" s="4" t="str">
        <f>TEXT(Table1[[#This Row],[Invoice Date]],"yyyy")</f>
        <v>2020</v>
      </c>
      <c r="P4568" s="4" t="str">
        <f>TEXT(Table1[[#This Row],[Invoice Date]],"mmm")</f>
        <v>Jun</v>
      </c>
      <c r="Q4568" s="4">
        <f>WEEKNUM(Table1[[#This Row],[Invoice Date]])</f>
        <v>26</v>
      </c>
    </row>
    <row r="4569" spans="2:17"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c r="O4569" s="4" t="str">
        <f>TEXT(Table1[[#This Row],[Invoice Date]],"yyyy")</f>
        <v>2020</v>
      </c>
      <c r="P4569" s="4" t="str">
        <f>TEXT(Table1[[#This Row],[Invoice Date]],"mmm")</f>
        <v>Jun</v>
      </c>
      <c r="Q4569" s="4">
        <f>WEEKNUM(Table1[[#This Row],[Invoice Date]])</f>
        <v>26</v>
      </c>
    </row>
    <row r="4570" spans="2:17"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c r="O4570" s="4" t="str">
        <f>TEXT(Table1[[#This Row],[Invoice Date]],"yyyy")</f>
        <v>2020</v>
      </c>
      <c r="P4570" s="4" t="str">
        <f>TEXT(Table1[[#This Row],[Invoice Date]],"mmm")</f>
        <v>Jun</v>
      </c>
      <c r="Q4570" s="4">
        <f>WEEKNUM(Table1[[#This Row],[Invoice Date]])</f>
        <v>26</v>
      </c>
    </row>
    <row r="4571" spans="2:17"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c r="O4571" s="4" t="str">
        <f>TEXT(Table1[[#This Row],[Invoice Date]],"yyyy")</f>
        <v>2020</v>
      </c>
      <c r="P4571" s="4" t="str">
        <f>TEXT(Table1[[#This Row],[Invoice Date]],"mmm")</f>
        <v>Jun</v>
      </c>
      <c r="Q4571" s="4">
        <f>WEEKNUM(Table1[[#This Row],[Invoice Date]])</f>
        <v>27</v>
      </c>
    </row>
    <row r="4572" spans="2:17"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c r="O4572" s="4" t="str">
        <f>TEXT(Table1[[#This Row],[Invoice Date]],"yyyy")</f>
        <v>2020</v>
      </c>
      <c r="P4572" s="4" t="str">
        <f>TEXT(Table1[[#This Row],[Invoice Date]],"mmm")</f>
        <v>Jun</v>
      </c>
      <c r="Q4572" s="4">
        <f>WEEKNUM(Table1[[#This Row],[Invoice Date]])</f>
        <v>27</v>
      </c>
    </row>
    <row r="4573" spans="2:17"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c r="O4573" s="4" t="str">
        <f>TEXT(Table1[[#This Row],[Invoice Date]],"yyyy")</f>
        <v>2020</v>
      </c>
      <c r="P4573" s="4" t="str">
        <f>TEXT(Table1[[#This Row],[Invoice Date]],"mmm")</f>
        <v>Jun</v>
      </c>
      <c r="Q4573" s="4">
        <f>WEEKNUM(Table1[[#This Row],[Invoice Date]])</f>
        <v>27</v>
      </c>
    </row>
    <row r="4574" spans="2:17"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c r="O4574" s="4" t="str">
        <f>TEXT(Table1[[#This Row],[Invoice Date]],"yyyy")</f>
        <v>2020</v>
      </c>
      <c r="P4574" s="4" t="str">
        <f>TEXT(Table1[[#This Row],[Invoice Date]],"mmm")</f>
        <v>Jul</v>
      </c>
      <c r="Q4574" s="4">
        <f>WEEKNUM(Table1[[#This Row],[Invoice Date]])</f>
        <v>27</v>
      </c>
    </row>
    <row r="4575" spans="2:17"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c r="O4575" s="4" t="str">
        <f>TEXT(Table1[[#This Row],[Invoice Date]],"yyyy")</f>
        <v>2020</v>
      </c>
      <c r="P4575" s="4" t="str">
        <f>TEXT(Table1[[#This Row],[Invoice Date]],"mmm")</f>
        <v>Jul</v>
      </c>
      <c r="Q4575" s="4">
        <f>WEEKNUM(Table1[[#This Row],[Invoice Date]])</f>
        <v>27</v>
      </c>
    </row>
    <row r="4576" spans="2:17"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c r="O4576" s="4" t="str">
        <f>TEXT(Table1[[#This Row],[Invoice Date]],"yyyy")</f>
        <v>2020</v>
      </c>
      <c r="P4576" s="4" t="str">
        <f>TEXT(Table1[[#This Row],[Invoice Date]],"mmm")</f>
        <v>Jul</v>
      </c>
      <c r="Q4576" s="4">
        <f>WEEKNUM(Table1[[#This Row],[Invoice Date]])</f>
        <v>27</v>
      </c>
    </row>
    <row r="4577" spans="2:17"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c r="O4577" s="4" t="str">
        <f>TEXT(Table1[[#This Row],[Invoice Date]],"yyyy")</f>
        <v>2020</v>
      </c>
      <c r="P4577" s="4" t="str">
        <f>TEXT(Table1[[#This Row],[Invoice Date]],"mmm")</f>
        <v>Jul</v>
      </c>
      <c r="Q4577" s="4">
        <f>WEEKNUM(Table1[[#This Row],[Invoice Date]])</f>
        <v>27</v>
      </c>
    </row>
    <row r="4578" spans="2:17"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c r="O4578" s="4" t="str">
        <f>TEXT(Table1[[#This Row],[Invoice Date]],"yyyy")</f>
        <v>2020</v>
      </c>
      <c r="P4578" s="4" t="str">
        <f>TEXT(Table1[[#This Row],[Invoice Date]],"mmm")</f>
        <v>Jul</v>
      </c>
      <c r="Q4578" s="4">
        <f>WEEKNUM(Table1[[#This Row],[Invoice Date]])</f>
        <v>28</v>
      </c>
    </row>
    <row r="4579" spans="2:17"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c r="O4579" s="4" t="str">
        <f>TEXT(Table1[[#This Row],[Invoice Date]],"yyyy")</f>
        <v>2020</v>
      </c>
      <c r="P4579" s="4" t="str">
        <f>TEXT(Table1[[#This Row],[Invoice Date]],"mmm")</f>
        <v>Jul</v>
      </c>
      <c r="Q4579" s="4">
        <f>WEEKNUM(Table1[[#This Row],[Invoice Date]])</f>
        <v>28</v>
      </c>
    </row>
    <row r="4580" spans="2:17"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c r="O4580" s="4" t="str">
        <f>TEXT(Table1[[#This Row],[Invoice Date]],"yyyy")</f>
        <v>2020</v>
      </c>
      <c r="P4580" s="4" t="str">
        <f>TEXT(Table1[[#This Row],[Invoice Date]],"mmm")</f>
        <v>Jul</v>
      </c>
      <c r="Q4580" s="4">
        <f>WEEKNUM(Table1[[#This Row],[Invoice Date]])</f>
        <v>28</v>
      </c>
    </row>
    <row r="4581" spans="2:17"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c r="O4581" s="4" t="str">
        <f>TEXT(Table1[[#This Row],[Invoice Date]],"yyyy")</f>
        <v>2020</v>
      </c>
      <c r="P4581" s="4" t="str">
        <f>TEXT(Table1[[#This Row],[Invoice Date]],"mmm")</f>
        <v>Jul</v>
      </c>
      <c r="Q4581" s="4">
        <f>WEEKNUM(Table1[[#This Row],[Invoice Date]])</f>
        <v>28</v>
      </c>
    </row>
    <row r="4582" spans="2:17"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c r="O4582" s="4" t="str">
        <f>TEXT(Table1[[#This Row],[Invoice Date]],"yyyy")</f>
        <v>2020</v>
      </c>
      <c r="P4582" s="4" t="str">
        <f>TEXT(Table1[[#This Row],[Invoice Date]],"mmm")</f>
        <v>Jul</v>
      </c>
      <c r="Q4582" s="4">
        <f>WEEKNUM(Table1[[#This Row],[Invoice Date]])</f>
        <v>28</v>
      </c>
    </row>
    <row r="4583" spans="2:17"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c r="O4583" s="4" t="str">
        <f>TEXT(Table1[[#This Row],[Invoice Date]],"yyyy")</f>
        <v>2020</v>
      </c>
      <c r="P4583" s="4" t="str">
        <f>TEXT(Table1[[#This Row],[Invoice Date]],"mmm")</f>
        <v>Jul</v>
      </c>
      <c r="Q4583" s="4">
        <f>WEEKNUM(Table1[[#This Row],[Invoice Date]])</f>
        <v>28</v>
      </c>
    </row>
    <row r="4584" spans="2:17"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c r="O4584" s="4" t="str">
        <f>TEXT(Table1[[#This Row],[Invoice Date]],"yyyy")</f>
        <v>2020</v>
      </c>
      <c r="P4584" s="4" t="str">
        <f>TEXT(Table1[[#This Row],[Invoice Date]],"mmm")</f>
        <v>Jul</v>
      </c>
      <c r="Q4584" s="4">
        <f>WEEKNUM(Table1[[#This Row],[Invoice Date]])</f>
        <v>28</v>
      </c>
    </row>
    <row r="4585" spans="2:17"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c r="O4585" s="4" t="str">
        <f>TEXT(Table1[[#This Row],[Invoice Date]],"yyyy")</f>
        <v>2020</v>
      </c>
      <c r="P4585" s="4" t="str">
        <f>TEXT(Table1[[#This Row],[Invoice Date]],"mmm")</f>
        <v>Jul</v>
      </c>
      <c r="Q4585" s="4">
        <f>WEEKNUM(Table1[[#This Row],[Invoice Date]])</f>
        <v>29</v>
      </c>
    </row>
    <row r="4586" spans="2:17"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c r="O4586" s="4" t="str">
        <f>TEXT(Table1[[#This Row],[Invoice Date]],"yyyy")</f>
        <v>2020</v>
      </c>
      <c r="P4586" s="4" t="str">
        <f>TEXT(Table1[[#This Row],[Invoice Date]],"mmm")</f>
        <v>Jul</v>
      </c>
      <c r="Q4586" s="4">
        <f>WEEKNUM(Table1[[#This Row],[Invoice Date]])</f>
        <v>29</v>
      </c>
    </row>
    <row r="4587" spans="2:17"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c r="O4587" s="4" t="str">
        <f>TEXT(Table1[[#This Row],[Invoice Date]],"yyyy")</f>
        <v>2020</v>
      </c>
      <c r="P4587" s="4" t="str">
        <f>TEXT(Table1[[#This Row],[Invoice Date]],"mmm")</f>
        <v>Jul</v>
      </c>
      <c r="Q4587" s="4">
        <f>WEEKNUM(Table1[[#This Row],[Invoice Date]])</f>
        <v>29</v>
      </c>
    </row>
    <row r="4588" spans="2:17"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c r="O4588" s="4" t="str">
        <f>TEXT(Table1[[#This Row],[Invoice Date]],"yyyy")</f>
        <v>2020</v>
      </c>
      <c r="P4588" s="4" t="str">
        <f>TEXT(Table1[[#This Row],[Invoice Date]],"mmm")</f>
        <v>Jul</v>
      </c>
      <c r="Q4588" s="4">
        <f>WEEKNUM(Table1[[#This Row],[Invoice Date]])</f>
        <v>29</v>
      </c>
    </row>
    <row r="4589" spans="2:17"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c r="O4589" s="4" t="str">
        <f>TEXT(Table1[[#This Row],[Invoice Date]],"yyyy")</f>
        <v>2020</v>
      </c>
      <c r="P4589" s="4" t="str">
        <f>TEXT(Table1[[#This Row],[Invoice Date]],"mmm")</f>
        <v>Jul</v>
      </c>
      <c r="Q4589" s="4">
        <f>WEEKNUM(Table1[[#This Row],[Invoice Date]])</f>
        <v>29</v>
      </c>
    </row>
    <row r="4590" spans="2:17"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c r="O4590" s="4" t="str">
        <f>TEXT(Table1[[#This Row],[Invoice Date]],"yyyy")</f>
        <v>2020</v>
      </c>
      <c r="P4590" s="4" t="str">
        <f>TEXT(Table1[[#This Row],[Invoice Date]],"mmm")</f>
        <v>Jul</v>
      </c>
      <c r="Q4590" s="4">
        <f>WEEKNUM(Table1[[#This Row],[Invoice Date]])</f>
        <v>29</v>
      </c>
    </row>
    <row r="4591" spans="2:17"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c r="O4591" s="4" t="str">
        <f>TEXT(Table1[[#This Row],[Invoice Date]],"yyyy")</f>
        <v>2020</v>
      </c>
      <c r="P4591" s="4" t="str">
        <f>TEXT(Table1[[#This Row],[Invoice Date]],"mmm")</f>
        <v>Jul</v>
      </c>
      <c r="Q4591" s="4">
        <f>WEEKNUM(Table1[[#This Row],[Invoice Date]])</f>
        <v>29</v>
      </c>
    </row>
    <row r="4592" spans="2:17"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c r="O4592" s="4" t="str">
        <f>TEXT(Table1[[#This Row],[Invoice Date]],"yyyy")</f>
        <v>2020</v>
      </c>
      <c r="P4592" s="4" t="str">
        <f>TEXT(Table1[[#This Row],[Invoice Date]],"mmm")</f>
        <v>Jul</v>
      </c>
      <c r="Q4592" s="4">
        <f>WEEKNUM(Table1[[#This Row],[Invoice Date]])</f>
        <v>30</v>
      </c>
    </row>
    <row r="4593" spans="2:17"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c r="O4593" s="4" t="str">
        <f>TEXT(Table1[[#This Row],[Invoice Date]],"yyyy")</f>
        <v>2020</v>
      </c>
      <c r="P4593" s="4" t="str">
        <f>TEXT(Table1[[#This Row],[Invoice Date]],"mmm")</f>
        <v>Jul</v>
      </c>
      <c r="Q4593" s="4">
        <f>WEEKNUM(Table1[[#This Row],[Invoice Date]])</f>
        <v>30</v>
      </c>
    </row>
    <row r="4594" spans="2:17"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c r="O4594" s="4" t="str">
        <f>TEXT(Table1[[#This Row],[Invoice Date]],"yyyy")</f>
        <v>2020</v>
      </c>
      <c r="P4594" s="4" t="str">
        <f>TEXT(Table1[[#This Row],[Invoice Date]],"mmm")</f>
        <v>Jul</v>
      </c>
      <c r="Q4594" s="4">
        <f>WEEKNUM(Table1[[#This Row],[Invoice Date]])</f>
        <v>30</v>
      </c>
    </row>
    <row r="4595" spans="2:17"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c r="O4595" s="4" t="str">
        <f>TEXT(Table1[[#This Row],[Invoice Date]],"yyyy")</f>
        <v>2020</v>
      </c>
      <c r="P4595" s="4" t="str">
        <f>TEXT(Table1[[#This Row],[Invoice Date]],"mmm")</f>
        <v>Jul</v>
      </c>
      <c r="Q4595" s="4">
        <f>WEEKNUM(Table1[[#This Row],[Invoice Date]])</f>
        <v>30</v>
      </c>
    </row>
    <row r="4596" spans="2:17"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c r="O4596" s="4" t="str">
        <f>TEXT(Table1[[#This Row],[Invoice Date]],"yyyy")</f>
        <v>2020</v>
      </c>
      <c r="P4596" s="4" t="str">
        <f>TEXT(Table1[[#This Row],[Invoice Date]],"mmm")</f>
        <v>Jul</v>
      </c>
      <c r="Q4596" s="4">
        <f>WEEKNUM(Table1[[#This Row],[Invoice Date]])</f>
        <v>30</v>
      </c>
    </row>
    <row r="4597" spans="2:17"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c r="O4597" s="4" t="str">
        <f>TEXT(Table1[[#This Row],[Invoice Date]],"yyyy")</f>
        <v>2020</v>
      </c>
      <c r="P4597" s="4" t="str">
        <f>TEXT(Table1[[#This Row],[Invoice Date]],"mmm")</f>
        <v>Jul</v>
      </c>
      <c r="Q4597" s="4">
        <f>WEEKNUM(Table1[[#This Row],[Invoice Date]])</f>
        <v>30</v>
      </c>
    </row>
    <row r="4598" spans="2:17"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c r="O4598" s="4" t="str">
        <f>TEXT(Table1[[#This Row],[Invoice Date]],"yyyy")</f>
        <v>2020</v>
      </c>
      <c r="P4598" s="4" t="str">
        <f>TEXT(Table1[[#This Row],[Invoice Date]],"mmm")</f>
        <v>Jul</v>
      </c>
      <c r="Q4598" s="4">
        <f>WEEKNUM(Table1[[#This Row],[Invoice Date]])</f>
        <v>30</v>
      </c>
    </row>
    <row r="4599" spans="2:17"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c r="O4599" s="4" t="str">
        <f>TEXT(Table1[[#This Row],[Invoice Date]],"yyyy")</f>
        <v>2020</v>
      </c>
      <c r="P4599" s="4" t="str">
        <f>TEXT(Table1[[#This Row],[Invoice Date]],"mmm")</f>
        <v>Jul</v>
      </c>
      <c r="Q4599" s="4">
        <f>WEEKNUM(Table1[[#This Row],[Invoice Date]])</f>
        <v>31</v>
      </c>
    </row>
    <row r="4600" spans="2:17"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c r="O4600" s="4" t="str">
        <f>TEXT(Table1[[#This Row],[Invoice Date]],"yyyy")</f>
        <v>2020</v>
      </c>
      <c r="P4600" s="4" t="str">
        <f>TEXT(Table1[[#This Row],[Invoice Date]],"mmm")</f>
        <v>Jul</v>
      </c>
      <c r="Q4600" s="4">
        <f>WEEKNUM(Table1[[#This Row],[Invoice Date]])</f>
        <v>31</v>
      </c>
    </row>
    <row r="4601" spans="2:17"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c r="O4601" s="4" t="str">
        <f>TEXT(Table1[[#This Row],[Invoice Date]],"yyyy")</f>
        <v>2020</v>
      </c>
      <c r="P4601" s="4" t="str">
        <f>TEXT(Table1[[#This Row],[Invoice Date]],"mmm")</f>
        <v>Jul</v>
      </c>
      <c r="Q4601" s="4">
        <f>WEEKNUM(Table1[[#This Row],[Invoice Date]])</f>
        <v>31</v>
      </c>
    </row>
    <row r="4602" spans="2:17"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c r="O4602" s="4" t="str">
        <f>TEXT(Table1[[#This Row],[Invoice Date]],"yyyy")</f>
        <v>2020</v>
      </c>
      <c r="P4602" s="4" t="str">
        <f>TEXT(Table1[[#This Row],[Invoice Date]],"mmm")</f>
        <v>Jul</v>
      </c>
      <c r="Q4602" s="4">
        <f>WEEKNUM(Table1[[#This Row],[Invoice Date]])</f>
        <v>31</v>
      </c>
    </row>
    <row r="4603" spans="2:17"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c r="O4603" s="4" t="str">
        <f>TEXT(Table1[[#This Row],[Invoice Date]],"yyyy")</f>
        <v>2020</v>
      </c>
      <c r="P4603" s="4" t="str">
        <f>TEXT(Table1[[#This Row],[Invoice Date]],"mmm")</f>
        <v>Jul</v>
      </c>
      <c r="Q4603" s="4">
        <f>WEEKNUM(Table1[[#This Row],[Invoice Date]])</f>
        <v>31</v>
      </c>
    </row>
    <row r="4604" spans="2:17"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c r="O4604" s="4" t="str">
        <f>TEXT(Table1[[#This Row],[Invoice Date]],"yyyy")</f>
        <v>2020</v>
      </c>
      <c r="P4604" s="4" t="str">
        <f>TEXT(Table1[[#This Row],[Invoice Date]],"mmm")</f>
        <v>Jul</v>
      </c>
      <c r="Q4604" s="4">
        <f>WEEKNUM(Table1[[#This Row],[Invoice Date]])</f>
        <v>31</v>
      </c>
    </row>
    <row r="4605" spans="2:17"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c r="O4605" s="4" t="str">
        <f>TEXT(Table1[[#This Row],[Invoice Date]],"yyyy")</f>
        <v>2020</v>
      </c>
      <c r="P4605" s="4" t="str">
        <f>TEXT(Table1[[#This Row],[Invoice Date]],"mmm")</f>
        <v>Aug</v>
      </c>
      <c r="Q4605" s="4">
        <f>WEEKNUM(Table1[[#This Row],[Invoice Date]])</f>
        <v>31</v>
      </c>
    </row>
    <row r="4606" spans="2:17"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c r="O4606" s="4" t="str">
        <f>TEXT(Table1[[#This Row],[Invoice Date]],"yyyy")</f>
        <v>2020</v>
      </c>
      <c r="P4606" s="4" t="str">
        <f>TEXT(Table1[[#This Row],[Invoice Date]],"mmm")</f>
        <v>Aug</v>
      </c>
      <c r="Q4606" s="4">
        <f>WEEKNUM(Table1[[#This Row],[Invoice Date]])</f>
        <v>32</v>
      </c>
    </row>
    <row r="4607" spans="2:17"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c r="O4607" s="4" t="str">
        <f>TEXT(Table1[[#This Row],[Invoice Date]],"yyyy")</f>
        <v>2020</v>
      </c>
      <c r="P4607" s="4" t="str">
        <f>TEXT(Table1[[#This Row],[Invoice Date]],"mmm")</f>
        <v>Aug</v>
      </c>
      <c r="Q4607" s="4">
        <f>WEEKNUM(Table1[[#This Row],[Invoice Date]])</f>
        <v>32</v>
      </c>
    </row>
    <row r="4608" spans="2:17"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c r="O4608" s="4" t="str">
        <f>TEXT(Table1[[#This Row],[Invoice Date]],"yyyy")</f>
        <v>2020</v>
      </c>
      <c r="P4608" s="4" t="str">
        <f>TEXT(Table1[[#This Row],[Invoice Date]],"mmm")</f>
        <v>Aug</v>
      </c>
      <c r="Q4608" s="4">
        <f>WEEKNUM(Table1[[#This Row],[Invoice Date]])</f>
        <v>32</v>
      </c>
    </row>
    <row r="4609" spans="2:17"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c r="O4609" s="4" t="str">
        <f>TEXT(Table1[[#This Row],[Invoice Date]],"yyyy")</f>
        <v>2020</v>
      </c>
      <c r="P4609" s="4" t="str">
        <f>TEXT(Table1[[#This Row],[Invoice Date]],"mmm")</f>
        <v>Aug</v>
      </c>
      <c r="Q4609" s="4">
        <f>WEEKNUM(Table1[[#This Row],[Invoice Date]])</f>
        <v>32</v>
      </c>
    </row>
    <row r="4610" spans="2:17"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c r="O4610" s="4" t="str">
        <f>TEXT(Table1[[#This Row],[Invoice Date]],"yyyy")</f>
        <v>2020</v>
      </c>
      <c r="P4610" s="4" t="str">
        <f>TEXT(Table1[[#This Row],[Invoice Date]],"mmm")</f>
        <v>Aug</v>
      </c>
      <c r="Q4610" s="4">
        <f>WEEKNUM(Table1[[#This Row],[Invoice Date]])</f>
        <v>32</v>
      </c>
    </row>
    <row r="4611" spans="2:17"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c r="O4611" s="4" t="str">
        <f>TEXT(Table1[[#This Row],[Invoice Date]],"yyyy")</f>
        <v>2020</v>
      </c>
      <c r="P4611" s="4" t="str">
        <f>TEXT(Table1[[#This Row],[Invoice Date]],"mmm")</f>
        <v>Aug</v>
      </c>
      <c r="Q4611" s="4">
        <f>WEEKNUM(Table1[[#This Row],[Invoice Date]])</f>
        <v>32</v>
      </c>
    </row>
    <row r="4612" spans="2:17"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c r="O4612" s="4" t="str">
        <f>TEXT(Table1[[#This Row],[Invoice Date]],"yyyy")</f>
        <v>2020</v>
      </c>
      <c r="P4612" s="4" t="str">
        <f>TEXT(Table1[[#This Row],[Invoice Date]],"mmm")</f>
        <v>Aug</v>
      </c>
      <c r="Q4612" s="4">
        <f>WEEKNUM(Table1[[#This Row],[Invoice Date]])</f>
        <v>32</v>
      </c>
    </row>
    <row r="4613" spans="2:17"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c r="O4613" s="4" t="str">
        <f>TEXT(Table1[[#This Row],[Invoice Date]],"yyyy")</f>
        <v>2020</v>
      </c>
      <c r="P4613" s="4" t="str">
        <f>TEXT(Table1[[#This Row],[Invoice Date]],"mmm")</f>
        <v>Aug</v>
      </c>
      <c r="Q4613" s="4">
        <f>WEEKNUM(Table1[[#This Row],[Invoice Date]])</f>
        <v>33</v>
      </c>
    </row>
    <row r="4614" spans="2:17"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c r="O4614" s="4" t="str">
        <f>TEXT(Table1[[#This Row],[Invoice Date]],"yyyy")</f>
        <v>2020</v>
      </c>
      <c r="P4614" s="4" t="str">
        <f>TEXT(Table1[[#This Row],[Invoice Date]],"mmm")</f>
        <v>Aug</v>
      </c>
      <c r="Q4614" s="4">
        <f>WEEKNUM(Table1[[#This Row],[Invoice Date]])</f>
        <v>33</v>
      </c>
    </row>
    <row r="4615" spans="2:17"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c r="O4615" s="4" t="str">
        <f>TEXT(Table1[[#This Row],[Invoice Date]],"yyyy")</f>
        <v>2020</v>
      </c>
      <c r="P4615" s="4" t="str">
        <f>TEXT(Table1[[#This Row],[Invoice Date]],"mmm")</f>
        <v>Aug</v>
      </c>
      <c r="Q4615" s="4">
        <f>WEEKNUM(Table1[[#This Row],[Invoice Date]])</f>
        <v>33</v>
      </c>
    </row>
    <row r="4616" spans="2:17"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c r="O4616" s="4" t="str">
        <f>TEXT(Table1[[#This Row],[Invoice Date]],"yyyy")</f>
        <v>2020</v>
      </c>
      <c r="P4616" s="4" t="str">
        <f>TEXT(Table1[[#This Row],[Invoice Date]],"mmm")</f>
        <v>Aug</v>
      </c>
      <c r="Q4616" s="4">
        <f>WEEKNUM(Table1[[#This Row],[Invoice Date]])</f>
        <v>33</v>
      </c>
    </row>
    <row r="4617" spans="2:17"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c r="O4617" s="4" t="str">
        <f>TEXT(Table1[[#This Row],[Invoice Date]],"yyyy")</f>
        <v>2020</v>
      </c>
      <c r="P4617" s="4" t="str">
        <f>TEXT(Table1[[#This Row],[Invoice Date]],"mmm")</f>
        <v>Aug</v>
      </c>
      <c r="Q4617" s="4">
        <f>WEEKNUM(Table1[[#This Row],[Invoice Date]])</f>
        <v>33</v>
      </c>
    </row>
    <row r="4618" spans="2:17"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c r="O4618" s="4" t="str">
        <f>TEXT(Table1[[#This Row],[Invoice Date]],"yyyy")</f>
        <v>2020</v>
      </c>
      <c r="P4618" s="4" t="str">
        <f>TEXT(Table1[[#This Row],[Invoice Date]],"mmm")</f>
        <v>Aug</v>
      </c>
      <c r="Q4618" s="4">
        <f>WEEKNUM(Table1[[#This Row],[Invoice Date]])</f>
        <v>33</v>
      </c>
    </row>
    <row r="4619" spans="2:17"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c r="O4619" s="4" t="str">
        <f>TEXT(Table1[[#This Row],[Invoice Date]],"yyyy")</f>
        <v>2020</v>
      </c>
      <c r="P4619" s="4" t="str">
        <f>TEXT(Table1[[#This Row],[Invoice Date]],"mmm")</f>
        <v>Aug</v>
      </c>
      <c r="Q4619" s="4">
        <f>WEEKNUM(Table1[[#This Row],[Invoice Date]])</f>
        <v>33</v>
      </c>
    </row>
    <row r="4620" spans="2:17"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c r="O4620" s="4" t="str">
        <f>TEXT(Table1[[#This Row],[Invoice Date]],"yyyy")</f>
        <v>2020</v>
      </c>
      <c r="P4620" s="4" t="str">
        <f>TEXT(Table1[[#This Row],[Invoice Date]],"mmm")</f>
        <v>Aug</v>
      </c>
      <c r="Q4620" s="4">
        <f>WEEKNUM(Table1[[#This Row],[Invoice Date]])</f>
        <v>34</v>
      </c>
    </row>
    <row r="4621" spans="2:17"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c r="O4621" s="4" t="str">
        <f>TEXT(Table1[[#This Row],[Invoice Date]],"yyyy")</f>
        <v>2020</v>
      </c>
      <c r="P4621" s="4" t="str">
        <f>TEXT(Table1[[#This Row],[Invoice Date]],"mmm")</f>
        <v>Aug</v>
      </c>
      <c r="Q4621" s="4">
        <f>WEEKNUM(Table1[[#This Row],[Invoice Date]])</f>
        <v>34</v>
      </c>
    </row>
    <row r="4622" spans="2:17"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c r="O4622" s="4" t="str">
        <f>TEXT(Table1[[#This Row],[Invoice Date]],"yyyy")</f>
        <v>2020</v>
      </c>
      <c r="P4622" s="4" t="str">
        <f>TEXT(Table1[[#This Row],[Invoice Date]],"mmm")</f>
        <v>Aug</v>
      </c>
      <c r="Q4622" s="4">
        <f>WEEKNUM(Table1[[#This Row],[Invoice Date]])</f>
        <v>34</v>
      </c>
    </row>
    <row r="4623" spans="2:17"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c r="O4623" s="4" t="str">
        <f>TEXT(Table1[[#This Row],[Invoice Date]],"yyyy")</f>
        <v>2020</v>
      </c>
      <c r="P4623" s="4" t="str">
        <f>TEXT(Table1[[#This Row],[Invoice Date]],"mmm")</f>
        <v>Aug</v>
      </c>
      <c r="Q4623" s="4">
        <f>WEEKNUM(Table1[[#This Row],[Invoice Date]])</f>
        <v>34</v>
      </c>
    </row>
    <row r="4624" spans="2:17"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c r="O4624" s="4" t="str">
        <f>TEXT(Table1[[#This Row],[Invoice Date]],"yyyy")</f>
        <v>2020</v>
      </c>
      <c r="P4624" s="4" t="str">
        <f>TEXT(Table1[[#This Row],[Invoice Date]],"mmm")</f>
        <v>Aug</v>
      </c>
      <c r="Q4624" s="4">
        <f>WEEKNUM(Table1[[#This Row],[Invoice Date]])</f>
        <v>34</v>
      </c>
    </row>
    <row r="4625" spans="2:17"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c r="O4625" s="4" t="str">
        <f>TEXT(Table1[[#This Row],[Invoice Date]],"yyyy")</f>
        <v>2020</v>
      </c>
      <c r="P4625" s="4" t="str">
        <f>TEXT(Table1[[#This Row],[Invoice Date]],"mmm")</f>
        <v>Aug</v>
      </c>
      <c r="Q4625" s="4">
        <f>WEEKNUM(Table1[[#This Row],[Invoice Date]])</f>
        <v>34</v>
      </c>
    </row>
    <row r="4626" spans="2:17"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c r="O4626" s="4" t="str">
        <f>TEXT(Table1[[#This Row],[Invoice Date]],"yyyy")</f>
        <v>2020</v>
      </c>
      <c r="P4626" s="4" t="str">
        <f>TEXT(Table1[[#This Row],[Invoice Date]],"mmm")</f>
        <v>Aug</v>
      </c>
      <c r="Q4626" s="4">
        <f>WEEKNUM(Table1[[#This Row],[Invoice Date]])</f>
        <v>34</v>
      </c>
    </row>
    <row r="4627" spans="2:17"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c r="O4627" s="4" t="str">
        <f>TEXT(Table1[[#This Row],[Invoice Date]],"yyyy")</f>
        <v>2020</v>
      </c>
      <c r="P4627" s="4" t="str">
        <f>TEXT(Table1[[#This Row],[Invoice Date]],"mmm")</f>
        <v>Aug</v>
      </c>
      <c r="Q4627" s="4">
        <f>WEEKNUM(Table1[[#This Row],[Invoice Date]])</f>
        <v>35</v>
      </c>
    </row>
    <row r="4628" spans="2:17"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c r="O4628" s="4" t="str">
        <f>TEXT(Table1[[#This Row],[Invoice Date]],"yyyy")</f>
        <v>2020</v>
      </c>
      <c r="P4628" s="4" t="str">
        <f>TEXT(Table1[[#This Row],[Invoice Date]],"mmm")</f>
        <v>Apr</v>
      </c>
      <c r="Q4628" s="4">
        <f>WEEKNUM(Table1[[#This Row],[Invoice Date]])</f>
        <v>17</v>
      </c>
    </row>
    <row r="4629" spans="2:17"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c r="O4629" s="4" t="str">
        <f>TEXT(Table1[[#This Row],[Invoice Date]],"yyyy")</f>
        <v>2020</v>
      </c>
      <c r="P4629" s="4" t="str">
        <f>TEXT(Table1[[#This Row],[Invoice Date]],"mmm")</f>
        <v>Apr</v>
      </c>
      <c r="Q4629" s="4">
        <f>WEEKNUM(Table1[[#This Row],[Invoice Date]])</f>
        <v>17</v>
      </c>
    </row>
    <row r="4630" spans="2:17"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c r="O4630" s="4" t="str">
        <f>TEXT(Table1[[#This Row],[Invoice Date]],"yyyy")</f>
        <v>2020</v>
      </c>
      <c r="P4630" s="4" t="str">
        <f>TEXT(Table1[[#This Row],[Invoice Date]],"mmm")</f>
        <v>Apr</v>
      </c>
      <c r="Q4630" s="4">
        <f>WEEKNUM(Table1[[#This Row],[Invoice Date]])</f>
        <v>17</v>
      </c>
    </row>
    <row r="4631" spans="2:17"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c r="O4631" s="4" t="str">
        <f>TEXT(Table1[[#This Row],[Invoice Date]],"yyyy")</f>
        <v>2020</v>
      </c>
      <c r="P4631" s="4" t="str">
        <f>TEXT(Table1[[#This Row],[Invoice Date]],"mmm")</f>
        <v>Apr</v>
      </c>
      <c r="Q4631" s="4">
        <f>WEEKNUM(Table1[[#This Row],[Invoice Date]])</f>
        <v>17</v>
      </c>
    </row>
    <row r="4632" spans="2:17"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c r="O4632" s="4" t="str">
        <f>TEXT(Table1[[#This Row],[Invoice Date]],"yyyy")</f>
        <v>2020</v>
      </c>
      <c r="P4632" s="4" t="str">
        <f>TEXT(Table1[[#This Row],[Invoice Date]],"mmm")</f>
        <v>Apr</v>
      </c>
      <c r="Q4632" s="4">
        <f>WEEKNUM(Table1[[#This Row],[Invoice Date]])</f>
        <v>17</v>
      </c>
    </row>
    <row r="4633" spans="2:17"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c r="O4633" s="4" t="str">
        <f>TEXT(Table1[[#This Row],[Invoice Date]],"yyyy")</f>
        <v>2020</v>
      </c>
      <c r="P4633" s="4" t="str">
        <f>TEXT(Table1[[#This Row],[Invoice Date]],"mmm")</f>
        <v>Apr</v>
      </c>
      <c r="Q4633" s="4">
        <f>WEEKNUM(Table1[[#This Row],[Invoice Date]])</f>
        <v>17</v>
      </c>
    </row>
    <row r="4634" spans="2:17"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c r="O4634" s="4" t="str">
        <f>TEXT(Table1[[#This Row],[Invoice Date]],"yyyy")</f>
        <v>2020</v>
      </c>
      <c r="P4634" s="4" t="str">
        <f>TEXT(Table1[[#This Row],[Invoice Date]],"mmm")</f>
        <v>Apr</v>
      </c>
      <c r="Q4634" s="4">
        <f>WEEKNUM(Table1[[#This Row],[Invoice Date]])</f>
        <v>17</v>
      </c>
    </row>
    <row r="4635" spans="2:17"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c r="O4635" s="4" t="str">
        <f>TEXT(Table1[[#This Row],[Invoice Date]],"yyyy")</f>
        <v>2020</v>
      </c>
      <c r="P4635" s="4" t="str">
        <f>TEXT(Table1[[#This Row],[Invoice Date]],"mmm")</f>
        <v>Apr</v>
      </c>
      <c r="Q4635" s="4">
        <f>WEEKNUM(Table1[[#This Row],[Invoice Date]])</f>
        <v>17</v>
      </c>
    </row>
    <row r="4636" spans="2:17"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c r="O4636" s="4" t="str">
        <f>TEXT(Table1[[#This Row],[Invoice Date]],"yyyy")</f>
        <v>2020</v>
      </c>
      <c r="P4636" s="4" t="str">
        <f>TEXT(Table1[[#This Row],[Invoice Date]],"mmm")</f>
        <v>Apr</v>
      </c>
      <c r="Q4636" s="4">
        <f>WEEKNUM(Table1[[#This Row],[Invoice Date]])</f>
        <v>17</v>
      </c>
    </row>
    <row r="4637" spans="2:17"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c r="O4637" s="4" t="str">
        <f>TEXT(Table1[[#This Row],[Invoice Date]],"yyyy")</f>
        <v>2020</v>
      </c>
      <c r="P4637" s="4" t="str">
        <f>TEXT(Table1[[#This Row],[Invoice Date]],"mmm")</f>
        <v>Apr</v>
      </c>
      <c r="Q4637" s="4">
        <f>WEEKNUM(Table1[[#This Row],[Invoice Date]])</f>
        <v>17</v>
      </c>
    </row>
    <row r="4638" spans="2:17"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c r="O4638" s="4" t="str">
        <f>TEXT(Table1[[#This Row],[Invoice Date]],"yyyy")</f>
        <v>2020</v>
      </c>
      <c r="P4638" s="4" t="str">
        <f>TEXT(Table1[[#This Row],[Invoice Date]],"mmm")</f>
        <v>Apr</v>
      </c>
      <c r="Q4638" s="4">
        <f>WEEKNUM(Table1[[#This Row],[Invoice Date]])</f>
        <v>17</v>
      </c>
    </row>
    <row r="4639" spans="2:17"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c r="O4639" s="4" t="str">
        <f>TEXT(Table1[[#This Row],[Invoice Date]],"yyyy")</f>
        <v>2020</v>
      </c>
      <c r="P4639" s="4" t="str">
        <f>TEXT(Table1[[#This Row],[Invoice Date]],"mmm")</f>
        <v>Apr</v>
      </c>
      <c r="Q4639" s="4">
        <f>WEEKNUM(Table1[[#This Row],[Invoice Date]])</f>
        <v>17</v>
      </c>
    </row>
    <row r="4640" spans="2:17"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c r="O4640" s="4" t="str">
        <f>TEXT(Table1[[#This Row],[Invoice Date]],"yyyy")</f>
        <v>2020</v>
      </c>
      <c r="P4640" s="4" t="str">
        <f>TEXT(Table1[[#This Row],[Invoice Date]],"mmm")</f>
        <v>Apr</v>
      </c>
      <c r="Q4640" s="4">
        <f>WEEKNUM(Table1[[#This Row],[Invoice Date]])</f>
        <v>17</v>
      </c>
    </row>
    <row r="4641" spans="2:17"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c r="O4641" s="4" t="str">
        <f>TEXT(Table1[[#This Row],[Invoice Date]],"yyyy")</f>
        <v>2020</v>
      </c>
      <c r="P4641" s="4" t="str">
        <f>TEXT(Table1[[#This Row],[Invoice Date]],"mmm")</f>
        <v>Apr</v>
      </c>
      <c r="Q4641" s="4">
        <f>WEEKNUM(Table1[[#This Row],[Invoice Date]])</f>
        <v>17</v>
      </c>
    </row>
    <row r="4642" spans="2:17"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c r="O4642" s="4" t="str">
        <f>TEXT(Table1[[#This Row],[Invoice Date]],"yyyy")</f>
        <v>2020</v>
      </c>
      <c r="P4642" s="4" t="str">
        <f>TEXT(Table1[[#This Row],[Invoice Date]],"mmm")</f>
        <v>Sep</v>
      </c>
      <c r="Q4642" s="4">
        <f>WEEKNUM(Table1[[#This Row],[Invoice Date]])</f>
        <v>37</v>
      </c>
    </row>
    <row r="4643" spans="2:17"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c r="O4643" s="4" t="str">
        <f>TEXT(Table1[[#This Row],[Invoice Date]],"yyyy")</f>
        <v>2020</v>
      </c>
      <c r="P4643" s="4" t="str">
        <f>TEXT(Table1[[#This Row],[Invoice Date]],"mmm")</f>
        <v>Sep</v>
      </c>
      <c r="Q4643" s="4">
        <f>WEEKNUM(Table1[[#This Row],[Invoice Date]])</f>
        <v>37</v>
      </c>
    </row>
    <row r="4644" spans="2:17"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c r="O4644" s="4" t="str">
        <f>TEXT(Table1[[#This Row],[Invoice Date]],"yyyy")</f>
        <v>2020</v>
      </c>
      <c r="P4644" s="4" t="str">
        <f>TEXT(Table1[[#This Row],[Invoice Date]],"mmm")</f>
        <v>Sep</v>
      </c>
      <c r="Q4644" s="4">
        <f>WEEKNUM(Table1[[#This Row],[Invoice Date]])</f>
        <v>37</v>
      </c>
    </row>
    <row r="4645" spans="2:17"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c r="O4645" s="4" t="str">
        <f>TEXT(Table1[[#This Row],[Invoice Date]],"yyyy")</f>
        <v>2020</v>
      </c>
      <c r="P4645" s="4" t="str">
        <f>TEXT(Table1[[#This Row],[Invoice Date]],"mmm")</f>
        <v>Sep</v>
      </c>
      <c r="Q4645" s="4">
        <f>WEEKNUM(Table1[[#This Row],[Invoice Date]])</f>
        <v>37</v>
      </c>
    </row>
    <row r="4646" spans="2:17"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c r="O4646" s="4" t="str">
        <f>TEXT(Table1[[#This Row],[Invoice Date]],"yyyy")</f>
        <v>2020</v>
      </c>
      <c r="P4646" s="4" t="str">
        <f>TEXT(Table1[[#This Row],[Invoice Date]],"mmm")</f>
        <v>Sep</v>
      </c>
      <c r="Q4646" s="4">
        <f>WEEKNUM(Table1[[#This Row],[Invoice Date]])</f>
        <v>37</v>
      </c>
    </row>
    <row r="4647" spans="2:17"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c r="O4647" s="4" t="str">
        <f>TEXT(Table1[[#This Row],[Invoice Date]],"yyyy")</f>
        <v>2020</v>
      </c>
      <c r="P4647" s="4" t="str">
        <f>TEXT(Table1[[#This Row],[Invoice Date]],"mmm")</f>
        <v>Sep</v>
      </c>
      <c r="Q4647" s="4">
        <f>WEEKNUM(Table1[[#This Row],[Invoice Date]])</f>
        <v>37</v>
      </c>
    </row>
    <row r="4648" spans="2:17"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c r="O4648" s="4" t="str">
        <f>TEXT(Table1[[#This Row],[Invoice Date]],"yyyy")</f>
        <v>2020</v>
      </c>
      <c r="P4648" s="4" t="str">
        <f>TEXT(Table1[[#This Row],[Invoice Date]],"mmm")</f>
        <v>Sep</v>
      </c>
      <c r="Q4648" s="4">
        <f>WEEKNUM(Table1[[#This Row],[Invoice Date]])</f>
        <v>38</v>
      </c>
    </row>
    <row r="4649" spans="2:17"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c r="O4649" s="4" t="str">
        <f>TEXT(Table1[[#This Row],[Invoice Date]],"yyyy")</f>
        <v>2020</v>
      </c>
      <c r="P4649" s="4" t="str">
        <f>TEXT(Table1[[#This Row],[Invoice Date]],"mmm")</f>
        <v>Sep</v>
      </c>
      <c r="Q4649" s="4">
        <f>WEEKNUM(Table1[[#This Row],[Invoice Date]])</f>
        <v>38</v>
      </c>
    </row>
    <row r="4650" spans="2:17"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c r="O4650" s="4" t="str">
        <f>TEXT(Table1[[#This Row],[Invoice Date]],"yyyy")</f>
        <v>2020</v>
      </c>
      <c r="P4650" s="4" t="str">
        <f>TEXT(Table1[[#This Row],[Invoice Date]],"mmm")</f>
        <v>Sep</v>
      </c>
      <c r="Q4650" s="4">
        <f>WEEKNUM(Table1[[#This Row],[Invoice Date]])</f>
        <v>38</v>
      </c>
    </row>
    <row r="4651" spans="2:17"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c r="O4651" s="4" t="str">
        <f>TEXT(Table1[[#This Row],[Invoice Date]],"yyyy")</f>
        <v>2020</v>
      </c>
      <c r="P4651" s="4" t="str">
        <f>TEXT(Table1[[#This Row],[Invoice Date]],"mmm")</f>
        <v>Sep</v>
      </c>
      <c r="Q4651" s="4">
        <f>WEEKNUM(Table1[[#This Row],[Invoice Date]])</f>
        <v>38</v>
      </c>
    </row>
    <row r="4652" spans="2:17"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c r="O4652" s="4" t="str">
        <f>TEXT(Table1[[#This Row],[Invoice Date]],"yyyy")</f>
        <v>2020</v>
      </c>
      <c r="P4652" s="4" t="str">
        <f>TEXT(Table1[[#This Row],[Invoice Date]],"mmm")</f>
        <v>Sep</v>
      </c>
      <c r="Q4652" s="4">
        <f>WEEKNUM(Table1[[#This Row],[Invoice Date]])</f>
        <v>38</v>
      </c>
    </row>
    <row r="4653" spans="2:17"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c r="O4653" s="4" t="str">
        <f>TEXT(Table1[[#This Row],[Invoice Date]],"yyyy")</f>
        <v>2020</v>
      </c>
      <c r="P4653" s="4" t="str">
        <f>TEXT(Table1[[#This Row],[Invoice Date]],"mmm")</f>
        <v>Sep</v>
      </c>
      <c r="Q4653" s="4">
        <f>WEEKNUM(Table1[[#This Row],[Invoice Date]])</f>
        <v>38</v>
      </c>
    </row>
    <row r="4654" spans="2:17"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c r="O4654" s="4" t="str">
        <f>TEXT(Table1[[#This Row],[Invoice Date]],"yyyy")</f>
        <v>2020</v>
      </c>
      <c r="P4654" s="4" t="str">
        <f>TEXT(Table1[[#This Row],[Invoice Date]],"mmm")</f>
        <v>Sep</v>
      </c>
      <c r="Q4654" s="4">
        <f>WEEKNUM(Table1[[#This Row],[Invoice Date]])</f>
        <v>38</v>
      </c>
    </row>
    <row r="4655" spans="2:17"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c r="O4655" s="4" t="str">
        <f>TEXT(Table1[[#This Row],[Invoice Date]],"yyyy")</f>
        <v>2020</v>
      </c>
      <c r="P4655" s="4" t="str">
        <f>TEXT(Table1[[#This Row],[Invoice Date]],"mmm")</f>
        <v>Sep</v>
      </c>
      <c r="Q4655" s="4">
        <f>WEEKNUM(Table1[[#This Row],[Invoice Date]])</f>
        <v>39</v>
      </c>
    </row>
    <row r="4656" spans="2:17"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c r="O4656" s="4" t="str">
        <f>TEXT(Table1[[#This Row],[Invoice Date]],"yyyy")</f>
        <v>2020</v>
      </c>
      <c r="P4656" s="4" t="str">
        <f>TEXT(Table1[[#This Row],[Invoice Date]],"mmm")</f>
        <v>Sep</v>
      </c>
      <c r="Q4656" s="4">
        <f>WEEKNUM(Table1[[#This Row],[Invoice Date]])</f>
        <v>39</v>
      </c>
    </row>
    <row r="4657" spans="2:17"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c r="O4657" s="4" t="str">
        <f>TEXT(Table1[[#This Row],[Invoice Date]],"yyyy")</f>
        <v>2020</v>
      </c>
      <c r="P4657" s="4" t="str">
        <f>TEXT(Table1[[#This Row],[Invoice Date]],"mmm")</f>
        <v>Sep</v>
      </c>
      <c r="Q4657" s="4">
        <f>WEEKNUM(Table1[[#This Row],[Invoice Date]])</f>
        <v>39</v>
      </c>
    </row>
    <row r="4658" spans="2:17"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c r="O4658" s="4" t="str">
        <f>TEXT(Table1[[#This Row],[Invoice Date]],"yyyy")</f>
        <v>2020</v>
      </c>
      <c r="P4658" s="4" t="str">
        <f>TEXT(Table1[[#This Row],[Invoice Date]],"mmm")</f>
        <v>Sep</v>
      </c>
      <c r="Q4658" s="4">
        <f>WEEKNUM(Table1[[#This Row],[Invoice Date]])</f>
        <v>39</v>
      </c>
    </row>
    <row r="4659" spans="2:17"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c r="O4659" s="4" t="str">
        <f>TEXT(Table1[[#This Row],[Invoice Date]],"yyyy")</f>
        <v>2020</v>
      </c>
      <c r="P4659" s="4" t="str">
        <f>TEXT(Table1[[#This Row],[Invoice Date]],"mmm")</f>
        <v>Sep</v>
      </c>
      <c r="Q4659" s="4">
        <f>WEEKNUM(Table1[[#This Row],[Invoice Date]])</f>
        <v>39</v>
      </c>
    </row>
    <row r="4660" spans="2:17"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c r="O4660" s="4" t="str">
        <f>TEXT(Table1[[#This Row],[Invoice Date]],"yyyy")</f>
        <v>2020</v>
      </c>
      <c r="P4660" s="4" t="str">
        <f>TEXT(Table1[[#This Row],[Invoice Date]],"mmm")</f>
        <v>Sep</v>
      </c>
      <c r="Q4660" s="4">
        <f>WEEKNUM(Table1[[#This Row],[Invoice Date]])</f>
        <v>39</v>
      </c>
    </row>
    <row r="4661" spans="2:17"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c r="O4661" s="4" t="str">
        <f>TEXT(Table1[[#This Row],[Invoice Date]],"yyyy")</f>
        <v>2020</v>
      </c>
      <c r="P4661" s="4" t="str">
        <f>TEXT(Table1[[#This Row],[Invoice Date]],"mmm")</f>
        <v>Sep</v>
      </c>
      <c r="Q4661" s="4">
        <f>WEEKNUM(Table1[[#This Row],[Invoice Date]])</f>
        <v>39</v>
      </c>
    </row>
    <row r="4662" spans="2:17"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c r="O4662" s="4" t="str">
        <f>TEXT(Table1[[#This Row],[Invoice Date]],"yyyy")</f>
        <v>2020</v>
      </c>
      <c r="P4662" s="4" t="str">
        <f>TEXT(Table1[[#This Row],[Invoice Date]],"mmm")</f>
        <v>Sep</v>
      </c>
      <c r="Q4662" s="4">
        <f>WEEKNUM(Table1[[#This Row],[Invoice Date]])</f>
        <v>40</v>
      </c>
    </row>
    <row r="4663" spans="2:17"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c r="O4663" s="4" t="str">
        <f>TEXT(Table1[[#This Row],[Invoice Date]],"yyyy")</f>
        <v>2020</v>
      </c>
      <c r="P4663" s="4" t="str">
        <f>TEXT(Table1[[#This Row],[Invoice Date]],"mmm")</f>
        <v>Sep</v>
      </c>
      <c r="Q4663" s="4">
        <f>WEEKNUM(Table1[[#This Row],[Invoice Date]])</f>
        <v>40</v>
      </c>
    </row>
    <row r="4664" spans="2:17"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c r="O4664" s="4" t="str">
        <f>TEXT(Table1[[#This Row],[Invoice Date]],"yyyy")</f>
        <v>2020</v>
      </c>
      <c r="P4664" s="4" t="str">
        <f>TEXT(Table1[[#This Row],[Invoice Date]],"mmm")</f>
        <v>Sep</v>
      </c>
      <c r="Q4664" s="4">
        <f>WEEKNUM(Table1[[#This Row],[Invoice Date]])</f>
        <v>40</v>
      </c>
    </row>
    <row r="4665" spans="2:17"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c r="O4665" s="4" t="str">
        <f>TEXT(Table1[[#This Row],[Invoice Date]],"yyyy")</f>
        <v>2020</v>
      </c>
      <c r="P4665" s="4" t="str">
        <f>TEXT(Table1[[#This Row],[Invoice Date]],"mmm")</f>
        <v>Sep</v>
      </c>
      <c r="Q4665" s="4">
        <f>WEEKNUM(Table1[[#This Row],[Invoice Date]])</f>
        <v>40</v>
      </c>
    </row>
    <row r="4666" spans="2:17"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c r="O4666" s="4" t="str">
        <f>TEXT(Table1[[#This Row],[Invoice Date]],"yyyy")</f>
        <v>2020</v>
      </c>
      <c r="P4666" s="4" t="str">
        <f>TEXT(Table1[[#This Row],[Invoice Date]],"mmm")</f>
        <v>Oct</v>
      </c>
      <c r="Q4666" s="4">
        <f>WEEKNUM(Table1[[#This Row],[Invoice Date]])</f>
        <v>40</v>
      </c>
    </row>
    <row r="4667" spans="2:17"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c r="O4667" s="4" t="str">
        <f>TEXT(Table1[[#This Row],[Invoice Date]],"yyyy")</f>
        <v>2020</v>
      </c>
      <c r="P4667" s="4" t="str">
        <f>TEXT(Table1[[#This Row],[Invoice Date]],"mmm")</f>
        <v>Oct</v>
      </c>
      <c r="Q4667" s="4">
        <f>WEEKNUM(Table1[[#This Row],[Invoice Date]])</f>
        <v>40</v>
      </c>
    </row>
    <row r="4668" spans="2:17"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c r="O4668" s="4" t="str">
        <f>TEXT(Table1[[#This Row],[Invoice Date]],"yyyy")</f>
        <v>2020</v>
      </c>
      <c r="P4668" s="4" t="str">
        <f>TEXT(Table1[[#This Row],[Invoice Date]],"mmm")</f>
        <v>Oct</v>
      </c>
      <c r="Q4668" s="4">
        <f>WEEKNUM(Table1[[#This Row],[Invoice Date]])</f>
        <v>40</v>
      </c>
    </row>
    <row r="4669" spans="2:17"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c r="O4669" s="4" t="str">
        <f>TEXT(Table1[[#This Row],[Invoice Date]],"yyyy")</f>
        <v>2020</v>
      </c>
      <c r="P4669" s="4" t="str">
        <f>TEXT(Table1[[#This Row],[Invoice Date]],"mmm")</f>
        <v>Oct</v>
      </c>
      <c r="Q4669" s="4">
        <f>WEEKNUM(Table1[[#This Row],[Invoice Date]])</f>
        <v>41</v>
      </c>
    </row>
    <row r="4670" spans="2:17"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c r="O4670" s="4" t="str">
        <f>TEXT(Table1[[#This Row],[Invoice Date]],"yyyy")</f>
        <v>2020</v>
      </c>
      <c r="P4670" s="4" t="str">
        <f>TEXT(Table1[[#This Row],[Invoice Date]],"mmm")</f>
        <v>Oct</v>
      </c>
      <c r="Q4670" s="4">
        <f>WEEKNUM(Table1[[#This Row],[Invoice Date]])</f>
        <v>41</v>
      </c>
    </row>
    <row r="4671" spans="2:17"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c r="O4671" s="4" t="str">
        <f>TEXT(Table1[[#This Row],[Invoice Date]],"yyyy")</f>
        <v>2020</v>
      </c>
      <c r="P4671" s="4" t="str">
        <f>TEXT(Table1[[#This Row],[Invoice Date]],"mmm")</f>
        <v>Oct</v>
      </c>
      <c r="Q4671" s="4">
        <f>WEEKNUM(Table1[[#This Row],[Invoice Date]])</f>
        <v>41</v>
      </c>
    </row>
    <row r="4672" spans="2:17"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c r="O4672" s="4" t="str">
        <f>TEXT(Table1[[#This Row],[Invoice Date]],"yyyy")</f>
        <v>2020</v>
      </c>
      <c r="P4672" s="4" t="str">
        <f>TEXT(Table1[[#This Row],[Invoice Date]],"mmm")</f>
        <v>Oct</v>
      </c>
      <c r="Q4672" s="4">
        <f>WEEKNUM(Table1[[#This Row],[Invoice Date]])</f>
        <v>41</v>
      </c>
    </row>
    <row r="4673" spans="2:17"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c r="O4673" s="4" t="str">
        <f>TEXT(Table1[[#This Row],[Invoice Date]],"yyyy")</f>
        <v>2020</v>
      </c>
      <c r="P4673" s="4" t="str">
        <f>TEXT(Table1[[#This Row],[Invoice Date]],"mmm")</f>
        <v>Oct</v>
      </c>
      <c r="Q4673" s="4">
        <f>WEEKNUM(Table1[[#This Row],[Invoice Date]])</f>
        <v>41</v>
      </c>
    </row>
    <row r="4674" spans="2:17"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c r="O4674" s="4" t="str">
        <f>TEXT(Table1[[#This Row],[Invoice Date]],"yyyy")</f>
        <v>2020</v>
      </c>
      <c r="P4674" s="4" t="str">
        <f>TEXT(Table1[[#This Row],[Invoice Date]],"mmm")</f>
        <v>Oct</v>
      </c>
      <c r="Q4674" s="4">
        <f>WEEKNUM(Table1[[#This Row],[Invoice Date]])</f>
        <v>41</v>
      </c>
    </row>
    <row r="4675" spans="2:17"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c r="O4675" s="4" t="str">
        <f>TEXT(Table1[[#This Row],[Invoice Date]],"yyyy")</f>
        <v>2020</v>
      </c>
      <c r="P4675" s="4" t="str">
        <f>TEXT(Table1[[#This Row],[Invoice Date]],"mmm")</f>
        <v>Oct</v>
      </c>
      <c r="Q4675" s="4">
        <f>WEEKNUM(Table1[[#This Row],[Invoice Date]])</f>
        <v>41</v>
      </c>
    </row>
    <row r="4676" spans="2:17"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c r="O4676" s="4" t="str">
        <f>TEXT(Table1[[#This Row],[Invoice Date]],"yyyy")</f>
        <v>2020</v>
      </c>
      <c r="P4676" s="4" t="str">
        <f>TEXT(Table1[[#This Row],[Invoice Date]],"mmm")</f>
        <v>May</v>
      </c>
      <c r="Q4676" s="4">
        <f>WEEKNUM(Table1[[#This Row],[Invoice Date]])</f>
        <v>22</v>
      </c>
    </row>
    <row r="4677" spans="2:17"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c r="O4677" s="4" t="str">
        <f>TEXT(Table1[[#This Row],[Invoice Date]],"yyyy")</f>
        <v>2020</v>
      </c>
      <c r="P4677" s="4" t="str">
        <f>TEXT(Table1[[#This Row],[Invoice Date]],"mmm")</f>
        <v>May</v>
      </c>
      <c r="Q4677" s="4">
        <f>WEEKNUM(Table1[[#This Row],[Invoice Date]])</f>
        <v>22</v>
      </c>
    </row>
    <row r="4678" spans="2:17"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c r="O4678" s="4" t="str">
        <f>TEXT(Table1[[#This Row],[Invoice Date]],"yyyy")</f>
        <v>2020</v>
      </c>
      <c r="P4678" s="4" t="str">
        <f>TEXT(Table1[[#This Row],[Invoice Date]],"mmm")</f>
        <v>May</v>
      </c>
      <c r="Q4678" s="4">
        <f>WEEKNUM(Table1[[#This Row],[Invoice Date]])</f>
        <v>22</v>
      </c>
    </row>
    <row r="4679" spans="2:17"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c r="O4679" s="4" t="str">
        <f>TEXT(Table1[[#This Row],[Invoice Date]],"yyyy")</f>
        <v>2020</v>
      </c>
      <c r="P4679" s="4" t="str">
        <f>TEXT(Table1[[#This Row],[Invoice Date]],"mmm")</f>
        <v>May</v>
      </c>
      <c r="Q4679" s="4">
        <f>WEEKNUM(Table1[[#This Row],[Invoice Date]])</f>
        <v>22</v>
      </c>
    </row>
    <row r="4680" spans="2:17"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c r="O4680" s="4" t="str">
        <f>TEXT(Table1[[#This Row],[Invoice Date]],"yyyy")</f>
        <v>2020</v>
      </c>
      <c r="P4680" s="4" t="str">
        <f>TEXT(Table1[[#This Row],[Invoice Date]],"mmm")</f>
        <v>May</v>
      </c>
      <c r="Q4680" s="4">
        <f>WEEKNUM(Table1[[#This Row],[Invoice Date]])</f>
        <v>22</v>
      </c>
    </row>
    <row r="4681" spans="2:17"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c r="O4681" s="4" t="str">
        <f>TEXT(Table1[[#This Row],[Invoice Date]],"yyyy")</f>
        <v>2020</v>
      </c>
      <c r="P4681" s="4" t="str">
        <f>TEXT(Table1[[#This Row],[Invoice Date]],"mmm")</f>
        <v>May</v>
      </c>
      <c r="Q4681" s="4">
        <f>WEEKNUM(Table1[[#This Row],[Invoice Date]])</f>
        <v>22</v>
      </c>
    </row>
    <row r="4682" spans="2:17"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c r="O4682" s="4" t="str">
        <f>TEXT(Table1[[#This Row],[Invoice Date]],"yyyy")</f>
        <v>2020</v>
      </c>
      <c r="P4682" s="4" t="str">
        <f>TEXT(Table1[[#This Row],[Invoice Date]],"mmm")</f>
        <v>Oct</v>
      </c>
      <c r="Q4682" s="4">
        <f>WEEKNUM(Table1[[#This Row],[Invoice Date]])</f>
        <v>42</v>
      </c>
    </row>
    <row r="4683" spans="2:17"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c r="O4683" s="4" t="str">
        <f>TEXT(Table1[[#This Row],[Invoice Date]],"yyyy")</f>
        <v>2020</v>
      </c>
      <c r="P4683" s="4" t="str">
        <f>TEXT(Table1[[#This Row],[Invoice Date]],"mmm")</f>
        <v>Oct</v>
      </c>
      <c r="Q4683" s="4">
        <f>WEEKNUM(Table1[[#This Row],[Invoice Date]])</f>
        <v>43</v>
      </c>
    </row>
    <row r="4684" spans="2:17"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c r="O4684" s="4" t="str">
        <f>TEXT(Table1[[#This Row],[Invoice Date]],"yyyy")</f>
        <v>2020</v>
      </c>
      <c r="P4684" s="4" t="str">
        <f>TEXT(Table1[[#This Row],[Invoice Date]],"mmm")</f>
        <v>Oct</v>
      </c>
      <c r="Q4684" s="4">
        <f>WEEKNUM(Table1[[#This Row],[Invoice Date]])</f>
        <v>43</v>
      </c>
    </row>
    <row r="4685" spans="2:17"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c r="O4685" s="4" t="str">
        <f>TEXT(Table1[[#This Row],[Invoice Date]],"yyyy")</f>
        <v>2020</v>
      </c>
      <c r="P4685" s="4" t="str">
        <f>TEXT(Table1[[#This Row],[Invoice Date]],"mmm")</f>
        <v>Oct</v>
      </c>
      <c r="Q4685" s="4">
        <f>WEEKNUM(Table1[[#This Row],[Invoice Date]])</f>
        <v>43</v>
      </c>
    </row>
    <row r="4686" spans="2:17"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c r="O4686" s="4" t="str">
        <f>TEXT(Table1[[#This Row],[Invoice Date]],"yyyy")</f>
        <v>2020</v>
      </c>
      <c r="P4686" s="4" t="str">
        <f>TEXT(Table1[[#This Row],[Invoice Date]],"mmm")</f>
        <v>Oct</v>
      </c>
      <c r="Q4686" s="4">
        <f>WEEKNUM(Table1[[#This Row],[Invoice Date]])</f>
        <v>43</v>
      </c>
    </row>
    <row r="4687" spans="2:17"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c r="O4687" s="4" t="str">
        <f>TEXT(Table1[[#This Row],[Invoice Date]],"yyyy")</f>
        <v>2020</v>
      </c>
      <c r="P4687" s="4" t="str">
        <f>TEXT(Table1[[#This Row],[Invoice Date]],"mmm")</f>
        <v>Oct</v>
      </c>
      <c r="Q4687" s="4">
        <f>WEEKNUM(Table1[[#This Row],[Invoice Date]])</f>
        <v>43</v>
      </c>
    </row>
    <row r="4688" spans="2:17"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c r="O4688" s="4" t="str">
        <f>TEXT(Table1[[#This Row],[Invoice Date]],"yyyy")</f>
        <v>2020</v>
      </c>
      <c r="P4688" s="4" t="str">
        <f>TEXT(Table1[[#This Row],[Invoice Date]],"mmm")</f>
        <v>Oct</v>
      </c>
      <c r="Q4688" s="4">
        <f>WEEKNUM(Table1[[#This Row],[Invoice Date]])</f>
        <v>43</v>
      </c>
    </row>
    <row r="4689" spans="2:17"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c r="O4689" s="4" t="str">
        <f>TEXT(Table1[[#This Row],[Invoice Date]],"yyyy")</f>
        <v>2020</v>
      </c>
      <c r="P4689" s="4" t="str">
        <f>TEXT(Table1[[#This Row],[Invoice Date]],"mmm")</f>
        <v>Oct</v>
      </c>
      <c r="Q4689" s="4">
        <f>WEEKNUM(Table1[[#This Row],[Invoice Date]])</f>
        <v>43</v>
      </c>
    </row>
    <row r="4690" spans="2:17"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c r="O4690" s="4" t="str">
        <f>TEXT(Table1[[#This Row],[Invoice Date]],"yyyy")</f>
        <v>2020</v>
      </c>
      <c r="P4690" s="4" t="str">
        <f>TEXT(Table1[[#This Row],[Invoice Date]],"mmm")</f>
        <v>Oct</v>
      </c>
      <c r="Q4690" s="4">
        <f>WEEKNUM(Table1[[#This Row],[Invoice Date]])</f>
        <v>44</v>
      </c>
    </row>
    <row r="4691" spans="2:17"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c r="O4691" s="4" t="str">
        <f>TEXT(Table1[[#This Row],[Invoice Date]],"yyyy")</f>
        <v>2020</v>
      </c>
      <c r="P4691" s="4" t="str">
        <f>TEXT(Table1[[#This Row],[Invoice Date]],"mmm")</f>
        <v>Oct</v>
      </c>
      <c r="Q4691" s="4">
        <f>WEEKNUM(Table1[[#This Row],[Invoice Date]])</f>
        <v>44</v>
      </c>
    </row>
    <row r="4692" spans="2:17"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c r="O4692" s="4" t="str">
        <f>TEXT(Table1[[#This Row],[Invoice Date]],"yyyy")</f>
        <v>2020</v>
      </c>
      <c r="P4692" s="4" t="str">
        <f>TEXT(Table1[[#This Row],[Invoice Date]],"mmm")</f>
        <v>Oct</v>
      </c>
      <c r="Q4692" s="4">
        <f>WEEKNUM(Table1[[#This Row],[Invoice Date]])</f>
        <v>44</v>
      </c>
    </row>
    <row r="4693" spans="2:17"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c r="O4693" s="4" t="str">
        <f>TEXT(Table1[[#This Row],[Invoice Date]],"yyyy")</f>
        <v>2020</v>
      </c>
      <c r="P4693" s="4" t="str">
        <f>TEXT(Table1[[#This Row],[Invoice Date]],"mmm")</f>
        <v>Oct</v>
      </c>
      <c r="Q4693" s="4">
        <f>WEEKNUM(Table1[[#This Row],[Invoice Date]])</f>
        <v>44</v>
      </c>
    </row>
    <row r="4694" spans="2:17"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c r="O4694" s="4" t="str">
        <f>TEXT(Table1[[#This Row],[Invoice Date]],"yyyy")</f>
        <v>2020</v>
      </c>
      <c r="P4694" s="4" t="str">
        <f>TEXT(Table1[[#This Row],[Invoice Date]],"mmm")</f>
        <v>Oct</v>
      </c>
      <c r="Q4694" s="4">
        <f>WEEKNUM(Table1[[#This Row],[Invoice Date]])</f>
        <v>44</v>
      </c>
    </row>
    <row r="4695" spans="2:17"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c r="O4695" s="4" t="str">
        <f>TEXT(Table1[[#This Row],[Invoice Date]],"yyyy")</f>
        <v>2020</v>
      </c>
      <c r="P4695" s="4" t="str">
        <f>TEXT(Table1[[#This Row],[Invoice Date]],"mmm")</f>
        <v>Oct</v>
      </c>
      <c r="Q4695" s="4">
        <f>WEEKNUM(Table1[[#This Row],[Invoice Date]])</f>
        <v>44</v>
      </c>
    </row>
    <row r="4696" spans="2:17"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c r="O4696" s="4" t="str">
        <f>TEXT(Table1[[#This Row],[Invoice Date]],"yyyy")</f>
        <v>2020</v>
      </c>
      <c r="P4696" s="4" t="str">
        <f>TEXT(Table1[[#This Row],[Invoice Date]],"mmm")</f>
        <v>Oct</v>
      </c>
      <c r="Q4696" s="4">
        <f>WEEKNUM(Table1[[#This Row],[Invoice Date]])</f>
        <v>44</v>
      </c>
    </row>
    <row r="4697" spans="2:17"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c r="O4697" s="4" t="str">
        <f>TEXT(Table1[[#This Row],[Invoice Date]],"yyyy")</f>
        <v>2020</v>
      </c>
      <c r="P4697" s="4" t="str">
        <f>TEXT(Table1[[#This Row],[Invoice Date]],"mmm")</f>
        <v>Nov</v>
      </c>
      <c r="Q4697" s="4">
        <f>WEEKNUM(Table1[[#This Row],[Invoice Date]])</f>
        <v>45</v>
      </c>
    </row>
    <row r="4698" spans="2:17"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c r="O4698" s="4" t="str">
        <f>TEXT(Table1[[#This Row],[Invoice Date]],"yyyy")</f>
        <v>2020</v>
      </c>
      <c r="P4698" s="4" t="str">
        <f>TEXT(Table1[[#This Row],[Invoice Date]],"mmm")</f>
        <v>Nov</v>
      </c>
      <c r="Q4698" s="4">
        <f>WEEKNUM(Table1[[#This Row],[Invoice Date]])</f>
        <v>45</v>
      </c>
    </row>
    <row r="4699" spans="2:17"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c r="O4699" s="4" t="str">
        <f>TEXT(Table1[[#This Row],[Invoice Date]],"yyyy")</f>
        <v>2020</v>
      </c>
      <c r="P4699" s="4" t="str">
        <f>TEXT(Table1[[#This Row],[Invoice Date]],"mmm")</f>
        <v>Nov</v>
      </c>
      <c r="Q4699" s="4">
        <f>WEEKNUM(Table1[[#This Row],[Invoice Date]])</f>
        <v>45</v>
      </c>
    </row>
    <row r="4700" spans="2:17"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c r="O4700" s="4" t="str">
        <f>TEXT(Table1[[#This Row],[Invoice Date]],"yyyy")</f>
        <v>2020</v>
      </c>
      <c r="P4700" s="4" t="str">
        <f>TEXT(Table1[[#This Row],[Invoice Date]],"mmm")</f>
        <v>Nov</v>
      </c>
      <c r="Q4700" s="4">
        <f>WEEKNUM(Table1[[#This Row],[Invoice Date]])</f>
        <v>45</v>
      </c>
    </row>
    <row r="4701" spans="2:17"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c r="O4701" s="4" t="str">
        <f>TEXT(Table1[[#This Row],[Invoice Date]],"yyyy")</f>
        <v>2020</v>
      </c>
      <c r="P4701" s="4" t="str">
        <f>TEXT(Table1[[#This Row],[Invoice Date]],"mmm")</f>
        <v>Nov</v>
      </c>
      <c r="Q4701" s="4">
        <f>WEEKNUM(Table1[[#This Row],[Invoice Date]])</f>
        <v>45</v>
      </c>
    </row>
    <row r="4702" spans="2:17"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c r="O4702" s="4" t="str">
        <f>TEXT(Table1[[#This Row],[Invoice Date]],"yyyy")</f>
        <v>2020</v>
      </c>
      <c r="P4702" s="4" t="str">
        <f>TEXT(Table1[[#This Row],[Invoice Date]],"mmm")</f>
        <v>Nov</v>
      </c>
      <c r="Q4702" s="4">
        <f>WEEKNUM(Table1[[#This Row],[Invoice Date]])</f>
        <v>45</v>
      </c>
    </row>
    <row r="4703" spans="2:17"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c r="O4703" s="4" t="str">
        <f>TEXT(Table1[[#This Row],[Invoice Date]],"yyyy")</f>
        <v>2020</v>
      </c>
      <c r="P4703" s="4" t="str">
        <f>TEXT(Table1[[#This Row],[Invoice Date]],"mmm")</f>
        <v>Nov</v>
      </c>
      <c r="Q4703" s="4">
        <f>WEEKNUM(Table1[[#This Row],[Invoice Date]])</f>
        <v>45</v>
      </c>
    </row>
    <row r="4704" spans="2:17"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c r="O4704" s="4" t="str">
        <f>TEXT(Table1[[#This Row],[Invoice Date]],"yyyy")</f>
        <v>2020</v>
      </c>
      <c r="P4704" s="4" t="str">
        <f>TEXT(Table1[[#This Row],[Invoice Date]],"mmm")</f>
        <v>Nov</v>
      </c>
      <c r="Q4704" s="4">
        <f>WEEKNUM(Table1[[#This Row],[Invoice Date]])</f>
        <v>46</v>
      </c>
    </row>
    <row r="4705" spans="2:17"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c r="O4705" s="4" t="str">
        <f>TEXT(Table1[[#This Row],[Invoice Date]],"yyyy")</f>
        <v>2020</v>
      </c>
      <c r="P4705" s="4" t="str">
        <f>TEXT(Table1[[#This Row],[Invoice Date]],"mmm")</f>
        <v>Nov</v>
      </c>
      <c r="Q4705" s="4">
        <f>WEEKNUM(Table1[[#This Row],[Invoice Date]])</f>
        <v>46</v>
      </c>
    </row>
    <row r="4706" spans="2:17"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c r="O4706" s="4" t="str">
        <f>TEXT(Table1[[#This Row],[Invoice Date]],"yyyy")</f>
        <v>2020</v>
      </c>
      <c r="P4706" s="4" t="str">
        <f>TEXT(Table1[[#This Row],[Invoice Date]],"mmm")</f>
        <v>Nov</v>
      </c>
      <c r="Q4706" s="4">
        <f>WEEKNUM(Table1[[#This Row],[Invoice Date]])</f>
        <v>46</v>
      </c>
    </row>
    <row r="4707" spans="2:17"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c r="O4707" s="4" t="str">
        <f>TEXT(Table1[[#This Row],[Invoice Date]],"yyyy")</f>
        <v>2020</v>
      </c>
      <c r="P4707" s="4" t="str">
        <f>TEXT(Table1[[#This Row],[Invoice Date]],"mmm")</f>
        <v>Nov</v>
      </c>
      <c r="Q4707" s="4">
        <f>WEEKNUM(Table1[[#This Row],[Invoice Date]])</f>
        <v>46</v>
      </c>
    </row>
    <row r="4708" spans="2:17"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c r="O4708" s="4" t="str">
        <f>TEXT(Table1[[#This Row],[Invoice Date]],"yyyy")</f>
        <v>2020</v>
      </c>
      <c r="P4708" s="4" t="str">
        <f>TEXT(Table1[[#This Row],[Invoice Date]],"mmm")</f>
        <v>Nov</v>
      </c>
      <c r="Q4708" s="4">
        <f>WEEKNUM(Table1[[#This Row],[Invoice Date]])</f>
        <v>46</v>
      </c>
    </row>
    <row r="4709" spans="2:17"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c r="O4709" s="4" t="str">
        <f>TEXT(Table1[[#This Row],[Invoice Date]],"yyyy")</f>
        <v>2020</v>
      </c>
      <c r="P4709" s="4" t="str">
        <f>TEXT(Table1[[#This Row],[Invoice Date]],"mmm")</f>
        <v>Nov</v>
      </c>
      <c r="Q4709" s="4">
        <f>WEEKNUM(Table1[[#This Row],[Invoice Date]])</f>
        <v>46</v>
      </c>
    </row>
    <row r="4710" spans="2:17"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c r="O4710" s="4" t="str">
        <f>TEXT(Table1[[#This Row],[Invoice Date]],"yyyy")</f>
        <v>2020</v>
      </c>
      <c r="P4710" s="4" t="str">
        <f>TEXT(Table1[[#This Row],[Invoice Date]],"mmm")</f>
        <v>Nov</v>
      </c>
      <c r="Q4710" s="4">
        <f>WEEKNUM(Table1[[#This Row],[Invoice Date]])</f>
        <v>46</v>
      </c>
    </row>
    <row r="4711" spans="2:17"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c r="O4711" s="4" t="str">
        <f>TEXT(Table1[[#This Row],[Invoice Date]],"yyyy")</f>
        <v>2020</v>
      </c>
      <c r="P4711" s="4" t="str">
        <f>TEXT(Table1[[#This Row],[Invoice Date]],"mmm")</f>
        <v>Nov</v>
      </c>
      <c r="Q4711" s="4">
        <f>WEEKNUM(Table1[[#This Row],[Invoice Date]])</f>
        <v>47</v>
      </c>
    </row>
    <row r="4712" spans="2:17"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c r="O4712" s="4" t="str">
        <f>TEXT(Table1[[#This Row],[Invoice Date]],"yyyy")</f>
        <v>2020</v>
      </c>
      <c r="P4712" s="4" t="str">
        <f>TEXT(Table1[[#This Row],[Invoice Date]],"mmm")</f>
        <v>Nov</v>
      </c>
      <c r="Q4712" s="4">
        <f>WEEKNUM(Table1[[#This Row],[Invoice Date]])</f>
        <v>47</v>
      </c>
    </row>
    <row r="4713" spans="2:17"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c r="O4713" s="4" t="str">
        <f>TEXT(Table1[[#This Row],[Invoice Date]],"yyyy")</f>
        <v>2020</v>
      </c>
      <c r="P4713" s="4" t="str">
        <f>TEXT(Table1[[#This Row],[Invoice Date]],"mmm")</f>
        <v>Nov</v>
      </c>
      <c r="Q4713" s="4">
        <f>WEEKNUM(Table1[[#This Row],[Invoice Date]])</f>
        <v>47</v>
      </c>
    </row>
    <row r="4714" spans="2:17"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c r="O4714" s="4" t="str">
        <f>TEXT(Table1[[#This Row],[Invoice Date]],"yyyy")</f>
        <v>2020</v>
      </c>
      <c r="P4714" s="4" t="str">
        <f>TEXT(Table1[[#This Row],[Invoice Date]],"mmm")</f>
        <v>Nov</v>
      </c>
      <c r="Q4714" s="4">
        <f>WEEKNUM(Table1[[#This Row],[Invoice Date]])</f>
        <v>47</v>
      </c>
    </row>
    <row r="4715" spans="2:17"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c r="O4715" s="4" t="str">
        <f>TEXT(Table1[[#This Row],[Invoice Date]],"yyyy")</f>
        <v>2020</v>
      </c>
      <c r="P4715" s="4" t="str">
        <f>TEXT(Table1[[#This Row],[Invoice Date]],"mmm")</f>
        <v>Nov</v>
      </c>
      <c r="Q4715" s="4">
        <f>WEEKNUM(Table1[[#This Row],[Invoice Date]])</f>
        <v>47</v>
      </c>
    </row>
    <row r="4716" spans="2:17"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c r="O4716" s="4" t="str">
        <f>TEXT(Table1[[#This Row],[Invoice Date]],"yyyy")</f>
        <v>2020</v>
      </c>
      <c r="P4716" s="4" t="str">
        <f>TEXT(Table1[[#This Row],[Invoice Date]],"mmm")</f>
        <v>Nov</v>
      </c>
      <c r="Q4716" s="4">
        <f>WEEKNUM(Table1[[#This Row],[Invoice Date]])</f>
        <v>47</v>
      </c>
    </row>
    <row r="4717" spans="2:17"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c r="O4717" s="4" t="str">
        <f>TEXT(Table1[[#This Row],[Invoice Date]],"yyyy")</f>
        <v>2020</v>
      </c>
      <c r="P4717" s="4" t="str">
        <f>TEXT(Table1[[#This Row],[Invoice Date]],"mmm")</f>
        <v>Nov</v>
      </c>
      <c r="Q4717" s="4">
        <f>WEEKNUM(Table1[[#This Row],[Invoice Date]])</f>
        <v>47</v>
      </c>
    </row>
    <row r="4718" spans="2:17"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c r="O4718" s="4" t="str">
        <f>TEXT(Table1[[#This Row],[Invoice Date]],"yyyy")</f>
        <v>2020</v>
      </c>
      <c r="P4718" s="4" t="str">
        <f>TEXT(Table1[[#This Row],[Invoice Date]],"mmm")</f>
        <v>Nov</v>
      </c>
      <c r="Q4718" s="4">
        <f>WEEKNUM(Table1[[#This Row],[Invoice Date]])</f>
        <v>48</v>
      </c>
    </row>
    <row r="4719" spans="2:17"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c r="O4719" s="4" t="str">
        <f>TEXT(Table1[[#This Row],[Invoice Date]],"yyyy")</f>
        <v>2020</v>
      </c>
      <c r="P4719" s="4" t="str">
        <f>TEXT(Table1[[#This Row],[Invoice Date]],"mmm")</f>
        <v>Nov</v>
      </c>
      <c r="Q4719" s="4">
        <f>WEEKNUM(Table1[[#This Row],[Invoice Date]])</f>
        <v>48</v>
      </c>
    </row>
    <row r="4720" spans="2:17"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c r="O4720" s="4" t="str">
        <f>TEXT(Table1[[#This Row],[Invoice Date]],"yyyy")</f>
        <v>2020</v>
      </c>
      <c r="P4720" s="4" t="str">
        <f>TEXT(Table1[[#This Row],[Invoice Date]],"mmm")</f>
        <v>Nov</v>
      </c>
      <c r="Q4720" s="4">
        <f>WEEKNUM(Table1[[#This Row],[Invoice Date]])</f>
        <v>48</v>
      </c>
    </row>
    <row r="4721" spans="2:17"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c r="O4721" s="4" t="str">
        <f>TEXT(Table1[[#This Row],[Invoice Date]],"yyyy")</f>
        <v>2020</v>
      </c>
      <c r="P4721" s="4" t="str">
        <f>TEXT(Table1[[#This Row],[Invoice Date]],"mmm")</f>
        <v>Nov</v>
      </c>
      <c r="Q4721" s="4">
        <f>WEEKNUM(Table1[[#This Row],[Invoice Date]])</f>
        <v>48</v>
      </c>
    </row>
    <row r="4722" spans="2:17"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c r="O4722" s="4" t="str">
        <f>TEXT(Table1[[#This Row],[Invoice Date]],"yyyy")</f>
        <v>2020</v>
      </c>
      <c r="P4722" s="4" t="str">
        <f>TEXT(Table1[[#This Row],[Invoice Date]],"mmm")</f>
        <v>Nov</v>
      </c>
      <c r="Q4722" s="4">
        <f>WEEKNUM(Table1[[#This Row],[Invoice Date]])</f>
        <v>48</v>
      </c>
    </row>
    <row r="4723" spans="2:17"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c r="O4723" s="4" t="str">
        <f>TEXT(Table1[[#This Row],[Invoice Date]],"yyyy")</f>
        <v>2020</v>
      </c>
      <c r="P4723" s="4" t="str">
        <f>TEXT(Table1[[#This Row],[Invoice Date]],"mmm")</f>
        <v>Nov</v>
      </c>
      <c r="Q4723" s="4">
        <f>WEEKNUM(Table1[[#This Row],[Invoice Date]])</f>
        <v>48</v>
      </c>
    </row>
    <row r="4724" spans="2:17"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c r="O4724" s="4" t="str">
        <f>TEXT(Table1[[#This Row],[Invoice Date]],"yyyy")</f>
        <v>2020</v>
      </c>
      <c r="P4724" s="4" t="str">
        <f>TEXT(Table1[[#This Row],[Invoice Date]],"mmm")</f>
        <v>Nov</v>
      </c>
      <c r="Q4724" s="4">
        <f>WEEKNUM(Table1[[#This Row],[Invoice Date]])</f>
        <v>48</v>
      </c>
    </row>
    <row r="4725" spans="2:17"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c r="O4725" s="4" t="str">
        <f>TEXT(Table1[[#This Row],[Invoice Date]],"yyyy")</f>
        <v>2020</v>
      </c>
      <c r="P4725" s="4" t="str">
        <f>TEXT(Table1[[#This Row],[Invoice Date]],"mmm")</f>
        <v>Nov</v>
      </c>
      <c r="Q4725" s="4">
        <f>WEEKNUM(Table1[[#This Row],[Invoice Date]])</f>
        <v>49</v>
      </c>
    </row>
    <row r="4726" spans="2:17"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c r="O4726" s="4" t="str">
        <f>TEXT(Table1[[#This Row],[Invoice Date]],"yyyy")</f>
        <v>2020</v>
      </c>
      <c r="P4726" s="4" t="str">
        <f>TEXT(Table1[[#This Row],[Invoice Date]],"mmm")</f>
        <v>Nov</v>
      </c>
      <c r="Q4726" s="4">
        <f>WEEKNUM(Table1[[#This Row],[Invoice Date]])</f>
        <v>49</v>
      </c>
    </row>
    <row r="4727" spans="2:17"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c r="O4727" s="4" t="str">
        <f>TEXT(Table1[[#This Row],[Invoice Date]],"yyyy")</f>
        <v>2020</v>
      </c>
      <c r="P4727" s="4" t="str">
        <f>TEXT(Table1[[#This Row],[Invoice Date]],"mmm")</f>
        <v>Dec</v>
      </c>
      <c r="Q4727" s="4">
        <f>WEEKNUM(Table1[[#This Row],[Invoice Date]])</f>
        <v>49</v>
      </c>
    </row>
    <row r="4728" spans="2:17"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c r="O4728" s="4" t="str">
        <f>TEXT(Table1[[#This Row],[Invoice Date]],"yyyy")</f>
        <v>2020</v>
      </c>
      <c r="P4728" s="4" t="str">
        <f>TEXT(Table1[[#This Row],[Invoice Date]],"mmm")</f>
        <v>Dec</v>
      </c>
      <c r="Q4728" s="4">
        <f>WEEKNUM(Table1[[#This Row],[Invoice Date]])</f>
        <v>49</v>
      </c>
    </row>
    <row r="4729" spans="2:17"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c r="O4729" s="4" t="str">
        <f>TEXT(Table1[[#This Row],[Invoice Date]],"yyyy")</f>
        <v>2020</v>
      </c>
      <c r="P4729" s="4" t="str">
        <f>TEXT(Table1[[#This Row],[Invoice Date]],"mmm")</f>
        <v>Dec</v>
      </c>
      <c r="Q4729" s="4">
        <f>WEEKNUM(Table1[[#This Row],[Invoice Date]])</f>
        <v>49</v>
      </c>
    </row>
    <row r="4730" spans="2:17"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c r="O4730" s="4" t="str">
        <f>TEXT(Table1[[#This Row],[Invoice Date]],"yyyy")</f>
        <v>2020</v>
      </c>
      <c r="P4730" s="4" t="str">
        <f>TEXT(Table1[[#This Row],[Invoice Date]],"mmm")</f>
        <v>Dec</v>
      </c>
      <c r="Q4730" s="4">
        <f>WEEKNUM(Table1[[#This Row],[Invoice Date]])</f>
        <v>49</v>
      </c>
    </row>
    <row r="4731" spans="2:17"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c r="O4731" s="4" t="str">
        <f>TEXT(Table1[[#This Row],[Invoice Date]],"yyyy")</f>
        <v>2020</v>
      </c>
      <c r="P4731" s="4" t="str">
        <f>TEXT(Table1[[#This Row],[Invoice Date]],"mmm")</f>
        <v>Dec</v>
      </c>
      <c r="Q4731" s="4">
        <f>WEEKNUM(Table1[[#This Row],[Invoice Date]])</f>
        <v>49</v>
      </c>
    </row>
    <row r="4732" spans="2:17"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c r="O4732" s="4" t="str">
        <f>TEXT(Table1[[#This Row],[Invoice Date]],"yyyy")</f>
        <v>2020</v>
      </c>
      <c r="P4732" s="4" t="str">
        <f>TEXT(Table1[[#This Row],[Invoice Date]],"mmm")</f>
        <v>Dec</v>
      </c>
      <c r="Q4732" s="4">
        <f>WEEKNUM(Table1[[#This Row],[Invoice Date]])</f>
        <v>50</v>
      </c>
    </row>
    <row r="4733" spans="2:17"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c r="O4733" s="4" t="str">
        <f>TEXT(Table1[[#This Row],[Invoice Date]],"yyyy")</f>
        <v>2020</v>
      </c>
      <c r="P4733" s="4" t="str">
        <f>TEXT(Table1[[#This Row],[Invoice Date]],"mmm")</f>
        <v>Dec</v>
      </c>
      <c r="Q4733" s="4">
        <f>WEEKNUM(Table1[[#This Row],[Invoice Date]])</f>
        <v>50</v>
      </c>
    </row>
    <row r="4734" spans="2:17"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c r="O4734" s="4" t="str">
        <f>TEXT(Table1[[#This Row],[Invoice Date]],"yyyy")</f>
        <v>2020</v>
      </c>
      <c r="P4734" s="4" t="str">
        <f>TEXT(Table1[[#This Row],[Invoice Date]],"mmm")</f>
        <v>Dec</v>
      </c>
      <c r="Q4734" s="4">
        <f>WEEKNUM(Table1[[#This Row],[Invoice Date]])</f>
        <v>50</v>
      </c>
    </row>
    <row r="4735" spans="2:17"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c r="O4735" s="4" t="str">
        <f>TEXT(Table1[[#This Row],[Invoice Date]],"yyyy")</f>
        <v>2020</v>
      </c>
      <c r="P4735" s="4" t="str">
        <f>TEXT(Table1[[#This Row],[Invoice Date]],"mmm")</f>
        <v>Dec</v>
      </c>
      <c r="Q4735" s="4">
        <f>WEEKNUM(Table1[[#This Row],[Invoice Date]])</f>
        <v>50</v>
      </c>
    </row>
    <row r="4736" spans="2:17"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c r="O4736" s="4" t="str">
        <f>TEXT(Table1[[#This Row],[Invoice Date]],"yyyy")</f>
        <v>2020</v>
      </c>
      <c r="P4736" s="4" t="str">
        <f>TEXT(Table1[[#This Row],[Invoice Date]],"mmm")</f>
        <v>Dec</v>
      </c>
      <c r="Q4736" s="4">
        <f>WEEKNUM(Table1[[#This Row],[Invoice Date]])</f>
        <v>50</v>
      </c>
    </row>
    <row r="4737" spans="2:17"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c r="O4737" s="4" t="str">
        <f>TEXT(Table1[[#This Row],[Invoice Date]],"yyyy")</f>
        <v>2020</v>
      </c>
      <c r="P4737" s="4" t="str">
        <f>TEXT(Table1[[#This Row],[Invoice Date]],"mmm")</f>
        <v>Dec</v>
      </c>
      <c r="Q4737" s="4">
        <f>WEEKNUM(Table1[[#This Row],[Invoice Date]])</f>
        <v>50</v>
      </c>
    </row>
    <row r="4738" spans="2:17"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c r="O4738" s="4" t="str">
        <f>TEXT(Table1[[#This Row],[Invoice Date]],"yyyy")</f>
        <v>2020</v>
      </c>
      <c r="P4738" s="4" t="str">
        <f>TEXT(Table1[[#This Row],[Invoice Date]],"mmm")</f>
        <v>Dec</v>
      </c>
      <c r="Q4738" s="4">
        <f>WEEKNUM(Table1[[#This Row],[Invoice Date]])</f>
        <v>50</v>
      </c>
    </row>
    <row r="4739" spans="2:17"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c r="O4739" s="4" t="str">
        <f>TEXT(Table1[[#This Row],[Invoice Date]],"yyyy")</f>
        <v>2020</v>
      </c>
      <c r="P4739" s="4" t="str">
        <f>TEXT(Table1[[#This Row],[Invoice Date]],"mmm")</f>
        <v>Dec</v>
      </c>
      <c r="Q4739" s="4">
        <f>WEEKNUM(Table1[[#This Row],[Invoice Date]])</f>
        <v>51</v>
      </c>
    </row>
    <row r="4740" spans="2:17"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c r="O4740" s="4" t="str">
        <f>TEXT(Table1[[#This Row],[Invoice Date]],"yyyy")</f>
        <v>2020</v>
      </c>
      <c r="P4740" s="4" t="str">
        <f>TEXT(Table1[[#This Row],[Invoice Date]],"mmm")</f>
        <v>Dec</v>
      </c>
      <c r="Q4740" s="4">
        <f>WEEKNUM(Table1[[#This Row],[Invoice Date]])</f>
        <v>51</v>
      </c>
    </row>
    <row r="4741" spans="2:17"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c r="O4741" s="4" t="str">
        <f>TEXT(Table1[[#This Row],[Invoice Date]],"yyyy")</f>
        <v>2020</v>
      </c>
      <c r="P4741" s="4" t="str">
        <f>TEXT(Table1[[#This Row],[Invoice Date]],"mmm")</f>
        <v>Dec</v>
      </c>
      <c r="Q4741" s="4">
        <f>WEEKNUM(Table1[[#This Row],[Invoice Date]])</f>
        <v>51</v>
      </c>
    </row>
    <row r="4742" spans="2:17"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c r="O4742" s="4" t="str">
        <f>TEXT(Table1[[#This Row],[Invoice Date]],"yyyy")</f>
        <v>2020</v>
      </c>
      <c r="P4742" s="4" t="str">
        <f>TEXT(Table1[[#This Row],[Invoice Date]],"mmm")</f>
        <v>Dec</v>
      </c>
      <c r="Q4742" s="4">
        <f>WEEKNUM(Table1[[#This Row],[Invoice Date]])</f>
        <v>51</v>
      </c>
    </row>
    <row r="4743" spans="2:17"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c r="O4743" s="4" t="str">
        <f>TEXT(Table1[[#This Row],[Invoice Date]],"yyyy")</f>
        <v>2020</v>
      </c>
      <c r="P4743" s="4" t="str">
        <f>TEXT(Table1[[#This Row],[Invoice Date]],"mmm")</f>
        <v>Dec</v>
      </c>
      <c r="Q4743" s="4">
        <f>WEEKNUM(Table1[[#This Row],[Invoice Date]])</f>
        <v>51</v>
      </c>
    </row>
    <row r="4744" spans="2:17"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c r="O4744" s="4" t="str">
        <f>TEXT(Table1[[#This Row],[Invoice Date]],"yyyy")</f>
        <v>2020</v>
      </c>
      <c r="P4744" s="4" t="str">
        <f>TEXT(Table1[[#This Row],[Invoice Date]],"mmm")</f>
        <v>Dec</v>
      </c>
      <c r="Q4744" s="4">
        <f>WEEKNUM(Table1[[#This Row],[Invoice Date]])</f>
        <v>51</v>
      </c>
    </row>
    <row r="4745" spans="2:17"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c r="O4745" s="4" t="str">
        <f>TEXT(Table1[[#This Row],[Invoice Date]],"yyyy")</f>
        <v>2020</v>
      </c>
      <c r="P4745" s="4" t="str">
        <f>TEXT(Table1[[#This Row],[Invoice Date]],"mmm")</f>
        <v>Dec</v>
      </c>
      <c r="Q4745" s="4">
        <f>WEEKNUM(Table1[[#This Row],[Invoice Date]])</f>
        <v>51</v>
      </c>
    </row>
    <row r="4746" spans="2:17"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c r="O4746" s="4" t="str">
        <f>TEXT(Table1[[#This Row],[Invoice Date]],"yyyy")</f>
        <v>2020</v>
      </c>
      <c r="P4746" s="4" t="str">
        <f>TEXT(Table1[[#This Row],[Invoice Date]],"mmm")</f>
        <v>Dec</v>
      </c>
      <c r="Q4746" s="4">
        <f>WEEKNUM(Table1[[#This Row],[Invoice Date]])</f>
        <v>52</v>
      </c>
    </row>
    <row r="4747" spans="2:17"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c r="O4747" s="4" t="str">
        <f>TEXT(Table1[[#This Row],[Invoice Date]],"yyyy")</f>
        <v>2020</v>
      </c>
      <c r="P4747" s="4" t="str">
        <f>TEXT(Table1[[#This Row],[Invoice Date]],"mmm")</f>
        <v>Dec</v>
      </c>
      <c r="Q4747" s="4">
        <f>WEEKNUM(Table1[[#This Row],[Invoice Date]])</f>
        <v>52</v>
      </c>
    </row>
    <row r="4748" spans="2:17"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c r="O4748" s="4" t="str">
        <f>TEXT(Table1[[#This Row],[Invoice Date]],"yyyy")</f>
        <v>2020</v>
      </c>
      <c r="P4748" s="4" t="str">
        <f>TEXT(Table1[[#This Row],[Invoice Date]],"mmm")</f>
        <v>Dec</v>
      </c>
      <c r="Q4748" s="4">
        <f>WEEKNUM(Table1[[#This Row],[Invoice Date]])</f>
        <v>52</v>
      </c>
    </row>
    <row r="4749" spans="2:17"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c r="O4749" s="4" t="str">
        <f>TEXT(Table1[[#This Row],[Invoice Date]],"yyyy")</f>
        <v>2020</v>
      </c>
      <c r="P4749" s="4" t="str">
        <f>TEXT(Table1[[#This Row],[Invoice Date]],"mmm")</f>
        <v>Dec</v>
      </c>
      <c r="Q4749" s="4">
        <f>WEEKNUM(Table1[[#This Row],[Invoice Date]])</f>
        <v>52</v>
      </c>
    </row>
    <row r="4750" spans="2:17"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c r="O4750" s="4" t="str">
        <f>TEXT(Table1[[#This Row],[Invoice Date]],"yyyy")</f>
        <v>2020</v>
      </c>
      <c r="P4750" s="4" t="str">
        <f>TEXT(Table1[[#This Row],[Invoice Date]],"mmm")</f>
        <v>Dec</v>
      </c>
      <c r="Q4750" s="4">
        <f>WEEKNUM(Table1[[#This Row],[Invoice Date]])</f>
        <v>52</v>
      </c>
    </row>
    <row r="4751" spans="2:17"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c r="O4751" s="4" t="str">
        <f>TEXT(Table1[[#This Row],[Invoice Date]],"yyyy")</f>
        <v>2020</v>
      </c>
      <c r="P4751" s="4" t="str">
        <f>TEXT(Table1[[#This Row],[Invoice Date]],"mmm")</f>
        <v>Dec</v>
      </c>
      <c r="Q4751" s="4">
        <f>WEEKNUM(Table1[[#This Row],[Invoice Date]])</f>
        <v>52</v>
      </c>
    </row>
    <row r="4752" spans="2:17"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c r="O4752" s="4" t="str">
        <f>TEXT(Table1[[#This Row],[Invoice Date]],"yyyy")</f>
        <v>2020</v>
      </c>
      <c r="P4752" s="4" t="str">
        <f>TEXT(Table1[[#This Row],[Invoice Date]],"mmm")</f>
        <v>Dec</v>
      </c>
      <c r="Q4752" s="4">
        <f>WEEKNUM(Table1[[#This Row],[Invoice Date]])</f>
        <v>52</v>
      </c>
    </row>
    <row r="4753" spans="2:17"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c r="O4753" s="4" t="str">
        <f>TEXT(Table1[[#This Row],[Invoice Date]],"yyyy")</f>
        <v>2020</v>
      </c>
      <c r="P4753" s="4" t="str">
        <f>TEXT(Table1[[#This Row],[Invoice Date]],"mmm")</f>
        <v>Dec</v>
      </c>
      <c r="Q4753" s="4">
        <f>WEEKNUM(Table1[[#This Row],[Invoice Date]])</f>
        <v>53</v>
      </c>
    </row>
    <row r="4754" spans="2:17"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c r="O4754" s="4" t="str">
        <f>TEXT(Table1[[#This Row],[Invoice Date]],"yyyy")</f>
        <v>2020</v>
      </c>
      <c r="P4754" s="4" t="str">
        <f>TEXT(Table1[[#This Row],[Invoice Date]],"mmm")</f>
        <v>Dec</v>
      </c>
      <c r="Q4754" s="4">
        <f>WEEKNUM(Table1[[#This Row],[Invoice Date]])</f>
        <v>53</v>
      </c>
    </row>
    <row r="4755" spans="2:17"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c r="O4755" s="4" t="str">
        <f>TEXT(Table1[[#This Row],[Invoice Date]],"yyyy")</f>
        <v>2020</v>
      </c>
      <c r="P4755" s="4" t="str">
        <f>TEXT(Table1[[#This Row],[Invoice Date]],"mmm")</f>
        <v>Dec</v>
      </c>
      <c r="Q4755" s="4">
        <f>WEEKNUM(Table1[[#This Row],[Invoice Date]])</f>
        <v>53</v>
      </c>
    </row>
    <row r="4756" spans="2:17"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c r="O4756" s="4" t="str">
        <f>TEXT(Table1[[#This Row],[Invoice Date]],"yyyy")</f>
        <v>2020</v>
      </c>
      <c r="P4756" s="4" t="str">
        <f>TEXT(Table1[[#This Row],[Invoice Date]],"mmm")</f>
        <v>Dec</v>
      </c>
      <c r="Q4756" s="4">
        <f>WEEKNUM(Table1[[#This Row],[Invoice Date]])</f>
        <v>53</v>
      </c>
    </row>
    <row r="4757" spans="2:17"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c r="O4757" s="4" t="str">
        <f>TEXT(Table1[[#This Row],[Invoice Date]],"yyyy")</f>
        <v>2020</v>
      </c>
      <c r="P4757" s="4" t="str">
        <f>TEXT(Table1[[#This Row],[Invoice Date]],"mmm")</f>
        <v>Dec</v>
      </c>
      <c r="Q4757" s="4">
        <f>WEEKNUM(Table1[[#This Row],[Invoice Date]])</f>
        <v>53</v>
      </c>
    </row>
    <row r="4758" spans="2:17"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c r="O4758" s="4" t="str">
        <f>TEXT(Table1[[#This Row],[Invoice Date]],"yyyy")</f>
        <v>2021</v>
      </c>
      <c r="P4758" s="4" t="str">
        <f>TEXT(Table1[[#This Row],[Invoice Date]],"mmm")</f>
        <v>Jan</v>
      </c>
      <c r="Q4758" s="4">
        <f>WEEKNUM(Table1[[#This Row],[Invoice Date]])</f>
        <v>1</v>
      </c>
    </row>
    <row r="4759" spans="2:17"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c r="O4759" s="4" t="str">
        <f>TEXT(Table1[[#This Row],[Invoice Date]],"yyyy")</f>
        <v>2021</v>
      </c>
      <c r="P4759" s="4" t="str">
        <f>TEXT(Table1[[#This Row],[Invoice Date]],"mmm")</f>
        <v>Jan</v>
      </c>
      <c r="Q4759" s="4">
        <f>WEEKNUM(Table1[[#This Row],[Invoice Date]])</f>
        <v>1</v>
      </c>
    </row>
    <row r="4760" spans="2:17"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c r="O4760" s="4" t="str">
        <f>TEXT(Table1[[#This Row],[Invoice Date]],"yyyy")</f>
        <v>2021</v>
      </c>
      <c r="P4760" s="4" t="str">
        <f>TEXT(Table1[[#This Row],[Invoice Date]],"mmm")</f>
        <v>Jan</v>
      </c>
      <c r="Q4760" s="4">
        <f>WEEKNUM(Table1[[#This Row],[Invoice Date]])</f>
        <v>2</v>
      </c>
    </row>
    <row r="4761" spans="2:17"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c r="O4761" s="4" t="str">
        <f>TEXT(Table1[[#This Row],[Invoice Date]],"yyyy")</f>
        <v>2021</v>
      </c>
      <c r="P4761" s="4" t="str">
        <f>TEXT(Table1[[#This Row],[Invoice Date]],"mmm")</f>
        <v>Jan</v>
      </c>
      <c r="Q4761" s="4">
        <f>WEEKNUM(Table1[[#This Row],[Invoice Date]])</f>
        <v>2</v>
      </c>
    </row>
    <row r="4762" spans="2:17"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c r="O4762" s="4" t="str">
        <f>TEXT(Table1[[#This Row],[Invoice Date]],"yyyy")</f>
        <v>2021</v>
      </c>
      <c r="P4762" s="4" t="str">
        <f>TEXT(Table1[[#This Row],[Invoice Date]],"mmm")</f>
        <v>Jan</v>
      </c>
      <c r="Q4762" s="4">
        <f>WEEKNUM(Table1[[#This Row],[Invoice Date]])</f>
        <v>2</v>
      </c>
    </row>
    <row r="4763" spans="2:17"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c r="O4763" s="4" t="str">
        <f>TEXT(Table1[[#This Row],[Invoice Date]],"yyyy")</f>
        <v>2021</v>
      </c>
      <c r="P4763" s="4" t="str">
        <f>TEXT(Table1[[#This Row],[Invoice Date]],"mmm")</f>
        <v>Jan</v>
      </c>
      <c r="Q4763" s="4">
        <f>WEEKNUM(Table1[[#This Row],[Invoice Date]])</f>
        <v>2</v>
      </c>
    </row>
    <row r="4764" spans="2:17"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c r="O4764" s="4" t="str">
        <f>TEXT(Table1[[#This Row],[Invoice Date]],"yyyy")</f>
        <v>2021</v>
      </c>
      <c r="P4764" s="4" t="str">
        <f>TEXT(Table1[[#This Row],[Invoice Date]],"mmm")</f>
        <v>Jan</v>
      </c>
      <c r="Q4764" s="4">
        <f>WEEKNUM(Table1[[#This Row],[Invoice Date]])</f>
        <v>2</v>
      </c>
    </row>
    <row r="4765" spans="2:17"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c r="O4765" s="4" t="str">
        <f>TEXT(Table1[[#This Row],[Invoice Date]],"yyyy")</f>
        <v>2021</v>
      </c>
      <c r="P4765" s="4" t="str">
        <f>TEXT(Table1[[#This Row],[Invoice Date]],"mmm")</f>
        <v>Jan</v>
      </c>
      <c r="Q4765" s="4">
        <f>WEEKNUM(Table1[[#This Row],[Invoice Date]])</f>
        <v>2</v>
      </c>
    </row>
    <row r="4766" spans="2:17"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c r="O4766" s="4" t="str">
        <f>TEXT(Table1[[#This Row],[Invoice Date]],"yyyy")</f>
        <v>2021</v>
      </c>
      <c r="P4766" s="4" t="str">
        <f>TEXT(Table1[[#This Row],[Invoice Date]],"mmm")</f>
        <v>Jan</v>
      </c>
      <c r="Q4766" s="4">
        <f>WEEKNUM(Table1[[#This Row],[Invoice Date]])</f>
        <v>2</v>
      </c>
    </row>
    <row r="4767" spans="2:17"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c r="O4767" s="4" t="str">
        <f>TEXT(Table1[[#This Row],[Invoice Date]],"yyyy")</f>
        <v>2021</v>
      </c>
      <c r="P4767" s="4" t="str">
        <f>TEXT(Table1[[#This Row],[Invoice Date]],"mmm")</f>
        <v>Jan</v>
      </c>
      <c r="Q4767" s="4">
        <f>WEEKNUM(Table1[[#This Row],[Invoice Date]])</f>
        <v>3</v>
      </c>
    </row>
    <row r="4768" spans="2:17"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c r="O4768" s="4" t="str">
        <f>TEXT(Table1[[#This Row],[Invoice Date]],"yyyy")</f>
        <v>2021</v>
      </c>
      <c r="P4768" s="4" t="str">
        <f>TEXT(Table1[[#This Row],[Invoice Date]],"mmm")</f>
        <v>Jan</v>
      </c>
      <c r="Q4768" s="4">
        <f>WEEKNUM(Table1[[#This Row],[Invoice Date]])</f>
        <v>3</v>
      </c>
    </row>
    <row r="4769" spans="2:17"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c r="O4769" s="4" t="str">
        <f>TEXT(Table1[[#This Row],[Invoice Date]],"yyyy")</f>
        <v>2021</v>
      </c>
      <c r="P4769" s="4" t="str">
        <f>TEXT(Table1[[#This Row],[Invoice Date]],"mmm")</f>
        <v>Jan</v>
      </c>
      <c r="Q4769" s="4">
        <f>WEEKNUM(Table1[[#This Row],[Invoice Date]])</f>
        <v>3</v>
      </c>
    </row>
    <row r="4770" spans="2:17"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c r="O4770" s="4" t="str">
        <f>TEXT(Table1[[#This Row],[Invoice Date]],"yyyy")</f>
        <v>2021</v>
      </c>
      <c r="P4770" s="4" t="str">
        <f>TEXT(Table1[[#This Row],[Invoice Date]],"mmm")</f>
        <v>Jan</v>
      </c>
      <c r="Q4770" s="4">
        <f>WEEKNUM(Table1[[#This Row],[Invoice Date]])</f>
        <v>3</v>
      </c>
    </row>
    <row r="4771" spans="2:17"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c r="O4771" s="4" t="str">
        <f>TEXT(Table1[[#This Row],[Invoice Date]],"yyyy")</f>
        <v>2021</v>
      </c>
      <c r="P4771" s="4" t="str">
        <f>TEXT(Table1[[#This Row],[Invoice Date]],"mmm")</f>
        <v>Jan</v>
      </c>
      <c r="Q4771" s="4">
        <f>WEEKNUM(Table1[[#This Row],[Invoice Date]])</f>
        <v>3</v>
      </c>
    </row>
    <row r="4772" spans="2:17"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c r="O4772" s="4" t="str">
        <f>TEXT(Table1[[#This Row],[Invoice Date]],"yyyy")</f>
        <v>2021</v>
      </c>
      <c r="P4772" s="4" t="str">
        <f>TEXT(Table1[[#This Row],[Invoice Date]],"mmm")</f>
        <v>Jan</v>
      </c>
      <c r="Q4772" s="4">
        <f>WEEKNUM(Table1[[#This Row],[Invoice Date]])</f>
        <v>3</v>
      </c>
    </row>
    <row r="4773" spans="2:17"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c r="O4773" s="4" t="str">
        <f>TEXT(Table1[[#This Row],[Invoice Date]],"yyyy")</f>
        <v>2021</v>
      </c>
      <c r="P4773" s="4" t="str">
        <f>TEXT(Table1[[#This Row],[Invoice Date]],"mmm")</f>
        <v>Jan</v>
      </c>
      <c r="Q4773" s="4">
        <f>WEEKNUM(Table1[[#This Row],[Invoice Date]])</f>
        <v>3</v>
      </c>
    </row>
    <row r="4774" spans="2:17"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c r="O4774" s="4" t="str">
        <f>TEXT(Table1[[#This Row],[Invoice Date]],"yyyy")</f>
        <v>2021</v>
      </c>
      <c r="P4774" s="4" t="str">
        <f>TEXT(Table1[[#This Row],[Invoice Date]],"mmm")</f>
        <v>Jan</v>
      </c>
      <c r="Q4774" s="4">
        <f>WEEKNUM(Table1[[#This Row],[Invoice Date]])</f>
        <v>4</v>
      </c>
    </row>
    <row r="4775" spans="2:17"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c r="O4775" s="4" t="str">
        <f>TEXT(Table1[[#This Row],[Invoice Date]],"yyyy")</f>
        <v>2021</v>
      </c>
      <c r="P4775" s="4" t="str">
        <f>TEXT(Table1[[#This Row],[Invoice Date]],"mmm")</f>
        <v>Jan</v>
      </c>
      <c r="Q4775" s="4">
        <f>WEEKNUM(Table1[[#This Row],[Invoice Date]])</f>
        <v>4</v>
      </c>
    </row>
    <row r="4776" spans="2:17"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c r="O4776" s="4" t="str">
        <f>TEXT(Table1[[#This Row],[Invoice Date]],"yyyy")</f>
        <v>2021</v>
      </c>
      <c r="P4776" s="4" t="str">
        <f>TEXT(Table1[[#This Row],[Invoice Date]],"mmm")</f>
        <v>Jan</v>
      </c>
      <c r="Q4776" s="4">
        <f>WEEKNUM(Table1[[#This Row],[Invoice Date]])</f>
        <v>4</v>
      </c>
    </row>
    <row r="4777" spans="2:17"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c r="O4777" s="4" t="str">
        <f>TEXT(Table1[[#This Row],[Invoice Date]],"yyyy")</f>
        <v>2021</v>
      </c>
      <c r="P4777" s="4" t="str">
        <f>TEXT(Table1[[#This Row],[Invoice Date]],"mmm")</f>
        <v>Jan</v>
      </c>
      <c r="Q4777" s="4">
        <f>WEEKNUM(Table1[[#This Row],[Invoice Date]])</f>
        <v>4</v>
      </c>
    </row>
    <row r="4778" spans="2:17"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c r="O4778" s="4" t="str">
        <f>TEXT(Table1[[#This Row],[Invoice Date]],"yyyy")</f>
        <v>2021</v>
      </c>
      <c r="P4778" s="4" t="str">
        <f>TEXT(Table1[[#This Row],[Invoice Date]],"mmm")</f>
        <v>Jan</v>
      </c>
      <c r="Q4778" s="4">
        <f>WEEKNUM(Table1[[#This Row],[Invoice Date]])</f>
        <v>4</v>
      </c>
    </row>
    <row r="4779" spans="2:17"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c r="O4779" s="4" t="str">
        <f>TEXT(Table1[[#This Row],[Invoice Date]],"yyyy")</f>
        <v>2021</v>
      </c>
      <c r="P4779" s="4" t="str">
        <f>TEXT(Table1[[#This Row],[Invoice Date]],"mmm")</f>
        <v>Jan</v>
      </c>
      <c r="Q4779" s="4">
        <f>WEEKNUM(Table1[[#This Row],[Invoice Date]])</f>
        <v>4</v>
      </c>
    </row>
    <row r="4780" spans="2:17"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c r="O4780" s="4" t="str">
        <f>TEXT(Table1[[#This Row],[Invoice Date]],"yyyy")</f>
        <v>2021</v>
      </c>
      <c r="P4780" s="4" t="str">
        <f>TEXT(Table1[[#This Row],[Invoice Date]],"mmm")</f>
        <v>Jan</v>
      </c>
      <c r="Q4780" s="4">
        <f>WEEKNUM(Table1[[#This Row],[Invoice Date]])</f>
        <v>4</v>
      </c>
    </row>
    <row r="4781" spans="2:17"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c r="O4781" s="4" t="str">
        <f>TEXT(Table1[[#This Row],[Invoice Date]],"yyyy")</f>
        <v>2021</v>
      </c>
      <c r="P4781" s="4" t="str">
        <f>TEXT(Table1[[#This Row],[Invoice Date]],"mmm")</f>
        <v>Jan</v>
      </c>
      <c r="Q4781" s="4">
        <f>WEEKNUM(Table1[[#This Row],[Invoice Date]])</f>
        <v>5</v>
      </c>
    </row>
    <row r="4782" spans="2:17"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c r="O4782" s="4" t="str">
        <f>TEXT(Table1[[#This Row],[Invoice Date]],"yyyy")</f>
        <v>2021</v>
      </c>
      <c r="P4782" s="4" t="str">
        <f>TEXT(Table1[[#This Row],[Invoice Date]],"mmm")</f>
        <v>Jan</v>
      </c>
      <c r="Q4782" s="4">
        <f>WEEKNUM(Table1[[#This Row],[Invoice Date]])</f>
        <v>5</v>
      </c>
    </row>
    <row r="4783" spans="2:17"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c r="O4783" s="4" t="str">
        <f>TEXT(Table1[[#This Row],[Invoice Date]],"yyyy")</f>
        <v>2021</v>
      </c>
      <c r="P4783" s="4" t="str">
        <f>TEXT(Table1[[#This Row],[Invoice Date]],"mmm")</f>
        <v>Jan</v>
      </c>
      <c r="Q4783" s="4">
        <f>WEEKNUM(Table1[[#This Row],[Invoice Date]])</f>
        <v>5</v>
      </c>
    </row>
    <row r="4784" spans="2:17"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c r="O4784" s="4" t="str">
        <f>TEXT(Table1[[#This Row],[Invoice Date]],"yyyy")</f>
        <v>2021</v>
      </c>
      <c r="P4784" s="4" t="str">
        <f>TEXT(Table1[[#This Row],[Invoice Date]],"mmm")</f>
        <v>Jan</v>
      </c>
      <c r="Q4784" s="4">
        <f>WEEKNUM(Table1[[#This Row],[Invoice Date]])</f>
        <v>5</v>
      </c>
    </row>
    <row r="4785" spans="2:17"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c r="O4785" s="4" t="str">
        <f>TEXT(Table1[[#This Row],[Invoice Date]],"yyyy")</f>
        <v>2021</v>
      </c>
      <c r="P4785" s="4" t="str">
        <f>TEXT(Table1[[#This Row],[Invoice Date]],"mmm")</f>
        <v>Jan</v>
      </c>
      <c r="Q4785" s="4">
        <f>WEEKNUM(Table1[[#This Row],[Invoice Date]])</f>
        <v>5</v>
      </c>
    </row>
    <row r="4786" spans="2:17"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c r="O4786" s="4" t="str">
        <f>TEXT(Table1[[#This Row],[Invoice Date]],"yyyy")</f>
        <v>2021</v>
      </c>
      <c r="P4786" s="4" t="str">
        <f>TEXT(Table1[[#This Row],[Invoice Date]],"mmm")</f>
        <v>Jan</v>
      </c>
      <c r="Q4786" s="4">
        <f>WEEKNUM(Table1[[#This Row],[Invoice Date]])</f>
        <v>5</v>
      </c>
    </row>
    <row r="4787" spans="2:17"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c r="O4787" s="4" t="str">
        <f>TEXT(Table1[[#This Row],[Invoice Date]],"yyyy")</f>
        <v>2021</v>
      </c>
      <c r="P4787" s="4" t="str">
        <f>TEXT(Table1[[#This Row],[Invoice Date]],"mmm")</f>
        <v>Jan</v>
      </c>
      <c r="Q4787" s="4">
        <f>WEEKNUM(Table1[[#This Row],[Invoice Date]])</f>
        <v>5</v>
      </c>
    </row>
    <row r="4788" spans="2:17"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c r="O4788" s="4" t="str">
        <f>TEXT(Table1[[#This Row],[Invoice Date]],"yyyy")</f>
        <v>2021</v>
      </c>
      <c r="P4788" s="4" t="str">
        <f>TEXT(Table1[[#This Row],[Invoice Date]],"mmm")</f>
        <v>Jan</v>
      </c>
      <c r="Q4788" s="4">
        <f>WEEKNUM(Table1[[#This Row],[Invoice Date]])</f>
        <v>6</v>
      </c>
    </row>
    <row r="4789" spans="2:17"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c r="O4789" s="4" t="str">
        <f>TEXT(Table1[[#This Row],[Invoice Date]],"yyyy")</f>
        <v>2021</v>
      </c>
      <c r="P4789" s="4" t="str">
        <f>TEXT(Table1[[#This Row],[Invoice Date]],"mmm")</f>
        <v>Feb</v>
      </c>
      <c r="Q4789" s="4">
        <f>WEEKNUM(Table1[[#This Row],[Invoice Date]])</f>
        <v>6</v>
      </c>
    </row>
    <row r="4790" spans="2:17"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c r="O4790" s="4" t="str">
        <f>TEXT(Table1[[#This Row],[Invoice Date]],"yyyy")</f>
        <v>2021</v>
      </c>
      <c r="P4790" s="4" t="str">
        <f>TEXT(Table1[[#This Row],[Invoice Date]],"mmm")</f>
        <v>Feb</v>
      </c>
      <c r="Q4790" s="4">
        <f>WEEKNUM(Table1[[#This Row],[Invoice Date]])</f>
        <v>6</v>
      </c>
    </row>
    <row r="4791" spans="2:17"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c r="O4791" s="4" t="str">
        <f>TEXT(Table1[[#This Row],[Invoice Date]],"yyyy")</f>
        <v>2021</v>
      </c>
      <c r="P4791" s="4" t="str">
        <f>TEXT(Table1[[#This Row],[Invoice Date]],"mmm")</f>
        <v>Feb</v>
      </c>
      <c r="Q4791" s="4">
        <f>WEEKNUM(Table1[[#This Row],[Invoice Date]])</f>
        <v>6</v>
      </c>
    </row>
    <row r="4792" spans="2:17"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c r="O4792" s="4" t="str">
        <f>TEXT(Table1[[#This Row],[Invoice Date]],"yyyy")</f>
        <v>2021</v>
      </c>
      <c r="P4792" s="4" t="str">
        <f>TEXT(Table1[[#This Row],[Invoice Date]],"mmm")</f>
        <v>Feb</v>
      </c>
      <c r="Q4792" s="4">
        <f>WEEKNUM(Table1[[#This Row],[Invoice Date]])</f>
        <v>6</v>
      </c>
    </row>
    <row r="4793" spans="2:17"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c r="O4793" s="4" t="str">
        <f>TEXT(Table1[[#This Row],[Invoice Date]],"yyyy")</f>
        <v>2021</v>
      </c>
      <c r="P4793" s="4" t="str">
        <f>TEXT(Table1[[#This Row],[Invoice Date]],"mmm")</f>
        <v>Feb</v>
      </c>
      <c r="Q4793" s="4">
        <f>WEEKNUM(Table1[[#This Row],[Invoice Date]])</f>
        <v>6</v>
      </c>
    </row>
    <row r="4794" spans="2:17"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c r="O4794" s="4" t="str">
        <f>TEXT(Table1[[#This Row],[Invoice Date]],"yyyy")</f>
        <v>2021</v>
      </c>
      <c r="P4794" s="4" t="str">
        <f>TEXT(Table1[[#This Row],[Invoice Date]],"mmm")</f>
        <v>Feb</v>
      </c>
      <c r="Q4794" s="4">
        <f>WEEKNUM(Table1[[#This Row],[Invoice Date]])</f>
        <v>6</v>
      </c>
    </row>
    <row r="4795" spans="2:17"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c r="O4795" s="4" t="str">
        <f>TEXT(Table1[[#This Row],[Invoice Date]],"yyyy")</f>
        <v>2021</v>
      </c>
      <c r="P4795" s="4" t="str">
        <f>TEXT(Table1[[#This Row],[Invoice Date]],"mmm")</f>
        <v>Feb</v>
      </c>
      <c r="Q4795" s="4">
        <f>WEEKNUM(Table1[[#This Row],[Invoice Date]])</f>
        <v>7</v>
      </c>
    </row>
    <row r="4796" spans="2:17"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c r="O4796" s="4" t="str">
        <f>TEXT(Table1[[#This Row],[Invoice Date]],"yyyy")</f>
        <v>2021</v>
      </c>
      <c r="P4796" s="4" t="str">
        <f>TEXT(Table1[[#This Row],[Invoice Date]],"mmm")</f>
        <v>Feb</v>
      </c>
      <c r="Q4796" s="4">
        <f>WEEKNUM(Table1[[#This Row],[Invoice Date]])</f>
        <v>7</v>
      </c>
    </row>
    <row r="4797" spans="2:17"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c r="O4797" s="4" t="str">
        <f>TEXT(Table1[[#This Row],[Invoice Date]],"yyyy")</f>
        <v>2021</v>
      </c>
      <c r="P4797" s="4" t="str">
        <f>TEXT(Table1[[#This Row],[Invoice Date]],"mmm")</f>
        <v>Feb</v>
      </c>
      <c r="Q4797" s="4">
        <f>WEEKNUM(Table1[[#This Row],[Invoice Date]])</f>
        <v>7</v>
      </c>
    </row>
    <row r="4798" spans="2:17"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c r="O4798" s="4" t="str">
        <f>TEXT(Table1[[#This Row],[Invoice Date]],"yyyy")</f>
        <v>2021</v>
      </c>
      <c r="P4798" s="4" t="str">
        <f>TEXT(Table1[[#This Row],[Invoice Date]],"mmm")</f>
        <v>Feb</v>
      </c>
      <c r="Q4798" s="4">
        <f>WEEKNUM(Table1[[#This Row],[Invoice Date]])</f>
        <v>7</v>
      </c>
    </row>
    <row r="4799" spans="2:17"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c r="O4799" s="4" t="str">
        <f>TEXT(Table1[[#This Row],[Invoice Date]],"yyyy")</f>
        <v>2021</v>
      </c>
      <c r="P4799" s="4" t="str">
        <f>TEXT(Table1[[#This Row],[Invoice Date]],"mmm")</f>
        <v>Feb</v>
      </c>
      <c r="Q4799" s="4">
        <f>WEEKNUM(Table1[[#This Row],[Invoice Date]])</f>
        <v>7</v>
      </c>
    </row>
    <row r="4800" spans="2:17"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c r="O4800" s="4" t="str">
        <f>TEXT(Table1[[#This Row],[Invoice Date]],"yyyy")</f>
        <v>2021</v>
      </c>
      <c r="P4800" s="4" t="str">
        <f>TEXT(Table1[[#This Row],[Invoice Date]],"mmm")</f>
        <v>Feb</v>
      </c>
      <c r="Q4800" s="4">
        <f>WEEKNUM(Table1[[#This Row],[Invoice Date]])</f>
        <v>7</v>
      </c>
    </row>
    <row r="4801" spans="2:17"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c r="O4801" s="4" t="str">
        <f>TEXT(Table1[[#This Row],[Invoice Date]],"yyyy")</f>
        <v>2021</v>
      </c>
      <c r="P4801" s="4" t="str">
        <f>TEXT(Table1[[#This Row],[Invoice Date]],"mmm")</f>
        <v>Feb</v>
      </c>
      <c r="Q4801" s="4">
        <f>WEEKNUM(Table1[[#This Row],[Invoice Date]])</f>
        <v>7</v>
      </c>
    </row>
    <row r="4802" spans="2:17"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c r="O4802" s="4" t="str">
        <f>TEXT(Table1[[#This Row],[Invoice Date]],"yyyy")</f>
        <v>2021</v>
      </c>
      <c r="P4802" s="4" t="str">
        <f>TEXT(Table1[[#This Row],[Invoice Date]],"mmm")</f>
        <v>Feb</v>
      </c>
      <c r="Q4802" s="4">
        <f>WEEKNUM(Table1[[#This Row],[Invoice Date]])</f>
        <v>8</v>
      </c>
    </row>
    <row r="4803" spans="2:17"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c r="O4803" s="4" t="str">
        <f>TEXT(Table1[[#This Row],[Invoice Date]],"yyyy")</f>
        <v>2021</v>
      </c>
      <c r="P4803" s="4" t="str">
        <f>TEXT(Table1[[#This Row],[Invoice Date]],"mmm")</f>
        <v>Feb</v>
      </c>
      <c r="Q4803" s="4">
        <f>WEEKNUM(Table1[[#This Row],[Invoice Date]])</f>
        <v>8</v>
      </c>
    </row>
    <row r="4804" spans="2:17"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c r="O4804" s="4" t="str">
        <f>TEXT(Table1[[#This Row],[Invoice Date]],"yyyy")</f>
        <v>2021</v>
      </c>
      <c r="P4804" s="4" t="str">
        <f>TEXT(Table1[[#This Row],[Invoice Date]],"mmm")</f>
        <v>Feb</v>
      </c>
      <c r="Q4804" s="4">
        <f>WEEKNUM(Table1[[#This Row],[Invoice Date]])</f>
        <v>8</v>
      </c>
    </row>
    <row r="4805" spans="2:17"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c r="O4805" s="4" t="str">
        <f>TEXT(Table1[[#This Row],[Invoice Date]],"yyyy")</f>
        <v>2021</v>
      </c>
      <c r="P4805" s="4" t="str">
        <f>TEXT(Table1[[#This Row],[Invoice Date]],"mmm")</f>
        <v>Feb</v>
      </c>
      <c r="Q4805" s="4">
        <f>WEEKNUM(Table1[[#This Row],[Invoice Date]])</f>
        <v>8</v>
      </c>
    </row>
    <row r="4806" spans="2:17"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c r="O4806" s="4" t="str">
        <f>TEXT(Table1[[#This Row],[Invoice Date]],"yyyy")</f>
        <v>2021</v>
      </c>
      <c r="P4806" s="4" t="str">
        <f>TEXT(Table1[[#This Row],[Invoice Date]],"mmm")</f>
        <v>Feb</v>
      </c>
      <c r="Q4806" s="4">
        <f>WEEKNUM(Table1[[#This Row],[Invoice Date]])</f>
        <v>8</v>
      </c>
    </row>
    <row r="4807" spans="2:17"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c r="O4807" s="4" t="str">
        <f>TEXT(Table1[[#This Row],[Invoice Date]],"yyyy")</f>
        <v>2021</v>
      </c>
      <c r="P4807" s="4" t="str">
        <f>TEXT(Table1[[#This Row],[Invoice Date]],"mmm")</f>
        <v>Feb</v>
      </c>
      <c r="Q4807" s="4">
        <f>WEEKNUM(Table1[[#This Row],[Invoice Date]])</f>
        <v>8</v>
      </c>
    </row>
    <row r="4808" spans="2:17"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c r="O4808" s="4" t="str">
        <f>TEXT(Table1[[#This Row],[Invoice Date]],"yyyy")</f>
        <v>2021</v>
      </c>
      <c r="P4808" s="4" t="str">
        <f>TEXT(Table1[[#This Row],[Invoice Date]],"mmm")</f>
        <v>Feb</v>
      </c>
      <c r="Q4808" s="4">
        <f>WEEKNUM(Table1[[#This Row],[Invoice Date]])</f>
        <v>8</v>
      </c>
    </row>
    <row r="4809" spans="2:17"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c r="O4809" s="4" t="str">
        <f>TEXT(Table1[[#This Row],[Invoice Date]],"yyyy")</f>
        <v>2021</v>
      </c>
      <c r="P4809" s="4" t="str">
        <f>TEXT(Table1[[#This Row],[Invoice Date]],"mmm")</f>
        <v>Feb</v>
      </c>
      <c r="Q4809" s="4">
        <f>WEEKNUM(Table1[[#This Row],[Invoice Date]])</f>
        <v>9</v>
      </c>
    </row>
    <row r="4810" spans="2:17"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c r="O4810" s="4" t="str">
        <f>TEXT(Table1[[#This Row],[Invoice Date]],"yyyy")</f>
        <v>2021</v>
      </c>
      <c r="P4810" s="4" t="str">
        <f>TEXT(Table1[[#This Row],[Invoice Date]],"mmm")</f>
        <v>Feb</v>
      </c>
      <c r="Q4810" s="4">
        <f>WEEKNUM(Table1[[#This Row],[Invoice Date]])</f>
        <v>9</v>
      </c>
    </row>
    <row r="4811" spans="2:17"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c r="O4811" s="4" t="str">
        <f>TEXT(Table1[[#This Row],[Invoice Date]],"yyyy")</f>
        <v>2021</v>
      </c>
      <c r="P4811" s="4" t="str">
        <f>TEXT(Table1[[#This Row],[Invoice Date]],"mmm")</f>
        <v>Feb</v>
      </c>
      <c r="Q4811" s="4">
        <f>WEEKNUM(Table1[[#This Row],[Invoice Date]])</f>
        <v>9</v>
      </c>
    </row>
    <row r="4812" spans="2:17"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c r="O4812" s="4" t="str">
        <f>TEXT(Table1[[#This Row],[Invoice Date]],"yyyy")</f>
        <v>2021</v>
      </c>
      <c r="P4812" s="4" t="str">
        <f>TEXT(Table1[[#This Row],[Invoice Date]],"mmm")</f>
        <v>Feb</v>
      </c>
      <c r="Q4812" s="4">
        <f>WEEKNUM(Table1[[#This Row],[Invoice Date]])</f>
        <v>9</v>
      </c>
    </row>
    <row r="4813" spans="2:17"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c r="O4813" s="4" t="str">
        <f>TEXT(Table1[[#This Row],[Invoice Date]],"yyyy")</f>
        <v>2021</v>
      </c>
      <c r="P4813" s="4" t="str">
        <f>TEXT(Table1[[#This Row],[Invoice Date]],"mmm")</f>
        <v>Feb</v>
      </c>
      <c r="Q4813" s="4">
        <f>WEEKNUM(Table1[[#This Row],[Invoice Date]])</f>
        <v>9</v>
      </c>
    </row>
    <row r="4814" spans="2:17"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c r="O4814" s="4" t="str">
        <f>TEXT(Table1[[#This Row],[Invoice Date]],"yyyy")</f>
        <v>2021</v>
      </c>
      <c r="P4814" s="4" t="str">
        <f>TEXT(Table1[[#This Row],[Invoice Date]],"mmm")</f>
        <v>Feb</v>
      </c>
      <c r="Q4814" s="4">
        <f>WEEKNUM(Table1[[#This Row],[Invoice Date]])</f>
        <v>9</v>
      </c>
    </row>
    <row r="4815" spans="2:17"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c r="O4815" s="4" t="str">
        <f>TEXT(Table1[[#This Row],[Invoice Date]],"yyyy")</f>
        <v>2021</v>
      </c>
      <c r="P4815" s="4" t="str">
        <f>TEXT(Table1[[#This Row],[Invoice Date]],"mmm")</f>
        <v>Feb</v>
      </c>
      <c r="Q4815" s="4">
        <f>WEEKNUM(Table1[[#This Row],[Invoice Date]])</f>
        <v>9</v>
      </c>
    </row>
    <row r="4816" spans="2:17"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c r="O4816" s="4" t="str">
        <f>TEXT(Table1[[#This Row],[Invoice Date]],"yyyy")</f>
        <v>2021</v>
      </c>
      <c r="P4816" s="4" t="str">
        <f>TEXT(Table1[[#This Row],[Invoice Date]],"mmm")</f>
        <v>Feb</v>
      </c>
      <c r="Q4816" s="4">
        <f>WEEKNUM(Table1[[#This Row],[Invoice Date]])</f>
        <v>10</v>
      </c>
    </row>
    <row r="4817" spans="2:17"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c r="O4817" s="4" t="str">
        <f>TEXT(Table1[[#This Row],[Invoice Date]],"yyyy")</f>
        <v>2021</v>
      </c>
      <c r="P4817" s="4" t="str">
        <f>TEXT(Table1[[#This Row],[Invoice Date]],"mmm")</f>
        <v>Mar</v>
      </c>
      <c r="Q4817" s="4">
        <f>WEEKNUM(Table1[[#This Row],[Invoice Date]])</f>
        <v>10</v>
      </c>
    </row>
    <row r="4818" spans="2:17"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c r="O4818" s="4" t="str">
        <f>TEXT(Table1[[#This Row],[Invoice Date]],"yyyy")</f>
        <v>2021</v>
      </c>
      <c r="P4818" s="4" t="str">
        <f>TEXT(Table1[[#This Row],[Invoice Date]],"mmm")</f>
        <v>Mar</v>
      </c>
      <c r="Q4818" s="4">
        <f>WEEKNUM(Table1[[#This Row],[Invoice Date]])</f>
        <v>10</v>
      </c>
    </row>
    <row r="4819" spans="2:17"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c r="O4819" s="4" t="str">
        <f>TEXT(Table1[[#This Row],[Invoice Date]],"yyyy")</f>
        <v>2021</v>
      </c>
      <c r="P4819" s="4" t="str">
        <f>TEXT(Table1[[#This Row],[Invoice Date]],"mmm")</f>
        <v>Mar</v>
      </c>
      <c r="Q4819" s="4">
        <f>WEEKNUM(Table1[[#This Row],[Invoice Date]])</f>
        <v>10</v>
      </c>
    </row>
    <row r="4820" spans="2:17"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c r="O4820" s="4" t="str">
        <f>TEXT(Table1[[#This Row],[Invoice Date]],"yyyy")</f>
        <v>2021</v>
      </c>
      <c r="P4820" s="4" t="str">
        <f>TEXT(Table1[[#This Row],[Invoice Date]],"mmm")</f>
        <v>Mar</v>
      </c>
      <c r="Q4820" s="4">
        <f>WEEKNUM(Table1[[#This Row],[Invoice Date]])</f>
        <v>10</v>
      </c>
    </row>
    <row r="4821" spans="2:17"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c r="O4821" s="4" t="str">
        <f>TEXT(Table1[[#This Row],[Invoice Date]],"yyyy")</f>
        <v>2021</v>
      </c>
      <c r="P4821" s="4" t="str">
        <f>TEXT(Table1[[#This Row],[Invoice Date]],"mmm")</f>
        <v>Mar</v>
      </c>
      <c r="Q4821" s="4">
        <f>WEEKNUM(Table1[[#This Row],[Invoice Date]])</f>
        <v>10</v>
      </c>
    </row>
    <row r="4822" spans="2:17"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c r="O4822" s="4" t="str">
        <f>TEXT(Table1[[#This Row],[Invoice Date]],"yyyy")</f>
        <v>2021</v>
      </c>
      <c r="P4822" s="4" t="str">
        <f>TEXT(Table1[[#This Row],[Invoice Date]],"mmm")</f>
        <v>Mar</v>
      </c>
      <c r="Q4822" s="4">
        <f>WEEKNUM(Table1[[#This Row],[Invoice Date]])</f>
        <v>10</v>
      </c>
    </row>
    <row r="4823" spans="2:17"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c r="O4823" s="4" t="str">
        <f>TEXT(Table1[[#This Row],[Invoice Date]],"yyyy")</f>
        <v>2021</v>
      </c>
      <c r="P4823" s="4" t="str">
        <f>TEXT(Table1[[#This Row],[Invoice Date]],"mmm")</f>
        <v>Mar</v>
      </c>
      <c r="Q4823" s="4">
        <f>WEEKNUM(Table1[[#This Row],[Invoice Date]])</f>
        <v>11</v>
      </c>
    </row>
    <row r="4824" spans="2:17"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c r="O4824" s="4" t="str">
        <f>TEXT(Table1[[#This Row],[Invoice Date]],"yyyy")</f>
        <v>2021</v>
      </c>
      <c r="P4824" s="4" t="str">
        <f>TEXT(Table1[[#This Row],[Invoice Date]],"mmm")</f>
        <v>Mar</v>
      </c>
      <c r="Q4824" s="4">
        <f>WEEKNUM(Table1[[#This Row],[Invoice Date]])</f>
        <v>11</v>
      </c>
    </row>
    <row r="4825" spans="2:17"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c r="O4825" s="4" t="str">
        <f>TEXT(Table1[[#This Row],[Invoice Date]],"yyyy")</f>
        <v>2021</v>
      </c>
      <c r="P4825" s="4" t="str">
        <f>TEXT(Table1[[#This Row],[Invoice Date]],"mmm")</f>
        <v>Mar</v>
      </c>
      <c r="Q4825" s="4">
        <f>WEEKNUM(Table1[[#This Row],[Invoice Date]])</f>
        <v>11</v>
      </c>
    </row>
    <row r="4826" spans="2:17"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c r="O4826" s="4" t="str">
        <f>TEXT(Table1[[#This Row],[Invoice Date]],"yyyy")</f>
        <v>2021</v>
      </c>
      <c r="P4826" s="4" t="str">
        <f>TEXT(Table1[[#This Row],[Invoice Date]],"mmm")</f>
        <v>Mar</v>
      </c>
      <c r="Q4826" s="4">
        <f>WEEKNUM(Table1[[#This Row],[Invoice Date]])</f>
        <v>11</v>
      </c>
    </row>
    <row r="4827" spans="2:17"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c r="O4827" s="4" t="str">
        <f>TEXT(Table1[[#This Row],[Invoice Date]],"yyyy")</f>
        <v>2021</v>
      </c>
      <c r="P4827" s="4" t="str">
        <f>TEXT(Table1[[#This Row],[Invoice Date]],"mmm")</f>
        <v>Mar</v>
      </c>
      <c r="Q4827" s="4">
        <f>WEEKNUM(Table1[[#This Row],[Invoice Date]])</f>
        <v>11</v>
      </c>
    </row>
    <row r="4828" spans="2:17"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c r="O4828" s="4" t="str">
        <f>TEXT(Table1[[#This Row],[Invoice Date]],"yyyy")</f>
        <v>2021</v>
      </c>
      <c r="P4828" s="4" t="str">
        <f>TEXT(Table1[[#This Row],[Invoice Date]],"mmm")</f>
        <v>Mar</v>
      </c>
      <c r="Q4828" s="4">
        <f>WEEKNUM(Table1[[#This Row],[Invoice Date]])</f>
        <v>11</v>
      </c>
    </row>
    <row r="4829" spans="2:17"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c r="O4829" s="4" t="str">
        <f>TEXT(Table1[[#This Row],[Invoice Date]],"yyyy")</f>
        <v>2021</v>
      </c>
      <c r="P4829" s="4" t="str">
        <f>TEXT(Table1[[#This Row],[Invoice Date]],"mmm")</f>
        <v>Mar</v>
      </c>
      <c r="Q4829" s="4">
        <f>WEEKNUM(Table1[[#This Row],[Invoice Date]])</f>
        <v>11</v>
      </c>
    </row>
    <row r="4830" spans="2:17"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c r="O4830" s="4" t="str">
        <f>TEXT(Table1[[#This Row],[Invoice Date]],"yyyy")</f>
        <v>2021</v>
      </c>
      <c r="P4830" s="4" t="str">
        <f>TEXT(Table1[[#This Row],[Invoice Date]],"mmm")</f>
        <v>Mar</v>
      </c>
      <c r="Q4830" s="4">
        <f>WEEKNUM(Table1[[#This Row],[Invoice Date]])</f>
        <v>12</v>
      </c>
    </row>
    <row r="4831" spans="2:17"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c r="O4831" s="4" t="str">
        <f>TEXT(Table1[[#This Row],[Invoice Date]],"yyyy")</f>
        <v>2021</v>
      </c>
      <c r="P4831" s="4" t="str">
        <f>TEXT(Table1[[#This Row],[Invoice Date]],"mmm")</f>
        <v>Mar</v>
      </c>
      <c r="Q4831" s="4">
        <f>WEEKNUM(Table1[[#This Row],[Invoice Date]])</f>
        <v>12</v>
      </c>
    </row>
    <row r="4832" spans="2:17"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c r="O4832" s="4" t="str">
        <f>TEXT(Table1[[#This Row],[Invoice Date]],"yyyy")</f>
        <v>2021</v>
      </c>
      <c r="P4832" s="4" t="str">
        <f>TEXT(Table1[[#This Row],[Invoice Date]],"mmm")</f>
        <v>Mar</v>
      </c>
      <c r="Q4832" s="4">
        <f>WEEKNUM(Table1[[#This Row],[Invoice Date]])</f>
        <v>12</v>
      </c>
    </row>
    <row r="4833" spans="2:17"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c r="O4833" s="4" t="str">
        <f>TEXT(Table1[[#This Row],[Invoice Date]],"yyyy")</f>
        <v>2021</v>
      </c>
      <c r="P4833" s="4" t="str">
        <f>TEXT(Table1[[#This Row],[Invoice Date]],"mmm")</f>
        <v>Mar</v>
      </c>
      <c r="Q4833" s="4">
        <f>WEEKNUM(Table1[[#This Row],[Invoice Date]])</f>
        <v>12</v>
      </c>
    </row>
    <row r="4834" spans="2:17"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c r="O4834" s="4" t="str">
        <f>TEXT(Table1[[#This Row],[Invoice Date]],"yyyy")</f>
        <v>2021</v>
      </c>
      <c r="P4834" s="4" t="str">
        <f>TEXT(Table1[[#This Row],[Invoice Date]],"mmm")</f>
        <v>Mar</v>
      </c>
      <c r="Q4834" s="4">
        <f>WEEKNUM(Table1[[#This Row],[Invoice Date]])</f>
        <v>12</v>
      </c>
    </row>
    <row r="4835" spans="2:17"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c r="O4835" s="4" t="str">
        <f>TEXT(Table1[[#This Row],[Invoice Date]],"yyyy")</f>
        <v>2021</v>
      </c>
      <c r="P4835" s="4" t="str">
        <f>TEXT(Table1[[#This Row],[Invoice Date]],"mmm")</f>
        <v>Mar</v>
      </c>
      <c r="Q4835" s="4">
        <f>WEEKNUM(Table1[[#This Row],[Invoice Date]])</f>
        <v>12</v>
      </c>
    </row>
    <row r="4836" spans="2:17"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c r="O4836" s="4" t="str">
        <f>TEXT(Table1[[#This Row],[Invoice Date]],"yyyy")</f>
        <v>2021</v>
      </c>
      <c r="P4836" s="4" t="str">
        <f>TEXT(Table1[[#This Row],[Invoice Date]],"mmm")</f>
        <v>Mar</v>
      </c>
      <c r="Q4836" s="4">
        <f>WEEKNUM(Table1[[#This Row],[Invoice Date]])</f>
        <v>12</v>
      </c>
    </row>
    <row r="4837" spans="2:17"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c r="O4837" s="4" t="str">
        <f>TEXT(Table1[[#This Row],[Invoice Date]],"yyyy")</f>
        <v>2021</v>
      </c>
      <c r="P4837" s="4" t="str">
        <f>TEXT(Table1[[#This Row],[Invoice Date]],"mmm")</f>
        <v>Mar</v>
      </c>
      <c r="Q4837" s="4">
        <f>WEEKNUM(Table1[[#This Row],[Invoice Date]])</f>
        <v>13</v>
      </c>
    </row>
    <row r="4838" spans="2:17"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c r="O4838" s="4" t="str">
        <f>TEXT(Table1[[#This Row],[Invoice Date]],"yyyy")</f>
        <v>2021</v>
      </c>
      <c r="P4838" s="4" t="str">
        <f>TEXT(Table1[[#This Row],[Invoice Date]],"mmm")</f>
        <v>Mar</v>
      </c>
      <c r="Q4838" s="4">
        <f>WEEKNUM(Table1[[#This Row],[Invoice Date]])</f>
        <v>13</v>
      </c>
    </row>
    <row r="4839" spans="2:17"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c r="O4839" s="4" t="str">
        <f>TEXT(Table1[[#This Row],[Invoice Date]],"yyyy")</f>
        <v>2021</v>
      </c>
      <c r="P4839" s="4" t="str">
        <f>TEXT(Table1[[#This Row],[Invoice Date]],"mmm")</f>
        <v>Mar</v>
      </c>
      <c r="Q4839" s="4">
        <f>WEEKNUM(Table1[[#This Row],[Invoice Date]])</f>
        <v>13</v>
      </c>
    </row>
    <row r="4840" spans="2:17"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c r="O4840" s="4" t="str">
        <f>TEXT(Table1[[#This Row],[Invoice Date]],"yyyy")</f>
        <v>2021</v>
      </c>
      <c r="P4840" s="4" t="str">
        <f>TEXT(Table1[[#This Row],[Invoice Date]],"mmm")</f>
        <v>Mar</v>
      </c>
      <c r="Q4840" s="4">
        <f>WEEKNUM(Table1[[#This Row],[Invoice Date]])</f>
        <v>13</v>
      </c>
    </row>
    <row r="4841" spans="2:17"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c r="O4841" s="4" t="str">
        <f>TEXT(Table1[[#This Row],[Invoice Date]],"yyyy")</f>
        <v>2021</v>
      </c>
      <c r="P4841" s="4" t="str">
        <f>TEXT(Table1[[#This Row],[Invoice Date]],"mmm")</f>
        <v>Mar</v>
      </c>
      <c r="Q4841" s="4">
        <f>WEEKNUM(Table1[[#This Row],[Invoice Date]])</f>
        <v>13</v>
      </c>
    </row>
    <row r="4842" spans="2:17"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c r="O4842" s="4" t="str">
        <f>TEXT(Table1[[#This Row],[Invoice Date]],"yyyy")</f>
        <v>2021</v>
      </c>
      <c r="P4842" s="4" t="str">
        <f>TEXT(Table1[[#This Row],[Invoice Date]],"mmm")</f>
        <v>Mar</v>
      </c>
      <c r="Q4842" s="4">
        <f>WEEKNUM(Table1[[#This Row],[Invoice Date]])</f>
        <v>13</v>
      </c>
    </row>
    <row r="4843" spans="2:17"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c r="O4843" s="4" t="str">
        <f>TEXT(Table1[[#This Row],[Invoice Date]],"yyyy")</f>
        <v>2021</v>
      </c>
      <c r="P4843" s="4" t="str">
        <f>TEXT(Table1[[#This Row],[Invoice Date]],"mmm")</f>
        <v>Mar</v>
      </c>
      <c r="Q4843" s="4">
        <f>WEEKNUM(Table1[[#This Row],[Invoice Date]])</f>
        <v>13</v>
      </c>
    </row>
    <row r="4844" spans="2:17"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c r="O4844" s="4" t="str">
        <f>TEXT(Table1[[#This Row],[Invoice Date]],"yyyy")</f>
        <v>2021</v>
      </c>
      <c r="P4844" s="4" t="str">
        <f>TEXT(Table1[[#This Row],[Invoice Date]],"mmm")</f>
        <v>Mar</v>
      </c>
      <c r="Q4844" s="4">
        <f>WEEKNUM(Table1[[#This Row],[Invoice Date]])</f>
        <v>14</v>
      </c>
    </row>
    <row r="4845" spans="2:17"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c r="O4845" s="4" t="str">
        <f>TEXT(Table1[[#This Row],[Invoice Date]],"yyyy")</f>
        <v>2021</v>
      </c>
      <c r="P4845" s="4" t="str">
        <f>TEXT(Table1[[#This Row],[Invoice Date]],"mmm")</f>
        <v>Mar</v>
      </c>
      <c r="Q4845" s="4">
        <f>WEEKNUM(Table1[[#This Row],[Invoice Date]])</f>
        <v>14</v>
      </c>
    </row>
    <row r="4846" spans="2:17"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c r="O4846" s="4" t="str">
        <f>TEXT(Table1[[#This Row],[Invoice Date]],"yyyy")</f>
        <v>2021</v>
      </c>
      <c r="P4846" s="4" t="str">
        <f>TEXT(Table1[[#This Row],[Invoice Date]],"mmm")</f>
        <v>Mar</v>
      </c>
      <c r="Q4846" s="4">
        <f>WEEKNUM(Table1[[#This Row],[Invoice Date]])</f>
        <v>14</v>
      </c>
    </row>
    <row r="4847" spans="2:17"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c r="O4847" s="4" t="str">
        <f>TEXT(Table1[[#This Row],[Invoice Date]],"yyyy")</f>
        <v>2021</v>
      </c>
      <c r="P4847" s="4" t="str">
        <f>TEXT(Table1[[#This Row],[Invoice Date]],"mmm")</f>
        <v>Mar</v>
      </c>
      <c r="Q4847" s="4">
        <f>WEEKNUM(Table1[[#This Row],[Invoice Date]])</f>
        <v>14</v>
      </c>
    </row>
    <row r="4848" spans="2:17"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c r="O4848" s="4" t="str">
        <f>TEXT(Table1[[#This Row],[Invoice Date]],"yyyy")</f>
        <v>2021</v>
      </c>
      <c r="P4848" s="4" t="str">
        <f>TEXT(Table1[[#This Row],[Invoice Date]],"mmm")</f>
        <v>Apr</v>
      </c>
      <c r="Q4848" s="4">
        <f>WEEKNUM(Table1[[#This Row],[Invoice Date]])</f>
        <v>14</v>
      </c>
    </row>
    <row r="4849" spans="2:17"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c r="O4849" s="4" t="str">
        <f>TEXT(Table1[[#This Row],[Invoice Date]],"yyyy")</f>
        <v>2021</v>
      </c>
      <c r="P4849" s="4" t="str">
        <f>TEXT(Table1[[#This Row],[Invoice Date]],"mmm")</f>
        <v>Apr</v>
      </c>
      <c r="Q4849" s="4">
        <f>WEEKNUM(Table1[[#This Row],[Invoice Date]])</f>
        <v>14</v>
      </c>
    </row>
    <row r="4850" spans="2:17"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c r="O4850" s="4" t="str">
        <f>TEXT(Table1[[#This Row],[Invoice Date]],"yyyy")</f>
        <v>2021</v>
      </c>
      <c r="P4850" s="4" t="str">
        <f>TEXT(Table1[[#This Row],[Invoice Date]],"mmm")</f>
        <v>Apr</v>
      </c>
      <c r="Q4850" s="4">
        <f>WEEKNUM(Table1[[#This Row],[Invoice Date]])</f>
        <v>14</v>
      </c>
    </row>
    <row r="4851" spans="2:17"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c r="O4851" s="4" t="str">
        <f>TEXT(Table1[[#This Row],[Invoice Date]],"yyyy")</f>
        <v>2021</v>
      </c>
      <c r="P4851" s="4" t="str">
        <f>TEXT(Table1[[#This Row],[Invoice Date]],"mmm")</f>
        <v>Apr</v>
      </c>
      <c r="Q4851" s="4">
        <f>WEEKNUM(Table1[[#This Row],[Invoice Date]])</f>
        <v>15</v>
      </c>
    </row>
    <row r="4852" spans="2:17"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c r="O4852" s="4" t="str">
        <f>TEXT(Table1[[#This Row],[Invoice Date]],"yyyy")</f>
        <v>2021</v>
      </c>
      <c r="P4852" s="4" t="str">
        <f>TEXT(Table1[[#This Row],[Invoice Date]],"mmm")</f>
        <v>Apr</v>
      </c>
      <c r="Q4852" s="4">
        <f>WEEKNUM(Table1[[#This Row],[Invoice Date]])</f>
        <v>15</v>
      </c>
    </row>
    <row r="4853" spans="2:17"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c r="O4853" s="4" t="str">
        <f>TEXT(Table1[[#This Row],[Invoice Date]],"yyyy")</f>
        <v>2021</v>
      </c>
      <c r="P4853" s="4" t="str">
        <f>TEXT(Table1[[#This Row],[Invoice Date]],"mmm")</f>
        <v>Apr</v>
      </c>
      <c r="Q4853" s="4">
        <f>WEEKNUM(Table1[[#This Row],[Invoice Date]])</f>
        <v>15</v>
      </c>
    </row>
    <row r="4854" spans="2:17"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c r="O4854" s="4" t="str">
        <f>TEXT(Table1[[#This Row],[Invoice Date]],"yyyy")</f>
        <v>2021</v>
      </c>
      <c r="P4854" s="4" t="str">
        <f>TEXT(Table1[[#This Row],[Invoice Date]],"mmm")</f>
        <v>Apr</v>
      </c>
      <c r="Q4854" s="4">
        <f>WEEKNUM(Table1[[#This Row],[Invoice Date]])</f>
        <v>15</v>
      </c>
    </row>
    <row r="4855" spans="2:17"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c r="O4855" s="4" t="str">
        <f>TEXT(Table1[[#This Row],[Invoice Date]],"yyyy")</f>
        <v>2021</v>
      </c>
      <c r="P4855" s="4" t="str">
        <f>TEXT(Table1[[#This Row],[Invoice Date]],"mmm")</f>
        <v>Apr</v>
      </c>
      <c r="Q4855" s="4">
        <f>WEEKNUM(Table1[[#This Row],[Invoice Date]])</f>
        <v>15</v>
      </c>
    </row>
    <row r="4856" spans="2:17"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c r="O4856" s="4" t="str">
        <f>TEXT(Table1[[#This Row],[Invoice Date]],"yyyy")</f>
        <v>2021</v>
      </c>
      <c r="P4856" s="4" t="str">
        <f>TEXT(Table1[[#This Row],[Invoice Date]],"mmm")</f>
        <v>Apr</v>
      </c>
      <c r="Q4856" s="4">
        <f>WEEKNUM(Table1[[#This Row],[Invoice Date]])</f>
        <v>15</v>
      </c>
    </row>
    <row r="4857" spans="2:17"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c r="O4857" s="4" t="str">
        <f>TEXT(Table1[[#This Row],[Invoice Date]],"yyyy")</f>
        <v>2021</v>
      </c>
      <c r="P4857" s="4" t="str">
        <f>TEXT(Table1[[#This Row],[Invoice Date]],"mmm")</f>
        <v>Apr</v>
      </c>
      <c r="Q4857" s="4">
        <f>WEEKNUM(Table1[[#This Row],[Invoice Date]])</f>
        <v>15</v>
      </c>
    </row>
    <row r="4858" spans="2:17"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c r="O4858" s="4" t="str">
        <f>TEXT(Table1[[#This Row],[Invoice Date]],"yyyy")</f>
        <v>2021</v>
      </c>
      <c r="P4858" s="4" t="str">
        <f>TEXT(Table1[[#This Row],[Invoice Date]],"mmm")</f>
        <v>Apr</v>
      </c>
      <c r="Q4858" s="4">
        <f>WEEKNUM(Table1[[#This Row],[Invoice Date]])</f>
        <v>16</v>
      </c>
    </row>
    <row r="4859" spans="2:17"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c r="O4859" s="4" t="str">
        <f>TEXT(Table1[[#This Row],[Invoice Date]],"yyyy")</f>
        <v>2021</v>
      </c>
      <c r="P4859" s="4" t="str">
        <f>TEXT(Table1[[#This Row],[Invoice Date]],"mmm")</f>
        <v>Apr</v>
      </c>
      <c r="Q4859" s="4">
        <f>WEEKNUM(Table1[[#This Row],[Invoice Date]])</f>
        <v>16</v>
      </c>
    </row>
    <row r="4860" spans="2:17"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c r="O4860" s="4" t="str">
        <f>TEXT(Table1[[#This Row],[Invoice Date]],"yyyy")</f>
        <v>2021</v>
      </c>
      <c r="P4860" s="4" t="str">
        <f>TEXT(Table1[[#This Row],[Invoice Date]],"mmm")</f>
        <v>Apr</v>
      </c>
      <c r="Q4860" s="4">
        <f>WEEKNUM(Table1[[#This Row],[Invoice Date]])</f>
        <v>16</v>
      </c>
    </row>
    <row r="4861" spans="2:17"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c r="O4861" s="4" t="str">
        <f>TEXT(Table1[[#This Row],[Invoice Date]],"yyyy")</f>
        <v>2021</v>
      </c>
      <c r="P4861" s="4" t="str">
        <f>TEXT(Table1[[#This Row],[Invoice Date]],"mmm")</f>
        <v>Apr</v>
      </c>
      <c r="Q4861" s="4">
        <f>WEEKNUM(Table1[[#This Row],[Invoice Date]])</f>
        <v>16</v>
      </c>
    </row>
    <row r="4862" spans="2:17"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c r="O4862" s="4" t="str">
        <f>TEXT(Table1[[#This Row],[Invoice Date]],"yyyy")</f>
        <v>2021</v>
      </c>
      <c r="P4862" s="4" t="str">
        <f>TEXT(Table1[[#This Row],[Invoice Date]],"mmm")</f>
        <v>Apr</v>
      </c>
      <c r="Q4862" s="4">
        <f>WEEKNUM(Table1[[#This Row],[Invoice Date]])</f>
        <v>16</v>
      </c>
    </row>
    <row r="4863" spans="2:17"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c r="O4863" s="4" t="str">
        <f>TEXT(Table1[[#This Row],[Invoice Date]],"yyyy")</f>
        <v>2021</v>
      </c>
      <c r="P4863" s="4" t="str">
        <f>TEXT(Table1[[#This Row],[Invoice Date]],"mmm")</f>
        <v>Apr</v>
      </c>
      <c r="Q4863" s="4">
        <f>WEEKNUM(Table1[[#This Row],[Invoice Date]])</f>
        <v>16</v>
      </c>
    </row>
    <row r="4864" spans="2:17"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c r="O4864" s="4" t="str">
        <f>TEXT(Table1[[#This Row],[Invoice Date]],"yyyy")</f>
        <v>2021</v>
      </c>
      <c r="P4864" s="4" t="str">
        <f>TEXT(Table1[[#This Row],[Invoice Date]],"mmm")</f>
        <v>Apr</v>
      </c>
      <c r="Q4864" s="4">
        <f>WEEKNUM(Table1[[#This Row],[Invoice Date]])</f>
        <v>16</v>
      </c>
    </row>
    <row r="4865" spans="2:17"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c r="O4865" s="4" t="str">
        <f>TEXT(Table1[[#This Row],[Invoice Date]],"yyyy")</f>
        <v>2021</v>
      </c>
      <c r="P4865" s="4" t="str">
        <f>TEXT(Table1[[#This Row],[Invoice Date]],"mmm")</f>
        <v>Apr</v>
      </c>
      <c r="Q4865" s="4">
        <f>WEEKNUM(Table1[[#This Row],[Invoice Date]])</f>
        <v>17</v>
      </c>
    </row>
    <row r="4866" spans="2:17"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c r="O4866" s="4" t="str">
        <f>TEXT(Table1[[#This Row],[Invoice Date]],"yyyy")</f>
        <v>2021</v>
      </c>
      <c r="P4866" s="4" t="str">
        <f>TEXT(Table1[[#This Row],[Invoice Date]],"mmm")</f>
        <v>Apr</v>
      </c>
      <c r="Q4866" s="4">
        <f>WEEKNUM(Table1[[#This Row],[Invoice Date]])</f>
        <v>17</v>
      </c>
    </row>
    <row r="4867" spans="2:17"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c r="O4867" s="4" t="str">
        <f>TEXT(Table1[[#This Row],[Invoice Date]],"yyyy")</f>
        <v>2021</v>
      </c>
      <c r="P4867" s="4" t="str">
        <f>TEXT(Table1[[#This Row],[Invoice Date]],"mmm")</f>
        <v>Apr</v>
      </c>
      <c r="Q4867" s="4">
        <f>WEEKNUM(Table1[[#This Row],[Invoice Date]])</f>
        <v>17</v>
      </c>
    </row>
    <row r="4868" spans="2:17"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c r="O4868" s="4" t="str">
        <f>TEXT(Table1[[#This Row],[Invoice Date]],"yyyy")</f>
        <v>2021</v>
      </c>
      <c r="P4868" s="4" t="str">
        <f>TEXT(Table1[[#This Row],[Invoice Date]],"mmm")</f>
        <v>Apr</v>
      </c>
      <c r="Q4868" s="4">
        <f>WEEKNUM(Table1[[#This Row],[Invoice Date]])</f>
        <v>17</v>
      </c>
    </row>
    <row r="4869" spans="2:17"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c r="O4869" s="4" t="str">
        <f>TEXT(Table1[[#This Row],[Invoice Date]],"yyyy")</f>
        <v>2021</v>
      </c>
      <c r="P4869" s="4" t="str">
        <f>TEXT(Table1[[#This Row],[Invoice Date]],"mmm")</f>
        <v>Apr</v>
      </c>
      <c r="Q4869" s="4">
        <f>WEEKNUM(Table1[[#This Row],[Invoice Date]])</f>
        <v>17</v>
      </c>
    </row>
    <row r="4870" spans="2:17"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c r="O4870" s="4" t="str">
        <f>TEXT(Table1[[#This Row],[Invoice Date]],"yyyy")</f>
        <v>2021</v>
      </c>
      <c r="P4870" s="4" t="str">
        <f>TEXT(Table1[[#This Row],[Invoice Date]],"mmm")</f>
        <v>Apr</v>
      </c>
      <c r="Q4870" s="4">
        <f>WEEKNUM(Table1[[#This Row],[Invoice Date]])</f>
        <v>17</v>
      </c>
    </row>
    <row r="4871" spans="2:17"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c r="O4871" s="4" t="str">
        <f>TEXT(Table1[[#This Row],[Invoice Date]],"yyyy")</f>
        <v>2021</v>
      </c>
      <c r="P4871" s="4" t="str">
        <f>TEXT(Table1[[#This Row],[Invoice Date]],"mmm")</f>
        <v>Apr</v>
      </c>
      <c r="Q4871" s="4">
        <f>WEEKNUM(Table1[[#This Row],[Invoice Date]])</f>
        <v>17</v>
      </c>
    </row>
    <row r="4872" spans="2:17"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c r="O4872" s="4" t="str">
        <f>TEXT(Table1[[#This Row],[Invoice Date]],"yyyy")</f>
        <v>2021</v>
      </c>
      <c r="P4872" s="4" t="str">
        <f>TEXT(Table1[[#This Row],[Invoice Date]],"mmm")</f>
        <v>Apr</v>
      </c>
      <c r="Q4872" s="4">
        <f>WEEKNUM(Table1[[#This Row],[Invoice Date]])</f>
        <v>18</v>
      </c>
    </row>
    <row r="4873" spans="2:17"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c r="O4873" s="4" t="str">
        <f>TEXT(Table1[[#This Row],[Invoice Date]],"yyyy")</f>
        <v>2021</v>
      </c>
      <c r="P4873" s="4" t="str">
        <f>TEXT(Table1[[#This Row],[Invoice Date]],"mmm")</f>
        <v>Apr</v>
      </c>
      <c r="Q4873" s="4">
        <f>WEEKNUM(Table1[[#This Row],[Invoice Date]])</f>
        <v>18</v>
      </c>
    </row>
    <row r="4874" spans="2:17"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c r="O4874" s="4" t="str">
        <f>TEXT(Table1[[#This Row],[Invoice Date]],"yyyy")</f>
        <v>2021</v>
      </c>
      <c r="P4874" s="4" t="str">
        <f>TEXT(Table1[[#This Row],[Invoice Date]],"mmm")</f>
        <v>Apr</v>
      </c>
      <c r="Q4874" s="4">
        <f>WEEKNUM(Table1[[#This Row],[Invoice Date]])</f>
        <v>18</v>
      </c>
    </row>
    <row r="4875" spans="2:17"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c r="O4875" s="4" t="str">
        <f>TEXT(Table1[[#This Row],[Invoice Date]],"yyyy")</f>
        <v>2021</v>
      </c>
      <c r="P4875" s="4" t="str">
        <f>TEXT(Table1[[#This Row],[Invoice Date]],"mmm")</f>
        <v>Apr</v>
      </c>
      <c r="Q4875" s="4">
        <f>WEEKNUM(Table1[[#This Row],[Invoice Date]])</f>
        <v>18</v>
      </c>
    </row>
    <row r="4876" spans="2:17"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c r="O4876" s="4" t="str">
        <f>TEXT(Table1[[#This Row],[Invoice Date]],"yyyy")</f>
        <v>2021</v>
      </c>
      <c r="P4876" s="4" t="str">
        <f>TEXT(Table1[[#This Row],[Invoice Date]],"mmm")</f>
        <v>Apr</v>
      </c>
      <c r="Q4876" s="4">
        <f>WEEKNUM(Table1[[#This Row],[Invoice Date]])</f>
        <v>18</v>
      </c>
    </row>
    <row r="4877" spans="2:17"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c r="O4877" s="4" t="str">
        <f>TEXT(Table1[[#This Row],[Invoice Date]],"yyyy")</f>
        <v>2021</v>
      </c>
      <c r="P4877" s="4" t="str">
        <f>TEXT(Table1[[#This Row],[Invoice Date]],"mmm")</f>
        <v>Apr</v>
      </c>
      <c r="Q4877" s="4">
        <f>WEEKNUM(Table1[[#This Row],[Invoice Date]])</f>
        <v>18</v>
      </c>
    </row>
    <row r="4878" spans="2:17"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c r="O4878" s="4" t="str">
        <f>TEXT(Table1[[#This Row],[Invoice Date]],"yyyy")</f>
        <v>2021</v>
      </c>
      <c r="P4878" s="4" t="str">
        <f>TEXT(Table1[[#This Row],[Invoice Date]],"mmm")</f>
        <v>May</v>
      </c>
      <c r="Q4878" s="4">
        <f>WEEKNUM(Table1[[#This Row],[Invoice Date]])</f>
        <v>18</v>
      </c>
    </row>
    <row r="4879" spans="2:17"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c r="O4879" s="4" t="str">
        <f>TEXT(Table1[[#This Row],[Invoice Date]],"yyyy")</f>
        <v>2021</v>
      </c>
      <c r="P4879" s="4" t="str">
        <f>TEXT(Table1[[#This Row],[Invoice Date]],"mmm")</f>
        <v>May</v>
      </c>
      <c r="Q4879" s="4">
        <f>WEEKNUM(Table1[[#This Row],[Invoice Date]])</f>
        <v>19</v>
      </c>
    </row>
    <row r="4880" spans="2:17"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c r="O4880" s="4" t="str">
        <f>TEXT(Table1[[#This Row],[Invoice Date]],"yyyy")</f>
        <v>2021</v>
      </c>
      <c r="P4880" s="4" t="str">
        <f>TEXT(Table1[[#This Row],[Invoice Date]],"mmm")</f>
        <v>May</v>
      </c>
      <c r="Q4880" s="4">
        <f>WEEKNUM(Table1[[#This Row],[Invoice Date]])</f>
        <v>19</v>
      </c>
    </row>
    <row r="4881" spans="2:17"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c r="O4881" s="4" t="str">
        <f>TEXT(Table1[[#This Row],[Invoice Date]],"yyyy")</f>
        <v>2021</v>
      </c>
      <c r="P4881" s="4" t="str">
        <f>TEXT(Table1[[#This Row],[Invoice Date]],"mmm")</f>
        <v>May</v>
      </c>
      <c r="Q4881" s="4">
        <f>WEEKNUM(Table1[[#This Row],[Invoice Date]])</f>
        <v>19</v>
      </c>
    </row>
    <row r="4882" spans="2:17"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c r="O4882" s="4" t="str">
        <f>TEXT(Table1[[#This Row],[Invoice Date]],"yyyy")</f>
        <v>2021</v>
      </c>
      <c r="P4882" s="4" t="str">
        <f>TEXT(Table1[[#This Row],[Invoice Date]],"mmm")</f>
        <v>May</v>
      </c>
      <c r="Q4882" s="4">
        <f>WEEKNUM(Table1[[#This Row],[Invoice Date]])</f>
        <v>19</v>
      </c>
    </row>
    <row r="4883" spans="2:17"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c r="O4883" s="4" t="str">
        <f>TEXT(Table1[[#This Row],[Invoice Date]],"yyyy")</f>
        <v>2021</v>
      </c>
      <c r="P4883" s="4" t="str">
        <f>TEXT(Table1[[#This Row],[Invoice Date]],"mmm")</f>
        <v>May</v>
      </c>
      <c r="Q4883" s="4">
        <f>WEEKNUM(Table1[[#This Row],[Invoice Date]])</f>
        <v>19</v>
      </c>
    </row>
    <row r="4884" spans="2:17"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c r="O4884" s="4" t="str">
        <f>TEXT(Table1[[#This Row],[Invoice Date]],"yyyy")</f>
        <v>2021</v>
      </c>
      <c r="P4884" s="4" t="str">
        <f>TEXT(Table1[[#This Row],[Invoice Date]],"mmm")</f>
        <v>May</v>
      </c>
      <c r="Q4884" s="4">
        <f>WEEKNUM(Table1[[#This Row],[Invoice Date]])</f>
        <v>19</v>
      </c>
    </row>
    <row r="4885" spans="2:17"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c r="O4885" s="4" t="str">
        <f>TEXT(Table1[[#This Row],[Invoice Date]],"yyyy")</f>
        <v>2021</v>
      </c>
      <c r="P4885" s="4" t="str">
        <f>TEXT(Table1[[#This Row],[Invoice Date]],"mmm")</f>
        <v>May</v>
      </c>
      <c r="Q4885" s="4">
        <f>WEEKNUM(Table1[[#This Row],[Invoice Date]])</f>
        <v>19</v>
      </c>
    </row>
    <row r="4886" spans="2:17"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c r="O4886" s="4" t="str">
        <f>TEXT(Table1[[#This Row],[Invoice Date]],"yyyy")</f>
        <v>2021</v>
      </c>
      <c r="P4886" s="4" t="str">
        <f>TEXT(Table1[[#This Row],[Invoice Date]],"mmm")</f>
        <v>May</v>
      </c>
      <c r="Q4886" s="4">
        <f>WEEKNUM(Table1[[#This Row],[Invoice Date]])</f>
        <v>20</v>
      </c>
    </row>
    <row r="4887" spans="2:17"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c r="O4887" s="4" t="str">
        <f>TEXT(Table1[[#This Row],[Invoice Date]],"yyyy")</f>
        <v>2021</v>
      </c>
      <c r="P4887" s="4" t="str">
        <f>TEXT(Table1[[#This Row],[Invoice Date]],"mmm")</f>
        <v>May</v>
      </c>
      <c r="Q4887" s="4">
        <f>WEEKNUM(Table1[[#This Row],[Invoice Date]])</f>
        <v>20</v>
      </c>
    </row>
    <row r="4888" spans="2:17"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c r="O4888" s="4" t="str">
        <f>TEXT(Table1[[#This Row],[Invoice Date]],"yyyy")</f>
        <v>2021</v>
      </c>
      <c r="P4888" s="4" t="str">
        <f>TEXT(Table1[[#This Row],[Invoice Date]],"mmm")</f>
        <v>May</v>
      </c>
      <c r="Q4888" s="4">
        <f>WEEKNUM(Table1[[#This Row],[Invoice Date]])</f>
        <v>20</v>
      </c>
    </row>
    <row r="4889" spans="2:17"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c r="O4889" s="4" t="str">
        <f>TEXT(Table1[[#This Row],[Invoice Date]],"yyyy")</f>
        <v>2021</v>
      </c>
      <c r="P4889" s="4" t="str">
        <f>TEXT(Table1[[#This Row],[Invoice Date]],"mmm")</f>
        <v>May</v>
      </c>
      <c r="Q4889" s="4">
        <f>WEEKNUM(Table1[[#This Row],[Invoice Date]])</f>
        <v>20</v>
      </c>
    </row>
    <row r="4890" spans="2:17"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c r="O4890" s="4" t="str">
        <f>TEXT(Table1[[#This Row],[Invoice Date]],"yyyy")</f>
        <v>2021</v>
      </c>
      <c r="P4890" s="4" t="str">
        <f>TEXT(Table1[[#This Row],[Invoice Date]],"mmm")</f>
        <v>May</v>
      </c>
      <c r="Q4890" s="4">
        <f>WEEKNUM(Table1[[#This Row],[Invoice Date]])</f>
        <v>20</v>
      </c>
    </row>
    <row r="4891" spans="2:17"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c r="O4891" s="4" t="str">
        <f>TEXT(Table1[[#This Row],[Invoice Date]],"yyyy")</f>
        <v>2021</v>
      </c>
      <c r="P4891" s="4" t="str">
        <f>TEXT(Table1[[#This Row],[Invoice Date]],"mmm")</f>
        <v>May</v>
      </c>
      <c r="Q4891" s="4">
        <f>WEEKNUM(Table1[[#This Row],[Invoice Date]])</f>
        <v>20</v>
      </c>
    </row>
    <row r="4892" spans="2:17"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c r="O4892" s="4" t="str">
        <f>TEXT(Table1[[#This Row],[Invoice Date]],"yyyy")</f>
        <v>2021</v>
      </c>
      <c r="P4892" s="4" t="str">
        <f>TEXT(Table1[[#This Row],[Invoice Date]],"mmm")</f>
        <v>May</v>
      </c>
      <c r="Q4892" s="4">
        <f>WEEKNUM(Table1[[#This Row],[Invoice Date]])</f>
        <v>20</v>
      </c>
    </row>
    <row r="4893" spans="2:17"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c r="O4893" s="4" t="str">
        <f>TEXT(Table1[[#This Row],[Invoice Date]],"yyyy")</f>
        <v>2021</v>
      </c>
      <c r="P4893" s="4" t="str">
        <f>TEXT(Table1[[#This Row],[Invoice Date]],"mmm")</f>
        <v>May</v>
      </c>
      <c r="Q4893" s="4">
        <f>WEEKNUM(Table1[[#This Row],[Invoice Date]])</f>
        <v>21</v>
      </c>
    </row>
    <row r="4894" spans="2:17"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c r="O4894" s="4" t="str">
        <f>TEXT(Table1[[#This Row],[Invoice Date]],"yyyy")</f>
        <v>2021</v>
      </c>
      <c r="P4894" s="4" t="str">
        <f>TEXT(Table1[[#This Row],[Invoice Date]],"mmm")</f>
        <v>May</v>
      </c>
      <c r="Q4894" s="4">
        <f>WEEKNUM(Table1[[#This Row],[Invoice Date]])</f>
        <v>21</v>
      </c>
    </row>
    <row r="4895" spans="2:17"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c r="O4895" s="4" t="str">
        <f>TEXT(Table1[[#This Row],[Invoice Date]],"yyyy")</f>
        <v>2021</v>
      </c>
      <c r="P4895" s="4" t="str">
        <f>TEXT(Table1[[#This Row],[Invoice Date]],"mmm")</f>
        <v>May</v>
      </c>
      <c r="Q4895" s="4">
        <f>WEEKNUM(Table1[[#This Row],[Invoice Date]])</f>
        <v>21</v>
      </c>
    </row>
    <row r="4896" spans="2:17"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c r="O4896" s="4" t="str">
        <f>TEXT(Table1[[#This Row],[Invoice Date]],"yyyy")</f>
        <v>2021</v>
      </c>
      <c r="P4896" s="4" t="str">
        <f>TEXT(Table1[[#This Row],[Invoice Date]],"mmm")</f>
        <v>May</v>
      </c>
      <c r="Q4896" s="4">
        <f>WEEKNUM(Table1[[#This Row],[Invoice Date]])</f>
        <v>21</v>
      </c>
    </row>
    <row r="4897" spans="2:17"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c r="O4897" s="4" t="str">
        <f>TEXT(Table1[[#This Row],[Invoice Date]],"yyyy")</f>
        <v>2021</v>
      </c>
      <c r="P4897" s="4" t="str">
        <f>TEXT(Table1[[#This Row],[Invoice Date]],"mmm")</f>
        <v>May</v>
      </c>
      <c r="Q4897" s="4">
        <f>WEEKNUM(Table1[[#This Row],[Invoice Date]])</f>
        <v>21</v>
      </c>
    </row>
    <row r="4898" spans="2:17"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c r="O4898" s="4" t="str">
        <f>TEXT(Table1[[#This Row],[Invoice Date]],"yyyy")</f>
        <v>2021</v>
      </c>
      <c r="P4898" s="4" t="str">
        <f>TEXT(Table1[[#This Row],[Invoice Date]],"mmm")</f>
        <v>May</v>
      </c>
      <c r="Q4898" s="4">
        <f>WEEKNUM(Table1[[#This Row],[Invoice Date]])</f>
        <v>21</v>
      </c>
    </row>
    <row r="4899" spans="2:17"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c r="O4899" s="4" t="str">
        <f>TEXT(Table1[[#This Row],[Invoice Date]],"yyyy")</f>
        <v>2021</v>
      </c>
      <c r="P4899" s="4" t="str">
        <f>TEXT(Table1[[#This Row],[Invoice Date]],"mmm")</f>
        <v>May</v>
      </c>
      <c r="Q4899" s="4">
        <f>WEEKNUM(Table1[[#This Row],[Invoice Date]])</f>
        <v>21</v>
      </c>
    </row>
    <row r="4900" spans="2:17"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c r="O4900" s="4" t="str">
        <f>TEXT(Table1[[#This Row],[Invoice Date]],"yyyy")</f>
        <v>2021</v>
      </c>
      <c r="P4900" s="4" t="str">
        <f>TEXT(Table1[[#This Row],[Invoice Date]],"mmm")</f>
        <v>May</v>
      </c>
      <c r="Q4900" s="4">
        <f>WEEKNUM(Table1[[#This Row],[Invoice Date]])</f>
        <v>22</v>
      </c>
    </row>
    <row r="4901" spans="2:17"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c r="O4901" s="4" t="str">
        <f>TEXT(Table1[[#This Row],[Invoice Date]],"yyyy")</f>
        <v>2021</v>
      </c>
      <c r="P4901" s="4" t="str">
        <f>TEXT(Table1[[#This Row],[Invoice Date]],"mmm")</f>
        <v>May</v>
      </c>
      <c r="Q4901" s="4">
        <f>WEEKNUM(Table1[[#This Row],[Invoice Date]])</f>
        <v>22</v>
      </c>
    </row>
    <row r="4902" spans="2:17"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c r="O4902" s="4" t="str">
        <f>TEXT(Table1[[#This Row],[Invoice Date]],"yyyy")</f>
        <v>2021</v>
      </c>
      <c r="P4902" s="4" t="str">
        <f>TEXT(Table1[[#This Row],[Invoice Date]],"mmm")</f>
        <v>May</v>
      </c>
      <c r="Q4902" s="4">
        <f>WEEKNUM(Table1[[#This Row],[Invoice Date]])</f>
        <v>22</v>
      </c>
    </row>
    <row r="4903" spans="2:17"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c r="O4903" s="4" t="str">
        <f>TEXT(Table1[[#This Row],[Invoice Date]],"yyyy")</f>
        <v>2021</v>
      </c>
      <c r="P4903" s="4" t="str">
        <f>TEXT(Table1[[#This Row],[Invoice Date]],"mmm")</f>
        <v>May</v>
      </c>
      <c r="Q4903" s="4">
        <f>WEEKNUM(Table1[[#This Row],[Invoice Date]])</f>
        <v>22</v>
      </c>
    </row>
    <row r="4904" spans="2:17"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c r="O4904" s="4" t="str">
        <f>TEXT(Table1[[#This Row],[Invoice Date]],"yyyy")</f>
        <v>2021</v>
      </c>
      <c r="P4904" s="4" t="str">
        <f>TEXT(Table1[[#This Row],[Invoice Date]],"mmm")</f>
        <v>May</v>
      </c>
      <c r="Q4904" s="4">
        <f>WEEKNUM(Table1[[#This Row],[Invoice Date]])</f>
        <v>22</v>
      </c>
    </row>
    <row r="4905" spans="2:17"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c r="O4905" s="4" t="str">
        <f>TEXT(Table1[[#This Row],[Invoice Date]],"yyyy")</f>
        <v>2021</v>
      </c>
      <c r="P4905" s="4" t="str">
        <f>TEXT(Table1[[#This Row],[Invoice Date]],"mmm")</f>
        <v>May</v>
      </c>
      <c r="Q4905" s="4">
        <f>WEEKNUM(Table1[[#This Row],[Invoice Date]])</f>
        <v>22</v>
      </c>
    </row>
    <row r="4906" spans="2:17"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c r="O4906" s="4" t="str">
        <f>TEXT(Table1[[#This Row],[Invoice Date]],"yyyy")</f>
        <v>2021</v>
      </c>
      <c r="P4906" s="4" t="str">
        <f>TEXT(Table1[[#This Row],[Invoice Date]],"mmm")</f>
        <v>May</v>
      </c>
      <c r="Q4906" s="4">
        <f>WEEKNUM(Table1[[#This Row],[Invoice Date]])</f>
        <v>22</v>
      </c>
    </row>
    <row r="4907" spans="2:17"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c r="O4907" s="4" t="str">
        <f>TEXT(Table1[[#This Row],[Invoice Date]],"yyyy")</f>
        <v>2021</v>
      </c>
      <c r="P4907" s="4" t="str">
        <f>TEXT(Table1[[#This Row],[Invoice Date]],"mmm")</f>
        <v>May</v>
      </c>
      <c r="Q4907" s="4">
        <f>WEEKNUM(Table1[[#This Row],[Invoice Date]])</f>
        <v>23</v>
      </c>
    </row>
    <row r="4908" spans="2:17"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c r="O4908" s="4" t="str">
        <f>TEXT(Table1[[#This Row],[Invoice Date]],"yyyy")</f>
        <v>2021</v>
      </c>
      <c r="P4908" s="4" t="str">
        <f>TEXT(Table1[[#This Row],[Invoice Date]],"mmm")</f>
        <v>May</v>
      </c>
      <c r="Q4908" s="4">
        <f>WEEKNUM(Table1[[#This Row],[Invoice Date]])</f>
        <v>23</v>
      </c>
    </row>
    <row r="4909" spans="2:17"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c r="O4909" s="4" t="str">
        <f>TEXT(Table1[[#This Row],[Invoice Date]],"yyyy")</f>
        <v>2021</v>
      </c>
      <c r="P4909" s="4" t="str">
        <f>TEXT(Table1[[#This Row],[Invoice Date]],"mmm")</f>
        <v>Jun</v>
      </c>
      <c r="Q4909" s="4">
        <f>WEEKNUM(Table1[[#This Row],[Invoice Date]])</f>
        <v>23</v>
      </c>
    </row>
    <row r="4910" spans="2:17"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c r="O4910" s="4" t="str">
        <f>TEXT(Table1[[#This Row],[Invoice Date]],"yyyy")</f>
        <v>2021</v>
      </c>
      <c r="P4910" s="4" t="str">
        <f>TEXT(Table1[[#This Row],[Invoice Date]],"mmm")</f>
        <v>Jun</v>
      </c>
      <c r="Q4910" s="4">
        <f>WEEKNUM(Table1[[#This Row],[Invoice Date]])</f>
        <v>23</v>
      </c>
    </row>
    <row r="4911" spans="2:17"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c r="O4911" s="4" t="str">
        <f>TEXT(Table1[[#This Row],[Invoice Date]],"yyyy")</f>
        <v>2021</v>
      </c>
      <c r="P4911" s="4" t="str">
        <f>TEXT(Table1[[#This Row],[Invoice Date]],"mmm")</f>
        <v>Jun</v>
      </c>
      <c r="Q4911" s="4">
        <f>WEEKNUM(Table1[[#This Row],[Invoice Date]])</f>
        <v>23</v>
      </c>
    </row>
    <row r="4912" spans="2:17"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c r="O4912" s="4" t="str">
        <f>TEXT(Table1[[#This Row],[Invoice Date]],"yyyy")</f>
        <v>2021</v>
      </c>
      <c r="P4912" s="4" t="str">
        <f>TEXT(Table1[[#This Row],[Invoice Date]],"mmm")</f>
        <v>Jun</v>
      </c>
      <c r="Q4912" s="4">
        <f>WEEKNUM(Table1[[#This Row],[Invoice Date]])</f>
        <v>23</v>
      </c>
    </row>
    <row r="4913" spans="2:17"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c r="O4913" s="4" t="str">
        <f>TEXT(Table1[[#This Row],[Invoice Date]],"yyyy")</f>
        <v>2021</v>
      </c>
      <c r="P4913" s="4" t="str">
        <f>TEXT(Table1[[#This Row],[Invoice Date]],"mmm")</f>
        <v>Jun</v>
      </c>
      <c r="Q4913" s="4">
        <f>WEEKNUM(Table1[[#This Row],[Invoice Date]])</f>
        <v>23</v>
      </c>
    </row>
    <row r="4914" spans="2:17"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c r="O4914" s="4" t="str">
        <f>TEXT(Table1[[#This Row],[Invoice Date]],"yyyy")</f>
        <v>2021</v>
      </c>
      <c r="P4914" s="4" t="str">
        <f>TEXT(Table1[[#This Row],[Invoice Date]],"mmm")</f>
        <v>Jun</v>
      </c>
      <c r="Q4914" s="4">
        <f>WEEKNUM(Table1[[#This Row],[Invoice Date]])</f>
        <v>24</v>
      </c>
    </row>
    <row r="4915" spans="2:17"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c r="O4915" s="4" t="str">
        <f>TEXT(Table1[[#This Row],[Invoice Date]],"yyyy")</f>
        <v>2021</v>
      </c>
      <c r="P4915" s="4" t="str">
        <f>TEXT(Table1[[#This Row],[Invoice Date]],"mmm")</f>
        <v>Jun</v>
      </c>
      <c r="Q4915" s="4">
        <f>WEEKNUM(Table1[[#This Row],[Invoice Date]])</f>
        <v>24</v>
      </c>
    </row>
    <row r="4916" spans="2:17"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c r="O4916" s="4" t="str">
        <f>TEXT(Table1[[#This Row],[Invoice Date]],"yyyy")</f>
        <v>2021</v>
      </c>
      <c r="P4916" s="4" t="str">
        <f>TEXT(Table1[[#This Row],[Invoice Date]],"mmm")</f>
        <v>Jun</v>
      </c>
      <c r="Q4916" s="4">
        <f>WEEKNUM(Table1[[#This Row],[Invoice Date]])</f>
        <v>24</v>
      </c>
    </row>
    <row r="4917" spans="2:17"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c r="O4917" s="4" t="str">
        <f>TEXT(Table1[[#This Row],[Invoice Date]],"yyyy")</f>
        <v>2021</v>
      </c>
      <c r="P4917" s="4" t="str">
        <f>TEXT(Table1[[#This Row],[Invoice Date]],"mmm")</f>
        <v>Jun</v>
      </c>
      <c r="Q4917" s="4">
        <f>WEEKNUM(Table1[[#This Row],[Invoice Date]])</f>
        <v>24</v>
      </c>
    </row>
    <row r="4918" spans="2:17"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c r="O4918" s="4" t="str">
        <f>TEXT(Table1[[#This Row],[Invoice Date]],"yyyy")</f>
        <v>2021</v>
      </c>
      <c r="P4918" s="4" t="str">
        <f>TEXT(Table1[[#This Row],[Invoice Date]],"mmm")</f>
        <v>Jun</v>
      </c>
      <c r="Q4918" s="4">
        <f>WEEKNUM(Table1[[#This Row],[Invoice Date]])</f>
        <v>24</v>
      </c>
    </row>
    <row r="4919" spans="2:17"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c r="O4919" s="4" t="str">
        <f>TEXT(Table1[[#This Row],[Invoice Date]],"yyyy")</f>
        <v>2021</v>
      </c>
      <c r="P4919" s="4" t="str">
        <f>TEXT(Table1[[#This Row],[Invoice Date]],"mmm")</f>
        <v>Jun</v>
      </c>
      <c r="Q4919" s="4">
        <f>WEEKNUM(Table1[[#This Row],[Invoice Date]])</f>
        <v>24</v>
      </c>
    </row>
    <row r="4920" spans="2:17"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c r="O4920" s="4" t="str">
        <f>TEXT(Table1[[#This Row],[Invoice Date]],"yyyy")</f>
        <v>2021</v>
      </c>
      <c r="P4920" s="4" t="str">
        <f>TEXT(Table1[[#This Row],[Invoice Date]],"mmm")</f>
        <v>Jun</v>
      </c>
      <c r="Q4920" s="4">
        <f>WEEKNUM(Table1[[#This Row],[Invoice Date]])</f>
        <v>24</v>
      </c>
    </row>
    <row r="4921" spans="2:17"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c r="O4921" s="4" t="str">
        <f>TEXT(Table1[[#This Row],[Invoice Date]],"yyyy")</f>
        <v>2021</v>
      </c>
      <c r="P4921" s="4" t="str">
        <f>TEXT(Table1[[#This Row],[Invoice Date]],"mmm")</f>
        <v>Jun</v>
      </c>
      <c r="Q4921" s="4">
        <f>WEEKNUM(Table1[[#This Row],[Invoice Date]])</f>
        <v>25</v>
      </c>
    </row>
    <row r="4922" spans="2:17"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c r="O4922" s="4" t="str">
        <f>TEXT(Table1[[#This Row],[Invoice Date]],"yyyy")</f>
        <v>2021</v>
      </c>
      <c r="P4922" s="4" t="str">
        <f>TEXT(Table1[[#This Row],[Invoice Date]],"mmm")</f>
        <v>Jun</v>
      </c>
      <c r="Q4922" s="4">
        <f>WEEKNUM(Table1[[#This Row],[Invoice Date]])</f>
        <v>25</v>
      </c>
    </row>
    <row r="4923" spans="2:17"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c r="O4923" s="4" t="str">
        <f>TEXT(Table1[[#This Row],[Invoice Date]],"yyyy")</f>
        <v>2021</v>
      </c>
      <c r="P4923" s="4" t="str">
        <f>TEXT(Table1[[#This Row],[Invoice Date]],"mmm")</f>
        <v>Jun</v>
      </c>
      <c r="Q4923" s="4">
        <f>WEEKNUM(Table1[[#This Row],[Invoice Date]])</f>
        <v>25</v>
      </c>
    </row>
    <row r="4924" spans="2:17"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c r="O4924" s="4" t="str">
        <f>TEXT(Table1[[#This Row],[Invoice Date]],"yyyy")</f>
        <v>2021</v>
      </c>
      <c r="P4924" s="4" t="str">
        <f>TEXT(Table1[[#This Row],[Invoice Date]],"mmm")</f>
        <v>Jun</v>
      </c>
      <c r="Q4924" s="4">
        <f>WEEKNUM(Table1[[#This Row],[Invoice Date]])</f>
        <v>25</v>
      </c>
    </row>
    <row r="4925" spans="2:17"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c r="O4925" s="4" t="str">
        <f>TEXT(Table1[[#This Row],[Invoice Date]],"yyyy")</f>
        <v>2021</v>
      </c>
      <c r="P4925" s="4" t="str">
        <f>TEXT(Table1[[#This Row],[Invoice Date]],"mmm")</f>
        <v>Jun</v>
      </c>
      <c r="Q4925" s="4">
        <f>WEEKNUM(Table1[[#This Row],[Invoice Date]])</f>
        <v>25</v>
      </c>
    </row>
    <row r="4926" spans="2:17"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c r="O4926" s="4" t="str">
        <f>TEXT(Table1[[#This Row],[Invoice Date]],"yyyy")</f>
        <v>2021</v>
      </c>
      <c r="P4926" s="4" t="str">
        <f>TEXT(Table1[[#This Row],[Invoice Date]],"mmm")</f>
        <v>Jun</v>
      </c>
      <c r="Q4926" s="4">
        <f>WEEKNUM(Table1[[#This Row],[Invoice Date]])</f>
        <v>25</v>
      </c>
    </row>
    <row r="4927" spans="2:17"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c r="O4927" s="4" t="str">
        <f>TEXT(Table1[[#This Row],[Invoice Date]],"yyyy")</f>
        <v>2021</v>
      </c>
      <c r="P4927" s="4" t="str">
        <f>TEXT(Table1[[#This Row],[Invoice Date]],"mmm")</f>
        <v>Jun</v>
      </c>
      <c r="Q4927" s="4">
        <f>WEEKNUM(Table1[[#This Row],[Invoice Date]])</f>
        <v>25</v>
      </c>
    </row>
    <row r="4928" spans="2:17"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c r="O4928" s="4" t="str">
        <f>TEXT(Table1[[#This Row],[Invoice Date]],"yyyy")</f>
        <v>2021</v>
      </c>
      <c r="P4928" s="4" t="str">
        <f>TEXT(Table1[[#This Row],[Invoice Date]],"mmm")</f>
        <v>Jun</v>
      </c>
      <c r="Q4928" s="4">
        <f>WEEKNUM(Table1[[#This Row],[Invoice Date]])</f>
        <v>26</v>
      </c>
    </row>
    <row r="4929" spans="2:17"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c r="O4929" s="4" t="str">
        <f>TEXT(Table1[[#This Row],[Invoice Date]],"yyyy")</f>
        <v>2021</v>
      </c>
      <c r="P4929" s="4" t="str">
        <f>TEXT(Table1[[#This Row],[Invoice Date]],"mmm")</f>
        <v>Jun</v>
      </c>
      <c r="Q4929" s="4">
        <f>WEEKNUM(Table1[[#This Row],[Invoice Date]])</f>
        <v>26</v>
      </c>
    </row>
    <row r="4930" spans="2:17"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c r="O4930" s="4" t="str">
        <f>TEXT(Table1[[#This Row],[Invoice Date]],"yyyy")</f>
        <v>2021</v>
      </c>
      <c r="P4930" s="4" t="str">
        <f>TEXT(Table1[[#This Row],[Invoice Date]],"mmm")</f>
        <v>Jun</v>
      </c>
      <c r="Q4930" s="4">
        <f>WEEKNUM(Table1[[#This Row],[Invoice Date]])</f>
        <v>26</v>
      </c>
    </row>
    <row r="4931" spans="2:17"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c r="O4931" s="4" t="str">
        <f>TEXT(Table1[[#This Row],[Invoice Date]],"yyyy")</f>
        <v>2021</v>
      </c>
      <c r="P4931" s="4" t="str">
        <f>TEXT(Table1[[#This Row],[Invoice Date]],"mmm")</f>
        <v>Jun</v>
      </c>
      <c r="Q4931" s="4">
        <f>WEEKNUM(Table1[[#This Row],[Invoice Date]])</f>
        <v>26</v>
      </c>
    </row>
    <row r="4932" spans="2:17"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c r="O4932" s="4" t="str">
        <f>TEXT(Table1[[#This Row],[Invoice Date]],"yyyy")</f>
        <v>2021</v>
      </c>
      <c r="P4932" s="4" t="str">
        <f>TEXT(Table1[[#This Row],[Invoice Date]],"mmm")</f>
        <v>Jun</v>
      </c>
      <c r="Q4932" s="4">
        <f>WEEKNUM(Table1[[#This Row],[Invoice Date]])</f>
        <v>26</v>
      </c>
    </row>
    <row r="4933" spans="2:17"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c r="O4933" s="4" t="str">
        <f>TEXT(Table1[[#This Row],[Invoice Date]],"yyyy")</f>
        <v>2021</v>
      </c>
      <c r="P4933" s="4" t="str">
        <f>TEXT(Table1[[#This Row],[Invoice Date]],"mmm")</f>
        <v>Jun</v>
      </c>
      <c r="Q4933" s="4">
        <f>WEEKNUM(Table1[[#This Row],[Invoice Date]])</f>
        <v>26</v>
      </c>
    </row>
    <row r="4934" spans="2:17"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c r="O4934" s="4" t="str">
        <f>TEXT(Table1[[#This Row],[Invoice Date]],"yyyy")</f>
        <v>2021</v>
      </c>
      <c r="P4934" s="4" t="str">
        <f>TEXT(Table1[[#This Row],[Invoice Date]],"mmm")</f>
        <v>Jun</v>
      </c>
      <c r="Q4934" s="4">
        <f>WEEKNUM(Table1[[#This Row],[Invoice Date]])</f>
        <v>26</v>
      </c>
    </row>
    <row r="4935" spans="2:17"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c r="O4935" s="4" t="str">
        <f>TEXT(Table1[[#This Row],[Invoice Date]],"yyyy")</f>
        <v>2021</v>
      </c>
      <c r="P4935" s="4" t="str">
        <f>TEXT(Table1[[#This Row],[Invoice Date]],"mmm")</f>
        <v>Jun</v>
      </c>
      <c r="Q4935" s="4">
        <f>WEEKNUM(Table1[[#This Row],[Invoice Date]])</f>
        <v>27</v>
      </c>
    </row>
    <row r="4936" spans="2:17"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c r="O4936" s="4" t="str">
        <f>TEXT(Table1[[#This Row],[Invoice Date]],"yyyy")</f>
        <v>2021</v>
      </c>
      <c r="P4936" s="4" t="str">
        <f>TEXT(Table1[[#This Row],[Invoice Date]],"mmm")</f>
        <v>Jun</v>
      </c>
      <c r="Q4936" s="4">
        <f>WEEKNUM(Table1[[#This Row],[Invoice Date]])</f>
        <v>27</v>
      </c>
    </row>
    <row r="4937" spans="2:17"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c r="O4937" s="4" t="str">
        <f>TEXT(Table1[[#This Row],[Invoice Date]],"yyyy")</f>
        <v>2021</v>
      </c>
      <c r="P4937" s="4" t="str">
        <f>TEXT(Table1[[#This Row],[Invoice Date]],"mmm")</f>
        <v>Jun</v>
      </c>
      <c r="Q4937" s="4">
        <f>WEEKNUM(Table1[[#This Row],[Invoice Date]])</f>
        <v>27</v>
      </c>
    </row>
    <row r="4938" spans="2:17"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c r="O4938" s="4" t="str">
        <f>TEXT(Table1[[#This Row],[Invoice Date]],"yyyy")</f>
        <v>2021</v>
      </c>
      <c r="P4938" s="4" t="str">
        <f>TEXT(Table1[[#This Row],[Invoice Date]],"mmm")</f>
        <v>Jun</v>
      </c>
      <c r="Q4938" s="4">
        <f>WEEKNUM(Table1[[#This Row],[Invoice Date]])</f>
        <v>27</v>
      </c>
    </row>
    <row r="4939" spans="2:17"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c r="O4939" s="4" t="str">
        <f>TEXT(Table1[[#This Row],[Invoice Date]],"yyyy")</f>
        <v>2021</v>
      </c>
      <c r="P4939" s="4" t="str">
        <f>TEXT(Table1[[#This Row],[Invoice Date]],"mmm")</f>
        <v>Jul</v>
      </c>
      <c r="Q4939" s="4">
        <f>WEEKNUM(Table1[[#This Row],[Invoice Date]])</f>
        <v>27</v>
      </c>
    </row>
    <row r="4940" spans="2:17"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c r="O4940" s="4" t="str">
        <f>TEXT(Table1[[#This Row],[Invoice Date]],"yyyy")</f>
        <v>2021</v>
      </c>
      <c r="P4940" s="4" t="str">
        <f>TEXT(Table1[[#This Row],[Invoice Date]],"mmm")</f>
        <v>Jul</v>
      </c>
      <c r="Q4940" s="4">
        <f>WEEKNUM(Table1[[#This Row],[Invoice Date]])</f>
        <v>27</v>
      </c>
    </row>
    <row r="4941" spans="2:17"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c r="O4941" s="4" t="str">
        <f>TEXT(Table1[[#This Row],[Invoice Date]],"yyyy")</f>
        <v>2021</v>
      </c>
      <c r="P4941" s="4" t="str">
        <f>TEXT(Table1[[#This Row],[Invoice Date]],"mmm")</f>
        <v>Jul</v>
      </c>
      <c r="Q4941" s="4">
        <f>WEEKNUM(Table1[[#This Row],[Invoice Date]])</f>
        <v>27</v>
      </c>
    </row>
    <row r="4942" spans="2:17"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c r="O4942" s="4" t="str">
        <f>TEXT(Table1[[#This Row],[Invoice Date]],"yyyy")</f>
        <v>2021</v>
      </c>
      <c r="P4942" s="4" t="str">
        <f>TEXT(Table1[[#This Row],[Invoice Date]],"mmm")</f>
        <v>Jul</v>
      </c>
      <c r="Q4942" s="4">
        <f>WEEKNUM(Table1[[#This Row],[Invoice Date]])</f>
        <v>28</v>
      </c>
    </row>
    <row r="4943" spans="2:17"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c r="O4943" s="4" t="str">
        <f>TEXT(Table1[[#This Row],[Invoice Date]],"yyyy")</f>
        <v>2021</v>
      </c>
      <c r="P4943" s="4" t="str">
        <f>TEXT(Table1[[#This Row],[Invoice Date]],"mmm")</f>
        <v>Jul</v>
      </c>
      <c r="Q4943" s="4">
        <f>WEEKNUM(Table1[[#This Row],[Invoice Date]])</f>
        <v>28</v>
      </c>
    </row>
    <row r="4944" spans="2:17"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c r="O4944" s="4" t="str">
        <f>TEXT(Table1[[#This Row],[Invoice Date]],"yyyy")</f>
        <v>2021</v>
      </c>
      <c r="P4944" s="4" t="str">
        <f>TEXT(Table1[[#This Row],[Invoice Date]],"mmm")</f>
        <v>Jul</v>
      </c>
      <c r="Q4944" s="4">
        <f>WEEKNUM(Table1[[#This Row],[Invoice Date]])</f>
        <v>28</v>
      </c>
    </row>
    <row r="4945" spans="2:17"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c r="O4945" s="4" t="str">
        <f>TEXT(Table1[[#This Row],[Invoice Date]],"yyyy")</f>
        <v>2021</v>
      </c>
      <c r="P4945" s="4" t="str">
        <f>TEXT(Table1[[#This Row],[Invoice Date]],"mmm")</f>
        <v>Jul</v>
      </c>
      <c r="Q4945" s="4">
        <f>WEEKNUM(Table1[[#This Row],[Invoice Date]])</f>
        <v>28</v>
      </c>
    </row>
    <row r="4946" spans="2:17"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c r="O4946" s="4" t="str">
        <f>TEXT(Table1[[#This Row],[Invoice Date]],"yyyy")</f>
        <v>2021</v>
      </c>
      <c r="P4946" s="4" t="str">
        <f>TEXT(Table1[[#This Row],[Invoice Date]],"mmm")</f>
        <v>Jul</v>
      </c>
      <c r="Q4946" s="4">
        <f>WEEKNUM(Table1[[#This Row],[Invoice Date]])</f>
        <v>28</v>
      </c>
    </row>
    <row r="4947" spans="2:17"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c r="O4947" s="4" t="str">
        <f>TEXT(Table1[[#This Row],[Invoice Date]],"yyyy")</f>
        <v>2021</v>
      </c>
      <c r="P4947" s="4" t="str">
        <f>TEXT(Table1[[#This Row],[Invoice Date]],"mmm")</f>
        <v>Jul</v>
      </c>
      <c r="Q4947" s="4">
        <f>WEEKNUM(Table1[[#This Row],[Invoice Date]])</f>
        <v>28</v>
      </c>
    </row>
    <row r="4948" spans="2:17"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c r="O4948" s="4" t="str">
        <f>TEXT(Table1[[#This Row],[Invoice Date]],"yyyy")</f>
        <v>2021</v>
      </c>
      <c r="P4948" s="4" t="str">
        <f>TEXT(Table1[[#This Row],[Invoice Date]],"mmm")</f>
        <v>Jul</v>
      </c>
      <c r="Q4948" s="4">
        <f>WEEKNUM(Table1[[#This Row],[Invoice Date]])</f>
        <v>28</v>
      </c>
    </row>
    <row r="4949" spans="2:17"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c r="O4949" s="4" t="str">
        <f>TEXT(Table1[[#This Row],[Invoice Date]],"yyyy")</f>
        <v>2021</v>
      </c>
      <c r="P4949" s="4" t="str">
        <f>TEXT(Table1[[#This Row],[Invoice Date]],"mmm")</f>
        <v>Jul</v>
      </c>
      <c r="Q4949" s="4">
        <f>WEEKNUM(Table1[[#This Row],[Invoice Date]])</f>
        <v>29</v>
      </c>
    </row>
    <row r="4950" spans="2:17"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c r="O4950" s="4" t="str">
        <f>TEXT(Table1[[#This Row],[Invoice Date]],"yyyy")</f>
        <v>2021</v>
      </c>
      <c r="P4950" s="4" t="str">
        <f>TEXT(Table1[[#This Row],[Invoice Date]],"mmm")</f>
        <v>Jul</v>
      </c>
      <c r="Q4950" s="4">
        <f>WEEKNUM(Table1[[#This Row],[Invoice Date]])</f>
        <v>29</v>
      </c>
    </row>
    <row r="4951" spans="2:17"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c r="O4951" s="4" t="str">
        <f>TEXT(Table1[[#This Row],[Invoice Date]],"yyyy")</f>
        <v>2021</v>
      </c>
      <c r="P4951" s="4" t="str">
        <f>TEXT(Table1[[#This Row],[Invoice Date]],"mmm")</f>
        <v>Jul</v>
      </c>
      <c r="Q4951" s="4">
        <f>WEEKNUM(Table1[[#This Row],[Invoice Date]])</f>
        <v>29</v>
      </c>
    </row>
    <row r="4952" spans="2:17"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c r="O4952" s="4" t="str">
        <f>TEXT(Table1[[#This Row],[Invoice Date]],"yyyy")</f>
        <v>2021</v>
      </c>
      <c r="P4952" s="4" t="str">
        <f>TEXT(Table1[[#This Row],[Invoice Date]],"mmm")</f>
        <v>Jul</v>
      </c>
      <c r="Q4952" s="4">
        <f>WEEKNUM(Table1[[#This Row],[Invoice Date]])</f>
        <v>29</v>
      </c>
    </row>
    <row r="4953" spans="2:17"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c r="O4953" s="4" t="str">
        <f>TEXT(Table1[[#This Row],[Invoice Date]],"yyyy")</f>
        <v>2021</v>
      </c>
      <c r="P4953" s="4" t="str">
        <f>TEXT(Table1[[#This Row],[Invoice Date]],"mmm")</f>
        <v>Jul</v>
      </c>
      <c r="Q4953" s="4">
        <f>WEEKNUM(Table1[[#This Row],[Invoice Date]])</f>
        <v>29</v>
      </c>
    </row>
    <row r="4954" spans="2:17"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c r="O4954" s="4" t="str">
        <f>TEXT(Table1[[#This Row],[Invoice Date]],"yyyy")</f>
        <v>2021</v>
      </c>
      <c r="P4954" s="4" t="str">
        <f>TEXT(Table1[[#This Row],[Invoice Date]],"mmm")</f>
        <v>Jul</v>
      </c>
      <c r="Q4954" s="4">
        <f>WEEKNUM(Table1[[#This Row],[Invoice Date]])</f>
        <v>29</v>
      </c>
    </row>
    <row r="4955" spans="2:17"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c r="O4955" s="4" t="str">
        <f>TEXT(Table1[[#This Row],[Invoice Date]],"yyyy")</f>
        <v>2021</v>
      </c>
      <c r="P4955" s="4" t="str">
        <f>TEXT(Table1[[#This Row],[Invoice Date]],"mmm")</f>
        <v>Jul</v>
      </c>
      <c r="Q4955" s="4">
        <f>WEEKNUM(Table1[[#This Row],[Invoice Date]])</f>
        <v>29</v>
      </c>
    </row>
    <row r="4956" spans="2:17"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c r="O4956" s="4" t="str">
        <f>TEXT(Table1[[#This Row],[Invoice Date]],"yyyy")</f>
        <v>2021</v>
      </c>
      <c r="P4956" s="4" t="str">
        <f>TEXT(Table1[[#This Row],[Invoice Date]],"mmm")</f>
        <v>Jul</v>
      </c>
      <c r="Q4956" s="4">
        <f>WEEKNUM(Table1[[#This Row],[Invoice Date]])</f>
        <v>30</v>
      </c>
    </row>
    <row r="4957" spans="2:17"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c r="O4957" s="4" t="str">
        <f>TEXT(Table1[[#This Row],[Invoice Date]],"yyyy")</f>
        <v>2021</v>
      </c>
      <c r="P4957" s="4" t="str">
        <f>TEXT(Table1[[#This Row],[Invoice Date]],"mmm")</f>
        <v>Jul</v>
      </c>
      <c r="Q4957" s="4">
        <f>WEEKNUM(Table1[[#This Row],[Invoice Date]])</f>
        <v>30</v>
      </c>
    </row>
    <row r="4958" spans="2:17"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c r="O4958" s="4" t="str">
        <f>TEXT(Table1[[#This Row],[Invoice Date]],"yyyy")</f>
        <v>2021</v>
      </c>
      <c r="P4958" s="4" t="str">
        <f>TEXT(Table1[[#This Row],[Invoice Date]],"mmm")</f>
        <v>Jul</v>
      </c>
      <c r="Q4958" s="4">
        <f>WEEKNUM(Table1[[#This Row],[Invoice Date]])</f>
        <v>30</v>
      </c>
    </row>
    <row r="4959" spans="2:17"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c r="O4959" s="4" t="str">
        <f>TEXT(Table1[[#This Row],[Invoice Date]],"yyyy")</f>
        <v>2021</v>
      </c>
      <c r="P4959" s="4" t="str">
        <f>TEXT(Table1[[#This Row],[Invoice Date]],"mmm")</f>
        <v>Jul</v>
      </c>
      <c r="Q4959" s="4">
        <f>WEEKNUM(Table1[[#This Row],[Invoice Date]])</f>
        <v>30</v>
      </c>
    </row>
    <row r="4960" spans="2:17"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c r="O4960" s="4" t="str">
        <f>TEXT(Table1[[#This Row],[Invoice Date]],"yyyy")</f>
        <v>2021</v>
      </c>
      <c r="P4960" s="4" t="str">
        <f>TEXT(Table1[[#This Row],[Invoice Date]],"mmm")</f>
        <v>Jul</v>
      </c>
      <c r="Q4960" s="4">
        <f>WEEKNUM(Table1[[#This Row],[Invoice Date]])</f>
        <v>30</v>
      </c>
    </row>
    <row r="4961" spans="2:17"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c r="O4961" s="4" t="str">
        <f>TEXT(Table1[[#This Row],[Invoice Date]],"yyyy")</f>
        <v>2021</v>
      </c>
      <c r="P4961" s="4" t="str">
        <f>TEXT(Table1[[#This Row],[Invoice Date]],"mmm")</f>
        <v>Jul</v>
      </c>
      <c r="Q4961" s="4">
        <f>WEEKNUM(Table1[[#This Row],[Invoice Date]])</f>
        <v>30</v>
      </c>
    </row>
    <row r="4962" spans="2:17"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c r="O4962" s="4" t="str">
        <f>TEXT(Table1[[#This Row],[Invoice Date]],"yyyy")</f>
        <v>2021</v>
      </c>
      <c r="P4962" s="4" t="str">
        <f>TEXT(Table1[[#This Row],[Invoice Date]],"mmm")</f>
        <v>Jul</v>
      </c>
      <c r="Q4962" s="4">
        <f>WEEKNUM(Table1[[#This Row],[Invoice Date]])</f>
        <v>30</v>
      </c>
    </row>
    <row r="4963" spans="2:17"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c r="O4963" s="4" t="str">
        <f>TEXT(Table1[[#This Row],[Invoice Date]],"yyyy")</f>
        <v>2021</v>
      </c>
      <c r="P4963" s="4" t="str">
        <f>TEXT(Table1[[#This Row],[Invoice Date]],"mmm")</f>
        <v>Jul</v>
      </c>
      <c r="Q4963" s="4">
        <f>WEEKNUM(Table1[[#This Row],[Invoice Date]])</f>
        <v>31</v>
      </c>
    </row>
    <row r="4964" spans="2:17"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c r="O4964" s="4" t="str">
        <f>TEXT(Table1[[#This Row],[Invoice Date]],"yyyy")</f>
        <v>2021</v>
      </c>
      <c r="P4964" s="4" t="str">
        <f>TEXT(Table1[[#This Row],[Invoice Date]],"mmm")</f>
        <v>Jul</v>
      </c>
      <c r="Q4964" s="4">
        <f>WEEKNUM(Table1[[#This Row],[Invoice Date]])</f>
        <v>31</v>
      </c>
    </row>
    <row r="4965" spans="2:17"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c r="O4965" s="4" t="str">
        <f>TEXT(Table1[[#This Row],[Invoice Date]],"yyyy")</f>
        <v>2021</v>
      </c>
      <c r="P4965" s="4" t="str">
        <f>TEXT(Table1[[#This Row],[Invoice Date]],"mmm")</f>
        <v>Jul</v>
      </c>
      <c r="Q4965" s="4">
        <f>WEEKNUM(Table1[[#This Row],[Invoice Date]])</f>
        <v>31</v>
      </c>
    </row>
    <row r="4966" spans="2:17"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c r="O4966" s="4" t="str">
        <f>TEXT(Table1[[#This Row],[Invoice Date]],"yyyy")</f>
        <v>2021</v>
      </c>
      <c r="P4966" s="4" t="str">
        <f>TEXT(Table1[[#This Row],[Invoice Date]],"mmm")</f>
        <v>Jul</v>
      </c>
      <c r="Q4966" s="4">
        <f>WEEKNUM(Table1[[#This Row],[Invoice Date]])</f>
        <v>31</v>
      </c>
    </row>
    <row r="4967" spans="2:17"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c r="O4967" s="4" t="str">
        <f>TEXT(Table1[[#This Row],[Invoice Date]],"yyyy")</f>
        <v>2021</v>
      </c>
      <c r="P4967" s="4" t="str">
        <f>TEXT(Table1[[#This Row],[Invoice Date]],"mmm")</f>
        <v>Jul</v>
      </c>
      <c r="Q4967" s="4">
        <f>WEEKNUM(Table1[[#This Row],[Invoice Date]])</f>
        <v>31</v>
      </c>
    </row>
    <row r="4968" spans="2:17"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c r="O4968" s="4" t="str">
        <f>TEXT(Table1[[#This Row],[Invoice Date]],"yyyy")</f>
        <v>2021</v>
      </c>
      <c r="P4968" s="4" t="str">
        <f>TEXT(Table1[[#This Row],[Invoice Date]],"mmm")</f>
        <v>Jul</v>
      </c>
      <c r="Q4968" s="4">
        <f>WEEKNUM(Table1[[#This Row],[Invoice Date]])</f>
        <v>31</v>
      </c>
    </row>
    <row r="4969" spans="2:17"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c r="O4969" s="4" t="str">
        <f>TEXT(Table1[[#This Row],[Invoice Date]],"yyyy")</f>
        <v>2021</v>
      </c>
      <c r="P4969" s="4" t="str">
        <f>TEXT(Table1[[#This Row],[Invoice Date]],"mmm")</f>
        <v>Jul</v>
      </c>
      <c r="Q4969" s="4">
        <f>WEEKNUM(Table1[[#This Row],[Invoice Date]])</f>
        <v>31</v>
      </c>
    </row>
    <row r="4970" spans="2:17"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c r="O4970" s="4" t="str">
        <f>TEXT(Table1[[#This Row],[Invoice Date]],"yyyy")</f>
        <v>2021</v>
      </c>
      <c r="P4970" s="4" t="str">
        <f>TEXT(Table1[[#This Row],[Invoice Date]],"mmm")</f>
        <v>Aug</v>
      </c>
      <c r="Q4970" s="4">
        <f>WEEKNUM(Table1[[#This Row],[Invoice Date]])</f>
        <v>32</v>
      </c>
    </row>
    <row r="4971" spans="2:17"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c r="O4971" s="4" t="str">
        <f>TEXT(Table1[[#This Row],[Invoice Date]],"yyyy")</f>
        <v>2021</v>
      </c>
      <c r="P4971" s="4" t="str">
        <f>TEXT(Table1[[#This Row],[Invoice Date]],"mmm")</f>
        <v>Aug</v>
      </c>
      <c r="Q4971" s="4">
        <f>WEEKNUM(Table1[[#This Row],[Invoice Date]])</f>
        <v>32</v>
      </c>
    </row>
    <row r="4972" spans="2:17"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c r="O4972" s="4" t="str">
        <f>TEXT(Table1[[#This Row],[Invoice Date]],"yyyy")</f>
        <v>2021</v>
      </c>
      <c r="P4972" s="4" t="str">
        <f>TEXT(Table1[[#This Row],[Invoice Date]],"mmm")</f>
        <v>Aug</v>
      </c>
      <c r="Q4972" s="4">
        <f>WEEKNUM(Table1[[#This Row],[Invoice Date]])</f>
        <v>32</v>
      </c>
    </row>
    <row r="4973" spans="2:17"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c r="O4973" s="4" t="str">
        <f>TEXT(Table1[[#This Row],[Invoice Date]],"yyyy")</f>
        <v>2021</v>
      </c>
      <c r="P4973" s="4" t="str">
        <f>TEXT(Table1[[#This Row],[Invoice Date]],"mmm")</f>
        <v>Aug</v>
      </c>
      <c r="Q4973" s="4">
        <f>WEEKNUM(Table1[[#This Row],[Invoice Date]])</f>
        <v>32</v>
      </c>
    </row>
    <row r="4974" spans="2:17"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c r="O4974" s="4" t="str">
        <f>TEXT(Table1[[#This Row],[Invoice Date]],"yyyy")</f>
        <v>2021</v>
      </c>
      <c r="P4974" s="4" t="str">
        <f>TEXT(Table1[[#This Row],[Invoice Date]],"mmm")</f>
        <v>Aug</v>
      </c>
      <c r="Q4974" s="4">
        <f>WEEKNUM(Table1[[#This Row],[Invoice Date]])</f>
        <v>32</v>
      </c>
    </row>
    <row r="4975" spans="2:17"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c r="O4975" s="4" t="str">
        <f>TEXT(Table1[[#This Row],[Invoice Date]],"yyyy")</f>
        <v>2021</v>
      </c>
      <c r="P4975" s="4" t="str">
        <f>TEXT(Table1[[#This Row],[Invoice Date]],"mmm")</f>
        <v>Aug</v>
      </c>
      <c r="Q4975" s="4">
        <f>WEEKNUM(Table1[[#This Row],[Invoice Date]])</f>
        <v>32</v>
      </c>
    </row>
    <row r="4976" spans="2:17"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c r="O4976" s="4" t="str">
        <f>TEXT(Table1[[#This Row],[Invoice Date]],"yyyy")</f>
        <v>2021</v>
      </c>
      <c r="P4976" s="4" t="str">
        <f>TEXT(Table1[[#This Row],[Invoice Date]],"mmm")</f>
        <v>Aug</v>
      </c>
      <c r="Q4976" s="4">
        <f>WEEKNUM(Table1[[#This Row],[Invoice Date]])</f>
        <v>32</v>
      </c>
    </row>
    <row r="4977" spans="2:17"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c r="O4977" s="4" t="str">
        <f>TEXT(Table1[[#This Row],[Invoice Date]],"yyyy")</f>
        <v>2021</v>
      </c>
      <c r="P4977" s="4" t="str">
        <f>TEXT(Table1[[#This Row],[Invoice Date]],"mmm")</f>
        <v>Aug</v>
      </c>
      <c r="Q4977" s="4">
        <f>WEEKNUM(Table1[[#This Row],[Invoice Date]])</f>
        <v>33</v>
      </c>
    </row>
    <row r="4978" spans="2:17"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c r="O4978" s="4" t="str">
        <f>TEXT(Table1[[#This Row],[Invoice Date]],"yyyy")</f>
        <v>2021</v>
      </c>
      <c r="P4978" s="4" t="str">
        <f>TEXT(Table1[[#This Row],[Invoice Date]],"mmm")</f>
        <v>Aug</v>
      </c>
      <c r="Q4978" s="4">
        <f>WEEKNUM(Table1[[#This Row],[Invoice Date]])</f>
        <v>33</v>
      </c>
    </row>
    <row r="4979" spans="2:17"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c r="O4979" s="4" t="str">
        <f>TEXT(Table1[[#This Row],[Invoice Date]],"yyyy")</f>
        <v>2021</v>
      </c>
      <c r="P4979" s="4" t="str">
        <f>TEXT(Table1[[#This Row],[Invoice Date]],"mmm")</f>
        <v>Aug</v>
      </c>
      <c r="Q4979" s="4">
        <f>WEEKNUM(Table1[[#This Row],[Invoice Date]])</f>
        <v>33</v>
      </c>
    </row>
    <row r="4980" spans="2:17"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c r="O4980" s="4" t="str">
        <f>TEXT(Table1[[#This Row],[Invoice Date]],"yyyy")</f>
        <v>2021</v>
      </c>
      <c r="P4980" s="4" t="str">
        <f>TEXT(Table1[[#This Row],[Invoice Date]],"mmm")</f>
        <v>Aug</v>
      </c>
      <c r="Q4980" s="4">
        <f>WEEKNUM(Table1[[#This Row],[Invoice Date]])</f>
        <v>33</v>
      </c>
    </row>
    <row r="4981" spans="2:17"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c r="O4981" s="4" t="str">
        <f>TEXT(Table1[[#This Row],[Invoice Date]],"yyyy")</f>
        <v>2021</v>
      </c>
      <c r="P4981" s="4" t="str">
        <f>TEXT(Table1[[#This Row],[Invoice Date]],"mmm")</f>
        <v>Aug</v>
      </c>
      <c r="Q4981" s="4">
        <f>WEEKNUM(Table1[[#This Row],[Invoice Date]])</f>
        <v>33</v>
      </c>
    </row>
    <row r="4982" spans="2:17"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c r="O4982" s="4" t="str">
        <f>TEXT(Table1[[#This Row],[Invoice Date]],"yyyy")</f>
        <v>2021</v>
      </c>
      <c r="P4982" s="4" t="str">
        <f>TEXT(Table1[[#This Row],[Invoice Date]],"mmm")</f>
        <v>Aug</v>
      </c>
      <c r="Q4982" s="4">
        <f>WEEKNUM(Table1[[#This Row],[Invoice Date]])</f>
        <v>33</v>
      </c>
    </row>
    <row r="4983" spans="2:17"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c r="O4983" s="4" t="str">
        <f>TEXT(Table1[[#This Row],[Invoice Date]],"yyyy")</f>
        <v>2021</v>
      </c>
      <c r="P4983" s="4" t="str">
        <f>TEXT(Table1[[#This Row],[Invoice Date]],"mmm")</f>
        <v>Aug</v>
      </c>
      <c r="Q4983" s="4">
        <f>WEEKNUM(Table1[[#This Row],[Invoice Date]])</f>
        <v>33</v>
      </c>
    </row>
    <row r="4984" spans="2:17"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c r="O4984" s="4" t="str">
        <f>TEXT(Table1[[#This Row],[Invoice Date]],"yyyy")</f>
        <v>2021</v>
      </c>
      <c r="P4984" s="4" t="str">
        <f>TEXT(Table1[[#This Row],[Invoice Date]],"mmm")</f>
        <v>Aug</v>
      </c>
      <c r="Q4984" s="4">
        <f>WEEKNUM(Table1[[#This Row],[Invoice Date]])</f>
        <v>34</v>
      </c>
    </row>
    <row r="4985" spans="2:17"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c r="O4985" s="4" t="str">
        <f>TEXT(Table1[[#This Row],[Invoice Date]],"yyyy")</f>
        <v>2021</v>
      </c>
      <c r="P4985" s="4" t="str">
        <f>TEXT(Table1[[#This Row],[Invoice Date]],"mmm")</f>
        <v>Aug</v>
      </c>
      <c r="Q4985" s="4">
        <f>WEEKNUM(Table1[[#This Row],[Invoice Date]])</f>
        <v>34</v>
      </c>
    </row>
    <row r="4986" spans="2:17"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c r="O4986" s="4" t="str">
        <f>TEXT(Table1[[#This Row],[Invoice Date]],"yyyy")</f>
        <v>2021</v>
      </c>
      <c r="P4986" s="4" t="str">
        <f>TEXT(Table1[[#This Row],[Invoice Date]],"mmm")</f>
        <v>Aug</v>
      </c>
      <c r="Q4986" s="4">
        <f>WEEKNUM(Table1[[#This Row],[Invoice Date]])</f>
        <v>34</v>
      </c>
    </row>
    <row r="4987" spans="2:17"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c r="O4987" s="4" t="str">
        <f>TEXT(Table1[[#This Row],[Invoice Date]],"yyyy")</f>
        <v>2021</v>
      </c>
      <c r="P4987" s="4" t="str">
        <f>TEXT(Table1[[#This Row],[Invoice Date]],"mmm")</f>
        <v>Aug</v>
      </c>
      <c r="Q4987" s="4">
        <f>WEEKNUM(Table1[[#This Row],[Invoice Date]])</f>
        <v>34</v>
      </c>
    </row>
    <row r="4988" spans="2:17"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c r="O4988" s="4" t="str">
        <f>TEXT(Table1[[#This Row],[Invoice Date]],"yyyy")</f>
        <v>2021</v>
      </c>
      <c r="P4988" s="4" t="str">
        <f>TEXT(Table1[[#This Row],[Invoice Date]],"mmm")</f>
        <v>Aug</v>
      </c>
      <c r="Q4988" s="4">
        <f>WEEKNUM(Table1[[#This Row],[Invoice Date]])</f>
        <v>34</v>
      </c>
    </row>
    <row r="4989" spans="2:17"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c r="O4989" s="4" t="str">
        <f>TEXT(Table1[[#This Row],[Invoice Date]],"yyyy")</f>
        <v>2021</v>
      </c>
      <c r="P4989" s="4" t="str">
        <f>TEXT(Table1[[#This Row],[Invoice Date]],"mmm")</f>
        <v>Aug</v>
      </c>
      <c r="Q4989" s="4">
        <f>WEEKNUM(Table1[[#This Row],[Invoice Date]])</f>
        <v>34</v>
      </c>
    </row>
    <row r="4990" spans="2:17"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c r="O4990" s="4" t="str">
        <f>TEXT(Table1[[#This Row],[Invoice Date]],"yyyy")</f>
        <v>2021</v>
      </c>
      <c r="P4990" s="4" t="str">
        <f>TEXT(Table1[[#This Row],[Invoice Date]],"mmm")</f>
        <v>Aug</v>
      </c>
      <c r="Q4990" s="4">
        <f>WEEKNUM(Table1[[#This Row],[Invoice Date]])</f>
        <v>34</v>
      </c>
    </row>
    <row r="4991" spans="2:17"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c r="O4991" s="4" t="str">
        <f>TEXT(Table1[[#This Row],[Invoice Date]],"yyyy")</f>
        <v>2021</v>
      </c>
      <c r="P4991" s="4" t="str">
        <f>TEXT(Table1[[#This Row],[Invoice Date]],"mmm")</f>
        <v>Aug</v>
      </c>
      <c r="Q4991" s="4">
        <f>WEEKNUM(Table1[[#This Row],[Invoice Date]])</f>
        <v>35</v>
      </c>
    </row>
    <row r="4992" spans="2:17"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c r="O4992" s="4" t="str">
        <f>TEXT(Table1[[#This Row],[Invoice Date]],"yyyy")</f>
        <v>2021</v>
      </c>
      <c r="P4992" s="4" t="str">
        <f>TEXT(Table1[[#This Row],[Invoice Date]],"mmm")</f>
        <v>Aug</v>
      </c>
      <c r="Q4992" s="4">
        <f>WEEKNUM(Table1[[#This Row],[Invoice Date]])</f>
        <v>35</v>
      </c>
    </row>
    <row r="4993" spans="2:17"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c r="O4993" s="4" t="str">
        <f>TEXT(Table1[[#This Row],[Invoice Date]],"yyyy")</f>
        <v>2021</v>
      </c>
      <c r="P4993" s="4" t="str">
        <f>TEXT(Table1[[#This Row],[Invoice Date]],"mmm")</f>
        <v>Aug</v>
      </c>
      <c r="Q4993" s="4">
        <f>WEEKNUM(Table1[[#This Row],[Invoice Date]])</f>
        <v>35</v>
      </c>
    </row>
    <row r="4994" spans="2:17"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c r="O4994" s="4" t="str">
        <f>TEXT(Table1[[#This Row],[Invoice Date]],"yyyy")</f>
        <v>2021</v>
      </c>
      <c r="P4994" s="4" t="str">
        <f>TEXT(Table1[[#This Row],[Invoice Date]],"mmm")</f>
        <v>Aug</v>
      </c>
      <c r="Q4994" s="4">
        <f>WEEKNUM(Table1[[#This Row],[Invoice Date]])</f>
        <v>35</v>
      </c>
    </row>
    <row r="4995" spans="2:17"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c r="O4995" s="4" t="str">
        <f>TEXT(Table1[[#This Row],[Invoice Date]],"yyyy")</f>
        <v>2021</v>
      </c>
      <c r="P4995" s="4" t="str">
        <f>TEXT(Table1[[#This Row],[Invoice Date]],"mmm")</f>
        <v>Aug</v>
      </c>
      <c r="Q4995" s="4">
        <f>WEEKNUM(Table1[[#This Row],[Invoice Date]])</f>
        <v>35</v>
      </c>
    </row>
    <row r="4996" spans="2:17"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c r="O4996" s="4" t="str">
        <f>TEXT(Table1[[#This Row],[Invoice Date]],"yyyy")</f>
        <v>2021</v>
      </c>
      <c r="P4996" s="4" t="str">
        <f>TEXT(Table1[[#This Row],[Invoice Date]],"mmm")</f>
        <v>Aug</v>
      </c>
      <c r="Q4996" s="4">
        <f>WEEKNUM(Table1[[#This Row],[Invoice Date]])</f>
        <v>35</v>
      </c>
    </row>
    <row r="4997" spans="2:17"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c r="O4997" s="4" t="str">
        <f>TEXT(Table1[[#This Row],[Invoice Date]],"yyyy")</f>
        <v>2021</v>
      </c>
      <c r="P4997" s="4" t="str">
        <f>TEXT(Table1[[#This Row],[Invoice Date]],"mmm")</f>
        <v>Aug</v>
      </c>
      <c r="Q4997" s="4">
        <f>WEEKNUM(Table1[[#This Row],[Invoice Date]])</f>
        <v>35</v>
      </c>
    </row>
    <row r="4998" spans="2:17"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c r="O4998" s="4" t="str">
        <f>TEXT(Table1[[#This Row],[Invoice Date]],"yyyy")</f>
        <v>2021</v>
      </c>
      <c r="P4998" s="4" t="str">
        <f>TEXT(Table1[[#This Row],[Invoice Date]],"mmm")</f>
        <v>Aug</v>
      </c>
      <c r="Q4998" s="4">
        <f>WEEKNUM(Table1[[#This Row],[Invoice Date]])</f>
        <v>36</v>
      </c>
    </row>
    <row r="4999" spans="2:17"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c r="O4999" s="4" t="str">
        <f>TEXT(Table1[[#This Row],[Invoice Date]],"yyyy")</f>
        <v>2021</v>
      </c>
      <c r="P4999" s="4" t="str">
        <f>TEXT(Table1[[#This Row],[Invoice Date]],"mmm")</f>
        <v>Aug</v>
      </c>
      <c r="Q4999" s="4">
        <f>WEEKNUM(Table1[[#This Row],[Invoice Date]])</f>
        <v>36</v>
      </c>
    </row>
    <row r="5000" spans="2:17"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c r="O5000" s="4" t="str">
        <f>TEXT(Table1[[#This Row],[Invoice Date]],"yyyy")</f>
        <v>2021</v>
      </c>
      <c r="P5000" s="4" t="str">
        <f>TEXT(Table1[[#This Row],[Invoice Date]],"mmm")</f>
        <v>Aug</v>
      </c>
      <c r="Q5000" s="4">
        <f>WEEKNUM(Table1[[#This Row],[Invoice Date]])</f>
        <v>36</v>
      </c>
    </row>
    <row r="5001" spans="2:17"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c r="O5001" s="4" t="str">
        <f>TEXT(Table1[[#This Row],[Invoice Date]],"yyyy")</f>
        <v>2021</v>
      </c>
      <c r="P5001" s="4" t="str">
        <f>TEXT(Table1[[#This Row],[Invoice Date]],"mmm")</f>
        <v>Sep</v>
      </c>
      <c r="Q5001" s="4">
        <f>WEEKNUM(Table1[[#This Row],[Invoice Date]])</f>
        <v>36</v>
      </c>
    </row>
    <row r="5002" spans="2:17"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c r="O5002" s="4" t="str">
        <f>TEXT(Table1[[#This Row],[Invoice Date]],"yyyy")</f>
        <v>2021</v>
      </c>
      <c r="P5002" s="4" t="str">
        <f>TEXT(Table1[[#This Row],[Invoice Date]],"mmm")</f>
        <v>Sep</v>
      </c>
      <c r="Q5002" s="4">
        <f>WEEKNUM(Table1[[#This Row],[Invoice Date]])</f>
        <v>36</v>
      </c>
    </row>
    <row r="5003" spans="2:17"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c r="O5003" s="4" t="str">
        <f>TEXT(Table1[[#This Row],[Invoice Date]],"yyyy")</f>
        <v>2021</v>
      </c>
      <c r="P5003" s="4" t="str">
        <f>TEXT(Table1[[#This Row],[Invoice Date]],"mmm")</f>
        <v>Sep</v>
      </c>
      <c r="Q5003" s="4">
        <f>WEEKNUM(Table1[[#This Row],[Invoice Date]])</f>
        <v>36</v>
      </c>
    </row>
    <row r="5004" spans="2:17"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c r="O5004" s="4" t="str">
        <f>TEXT(Table1[[#This Row],[Invoice Date]],"yyyy")</f>
        <v>2021</v>
      </c>
      <c r="P5004" s="4" t="str">
        <f>TEXT(Table1[[#This Row],[Invoice Date]],"mmm")</f>
        <v>Sep</v>
      </c>
      <c r="Q5004" s="4">
        <f>WEEKNUM(Table1[[#This Row],[Invoice Date]])</f>
        <v>36</v>
      </c>
    </row>
    <row r="5005" spans="2:17"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c r="O5005" s="4" t="str">
        <f>TEXT(Table1[[#This Row],[Invoice Date]],"yyyy")</f>
        <v>2021</v>
      </c>
      <c r="P5005" s="4" t="str">
        <f>TEXT(Table1[[#This Row],[Invoice Date]],"mmm")</f>
        <v>Sep</v>
      </c>
      <c r="Q5005" s="4">
        <f>WEEKNUM(Table1[[#This Row],[Invoice Date]])</f>
        <v>37</v>
      </c>
    </row>
    <row r="5006" spans="2:17"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c r="O5006" s="4" t="str">
        <f>TEXT(Table1[[#This Row],[Invoice Date]],"yyyy")</f>
        <v>2021</v>
      </c>
      <c r="P5006" s="4" t="str">
        <f>TEXT(Table1[[#This Row],[Invoice Date]],"mmm")</f>
        <v>Sep</v>
      </c>
      <c r="Q5006" s="4">
        <f>WEEKNUM(Table1[[#This Row],[Invoice Date]])</f>
        <v>37</v>
      </c>
    </row>
    <row r="5007" spans="2:17"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c r="O5007" s="4" t="str">
        <f>TEXT(Table1[[#This Row],[Invoice Date]],"yyyy")</f>
        <v>2021</v>
      </c>
      <c r="P5007" s="4" t="str">
        <f>TEXT(Table1[[#This Row],[Invoice Date]],"mmm")</f>
        <v>Sep</v>
      </c>
      <c r="Q5007" s="4">
        <f>WEEKNUM(Table1[[#This Row],[Invoice Date]])</f>
        <v>37</v>
      </c>
    </row>
    <row r="5008" spans="2:17"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c r="O5008" s="4" t="str">
        <f>TEXT(Table1[[#This Row],[Invoice Date]],"yyyy")</f>
        <v>2021</v>
      </c>
      <c r="P5008" s="4" t="str">
        <f>TEXT(Table1[[#This Row],[Invoice Date]],"mmm")</f>
        <v>Sep</v>
      </c>
      <c r="Q5008" s="4">
        <f>WEEKNUM(Table1[[#This Row],[Invoice Date]])</f>
        <v>37</v>
      </c>
    </row>
    <row r="5009" spans="2:17"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c r="O5009" s="4" t="str">
        <f>TEXT(Table1[[#This Row],[Invoice Date]],"yyyy")</f>
        <v>2021</v>
      </c>
      <c r="P5009" s="4" t="str">
        <f>TEXT(Table1[[#This Row],[Invoice Date]],"mmm")</f>
        <v>Sep</v>
      </c>
      <c r="Q5009" s="4">
        <f>WEEKNUM(Table1[[#This Row],[Invoice Date]])</f>
        <v>37</v>
      </c>
    </row>
    <row r="5010" spans="2:17"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c r="O5010" s="4" t="str">
        <f>TEXT(Table1[[#This Row],[Invoice Date]],"yyyy")</f>
        <v>2021</v>
      </c>
      <c r="P5010" s="4" t="str">
        <f>TEXT(Table1[[#This Row],[Invoice Date]],"mmm")</f>
        <v>Sep</v>
      </c>
      <c r="Q5010" s="4">
        <f>WEEKNUM(Table1[[#This Row],[Invoice Date]])</f>
        <v>37</v>
      </c>
    </row>
    <row r="5011" spans="2:17"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c r="O5011" s="4" t="str">
        <f>TEXT(Table1[[#This Row],[Invoice Date]],"yyyy")</f>
        <v>2021</v>
      </c>
      <c r="P5011" s="4" t="str">
        <f>TEXT(Table1[[#This Row],[Invoice Date]],"mmm")</f>
        <v>Sep</v>
      </c>
      <c r="Q5011" s="4">
        <f>WEEKNUM(Table1[[#This Row],[Invoice Date]])</f>
        <v>37</v>
      </c>
    </row>
    <row r="5012" spans="2:17"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c r="O5012" s="4" t="str">
        <f>TEXT(Table1[[#This Row],[Invoice Date]],"yyyy")</f>
        <v>2021</v>
      </c>
      <c r="P5012" s="4" t="str">
        <f>TEXT(Table1[[#This Row],[Invoice Date]],"mmm")</f>
        <v>Sep</v>
      </c>
      <c r="Q5012" s="4">
        <f>WEEKNUM(Table1[[#This Row],[Invoice Date]])</f>
        <v>38</v>
      </c>
    </row>
    <row r="5013" spans="2:17"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c r="O5013" s="4" t="str">
        <f>TEXT(Table1[[#This Row],[Invoice Date]],"yyyy")</f>
        <v>2021</v>
      </c>
      <c r="P5013" s="4" t="str">
        <f>TEXT(Table1[[#This Row],[Invoice Date]],"mmm")</f>
        <v>Sep</v>
      </c>
      <c r="Q5013" s="4">
        <f>WEEKNUM(Table1[[#This Row],[Invoice Date]])</f>
        <v>38</v>
      </c>
    </row>
    <row r="5014" spans="2:17"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c r="O5014" s="4" t="str">
        <f>TEXT(Table1[[#This Row],[Invoice Date]],"yyyy")</f>
        <v>2021</v>
      </c>
      <c r="P5014" s="4" t="str">
        <f>TEXT(Table1[[#This Row],[Invoice Date]],"mmm")</f>
        <v>Sep</v>
      </c>
      <c r="Q5014" s="4">
        <f>WEEKNUM(Table1[[#This Row],[Invoice Date]])</f>
        <v>38</v>
      </c>
    </row>
    <row r="5015" spans="2:17"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c r="O5015" s="4" t="str">
        <f>TEXT(Table1[[#This Row],[Invoice Date]],"yyyy")</f>
        <v>2021</v>
      </c>
      <c r="P5015" s="4" t="str">
        <f>TEXT(Table1[[#This Row],[Invoice Date]],"mmm")</f>
        <v>Sep</v>
      </c>
      <c r="Q5015" s="4">
        <f>WEEKNUM(Table1[[#This Row],[Invoice Date]])</f>
        <v>38</v>
      </c>
    </row>
    <row r="5016" spans="2:17"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c r="O5016" s="4" t="str">
        <f>TEXT(Table1[[#This Row],[Invoice Date]],"yyyy")</f>
        <v>2021</v>
      </c>
      <c r="P5016" s="4" t="str">
        <f>TEXT(Table1[[#This Row],[Invoice Date]],"mmm")</f>
        <v>Sep</v>
      </c>
      <c r="Q5016" s="4">
        <f>WEEKNUM(Table1[[#This Row],[Invoice Date]])</f>
        <v>38</v>
      </c>
    </row>
    <row r="5017" spans="2:17"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c r="O5017" s="4" t="str">
        <f>TEXT(Table1[[#This Row],[Invoice Date]],"yyyy")</f>
        <v>2021</v>
      </c>
      <c r="P5017" s="4" t="str">
        <f>TEXT(Table1[[#This Row],[Invoice Date]],"mmm")</f>
        <v>Sep</v>
      </c>
      <c r="Q5017" s="4">
        <f>WEEKNUM(Table1[[#This Row],[Invoice Date]])</f>
        <v>38</v>
      </c>
    </row>
    <row r="5018" spans="2:17"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c r="O5018" s="4" t="str">
        <f>TEXT(Table1[[#This Row],[Invoice Date]],"yyyy")</f>
        <v>2021</v>
      </c>
      <c r="P5018" s="4" t="str">
        <f>TEXT(Table1[[#This Row],[Invoice Date]],"mmm")</f>
        <v>Sep</v>
      </c>
      <c r="Q5018" s="4">
        <f>WEEKNUM(Table1[[#This Row],[Invoice Date]])</f>
        <v>38</v>
      </c>
    </row>
    <row r="5019" spans="2:17"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c r="O5019" s="4" t="str">
        <f>TEXT(Table1[[#This Row],[Invoice Date]],"yyyy")</f>
        <v>2021</v>
      </c>
      <c r="P5019" s="4" t="str">
        <f>TEXT(Table1[[#This Row],[Invoice Date]],"mmm")</f>
        <v>Sep</v>
      </c>
      <c r="Q5019" s="4">
        <f>WEEKNUM(Table1[[#This Row],[Invoice Date]])</f>
        <v>39</v>
      </c>
    </row>
    <row r="5020" spans="2:17"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c r="O5020" s="4" t="str">
        <f>TEXT(Table1[[#This Row],[Invoice Date]],"yyyy")</f>
        <v>2021</v>
      </c>
      <c r="P5020" s="4" t="str">
        <f>TEXT(Table1[[#This Row],[Invoice Date]],"mmm")</f>
        <v>Sep</v>
      </c>
      <c r="Q5020" s="4">
        <f>WEEKNUM(Table1[[#This Row],[Invoice Date]])</f>
        <v>39</v>
      </c>
    </row>
    <row r="5021" spans="2:17"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c r="O5021" s="4" t="str">
        <f>TEXT(Table1[[#This Row],[Invoice Date]],"yyyy")</f>
        <v>2021</v>
      </c>
      <c r="P5021" s="4" t="str">
        <f>TEXT(Table1[[#This Row],[Invoice Date]],"mmm")</f>
        <v>Sep</v>
      </c>
      <c r="Q5021" s="4">
        <f>WEEKNUM(Table1[[#This Row],[Invoice Date]])</f>
        <v>39</v>
      </c>
    </row>
    <row r="5022" spans="2:17"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c r="O5022" s="4" t="str">
        <f>TEXT(Table1[[#This Row],[Invoice Date]],"yyyy")</f>
        <v>2021</v>
      </c>
      <c r="P5022" s="4" t="str">
        <f>TEXT(Table1[[#This Row],[Invoice Date]],"mmm")</f>
        <v>Sep</v>
      </c>
      <c r="Q5022" s="4">
        <f>WEEKNUM(Table1[[#This Row],[Invoice Date]])</f>
        <v>39</v>
      </c>
    </row>
    <row r="5023" spans="2:17"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c r="O5023" s="4" t="str">
        <f>TEXT(Table1[[#This Row],[Invoice Date]],"yyyy")</f>
        <v>2021</v>
      </c>
      <c r="P5023" s="4" t="str">
        <f>TEXT(Table1[[#This Row],[Invoice Date]],"mmm")</f>
        <v>Sep</v>
      </c>
      <c r="Q5023" s="4">
        <f>WEEKNUM(Table1[[#This Row],[Invoice Date]])</f>
        <v>39</v>
      </c>
    </row>
    <row r="5024" spans="2:17"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c r="O5024" s="4" t="str">
        <f>TEXT(Table1[[#This Row],[Invoice Date]],"yyyy")</f>
        <v>2021</v>
      </c>
      <c r="P5024" s="4" t="str">
        <f>TEXT(Table1[[#This Row],[Invoice Date]],"mmm")</f>
        <v>Sep</v>
      </c>
      <c r="Q5024" s="4">
        <f>WEEKNUM(Table1[[#This Row],[Invoice Date]])</f>
        <v>39</v>
      </c>
    </row>
    <row r="5025" spans="2:17"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c r="O5025" s="4" t="str">
        <f>TEXT(Table1[[#This Row],[Invoice Date]],"yyyy")</f>
        <v>2021</v>
      </c>
      <c r="P5025" s="4" t="str">
        <f>TEXT(Table1[[#This Row],[Invoice Date]],"mmm")</f>
        <v>Sep</v>
      </c>
      <c r="Q5025" s="4">
        <f>WEEKNUM(Table1[[#This Row],[Invoice Date]])</f>
        <v>39</v>
      </c>
    </row>
    <row r="5026" spans="2:17"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c r="O5026" s="4" t="str">
        <f>TEXT(Table1[[#This Row],[Invoice Date]],"yyyy")</f>
        <v>2021</v>
      </c>
      <c r="P5026" s="4" t="str">
        <f>TEXT(Table1[[#This Row],[Invoice Date]],"mmm")</f>
        <v>Sep</v>
      </c>
      <c r="Q5026" s="4">
        <f>WEEKNUM(Table1[[#This Row],[Invoice Date]])</f>
        <v>40</v>
      </c>
    </row>
    <row r="5027" spans="2:17"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c r="O5027" s="4" t="str">
        <f>TEXT(Table1[[#This Row],[Invoice Date]],"yyyy")</f>
        <v>2021</v>
      </c>
      <c r="P5027" s="4" t="str">
        <f>TEXT(Table1[[#This Row],[Invoice Date]],"mmm")</f>
        <v>Sep</v>
      </c>
      <c r="Q5027" s="4">
        <f>WEEKNUM(Table1[[#This Row],[Invoice Date]])</f>
        <v>40</v>
      </c>
    </row>
    <row r="5028" spans="2:17"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c r="O5028" s="4" t="str">
        <f>TEXT(Table1[[#This Row],[Invoice Date]],"yyyy")</f>
        <v>2021</v>
      </c>
      <c r="P5028" s="4" t="str">
        <f>TEXT(Table1[[#This Row],[Invoice Date]],"mmm")</f>
        <v>Sep</v>
      </c>
      <c r="Q5028" s="4">
        <f>WEEKNUM(Table1[[#This Row],[Invoice Date]])</f>
        <v>40</v>
      </c>
    </row>
    <row r="5029" spans="2:17"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c r="O5029" s="4" t="str">
        <f>TEXT(Table1[[#This Row],[Invoice Date]],"yyyy")</f>
        <v>2021</v>
      </c>
      <c r="P5029" s="4" t="str">
        <f>TEXT(Table1[[#This Row],[Invoice Date]],"mmm")</f>
        <v>Sep</v>
      </c>
      <c r="Q5029" s="4">
        <f>WEEKNUM(Table1[[#This Row],[Invoice Date]])</f>
        <v>40</v>
      </c>
    </row>
    <row r="5030" spans="2:17"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c r="O5030" s="4" t="str">
        <f>TEXT(Table1[[#This Row],[Invoice Date]],"yyyy")</f>
        <v>2021</v>
      </c>
      <c r="P5030" s="4" t="str">
        <f>TEXT(Table1[[#This Row],[Invoice Date]],"mmm")</f>
        <v>Sep</v>
      </c>
      <c r="Q5030" s="4">
        <f>WEEKNUM(Table1[[#This Row],[Invoice Date]])</f>
        <v>40</v>
      </c>
    </row>
    <row r="5031" spans="2:17"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c r="O5031" s="4" t="str">
        <f>TEXT(Table1[[#This Row],[Invoice Date]],"yyyy")</f>
        <v>2021</v>
      </c>
      <c r="P5031" s="4" t="str">
        <f>TEXT(Table1[[#This Row],[Invoice Date]],"mmm")</f>
        <v>Oct</v>
      </c>
      <c r="Q5031" s="4">
        <f>WEEKNUM(Table1[[#This Row],[Invoice Date]])</f>
        <v>40</v>
      </c>
    </row>
    <row r="5032" spans="2:17"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c r="O5032" s="4" t="str">
        <f>TEXT(Table1[[#This Row],[Invoice Date]],"yyyy")</f>
        <v>2021</v>
      </c>
      <c r="P5032" s="4" t="str">
        <f>TEXT(Table1[[#This Row],[Invoice Date]],"mmm")</f>
        <v>Oct</v>
      </c>
      <c r="Q5032" s="4">
        <f>WEEKNUM(Table1[[#This Row],[Invoice Date]])</f>
        <v>40</v>
      </c>
    </row>
    <row r="5033" spans="2:17"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c r="O5033" s="4" t="str">
        <f>TEXT(Table1[[#This Row],[Invoice Date]],"yyyy")</f>
        <v>2021</v>
      </c>
      <c r="P5033" s="4" t="str">
        <f>TEXT(Table1[[#This Row],[Invoice Date]],"mmm")</f>
        <v>Oct</v>
      </c>
      <c r="Q5033" s="4">
        <f>WEEKNUM(Table1[[#This Row],[Invoice Date]])</f>
        <v>41</v>
      </c>
    </row>
    <row r="5034" spans="2:17"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c r="O5034" s="4" t="str">
        <f>TEXT(Table1[[#This Row],[Invoice Date]],"yyyy")</f>
        <v>2021</v>
      </c>
      <c r="P5034" s="4" t="str">
        <f>TEXT(Table1[[#This Row],[Invoice Date]],"mmm")</f>
        <v>Oct</v>
      </c>
      <c r="Q5034" s="4">
        <f>WEEKNUM(Table1[[#This Row],[Invoice Date]])</f>
        <v>41</v>
      </c>
    </row>
    <row r="5035" spans="2:17"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c r="O5035" s="4" t="str">
        <f>TEXT(Table1[[#This Row],[Invoice Date]],"yyyy")</f>
        <v>2021</v>
      </c>
      <c r="P5035" s="4" t="str">
        <f>TEXT(Table1[[#This Row],[Invoice Date]],"mmm")</f>
        <v>Oct</v>
      </c>
      <c r="Q5035" s="4">
        <f>WEEKNUM(Table1[[#This Row],[Invoice Date]])</f>
        <v>41</v>
      </c>
    </row>
    <row r="5036" spans="2:17"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c r="O5036" s="4" t="str">
        <f>TEXT(Table1[[#This Row],[Invoice Date]],"yyyy")</f>
        <v>2021</v>
      </c>
      <c r="P5036" s="4" t="str">
        <f>TEXT(Table1[[#This Row],[Invoice Date]],"mmm")</f>
        <v>Oct</v>
      </c>
      <c r="Q5036" s="4">
        <f>WEEKNUM(Table1[[#This Row],[Invoice Date]])</f>
        <v>41</v>
      </c>
    </row>
    <row r="5037" spans="2:17"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c r="O5037" s="4" t="str">
        <f>TEXT(Table1[[#This Row],[Invoice Date]],"yyyy")</f>
        <v>2021</v>
      </c>
      <c r="P5037" s="4" t="str">
        <f>TEXT(Table1[[#This Row],[Invoice Date]],"mmm")</f>
        <v>Oct</v>
      </c>
      <c r="Q5037" s="4">
        <f>WEEKNUM(Table1[[#This Row],[Invoice Date]])</f>
        <v>41</v>
      </c>
    </row>
    <row r="5038" spans="2:17"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c r="O5038" s="4" t="str">
        <f>TEXT(Table1[[#This Row],[Invoice Date]],"yyyy")</f>
        <v>2021</v>
      </c>
      <c r="P5038" s="4" t="str">
        <f>TEXT(Table1[[#This Row],[Invoice Date]],"mmm")</f>
        <v>Oct</v>
      </c>
      <c r="Q5038" s="4">
        <f>WEEKNUM(Table1[[#This Row],[Invoice Date]])</f>
        <v>41</v>
      </c>
    </row>
    <row r="5039" spans="2:17"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c r="O5039" s="4" t="str">
        <f>TEXT(Table1[[#This Row],[Invoice Date]],"yyyy")</f>
        <v>2021</v>
      </c>
      <c r="P5039" s="4" t="str">
        <f>TEXT(Table1[[#This Row],[Invoice Date]],"mmm")</f>
        <v>Oct</v>
      </c>
      <c r="Q5039" s="4">
        <f>WEEKNUM(Table1[[#This Row],[Invoice Date]])</f>
        <v>41</v>
      </c>
    </row>
    <row r="5040" spans="2:17"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c r="O5040" s="4" t="str">
        <f>TEXT(Table1[[#This Row],[Invoice Date]],"yyyy")</f>
        <v>2021</v>
      </c>
      <c r="P5040" s="4" t="str">
        <f>TEXT(Table1[[#This Row],[Invoice Date]],"mmm")</f>
        <v>Oct</v>
      </c>
      <c r="Q5040" s="4">
        <f>WEEKNUM(Table1[[#This Row],[Invoice Date]])</f>
        <v>42</v>
      </c>
    </row>
    <row r="5041" spans="2:17"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c r="O5041" s="4" t="str">
        <f>TEXT(Table1[[#This Row],[Invoice Date]],"yyyy")</f>
        <v>2021</v>
      </c>
      <c r="P5041" s="4" t="str">
        <f>TEXT(Table1[[#This Row],[Invoice Date]],"mmm")</f>
        <v>Oct</v>
      </c>
      <c r="Q5041" s="4">
        <f>WEEKNUM(Table1[[#This Row],[Invoice Date]])</f>
        <v>42</v>
      </c>
    </row>
    <row r="5042" spans="2:17"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c r="O5042" s="4" t="str">
        <f>TEXT(Table1[[#This Row],[Invoice Date]],"yyyy")</f>
        <v>2021</v>
      </c>
      <c r="P5042" s="4" t="str">
        <f>TEXT(Table1[[#This Row],[Invoice Date]],"mmm")</f>
        <v>Oct</v>
      </c>
      <c r="Q5042" s="4">
        <f>WEEKNUM(Table1[[#This Row],[Invoice Date]])</f>
        <v>42</v>
      </c>
    </row>
    <row r="5043" spans="2:17"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c r="O5043" s="4" t="str">
        <f>TEXT(Table1[[#This Row],[Invoice Date]],"yyyy")</f>
        <v>2021</v>
      </c>
      <c r="P5043" s="4" t="str">
        <f>TEXT(Table1[[#This Row],[Invoice Date]],"mmm")</f>
        <v>Oct</v>
      </c>
      <c r="Q5043" s="4">
        <f>WEEKNUM(Table1[[#This Row],[Invoice Date]])</f>
        <v>42</v>
      </c>
    </row>
    <row r="5044" spans="2:17"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c r="O5044" s="4" t="str">
        <f>TEXT(Table1[[#This Row],[Invoice Date]],"yyyy")</f>
        <v>2021</v>
      </c>
      <c r="P5044" s="4" t="str">
        <f>TEXT(Table1[[#This Row],[Invoice Date]],"mmm")</f>
        <v>Oct</v>
      </c>
      <c r="Q5044" s="4">
        <f>WEEKNUM(Table1[[#This Row],[Invoice Date]])</f>
        <v>42</v>
      </c>
    </row>
    <row r="5045" spans="2:17"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c r="O5045" s="4" t="str">
        <f>TEXT(Table1[[#This Row],[Invoice Date]],"yyyy")</f>
        <v>2021</v>
      </c>
      <c r="P5045" s="4" t="str">
        <f>TEXT(Table1[[#This Row],[Invoice Date]],"mmm")</f>
        <v>Oct</v>
      </c>
      <c r="Q5045" s="4">
        <f>WEEKNUM(Table1[[#This Row],[Invoice Date]])</f>
        <v>42</v>
      </c>
    </row>
    <row r="5046" spans="2:17"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c r="O5046" s="4" t="str">
        <f>TEXT(Table1[[#This Row],[Invoice Date]],"yyyy")</f>
        <v>2021</v>
      </c>
      <c r="P5046" s="4" t="str">
        <f>TEXT(Table1[[#This Row],[Invoice Date]],"mmm")</f>
        <v>Oct</v>
      </c>
      <c r="Q5046" s="4">
        <f>WEEKNUM(Table1[[#This Row],[Invoice Date]])</f>
        <v>42</v>
      </c>
    </row>
    <row r="5047" spans="2:17"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c r="O5047" s="4" t="str">
        <f>TEXT(Table1[[#This Row],[Invoice Date]],"yyyy")</f>
        <v>2021</v>
      </c>
      <c r="P5047" s="4" t="str">
        <f>TEXT(Table1[[#This Row],[Invoice Date]],"mmm")</f>
        <v>Oct</v>
      </c>
      <c r="Q5047" s="4">
        <f>WEEKNUM(Table1[[#This Row],[Invoice Date]])</f>
        <v>43</v>
      </c>
    </row>
    <row r="5048" spans="2:17"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c r="O5048" s="4" t="str">
        <f>TEXT(Table1[[#This Row],[Invoice Date]],"yyyy")</f>
        <v>2021</v>
      </c>
      <c r="P5048" s="4" t="str">
        <f>TEXT(Table1[[#This Row],[Invoice Date]],"mmm")</f>
        <v>Oct</v>
      </c>
      <c r="Q5048" s="4">
        <f>WEEKNUM(Table1[[#This Row],[Invoice Date]])</f>
        <v>43</v>
      </c>
    </row>
    <row r="5049" spans="2:17"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c r="O5049" s="4" t="str">
        <f>TEXT(Table1[[#This Row],[Invoice Date]],"yyyy")</f>
        <v>2021</v>
      </c>
      <c r="P5049" s="4" t="str">
        <f>TEXT(Table1[[#This Row],[Invoice Date]],"mmm")</f>
        <v>Oct</v>
      </c>
      <c r="Q5049" s="4">
        <f>WEEKNUM(Table1[[#This Row],[Invoice Date]])</f>
        <v>43</v>
      </c>
    </row>
    <row r="5050" spans="2:17"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c r="O5050" s="4" t="str">
        <f>TEXT(Table1[[#This Row],[Invoice Date]],"yyyy")</f>
        <v>2021</v>
      </c>
      <c r="P5050" s="4" t="str">
        <f>TEXT(Table1[[#This Row],[Invoice Date]],"mmm")</f>
        <v>Oct</v>
      </c>
      <c r="Q5050" s="4">
        <f>WEEKNUM(Table1[[#This Row],[Invoice Date]])</f>
        <v>43</v>
      </c>
    </row>
    <row r="5051" spans="2:17"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c r="O5051" s="4" t="str">
        <f>TEXT(Table1[[#This Row],[Invoice Date]],"yyyy")</f>
        <v>2021</v>
      </c>
      <c r="P5051" s="4" t="str">
        <f>TEXT(Table1[[#This Row],[Invoice Date]],"mmm")</f>
        <v>Oct</v>
      </c>
      <c r="Q5051" s="4">
        <f>WEEKNUM(Table1[[#This Row],[Invoice Date]])</f>
        <v>43</v>
      </c>
    </row>
    <row r="5052" spans="2:17"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c r="O5052" s="4" t="str">
        <f>TEXT(Table1[[#This Row],[Invoice Date]],"yyyy")</f>
        <v>2021</v>
      </c>
      <c r="P5052" s="4" t="str">
        <f>TEXT(Table1[[#This Row],[Invoice Date]],"mmm")</f>
        <v>Oct</v>
      </c>
      <c r="Q5052" s="4">
        <f>WEEKNUM(Table1[[#This Row],[Invoice Date]])</f>
        <v>43</v>
      </c>
    </row>
    <row r="5053" spans="2:17"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c r="O5053" s="4" t="str">
        <f>TEXT(Table1[[#This Row],[Invoice Date]],"yyyy")</f>
        <v>2021</v>
      </c>
      <c r="P5053" s="4" t="str">
        <f>TEXT(Table1[[#This Row],[Invoice Date]],"mmm")</f>
        <v>Oct</v>
      </c>
      <c r="Q5053" s="4">
        <f>WEEKNUM(Table1[[#This Row],[Invoice Date]])</f>
        <v>43</v>
      </c>
    </row>
    <row r="5054" spans="2:17"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c r="O5054" s="4" t="str">
        <f>TEXT(Table1[[#This Row],[Invoice Date]],"yyyy")</f>
        <v>2021</v>
      </c>
      <c r="P5054" s="4" t="str">
        <f>TEXT(Table1[[#This Row],[Invoice Date]],"mmm")</f>
        <v>Oct</v>
      </c>
      <c r="Q5054" s="4">
        <f>WEEKNUM(Table1[[#This Row],[Invoice Date]])</f>
        <v>44</v>
      </c>
    </row>
    <row r="5055" spans="2:17"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c r="O5055" s="4" t="str">
        <f>TEXT(Table1[[#This Row],[Invoice Date]],"yyyy")</f>
        <v>2021</v>
      </c>
      <c r="P5055" s="4" t="str">
        <f>TEXT(Table1[[#This Row],[Invoice Date]],"mmm")</f>
        <v>Oct</v>
      </c>
      <c r="Q5055" s="4">
        <f>WEEKNUM(Table1[[#This Row],[Invoice Date]])</f>
        <v>44</v>
      </c>
    </row>
    <row r="5056" spans="2:17"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c r="O5056" s="4" t="str">
        <f>TEXT(Table1[[#This Row],[Invoice Date]],"yyyy")</f>
        <v>2021</v>
      </c>
      <c r="P5056" s="4" t="str">
        <f>TEXT(Table1[[#This Row],[Invoice Date]],"mmm")</f>
        <v>Oct</v>
      </c>
      <c r="Q5056" s="4">
        <f>WEEKNUM(Table1[[#This Row],[Invoice Date]])</f>
        <v>44</v>
      </c>
    </row>
    <row r="5057" spans="2:17"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c r="O5057" s="4" t="str">
        <f>TEXT(Table1[[#This Row],[Invoice Date]],"yyyy")</f>
        <v>2021</v>
      </c>
      <c r="P5057" s="4" t="str">
        <f>TEXT(Table1[[#This Row],[Invoice Date]],"mmm")</f>
        <v>Oct</v>
      </c>
      <c r="Q5057" s="4">
        <f>WEEKNUM(Table1[[#This Row],[Invoice Date]])</f>
        <v>44</v>
      </c>
    </row>
    <row r="5058" spans="2:17"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c r="O5058" s="4" t="str">
        <f>TEXT(Table1[[#This Row],[Invoice Date]],"yyyy")</f>
        <v>2021</v>
      </c>
      <c r="P5058" s="4" t="str">
        <f>TEXT(Table1[[#This Row],[Invoice Date]],"mmm")</f>
        <v>Oct</v>
      </c>
      <c r="Q5058" s="4">
        <f>WEEKNUM(Table1[[#This Row],[Invoice Date]])</f>
        <v>44</v>
      </c>
    </row>
    <row r="5059" spans="2:17"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c r="O5059" s="4" t="str">
        <f>TEXT(Table1[[#This Row],[Invoice Date]],"yyyy")</f>
        <v>2021</v>
      </c>
      <c r="P5059" s="4" t="str">
        <f>TEXT(Table1[[#This Row],[Invoice Date]],"mmm")</f>
        <v>Oct</v>
      </c>
      <c r="Q5059" s="4">
        <f>WEEKNUM(Table1[[#This Row],[Invoice Date]])</f>
        <v>44</v>
      </c>
    </row>
    <row r="5060" spans="2:17"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c r="O5060" s="4" t="str">
        <f>TEXT(Table1[[#This Row],[Invoice Date]],"yyyy")</f>
        <v>2021</v>
      </c>
      <c r="P5060" s="4" t="str">
        <f>TEXT(Table1[[#This Row],[Invoice Date]],"mmm")</f>
        <v>Oct</v>
      </c>
      <c r="Q5060" s="4">
        <f>WEEKNUM(Table1[[#This Row],[Invoice Date]])</f>
        <v>44</v>
      </c>
    </row>
    <row r="5061" spans="2:17"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c r="O5061" s="4" t="str">
        <f>TEXT(Table1[[#This Row],[Invoice Date]],"yyyy")</f>
        <v>2021</v>
      </c>
      <c r="P5061" s="4" t="str">
        <f>TEXT(Table1[[#This Row],[Invoice Date]],"mmm")</f>
        <v>Oct</v>
      </c>
      <c r="Q5061" s="4">
        <f>WEEKNUM(Table1[[#This Row],[Invoice Date]])</f>
        <v>45</v>
      </c>
    </row>
    <row r="5062" spans="2:17"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c r="O5062" s="4" t="str">
        <f>TEXT(Table1[[#This Row],[Invoice Date]],"yyyy")</f>
        <v>2021</v>
      </c>
      <c r="P5062" s="4" t="str">
        <f>TEXT(Table1[[#This Row],[Invoice Date]],"mmm")</f>
        <v>Nov</v>
      </c>
      <c r="Q5062" s="4">
        <f>WEEKNUM(Table1[[#This Row],[Invoice Date]])</f>
        <v>45</v>
      </c>
    </row>
    <row r="5063" spans="2:17"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c r="O5063" s="4" t="str">
        <f>TEXT(Table1[[#This Row],[Invoice Date]],"yyyy")</f>
        <v>2021</v>
      </c>
      <c r="P5063" s="4" t="str">
        <f>TEXT(Table1[[#This Row],[Invoice Date]],"mmm")</f>
        <v>Nov</v>
      </c>
      <c r="Q5063" s="4">
        <f>WEEKNUM(Table1[[#This Row],[Invoice Date]])</f>
        <v>45</v>
      </c>
    </row>
    <row r="5064" spans="2:17"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c r="O5064" s="4" t="str">
        <f>TEXT(Table1[[#This Row],[Invoice Date]],"yyyy")</f>
        <v>2021</v>
      </c>
      <c r="P5064" s="4" t="str">
        <f>TEXT(Table1[[#This Row],[Invoice Date]],"mmm")</f>
        <v>Nov</v>
      </c>
      <c r="Q5064" s="4">
        <f>WEEKNUM(Table1[[#This Row],[Invoice Date]])</f>
        <v>45</v>
      </c>
    </row>
    <row r="5065" spans="2:17"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c r="O5065" s="4" t="str">
        <f>TEXT(Table1[[#This Row],[Invoice Date]],"yyyy")</f>
        <v>2021</v>
      </c>
      <c r="P5065" s="4" t="str">
        <f>TEXT(Table1[[#This Row],[Invoice Date]],"mmm")</f>
        <v>Nov</v>
      </c>
      <c r="Q5065" s="4">
        <f>WEEKNUM(Table1[[#This Row],[Invoice Date]])</f>
        <v>45</v>
      </c>
    </row>
    <row r="5066" spans="2:17"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c r="O5066" s="4" t="str">
        <f>TEXT(Table1[[#This Row],[Invoice Date]],"yyyy")</f>
        <v>2021</v>
      </c>
      <c r="P5066" s="4" t="str">
        <f>TEXT(Table1[[#This Row],[Invoice Date]],"mmm")</f>
        <v>Nov</v>
      </c>
      <c r="Q5066" s="4">
        <f>WEEKNUM(Table1[[#This Row],[Invoice Date]])</f>
        <v>45</v>
      </c>
    </row>
    <row r="5067" spans="2:17"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c r="O5067" s="4" t="str">
        <f>TEXT(Table1[[#This Row],[Invoice Date]],"yyyy")</f>
        <v>2021</v>
      </c>
      <c r="P5067" s="4" t="str">
        <f>TEXT(Table1[[#This Row],[Invoice Date]],"mmm")</f>
        <v>Nov</v>
      </c>
      <c r="Q5067" s="4">
        <f>WEEKNUM(Table1[[#This Row],[Invoice Date]])</f>
        <v>45</v>
      </c>
    </row>
    <row r="5068" spans="2:17"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c r="O5068" s="4" t="str">
        <f>TEXT(Table1[[#This Row],[Invoice Date]],"yyyy")</f>
        <v>2021</v>
      </c>
      <c r="P5068" s="4" t="str">
        <f>TEXT(Table1[[#This Row],[Invoice Date]],"mmm")</f>
        <v>Nov</v>
      </c>
      <c r="Q5068" s="4">
        <f>WEEKNUM(Table1[[#This Row],[Invoice Date]])</f>
        <v>46</v>
      </c>
    </row>
    <row r="5069" spans="2:17"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c r="O5069" s="4" t="str">
        <f>TEXT(Table1[[#This Row],[Invoice Date]],"yyyy")</f>
        <v>2021</v>
      </c>
      <c r="P5069" s="4" t="str">
        <f>TEXT(Table1[[#This Row],[Invoice Date]],"mmm")</f>
        <v>Nov</v>
      </c>
      <c r="Q5069" s="4">
        <f>WEEKNUM(Table1[[#This Row],[Invoice Date]])</f>
        <v>46</v>
      </c>
    </row>
    <row r="5070" spans="2:17"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c r="O5070" s="4" t="str">
        <f>TEXT(Table1[[#This Row],[Invoice Date]],"yyyy")</f>
        <v>2021</v>
      </c>
      <c r="P5070" s="4" t="str">
        <f>TEXT(Table1[[#This Row],[Invoice Date]],"mmm")</f>
        <v>Nov</v>
      </c>
      <c r="Q5070" s="4">
        <f>WEEKNUM(Table1[[#This Row],[Invoice Date]])</f>
        <v>46</v>
      </c>
    </row>
    <row r="5071" spans="2:17"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c r="O5071" s="4" t="str">
        <f>TEXT(Table1[[#This Row],[Invoice Date]],"yyyy")</f>
        <v>2021</v>
      </c>
      <c r="P5071" s="4" t="str">
        <f>TEXT(Table1[[#This Row],[Invoice Date]],"mmm")</f>
        <v>Nov</v>
      </c>
      <c r="Q5071" s="4">
        <f>WEEKNUM(Table1[[#This Row],[Invoice Date]])</f>
        <v>46</v>
      </c>
    </row>
    <row r="5072" spans="2:17"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c r="O5072" s="4" t="str">
        <f>TEXT(Table1[[#This Row],[Invoice Date]],"yyyy")</f>
        <v>2021</v>
      </c>
      <c r="P5072" s="4" t="str">
        <f>TEXT(Table1[[#This Row],[Invoice Date]],"mmm")</f>
        <v>Nov</v>
      </c>
      <c r="Q5072" s="4">
        <f>WEEKNUM(Table1[[#This Row],[Invoice Date]])</f>
        <v>46</v>
      </c>
    </row>
    <row r="5073" spans="2:17"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c r="O5073" s="4" t="str">
        <f>TEXT(Table1[[#This Row],[Invoice Date]],"yyyy")</f>
        <v>2021</v>
      </c>
      <c r="P5073" s="4" t="str">
        <f>TEXT(Table1[[#This Row],[Invoice Date]],"mmm")</f>
        <v>Nov</v>
      </c>
      <c r="Q5073" s="4">
        <f>WEEKNUM(Table1[[#This Row],[Invoice Date]])</f>
        <v>46</v>
      </c>
    </row>
    <row r="5074" spans="2:17"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c r="O5074" s="4" t="str">
        <f>TEXT(Table1[[#This Row],[Invoice Date]],"yyyy")</f>
        <v>2021</v>
      </c>
      <c r="P5074" s="4" t="str">
        <f>TEXT(Table1[[#This Row],[Invoice Date]],"mmm")</f>
        <v>Nov</v>
      </c>
      <c r="Q5074" s="4">
        <f>WEEKNUM(Table1[[#This Row],[Invoice Date]])</f>
        <v>46</v>
      </c>
    </row>
    <row r="5075" spans="2:17"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c r="O5075" s="4" t="str">
        <f>TEXT(Table1[[#This Row],[Invoice Date]],"yyyy")</f>
        <v>2021</v>
      </c>
      <c r="P5075" s="4" t="str">
        <f>TEXT(Table1[[#This Row],[Invoice Date]],"mmm")</f>
        <v>Nov</v>
      </c>
      <c r="Q5075" s="4">
        <f>WEEKNUM(Table1[[#This Row],[Invoice Date]])</f>
        <v>47</v>
      </c>
    </row>
    <row r="5076" spans="2:17"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c r="O5076" s="4" t="str">
        <f>TEXT(Table1[[#This Row],[Invoice Date]],"yyyy")</f>
        <v>2021</v>
      </c>
      <c r="P5076" s="4" t="str">
        <f>TEXT(Table1[[#This Row],[Invoice Date]],"mmm")</f>
        <v>Nov</v>
      </c>
      <c r="Q5076" s="4">
        <f>WEEKNUM(Table1[[#This Row],[Invoice Date]])</f>
        <v>47</v>
      </c>
    </row>
    <row r="5077" spans="2:17"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c r="O5077" s="4" t="str">
        <f>TEXT(Table1[[#This Row],[Invoice Date]],"yyyy")</f>
        <v>2021</v>
      </c>
      <c r="P5077" s="4" t="str">
        <f>TEXT(Table1[[#This Row],[Invoice Date]],"mmm")</f>
        <v>Nov</v>
      </c>
      <c r="Q5077" s="4">
        <f>WEEKNUM(Table1[[#This Row],[Invoice Date]])</f>
        <v>47</v>
      </c>
    </row>
    <row r="5078" spans="2:17"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c r="O5078" s="4" t="str">
        <f>TEXT(Table1[[#This Row],[Invoice Date]],"yyyy")</f>
        <v>2021</v>
      </c>
      <c r="P5078" s="4" t="str">
        <f>TEXT(Table1[[#This Row],[Invoice Date]],"mmm")</f>
        <v>Nov</v>
      </c>
      <c r="Q5078" s="4">
        <f>WEEKNUM(Table1[[#This Row],[Invoice Date]])</f>
        <v>47</v>
      </c>
    </row>
    <row r="5079" spans="2:17"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c r="O5079" s="4" t="str">
        <f>TEXT(Table1[[#This Row],[Invoice Date]],"yyyy")</f>
        <v>2021</v>
      </c>
      <c r="P5079" s="4" t="str">
        <f>TEXT(Table1[[#This Row],[Invoice Date]],"mmm")</f>
        <v>Nov</v>
      </c>
      <c r="Q5079" s="4">
        <f>WEEKNUM(Table1[[#This Row],[Invoice Date]])</f>
        <v>47</v>
      </c>
    </row>
    <row r="5080" spans="2:17"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c r="O5080" s="4" t="str">
        <f>TEXT(Table1[[#This Row],[Invoice Date]],"yyyy")</f>
        <v>2021</v>
      </c>
      <c r="P5080" s="4" t="str">
        <f>TEXT(Table1[[#This Row],[Invoice Date]],"mmm")</f>
        <v>Nov</v>
      </c>
      <c r="Q5080" s="4">
        <f>WEEKNUM(Table1[[#This Row],[Invoice Date]])</f>
        <v>47</v>
      </c>
    </row>
    <row r="5081" spans="2:17"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c r="O5081" s="4" t="str">
        <f>TEXT(Table1[[#This Row],[Invoice Date]],"yyyy")</f>
        <v>2021</v>
      </c>
      <c r="P5081" s="4" t="str">
        <f>TEXT(Table1[[#This Row],[Invoice Date]],"mmm")</f>
        <v>Nov</v>
      </c>
      <c r="Q5081" s="4">
        <f>WEEKNUM(Table1[[#This Row],[Invoice Date]])</f>
        <v>47</v>
      </c>
    </row>
    <row r="5082" spans="2:17"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c r="O5082" s="4" t="str">
        <f>TEXT(Table1[[#This Row],[Invoice Date]],"yyyy")</f>
        <v>2021</v>
      </c>
      <c r="P5082" s="4" t="str">
        <f>TEXT(Table1[[#This Row],[Invoice Date]],"mmm")</f>
        <v>Nov</v>
      </c>
      <c r="Q5082" s="4">
        <f>WEEKNUM(Table1[[#This Row],[Invoice Date]])</f>
        <v>48</v>
      </c>
    </row>
    <row r="5083" spans="2:17"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c r="O5083" s="4" t="str">
        <f>TEXT(Table1[[#This Row],[Invoice Date]],"yyyy")</f>
        <v>2021</v>
      </c>
      <c r="P5083" s="4" t="str">
        <f>TEXT(Table1[[#This Row],[Invoice Date]],"mmm")</f>
        <v>Dec</v>
      </c>
      <c r="Q5083" s="4">
        <f>WEEKNUM(Table1[[#This Row],[Invoice Date]])</f>
        <v>52</v>
      </c>
    </row>
    <row r="5084" spans="2:17"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c r="O5084" s="4" t="str">
        <f>TEXT(Table1[[#This Row],[Invoice Date]],"yyyy")</f>
        <v>2021</v>
      </c>
      <c r="P5084" s="4" t="str">
        <f>TEXT(Table1[[#This Row],[Invoice Date]],"mmm")</f>
        <v>Dec</v>
      </c>
      <c r="Q5084" s="4">
        <f>WEEKNUM(Table1[[#This Row],[Invoice Date]])</f>
        <v>52</v>
      </c>
    </row>
    <row r="5085" spans="2:17"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c r="O5085" s="4" t="str">
        <f>TEXT(Table1[[#This Row],[Invoice Date]],"yyyy")</f>
        <v>2021</v>
      </c>
      <c r="P5085" s="4" t="str">
        <f>TEXT(Table1[[#This Row],[Invoice Date]],"mmm")</f>
        <v>Dec</v>
      </c>
      <c r="Q5085" s="4">
        <f>WEEKNUM(Table1[[#This Row],[Invoice Date]])</f>
        <v>52</v>
      </c>
    </row>
    <row r="5086" spans="2:17"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c r="O5086" s="4" t="str">
        <f>TEXT(Table1[[#This Row],[Invoice Date]],"yyyy")</f>
        <v>2021</v>
      </c>
      <c r="P5086" s="4" t="str">
        <f>TEXT(Table1[[#This Row],[Invoice Date]],"mmm")</f>
        <v>Dec</v>
      </c>
      <c r="Q5086" s="4">
        <f>WEEKNUM(Table1[[#This Row],[Invoice Date]])</f>
        <v>52</v>
      </c>
    </row>
    <row r="5087" spans="2:17"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c r="O5087" s="4" t="str">
        <f>TEXT(Table1[[#This Row],[Invoice Date]],"yyyy")</f>
        <v>2021</v>
      </c>
      <c r="P5087" s="4" t="str">
        <f>TEXT(Table1[[#This Row],[Invoice Date]],"mmm")</f>
        <v>Dec</v>
      </c>
      <c r="Q5087" s="4">
        <f>WEEKNUM(Table1[[#This Row],[Invoice Date]])</f>
        <v>52</v>
      </c>
    </row>
    <row r="5088" spans="2:17"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c r="O5088" s="4" t="str">
        <f>TEXT(Table1[[#This Row],[Invoice Date]],"yyyy")</f>
        <v>2021</v>
      </c>
      <c r="P5088" s="4" t="str">
        <f>TEXT(Table1[[#This Row],[Invoice Date]],"mmm")</f>
        <v>Dec</v>
      </c>
      <c r="Q5088" s="4">
        <f>WEEKNUM(Table1[[#This Row],[Invoice Date]])</f>
        <v>52</v>
      </c>
    </row>
    <row r="5089" spans="2:17"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c r="O5089" s="4" t="str">
        <f>TEXT(Table1[[#This Row],[Invoice Date]],"yyyy")</f>
        <v>2021</v>
      </c>
      <c r="P5089" s="4" t="str">
        <f>TEXT(Table1[[#This Row],[Invoice Date]],"mmm")</f>
        <v>Dec</v>
      </c>
      <c r="Q5089" s="4">
        <f>WEEKNUM(Table1[[#This Row],[Invoice Date]])</f>
        <v>53</v>
      </c>
    </row>
    <row r="5090" spans="2:17"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c r="O5090" s="4" t="str">
        <f>TEXT(Table1[[#This Row],[Invoice Date]],"yyyy")</f>
        <v>2021</v>
      </c>
      <c r="P5090" s="4" t="str">
        <f>TEXT(Table1[[#This Row],[Invoice Date]],"mmm")</f>
        <v>Dec</v>
      </c>
      <c r="Q5090" s="4">
        <f>WEEKNUM(Table1[[#This Row],[Invoice Date]])</f>
        <v>53</v>
      </c>
    </row>
    <row r="5091" spans="2:17"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c r="O5091" s="4" t="str">
        <f>TEXT(Table1[[#This Row],[Invoice Date]],"yyyy")</f>
        <v>2021</v>
      </c>
      <c r="P5091" s="4" t="str">
        <f>TEXT(Table1[[#This Row],[Invoice Date]],"mmm")</f>
        <v>Dec</v>
      </c>
      <c r="Q5091" s="4">
        <f>WEEKNUM(Table1[[#This Row],[Invoice Date]])</f>
        <v>53</v>
      </c>
    </row>
    <row r="5092" spans="2:17"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c r="O5092" s="4" t="str">
        <f>TEXT(Table1[[#This Row],[Invoice Date]],"yyyy")</f>
        <v>2021</v>
      </c>
      <c r="P5092" s="4" t="str">
        <f>TEXT(Table1[[#This Row],[Invoice Date]],"mmm")</f>
        <v>Dec</v>
      </c>
      <c r="Q5092" s="4">
        <f>WEEKNUM(Table1[[#This Row],[Invoice Date]])</f>
        <v>53</v>
      </c>
    </row>
    <row r="5093" spans="2:17"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c r="O5093" s="4" t="str">
        <f>TEXT(Table1[[#This Row],[Invoice Date]],"yyyy")</f>
        <v>2021</v>
      </c>
      <c r="P5093" s="4" t="str">
        <f>TEXT(Table1[[#This Row],[Invoice Date]],"mmm")</f>
        <v>Dec</v>
      </c>
      <c r="Q5093" s="4">
        <f>WEEKNUM(Table1[[#This Row],[Invoice Date]])</f>
        <v>53</v>
      </c>
    </row>
    <row r="5094" spans="2:17"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c r="O5094" s="4" t="str">
        <f>TEXT(Table1[[#This Row],[Invoice Date]],"yyyy")</f>
        <v>2021</v>
      </c>
      <c r="P5094" s="4" t="str">
        <f>TEXT(Table1[[#This Row],[Invoice Date]],"mmm")</f>
        <v>Dec</v>
      </c>
      <c r="Q5094" s="4">
        <f>WEEKNUM(Table1[[#This Row],[Invoice Date]])</f>
        <v>53</v>
      </c>
    </row>
    <row r="5095" spans="2:17"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c r="O5095" s="4" t="str">
        <f>TEXT(Table1[[#This Row],[Invoice Date]],"yyyy")</f>
        <v>2021</v>
      </c>
      <c r="P5095" s="4" t="str">
        <f>TEXT(Table1[[#This Row],[Invoice Date]],"mmm")</f>
        <v>Sep</v>
      </c>
      <c r="Q5095" s="4">
        <f>WEEKNUM(Table1[[#This Row],[Invoice Date]])</f>
        <v>38</v>
      </c>
    </row>
    <row r="5096" spans="2:17"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c r="O5096" s="4" t="str">
        <f>TEXT(Table1[[#This Row],[Invoice Date]],"yyyy")</f>
        <v>2021</v>
      </c>
      <c r="P5096" s="4" t="str">
        <f>TEXT(Table1[[#This Row],[Invoice Date]],"mmm")</f>
        <v>Oct</v>
      </c>
      <c r="Q5096" s="4">
        <f>WEEKNUM(Table1[[#This Row],[Invoice Date]])</f>
        <v>43</v>
      </c>
    </row>
    <row r="5097" spans="2:17"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c r="O5097" s="4" t="str">
        <f>TEXT(Table1[[#This Row],[Invoice Date]],"yyyy")</f>
        <v>2021</v>
      </c>
      <c r="P5097" s="4" t="str">
        <f>TEXT(Table1[[#This Row],[Invoice Date]],"mmm")</f>
        <v>Oct</v>
      </c>
      <c r="Q5097" s="4">
        <f>WEEKNUM(Table1[[#This Row],[Invoice Date]])</f>
        <v>43</v>
      </c>
    </row>
    <row r="5098" spans="2:17"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c r="O5098" s="4" t="str">
        <f>TEXT(Table1[[#This Row],[Invoice Date]],"yyyy")</f>
        <v>2021</v>
      </c>
      <c r="P5098" s="4" t="str">
        <f>TEXT(Table1[[#This Row],[Invoice Date]],"mmm")</f>
        <v>Oct</v>
      </c>
      <c r="Q5098" s="4">
        <f>WEEKNUM(Table1[[#This Row],[Invoice Date]])</f>
        <v>43</v>
      </c>
    </row>
    <row r="5099" spans="2:17"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c r="O5099" s="4" t="str">
        <f>TEXT(Table1[[#This Row],[Invoice Date]],"yyyy")</f>
        <v>2021</v>
      </c>
      <c r="P5099" s="4" t="str">
        <f>TEXT(Table1[[#This Row],[Invoice Date]],"mmm")</f>
        <v>Oct</v>
      </c>
      <c r="Q5099" s="4">
        <f>WEEKNUM(Table1[[#This Row],[Invoice Date]])</f>
        <v>43</v>
      </c>
    </row>
    <row r="5100" spans="2:17"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c r="O5100" s="4" t="str">
        <f>TEXT(Table1[[#This Row],[Invoice Date]],"yyyy")</f>
        <v>2021</v>
      </c>
      <c r="P5100" s="4" t="str">
        <f>TEXT(Table1[[#This Row],[Invoice Date]],"mmm")</f>
        <v>Oct</v>
      </c>
      <c r="Q5100" s="4">
        <f>WEEKNUM(Table1[[#This Row],[Invoice Date]])</f>
        <v>43</v>
      </c>
    </row>
    <row r="5101" spans="2:17"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c r="O5101" s="4" t="str">
        <f>TEXT(Table1[[#This Row],[Invoice Date]],"yyyy")</f>
        <v>2021</v>
      </c>
      <c r="P5101" s="4" t="str">
        <f>TEXT(Table1[[#This Row],[Invoice Date]],"mmm")</f>
        <v>Oct</v>
      </c>
      <c r="Q5101" s="4">
        <f>WEEKNUM(Table1[[#This Row],[Invoice Date]])</f>
        <v>43</v>
      </c>
    </row>
    <row r="5102" spans="2:17"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c r="O5102" s="4" t="str">
        <f>TEXT(Table1[[#This Row],[Invoice Date]],"yyyy")</f>
        <v>2021</v>
      </c>
      <c r="P5102" s="4" t="str">
        <f>TEXT(Table1[[#This Row],[Invoice Date]],"mmm")</f>
        <v>Nov</v>
      </c>
      <c r="Q5102" s="4">
        <f>WEEKNUM(Table1[[#This Row],[Invoice Date]])</f>
        <v>47</v>
      </c>
    </row>
    <row r="5103" spans="2:17"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c r="O5103" s="4" t="str">
        <f>TEXT(Table1[[#This Row],[Invoice Date]],"yyyy")</f>
        <v>2021</v>
      </c>
      <c r="P5103" s="4" t="str">
        <f>TEXT(Table1[[#This Row],[Invoice Date]],"mmm")</f>
        <v>Nov</v>
      </c>
      <c r="Q5103" s="4">
        <f>WEEKNUM(Table1[[#This Row],[Invoice Date]])</f>
        <v>47</v>
      </c>
    </row>
    <row r="5104" spans="2:17"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c r="O5104" s="4" t="str">
        <f>TEXT(Table1[[#This Row],[Invoice Date]],"yyyy")</f>
        <v>2021</v>
      </c>
      <c r="P5104" s="4" t="str">
        <f>TEXT(Table1[[#This Row],[Invoice Date]],"mmm")</f>
        <v>Nov</v>
      </c>
      <c r="Q5104" s="4">
        <f>WEEKNUM(Table1[[#This Row],[Invoice Date]])</f>
        <v>47</v>
      </c>
    </row>
    <row r="5105" spans="2:17"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c r="O5105" s="4" t="str">
        <f>TEXT(Table1[[#This Row],[Invoice Date]],"yyyy")</f>
        <v>2021</v>
      </c>
      <c r="P5105" s="4" t="str">
        <f>TEXT(Table1[[#This Row],[Invoice Date]],"mmm")</f>
        <v>Nov</v>
      </c>
      <c r="Q5105" s="4">
        <f>WEEKNUM(Table1[[#This Row],[Invoice Date]])</f>
        <v>47</v>
      </c>
    </row>
    <row r="5106" spans="2:17"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c r="O5106" s="4" t="str">
        <f>TEXT(Table1[[#This Row],[Invoice Date]],"yyyy")</f>
        <v>2021</v>
      </c>
      <c r="P5106" s="4" t="str">
        <f>TEXT(Table1[[#This Row],[Invoice Date]],"mmm")</f>
        <v>Nov</v>
      </c>
      <c r="Q5106" s="4">
        <f>WEEKNUM(Table1[[#This Row],[Invoice Date]])</f>
        <v>47</v>
      </c>
    </row>
    <row r="5107" spans="2:17"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c r="O5107" s="4" t="str">
        <f>TEXT(Table1[[#This Row],[Invoice Date]],"yyyy")</f>
        <v>2021</v>
      </c>
      <c r="P5107" s="4" t="str">
        <f>TEXT(Table1[[#This Row],[Invoice Date]],"mmm")</f>
        <v>Nov</v>
      </c>
      <c r="Q5107" s="4">
        <f>WEEKNUM(Table1[[#This Row],[Invoice Date]])</f>
        <v>47</v>
      </c>
    </row>
    <row r="5108" spans="2:17"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c r="O5108" s="4" t="str">
        <f>TEXT(Table1[[#This Row],[Invoice Date]],"yyyy")</f>
        <v>2021</v>
      </c>
      <c r="P5108" s="4" t="str">
        <f>TEXT(Table1[[#This Row],[Invoice Date]],"mmm")</f>
        <v>Dec</v>
      </c>
      <c r="Q5108" s="4">
        <f>WEEKNUM(Table1[[#This Row],[Invoice Date]])</f>
        <v>51</v>
      </c>
    </row>
    <row r="5109" spans="2:17"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c r="O5109" s="4" t="str">
        <f>TEXT(Table1[[#This Row],[Invoice Date]],"yyyy")</f>
        <v>2021</v>
      </c>
      <c r="P5109" s="4" t="str">
        <f>TEXT(Table1[[#This Row],[Invoice Date]],"mmm")</f>
        <v>Dec</v>
      </c>
      <c r="Q5109" s="4">
        <f>WEEKNUM(Table1[[#This Row],[Invoice Date]])</f>
        <v>51</v>
      </c>
    </row>
    <row r="5110" spans="2:17"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c r="O5110" s="4" t="str">
        <f>TEXT(Table1[[#This Row],[Invoice Date]],"yyyy")</f>
        <v>2021</v>
      </c>
      <c r="P5110" s="4" t="str">
        <f>TEXT(Table1[[#This Row],[Invoice Date]],"mmm")</f>
        <v>Dec</v>
      </c>
      <c r="Q5110" s="4">
        <f>WEEKNUM(Table1[[#This Row],[Invoice Date]])</f>
        <v>51</v>
      </c>
    </row>
    <row r="5111" spans="2:17"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c r="O5111" s="4" t="str">
        <f>TEXT(Table1[[#This Row],[Invoice Date]],"yyyy")</f>
        <v>2021</v>
      </c>
      <c r="P5111" s="4" t="str">
        <f>TEXT(Table1[[#This Row],[Invoice Date]],"mmm")</f>
        <v>Dec</v>
      </c>
      <c r="Q5111" s="4">
        <f>WEEKNUM(Table1[[#This Row],[Invoice Date]])</f>
        <v>51</v>
      </c>
    </row>
    <row r="5112" spans="2:17"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c r="O5112" s="4" t="str">
        <f>TEXT(Table1[[#This Row],[Invoice Date]],"yyyy")</f>
        <v>2021</v>
      </c>
      <c r="P5112" s="4" t="str">
        <f>TEXT(Table1[[#This Row],[Invoice Date]],"mmm")</f>
        <v>Dec</v>
      </c>
      <c r="Q5112" s="4">
        <f>WEEKNUM(Table1[[#This Row],[Invoice Date]])</f>
        <v>51</v>
      </c>
    </row>
    <row r="5113" spans="2:17"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c r="O5113" s="4" t="str">
        <f>TEXT(Table1[[#This Row],[Invoice Date]],"yyyy")</f>
        <v>2021</v>
      </c>
      <c r="P5113" s="4" t="str">
        <f>TEXT(Table1[[#This Row],[Invoice Date]],"mmm")</f>
        <v>Dec</v>
      </c>
      <c r="Q5113" s="4">
        <f>WEEKNUM(Table1[[#This Row],[Invoice Date]])</f>
        <v>51</v>
      </c>
    </row>
    <row r="5114" spans="2:17"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c r="O5114" s="4" t="str">
        <f>TEXT(Table1[[#This Row],[Invoice Date]],"yyyy")</f>
        <v>2021</v>
      </c>
      <c r="P5114" s="4" t="str">
        <f>TEXT(Table1[[#This Row],[Invoice Date]],"mmm")</f>
        <v>Jan</v>
      </c>
      <c r="Q5114" s="4">
        <f>WEEKNUM(Table1[[#This Row],[Invoice Date]])</f>
        <v>3</v>
      </c>
    </row>
    <row r="5115" spans="2:17"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c r="O5115" s="4" t="str">
        <f>TEXT(Table1[[#This Row],[Invoice Date]],"yyyy")</f>
        <v>2021</v>
      </c>
      <c r="P5115" s="4" t="str">
        <f>TEXT(Table1[[#This Row],[Invoice Date]],"mmm")</f>
        <v>Jan</v>
      </c>
      <c r="Q5115" s="4">
        <f>WEEKNUM(Table1[[#This Row],[Invoice Date]])</f>
        <v>3</v>
      </c>
    </row>
    <row r="5116" spans="2:17"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c r="O5116" s="4" t="str">
        <f>TEXT(Table1[[#This Row],[Invoice Date]],"yyyy")</f>
        <v>2021</v>
      </c>
      <c r="P5116" s="4" t="str">
        <f>TEXT(Table1[[#This Row],[Invoice Date]],"mmm")</f>
        <v>Jan</v>
      </c>
      <c r="Q5116" s="4">
        <f>WEEKNUM(Table1[[#This Row],[Invoice Date]])</f>
        <v>3</v>
      </c>
    </row>
    <row r="5117" spans="2:17"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c r="O5117" s="4" t="str">
        <f>TEXT(Table1[[#This Row],[Invoice Date]],"yyyy")</f>
        <v>2021</v>
      </c>
      <c r="P5117" s="4" t="str">
        <f>TEXT(Table1[[#This Row],[Invoice Date]],"mmm")</f>
        <v>Jan</v>
      </c>
      <c r="Q5117" s="4">
        <f>WEEKNUM(Table1[[#This Row],[Invoice Date]])</f>
        <v>3</v>
      </c>
    </row>
    <row r="5118" spans="2:17"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c r="O5118" s="4" t="str">
        <f>TEXT(Table1[[#This Row],[Invoice Date]],"yyyy")</f>
        <v>2021</v>
      </c>
      <c r="P5118" s="4" t="str">
        <f>TEXT(Table1[[#This Row],[Invoice Date]],"mmm")</f>
        <v>Jan</v>
      </c>
      <c r="Q5118" s="4">
        <f>WEEKNUM(Table1[[#This Row],[Invoice Date]])</f>
        <v>5</v>
      </c>
    </row>
    <row r="5119" spans="2:17"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c r="O5119" s="4" t="str">
        <f>TEXT(Table1[[#This Row],[Invoice Date]],"yyyy")</f>
        <v>2021</v>
      </c>
      <c r="P5119" s="4" t="str">
        <f>TEXT(Table1[[#This Row],[Invoice Date]],"mmm")</f>
        <v>Feb</v>
      </c>
      <c r="Q5119" s="4">
        <f>WEEKNUM(Table1[[#This Row],[Invoice Date]])</f>
        <v>9</v>
      </c>
    </row>
    <row r="5120" spans="2:17"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c r="O5120" s="4" t="str">
        <f>TEXT(Table1[[#This Row],[Invoice Date]],"yyyy")</f>
        <v>2021</v>
      </c>
      <c r="P5120" s="4" t="str">
        <f>TEXT(Table1[[#This Row],[Invoice Date]],"mmm")</f>
        <v>Feb</v>
      </c>
      <c r="Q5120" s="4">
        <f>WEEKNUM(Table1[[#This Row],[Invoice Date]])</f>
        <v>9</v>
      </c>
    </row>
    <row r="5121" spans="2:17"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c r="O5121" s="4" t="str">
        <f>TEXT(Table1[[#This Row],[Invoice Date]],"yyyy")</f>
        <v>2021</v>
      </c>
      <c r="P5121" s="4" t="str">
        <f>TEXT(Table1[[#This Row],[Invoice Date]],"mmm")</f>
        <v>Feb</v>
      </c>
      <c r="Q5121" s="4">
        <f>WEEKNUM(Table1[[#This Row],[Invoice Date]])</f>
        <v>9</v>
      </c>
    </row>
    <row r="5122" spans="2:17"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c r="O5122" s="4" t="str">
        <f>TEXT(Table1[[#This Row],[Invoice Date]],"yyyy")</f>
        <v>2021</v>
      </c>
      <c r="P5122" s="4" t="str">
        <f>TEXT(Table1[[#This Row],[Invoice Date]],"mmm")</f>
        <v>Feb</v>
      </c>
      <c r="Q5122" s="4">
        <f>WEEKNUM(Table1[[#This Row],[Invoice Date]])</f>
        <v>9</v>
      </c>
    </row>
    <row r="5123" spans="2:17"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c r="O5123" s="4" t="str">
        <f>TEXT(Table1[[#This Row],[Invoice Date]],"yyyy")</f>
        <v>2021</v>
      </c>
      <c r="P5123" s="4" t="str">
        <f>TEXT(Table1[[#This Row],[Invoice Date]],"mmm")</f>
        <v>Feb</v>
      </c>
      <c r="Q5123" s="4">
        <f>WEEKNUM(Table1[[#This Row],[Invoice Date]])</f>
        <v>9</v>
      </c>
    </row>
    <row r="5124" spans="2:17"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c r="O5124" s="4" t="str">
        <f>TEXT(Table1[[#This Row],[Invoice Date]],"yyyy")</f>
        <v>2021</v>
      </c>
      <c r="P5124" s="4" t="str">
        <f>TEXT(Table1[[#This Row],[Invoice Date]],"mmm")</f>
        <v>Feb</v>
      </c>
      <c r="Q5124" s="4">
        <f>WEEKNUM(Table1[[#This Row],[Invoice Date]])</f>
        <v>9</v>
      </c>
    </row>
    <row r="5125" spans="2:17"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c r="O5125" s="4" t="str">
        <f>TEXT(Table1[[#This Row],[Invoice Date]],"yyyy")</f>
        <v>2021</v>
      </c>
      <c r="P5125" s="4" t="str">
        <f>TEXT(Table1[[#This Row],[Invoice Date]],"mmm")</f>
        <v>Mar</v>
      </c>
      <c r="Q5125" s="4">
        <f>WEEKNUM(Table1[[#This Row],[Invoice Date]])</f>
        <v>12</v>
      </c>
    </row>
    <row r="5126" spans="2:17"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c r="O5126" s="4" t="str">
        <f>TEXT(Table1[[#This Row],[Invoice Date]],"yyyy")</f>
        <v>2021</v>
      </c>
      <c r="P5126" s="4" t="str">
        <f>TEXT(Table1[[#This Row],[Invoice Date]],"mmm")</f>
        <v>Mar</v>
      </c>
      <c r="Q5126" s="4">
        <f>WEEKNUM(Table1[[#This Row],[Invoice Date]])</f>
        <v>12</v>
      </c>
    </row>
    <row r="5127" spans="2:17"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c r="O5127" s="4" t="str">
        <f>TEXT(Table1[[#This Row],[Invoice Date]],"yyyy")</f>
        <v>2021</v>
      </c>
      <c r="P5127" s="4" t="str">
        <f>TEXT(Table1[[#This Row],[Invoice Date]],"mmm")</f>
        <v>Mar</v>
      </c>
      <c r="Q5127" s="4">
        <f>WEEKNUM(Table1[[#This Row],[Invoice Date]])</f>
        <v>12</v>
      </c>
    </row>
    <row r="5128" spans="2:17"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c r="O5128" s="4" t="str">
        <f>TEXT(Table1[[#This Row],[Invoice Date]],"yyyy")</f>
        <v>2021</v>
      </c>
      <c r="P5128" s="4" t="str">
        <f>TEXT(Table1[[#This Row],[Invoice Date]],"mmm")</f>
        <v>Mar</v>
      </c>
      <c r="Q5128" s="4">
        <f>WEEKNUM(Table1[[#This Row],[Invoice Date]])</f>
        <v>12</v>
      </c>
    </row>
    <row r="5129" spans="2:17"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c r="O5129" s="4" t="str">
        <f>TEXT(Table1[[#This Row],[Invoice Date]],"yyyy")</f>
        <v>2021</v>
      </c>
      <c r="P5129" s="4" t="str">
        <f>TEXT(Table1[[#This Row],[Invoice Date]],"mmm")</f>
        <v>Mar</v>
      </c>
      <c r="Q5129" s="4">
        <f>WEEKNUM(Table1[[#This Row],[Invoice Date]])</f>
        <v>12</v>
      </c>
    </row>
    <row r="5130" spans="2:17"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c r="O5130" s="4" t="str">
        <f>TEXT(Table1[[#This Row],[Invoice Date]],"yyyy")</f>
        <v>2021</v>
      </c>
      <c r="P5130" s="4" t="str">
        <f>TEXT(Table1[[#This Row],[Invoice Date]],"mmm")</f>
        <v>Mar</v>
      </c>
      <c r="Q5130" s="4">
        <f>WEEKNUM(Table1[[#This Row],[Invoice Date]])</f>
        <v>12</v>
      </c>
    </row>
    <row r="5131" spans="2:17"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c r="O5131" s="4" t="str">
        <f>TEXT(Table1[[#This Row],[Invoice Date]],"yyyy")</f>
        <v>2021</v>
      </c>
      <c r="P5131" s="4" t="str">
        <f>TEXT(Table1[[#This Row],[Invoice Date]],"mmm")</f>
        <v>Apr</v>
      </c>
      <c r="Q5131" s="4">
        <f>WEEKNUM(Table1[[#This Row],[Invoice Date]])</f>
        <v>17</v>
      </c>
    </row>
    <row r="5132" spans="2:17"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c r="O5132" s="4" t="str">
        <f>TEXT(Table1[[#This Row],[Invoice Date]],"yyyy")</f>
        <v>2021</v>
      </c>
      <c r="P5132" s="4" t="str">
        <f>TEXT(Table1[[#This Row],[Invoice Date]],"mmm")</f>
        <v>Apr</v>
      </c>
      <c r="Q5132" s="4">
        <f>WEEKNUM(Table1[[#This Row],[Invoice Date]])</f>
        <v>17</v>
      </c>
    </row>
    <row r="5133" spans="2:17"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c r="O5133" s="4" t="str">
        <f>TEXT(Table1[[#This Row],[Invoice Date]],"yyyy")</f>
        <v>2021</v>
      </c>
      <c r="P5133" s="4" t="str">
        <f>TEXT(Table1[[#This Row],[Invoice Date]],"mmm")</f>
        <v>Apr</v>
      </c>
      <c r="Q5133" s="4">
        <f>WEEKNUM(Table1[[#This Row],[Invoice Date]])</f>
        <v>17</v>
      </c>
    </row>
    <row r="5134" spans="2:17"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c r="O5134" s="4" t="str">
        <f>TEXT(Table1[[#This Row],[Invoice Date]],"yyyy")</f>
        <v>2021</v>
      </c>
      <c r="P5134" s="4" t="str">
        <f>TEXT(Table1[[#This Row],[Invoice Date]],"mmm")</f>
        <v>Apr</v>
      </c>
      <c r="Q5134" s="4">
        <f>WEEKNUM(Table1[[#This Row],[Invoice Date]])</f>
        <v>17</v>
      </c>
    </row>
    <row r="5135" spans="2:17"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c r="O5135" s="4" t="str">
        <f>TEXT(Table1[[#This Row],[Invoice Date]],"yyyy")</f>
        <v>2021</v>
      </c>
      <c r="P5135" s="4" t="str">
        <f>TEXT(Table1[[#This Row],[Invoice Date]],"mmm")</f>
        <v>Apr</v>
      </c>
      <c r="Q5135" s="4">
        <f>WEEKNUM(Table1[[#This Row],[Invoice Date]])</f>
        <v>17</v>
      </c>
    </row>
    <row r="5136" spans="2:17"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c r="O5136" s="4" t="str">
        <f>TEXT(Table1[[#This Row],[Invoice Date]],"yyyy")</f>
        <v>2021</v>
      </c>
      <c r="P5136" s="4" t="str">
        <f>TEXT(Table1[[#This Row],[Invoice Date]],"mmm")</f>
        <v>Apr</v>
      </c>
      <c r="Q5136" s="4">
        <f>WEEKNUM(Table1[[#This Row],[Invoice Date]])</f>
        <v>17</v>
      </c>
    </row>
    <row r="5137" spans="2:17"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c r="O5137" s="4" t="str">
        <f>TEXT(Table1[[#This Row],[Invoice Date]],"yyyy")</f>
        <v>2021</v>
      </c>
      <c r="P5137" s="4" t="str">
        <f>TEXT(Table1[[#This Row],[Invoice Date]],"mmm")</f>
        <v>May</v>
      </c>
      <c r="Q5137" s="4">
        <f>WEEKNUM(Table1[[#This Row],[Invoice Date]])</f>
        <v>21</v>
      </c>
    </row>
    <row r="5138" spans="2:17"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c r="O5138" s="4" t="str">
        <f>TEXT(Table1[[#This Row],[Invoice Date]],"yyyy")</f>
        <v>2021</v>
      </c>
      <c r="P5138" s="4" t="str">
        <f>TEXT(Table1[[#This Row],[Invoice Date]],"mmm")</f>
        <v>May</v>
      </c>
      <c r="Q5138" s="4">
        <f>WEEKNUM(Table1[[#This Row],[Invoice Date]])</f>
        <v>21</v>
      </c>
    </row>
    <row r="5139" spans="2:17"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c r="O5139" s="4" t="str">
        <f>TEXT(Table1[[#This Row],[Invoice Date]],"yyyy")</f>
        <v>2021</v>
      </c>
      <c r="P5139" s="4" t="str">
        <f>TEXT(Table1[[#This Row],[Invoice Date]],"mmm")</f>
        <v>May</v>
      </c>
      <c r="Q5139" s="4">
        <f>WEEKNUM(Table1[[#This Row],[Invoice Date]])</f>
        <v>21</v>
      </c>
    </row>
    <row r="5140" spans="2:17"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c r="O5140" s="4" t="str">
        <f>TEXT(Table1[[#This Row],[Invoice Date]],"yyyy")</f>
        <v>2021</v>
      </c>
      <c r="P5140" s="4" t="str">
        <f>TEXT(Table1[[#This Row],[Invoice Date]],"mmm")</f>
        <v>May</v>
      </c>
      <c r="Q5140" s="4">
        <f>WEEKNUM(Table1[[#This Row],[Invoice Date]])</f>
        <v>21</v>
      </c>
    </row>
    <row r="5141" spans="2:17"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c r="O5141" s="4" t="str">
        <f>TEXT(Table1[[#This Row],[Invoice Date]],"yyyy")</f>
        <v>2021</v>
      </c>
      <c r="P5141" s="4" t="str">
        <f>TEXT(Table1[[#This Row],[Invoice Date]],"mmm")</f>
        <v>May</v>
      </c>
      <c r="Q5141" s="4">
        <f>WEEKNUM(Table1[[#This Row],[Invoice Date]])</f>
        <v>21</v>
      </c>
    </row>
    <row r="5142" spans="2:17"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c r="O5142" s="4" t="str">
        <f>TEXT(Table1[[#This Row],[Invoice Date]],"yyyy")</f>
        <v>2021</v>
      </c>
      <c r="P5142" s="4" t="str">
        <f>TEXT(Table1[[#This Row],[Invoice Date]],"mmm")</f>
        <v>May</v>
      </c>
      <c r="Q5142" s="4">
        <f>WEEKNUM(Table1[[#This Row],[Invoice Date]])</f>
        <v>21</v>
      </c>
    </row>
    <row r="5143" spans="2:17"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c r="O5143" s="4" t="str">
        <f>TEXT(Table1[[#This Row],[Invoice Date]],"yyyy")</f>
        <v>2021</v>
      </c>
      <c r="P5143" s="4" t="str">
        <f>TEXT(Table1[[#This Row],[Invoice Date]],"mmm")</f>
        <v>Jun</v>
      </c>
      <c r="Q5143" s="4">
        <f>WEEKNUM(Table1[[#This Row],[Invoice Date]])</f>
        <v>26</v>
      </c>
    </row>
    <row r="5144" spans="2:17"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c r="O5144" s="4" t="str">
        <f>TEXT(Table1[[#This Row],[Invoice Date]],"yyyy")</f>
        <v>2021</v>
      </c>
      <c r="P5144" s="4" t="str">
        <f>TEXT(Table1[[#This Row],[Invoice Date]],"mmm")</f>
        <v>Jun</v>
      </c>
      <c r="Q5144" s="4">
        <f>WEEKNUM(Table1[[#This Row],[Invoice Date]])</f>
        <v>26</v>
      </c>
    </row>
    <row r="5145" spans="2:17"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c r="O5145" s="4" t="str">
        <f>TEXT(Table1[[#This Row],[Invoice Date]],"yyyy")</f>
        <v>2021</v>
      </c>
      <c r="P5145" s="4" t="str">
        <f>TEXT(Table1[[#This Row],[Invoice Date]],"mmm")</f>
        <v>Jun</v>
      </c>
      <c r="Q5145" s="4">
        <f>WEEKNUM(Table1[[#This Row],[Invoice Date]])</f>
        <v>26</v>
      </c>
    </row>
    <row r="5146" spans="2:17"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c r="O5146" s="4" t="str">
        <f>TEXT(Table1[[#This Row],[Invoice Date]],"yyyy")</f>
        <v>2021</v>
      </c>
      <c r="P5146" s="4" t="str">
        <f>TEXT(Table1[[#This Row],[Invoice Date]],"mmm")</f>
        <v>Jun</v>
      </c>
      <c r="Q5146" s="4">
        <f>WEEKNUM(Table1[[#This Row],[Invoice Date]])</f>
        <v>26</v>
      </c>
    </row>
    <row r="5147" spans="2:17"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c r="O5147" s="4" t="str">
        <f>TEXT(Table1[[#This Row],[Invoice Date]],"yyyy")</f>
        <v>2021</v>
      </c>
      <c r="P5147" s="4" t="str">
        <f>TEXT(Table1[[#This Row],[Invoice Date]],"mmm")</f>
        <v>Jun</v>
      </c>
      <c r="Q5147" s="4">
        <f>WEEKNUM(Table1[[#This Row],[Invoice Date]])</f>
        <v>26</v>
      </c>
    </row>
    <row r="5148" spans="2:17"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c r="O5148" s="4" t="str">
        <f>TEXT(Table1[[#This Row],[Invoice Date]],"yyyy")</f>
        <v>2021</v>
      </c>
      <c r="P5148" s="4" t="str">
        <f>TEXT(Table1[[#This Row],[Invoice Date]],"mmm")</f>
        <v>Jun</v>
      </c>
      <c r="Q5148" s="4">
        <f>WEEKNUM(Table1[[#This Row],[Invoice Date]])</f>
        <v>26</v>
      </c>
    </row>
    <row r="5149" spans="2:17"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c r="O5149" s="4" t="str">
        <f>TEXT(Table1[[#This Row],[Invoice Date]],"yyyy")</f>
        <v>2021</v>
      </c>
      <c r="P5149" s="4" t="str">
        <f>TEXT(Table1[[#This Row],[Invoice Date]],"mmm")</f>
        <v>Jul</v>
      </c>
      <c r="Q5149" s="4">
        <f>WEEKNUM(Table1[[#This Row],[Invoice Date]])</f>
        <v>30</v>
      </c>
    </row>
    <row r="5150" spans="2:17"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c r="O5150" s="4" t="str">
        <f>TEXT(Table1[[#This Row],[Invoice Date]],"yyyy")</f>
        <v>2021</v>
      </c>
      <c r="P5150" s="4" t="str">
        <f>TEXT(Table1[[#This Row],[Invoice Date]],"mmm")</f>
        <v>Jul</v>
      </c>
      <c r="Q5150" s="4">
        <f>WEEKNUM(Table1[[#This Row],[Invoice Date]])</f>
        <v>30</v>
      </c>
    </row>
    <row r="5151" spans="2:17"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c r="O5151" s="4" t="str">
        <f>TEXT(Table1[[#This Row],[Invoice Date]],"yyyy")</f>
        <v>2021</v>
      </c>
      <c r="P5151" s="4" t="str">
        <f>TEXT(Table1[[#This Row],[Invoice Date]],"mmm")</f>
        <v>Jul</v>
      </c>
      <c r="Q5151" s="4">
        <f>WEEKNUM(Table1[[#This Row],[Invoice Date]])</f>
        <v>30</v>
      </c>
    </row>
    <row r="5152" spans="2:17"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c r="O5152" s="4" t="str">
        <f>TEXT(Table1[[#This Row],[Invoice Date]],"yyyy")</f>
        <v>2021</v>
      </c>
      <c r="P5152" s="4" t="str">
        <f>TEXT(Table1[[#This Row],[Invoice Date]],"mmm")</f>
        <v>Jul</v>
      </c>
      <c r="Q5152" s="4">
        <f>WEEKNUM(Table1[[#This Row],[Invoice Date]])</f>
        <v>30</v>
      </c>
    </row>
    <row r="5153" spans="2:17"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c r="O5153" s="4" t="str">
        <f>TEXT(Table1[[#This Row],[Invoice Date]],"yyyy")</f>
        <v>2021</v>
      </c>
      <c r="P5153" s="4" t="str">
        <f>TEXT(Table1[[#This Row],[Invoice Date]],"mmm")</f>
        <v>Jul</v>
      </c>
      <c r="Q5153" s="4">
        <f>WEEKNUM(Table1[[#This Row],[Invoice Date]])</f>
        <v>30</v>
      </c>
    </row>
    <row r="5154" spans="2:17"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c r="O5154" s="4" t="str">
        <f>TEXT(Table1[[#This Row],[Invoice Date]],"yyyy")</f>
        <v>2021</v>
      </c>
      <c r="P5154" s="4" t="str">
        <f>TEXT(Table1[[#This Row],[Invoice Date]],"mmm")</f>
        <v>Jul</v>
      </c>
      <c r="Q5154" s="4">
        <f>WEEKNUM(Table1[[#This Row],[Invoice Date]])</f>
        <v>30</v>
      </c>
    </row>
    <row r="5155" spans="2:17"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c r="O5155" s="4" t="str">
        <f>TEXT(Table1[[#This Row],[Invoice Date]],"yyyy")</f>
        <v>2021</v>
      </c>
      <c r="P5155" s="4" t="str">
        <f>TEXT(Table1[[#This Row],[Invoice Date]],"mmm")</f>
        <v>Aug</v>
      </c>
      <c r="Q5155" s="4">
        <f>WEEKNUM(Table1[[#This Row],[Invoice Date]])</f>
        <v>34</v>
      </c>
    </row>
    <row r="5156" spans="2:17"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c r="O5156" s="4" t="str">
        <f>TEXT(Table1[[#This Row],[Invoice Date]],"yyyy")</f>
        <v>2021</v>
      </c>
      <c r="P5156" s="4" t="str">
        <f>TEXT(Table1[[#This Row],[Invoice Date]],"mmm")</f>
        <v>Aug</v>
      </c>
      <c r="Q5156" s="4">
        <f>WEEKNUM(Table1[[#This Row],[Invoice Date]])</f>
        <v>34</v>
      </c>
    </row>
    <row r="5157" spans="2:17"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c r="O5157" s="4" t="str">
        <f>TEXT(Table1[[#This Row],[Invoice Date]],"yyyy")</f>
        <v>2021</v>
      </c>
      <c r="P5157" s="4" t="str">
        <f>TEXT(Table1[[#This Row],[Invoice Date]],"mmm")</f>
        <v>Aug</v>
      </c>
      <c r="Q5157" s="4">
        <f>WEEKNUM(Table1[[#This Row],[Invoice Date]])</f>
        <v>34</v>
      </c>
    </row>
    <row r="5158" spans="2:17"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c r="O5158" s="4" t="str">
        <f>TEXT(Table1[[#This Row],[Invoice Date]],"yyyy")</f>
        <v>2021</v>
      </c>
      <c r="P5158" s="4" t="str">
        <f>TEXT(Table1[[#This Row],[Invoice Date]],"mmm")</f>
        <v>Aug</v>
      </c>
      <c r="Q5158" s="4">
        <f>WEEKNUM(Table1[[#This Row],[Invoice Date]])</f>
        <v>34</v>
      </c>
    </row>
    <row r="5159" spans="2:17"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c r="O5159" s="4" t="str">
        <f>TEXT(Table1[[#This Row],[Invoice Date]],"yyyy")</f>
        <v>2021</v>
      </c>
      <c r="P5159" s="4" t="str">
        <f>TEXT(Table1[[#This Row],[Invoice Date]],"mmm")</f>
        <v>Aug</v>
      </c>
      <c r="Q5159" s="4">
        <f>WEEKNUM(Table1[[#This Row],[Invoice Date]])</f>
        <v>34</v>
      </c>
    </row>
    <row r="5160" spans="2:17"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c r="O5160" s="4" t="str">
        <f>TEXT(Table1[[#This Row],[Invoice Date]],"yyyy")</f>
        <v>2021</v>
      </c>
      <c r="P5160" s="4" t="str">
        <f>TEXT(Table1[[#This Row],[Invoice Date]],"mmm")</f>
        <v>Aug</v>
      </c>
      <c r="Q5160" s="4">
        <f>WEEKNUM(Table1[[#This Row],[Invoice Date]])</f>
        <v>34</v>
      </c>
    </row>
    <row r="5161" spans="2:17"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c r="O5161" s="4" t="str">
        <f>TEXT(Table1[[#This Row],[Invoice Date]],"yyyy")</f>
        <v>2021</v>
      </c>
      <c r="P5161" s="4" t="str">
        <f>TEXT(Table1[[#This Row],[Invoice Date]],"mmm")</f>
        <v>Sep</v>
      </c>
      <c r="Q5161" s="4">
        <f>WEEKNUM(Table1[[#This Row],[Invoice Date]])</f>
        <v>39</v>
      </c>
    </row>
    <row r="5162" spans="2:17"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c r="O5162" s="4" t="str">
        <f>TEXT(Table1[[#This Row],[Invoice Date]],"yyyy")</f>
        <v>2021</v>
      </c>
      <c r="P5162" s="4" t="str">
        <f>TEXT(Table1[[#This Row],[Invoice Date]],"mmm")</f>
        <v>Sep</v>
      </c>
      <c r="Q5162" s="4">
        <f>WEEKNUM(Table1[[#This Row],[Invoice Date]])</f>
        <v>39</v>
      </c>
    </row>
    <row r="5163" spans="2:17"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c r="O5163" s="4" t="str">
        <f>TEXT(Table1[[#This Row],[Invoice Date]],"yyyy")</f>
        <v>2021</v>
      </c>
      <c r="P5163" s="4" t="str">
        <f>TEXT(Table1[[#This Row],[Invoice Date]],"mmm")</f>
        <v>Sep</v>
      </c>
      <c r="Q5163" s="4">
        <f>WEEKNUM(Table1[[#This Row],[Invoice Date]])</f>
        <v>39</v>
      </c>
    </row>
    <row r="5164" spans="2:17"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c r="O5164" s="4" t="str">
        <f>TEXT(Table1[[#This Row],[Invoice Date]],"yyyy")</f>
        <v>2021</v>
      </c>
      <c r="P5164" s="4" t="str">
        <f>TEXT(Table1[[#This Row],[Invoice Date]],"mmm")</f>
        <v>Sep</v>
      </c>
      <c r="Q5164" s="4">
        <f>WEEKNUM(Table1[[#This Row],[Invoice Date]])</f>
        <v>39</v>
      </c>
    </row>
    <row r="5165" spans="2:17"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c r="O5165" s="4" t="str">
        <f>TEXT(Table1[[#This Row],[Invoice Date]],"yyyy")</f>
        <v>2021</v>
      </c>
      <c r="P5165" s="4" t="str">
        <f>TEXT(Table1[[#This Row],[Invoice Date]],"mmm")</f>
        <v>Sep</v>
      </c>
      <c r="Q5165" s="4">
        <f>WEEKNUM(Table1[[#This Row],[Invoice Date]])</f>
        <v>39</v>
      </c>
    </row>
    <row r="5166" spans="2:17"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c r="O5166" s="4" t="str">
        <f>TEXT(Table1[[#This Row],[Invoice Date]],"yyyy")</f>
        <v>2021</v>
      </c>
      <c r="P5166" s="4" t="str">
        <f>TEXT(Table1[[#This Row],[Invoice Date]],"mmm")</f>
        <v>Sep</v>
      </c>
      <c r="Q5166" s="4">
        <f>WEEKNUM(Table1[[#This Row],[Invoice Date]])</f>
        <v>39</v>
      </c>
    </row>
    <row r="5167" spans="2:17"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c r="O5167" s="4" t="str">
        <f>TEXT(Table1[[#This Row],[Invoice Date]],"yyyy")</f>
        <v>2021</v>
      </c>
      <c r="P5167" s="4" t="str">
        <f>TEXT(Table1[[#This Row],[Invoice Date]],"mmm")</f>
        <v>Oct</v>
      </c>
      <c r="Q5167" s="4">
        <f>WEEKNUM(Table1[[#This Row],[Invoice Date]])</f>
        <v>43</v>
      </c>
    </row>
    <row r="5168" spans="2:17"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c r="O5168" s="4" t="str">
        <f>TEXT(Table1[[#This Row],[Invoice Date]],"yyyy")</f>
        <v>2021</v>
      </c>
      <c r="P5168" s="4" t="str">
        <f>TEXT(Table1[[#This Row],[Invoice Date]],"mmm")</f>
        <v>Oct</v>
      </c>
      <c r="Q5168" s="4">
        <f>WEEKNUM(Table1[[#This Row],[Invoice Date]])</f>
        <v>43</v>
      </c>
    </row>
    <row r="5169" spans="2:17"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c r="O5169" s="4" t="str">
        <f>TEXT(Table1[[#This Row],[Invoice Date]],"yyyy")</f>
        <v>2021</v>
      </c>
      <c r="P5169" s="4" t="str">
        <f>TEXT(Table1[[#This Row],[Invoice Date]],"mmm")</f>
        <v>Oct</v>
      </c>
      <c r="Q5169" s="4">
        <f>WEEKNUM(Table1[[#This Row],[Invoice Date]])</f>
        <v>43</v>
      </c>
    </row>
    <row r="5170" spans="2:17"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c r="O5170" s="4" t="str">
        <f>TEXT(Table1[[#This Row],[Invoice Date]],"yyyy")</f>
        <v>2021</v>
      </c>
      <c r="P5170" s="4" t="str">
        <f>TEXT(Table1[[#This Row],[Invoice Date]],"mmm")</f>
        <v>Oct</v>
      </c>
      <c r="Q5170" s="4">
        <f>WEEKNUM(Table1[[#This Row],[Invoice Date]])</f>
        <v>43</v>
      </c>
    </row>
    <row r="5171" spans="2:17"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c r="O5171" s="4" t="str">
        <f>TEXT(Table1[[#This Row],[Invoice Date]],"yyyy")</f>
        <v>2021</v>
      </c>
      <c r="P5171" s="4" t="str">
        <f>TEXT(Table1[[#This Row],[Invoice Date]],"mmm")</f>
        <v>Oct</v>
      </c>
      <c r="Q5171" s="4">
        <f>WEEKNUM(Table1[[#This Row],[Invoice Date]])</f>
        <v>43</v>
      </c>
    </row>
    <row r="5172" spans="2:17"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c r="O5172" s="4" t="str">
        <f>TEXT(Table1[[#This Row],[Invoice Date]],"yyyy")</f>
        <v>2021</v>
      </c>
      <c r="P5172" s="4" t="str">
        <f>TEXT(Table1[[#This Row],[Invoice Date]],"mmm")</f>
        <v>Oct</v>
      </c>
      <c r="Q5172" s="4">
        <f>WEEKNUM(Table1[[#This Row],[Invoice Date]])</f>
        <v>43</v>
      </c>
    </row>
    <row r="5173" spans="2:17"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c r="O5173" s="4" t="str">
        <f>TEXT(Table1[[#This Row],[Invoice Date]],"yyyy")</f>
        <v>2021</v>
      </c>
      <c r="P5173" s="4" t="str">
        <f>TEXT(Table1[[#This Row],[Invoice Date]],"mmm")</f>
        <v>Nov</v>
      </c>
      <c r="Q5173" s="4">
        <f>WEEKNUM(Table1[[#This Row],[Invoice Date]])</f>
        <v>48</v>
      </c>
    </row>
    <row r="5174" spans="2:17"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c r="O5174" s="4" t="str">
        <f>TEXT(Table1[[#This Row],[Invoice Date]],"yyyy")</f>
        <v>2021</v>
      </c>
      <c r="P5174" s="4" t="str">
        <f>TEXT(Table1[[#This Row],[Invoice Date]],"mmm")</f>
        <v>Nov</v>
      </c>
      <c r="Q5174" s="4">
        <f>WEEKNUM(Table1[[#This Row],[Invoice Date]])</f>
        <v>48</v>
      </c>
    </row>
    <row r="5175" spans="2:17"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c r="O5175" s="4" t="str">
        <f>TEXT(Table1[[#This Row],[Invoice Date]],"yyyy")</f>
        <v>2021</v>
      </c>
      <c r="P5175" s="4" t="str">
        <f>TEXT(Table1[[#This Row],[Invoice Date]],"mmm")</f>
        <v>Nov</v>
      </c>
      <c r="Q5175" s="4">
        <f>WEEKNUM(Table1[[#This Row],[Invoice Date]])</f>
        <v>48</v>
      </c>
    </row>
    <row r="5176" spans="2:17"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c r="O5176" s="4" t="str">
        <f>TEXT(Table1[[#This Row],[Invoice Date]],"yyyy")</f>
        <v>2021</v>
      </c>
      <c r="P5176" s="4" t="str">
        <f>TEXT(Table1[[#This Row],[Invoice Date]],"mmm")</f>
        <v>Nov</v>
      </c>
      <c r="Q5176" s="4">
        <f>WEEKNUM(Table1[[#This Row],[Invoice Date]])</f>
        <v>48</v>
      </c>
    </row>
    <row r="5177" spans="2:17"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c r="O5177" s="4" t="str">
        <f>TEXT(Table1[[#This Row],[Invoice Date]],"yyyy")</f>
        <v>2021</v>
      </c>
      <c r="P5177" s="4" t="str">
        <f>TEXT(Table1[[#This Row],[Invoice Date]],"mmm")</f>
        <v>Nov</v>
      </c>
      <c r="Q5177" s="4">
        <f>WEEKNUM(Table1[[#This Row],[Invoice Date]])</f>
        <v>48</v>
      </c>
    </row>
    <row r="5178" spans="2:17"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c r="O5178" s="4" t="str">
        <f>TEXT(Table1[[#This Row],[Invoice Date]],"yyyy")</f>
        <v>2021</v>
      </c>
      <c r="P5178" s="4" t="str">
        <f>TEXT(Table1[[#This Row],[Invoice Date]],"mmm")</f>
        <v>Nov</v>
      </c>
      <c r="Q5178" s="4">
        <f>WEEKNUM(Table1[[#This Row],[Invoice Date]])</f>
        <v>48</v>
      </c>
    </row>
    <row r="5179" spans="2:17"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c r="O5179" s="4" t="str">
        <f>TEXT(Table1[[#This Row],[Invoice Date]],"yyyy")</f>
        <v>2021</v>
      </c>
      <c r="P5179" s="4" t="str">
        <f>TEXT(Table1[[#This Row],[Invoice Date]],"mmm")</f>
        <v>Dec</v>
      </c>
      <c r="Q5179" s="4">
        <f>WEEKNUM(Table1[[#This Row],[Invoice Date]])</f>
        <v>52</v>
      </c>
    </row>
    <row r="5180" spans="2:17"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c r="O5180" s="4" t="str">
        <f>TEXT(Table1[[#This Row],[Invoice Date]],"yyyy")</f>
        <v>2021</v>
      </c>
      <c r="P5180" s="4" t="str">
        <f>TEXT(Table1[[#This Row],[Invoice Date]],"mmm")</f>
        <v>Dec</v>
      </c>
      <c r="Q5180" s="4">
        <f>WEEKNUM(Table1[[#This Row],[Invoice Date]])</f>
        <v>52</v>
      </c>
    </row>
    <row r="5181" spans="2:17"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c r="O5181" s="4" t="str">
        <f>TEXT(Table1[[#This Row],[Invoice Date]],"yyyy")</f>
        <v>2021</v>
      </c>
      <c r="P5181" s="4" t="str">
        <f>TEXT(Table1[[#This Row],[Invoice Date]],"mmm")</f>
        <v>Jan</v>
      </c>
      <c r="Q5181" s="4">
        <f>WEEKNUM(Table1[[#This Row],[Invoice Date]])</f>
        <v>3</v>
      </c>
    </row>
    <row r="5182" spans="2:17"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c r="O5182" s="4" t="str">
        <f>TEXT(Table1[[#This Row],[Invoice Date]],"yyyy")</f>
        <v>2021</v>
      </c>
      <c r="P5182" s="4" t="str">
        <f>TEXT(Table1[[#This Row],[Invoice Date]],"mmm")</f>
        <v>Jan</v>
      </c>
      <c r="Q5182" s="4">
        <f>WEEKNUM(Table1[[#This Row],[Invoice Date]])</f>
        <v>3</v>
      </c>
    </row>
    <row r="5183" spans="2:17"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c r="O5183" s="4" t="str">
        <f>TEXT(Table1[[#This Row],[Invoice Date]],"yyyy")</f>
        <v>2021</v>
      </c>
      <c r="P5183" s="4" t="str">
        <f>TEXT(Table1[[#This Row],[Invoice Date]],"mmm")</f>
        <v>Jan</v>
      </c>
      <c r="Q5183" s="4">
        <f>WEEKNUM(Table1[[#This Row],[Invoice Date]])</f>
        <v>3</v>
      </c>
    </row>
    <row r="5184" spans="2:17"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c r="O5184" s="4" t="str">
        <f>TEXT(Table1[[#This Row],[Invoice Date]],"yyyy")</f>
        <v>2021</v>
      </c>
      <c r="P5184" s="4" t="str">
        <f>TEXT(Table1[[#This Row],[Invoice Date]],"mmm")</f>
        <v>Jan</v>
      </c>
      <c r="Q5184" s="4">
        <f>WEEKNUM(Table1[[#This Row],[Invoice Date]])</f>
        <v>3</v>
      </c>
    </row>
    <row r="5185" spans="2:17"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c r="O5185" s="4" t="str">
        <f>TEXT(Table1[[#This Row],[Invoice Date]],"yyyy")</f>
        <v>2021</v>
      </c>
      <c r="P5185" s="4" t="str">
        <f>TEXT(Table1[[#This Row],[Invoice Date]],"mmm")</f>
        <v>Jan</v>
      </c>
      <c r="Q5185" s="4">
        <f>WEEKNUM(Table1[[#This Row],[Invoice Date]])</f>
        <v>3</v>
      </c>
    </row>
    <row r="5186" spans="2:17"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c r="O5186" s="4" t="str">
        <f>TEXT(Table1[[#This Row],[Invoice Date]],"yyyy")</f>
        <v>2021</v>
      </c>
      <c r="P5186" s="4" t="str">
        <f>TEXT(Table1[[#This Row],[Invoice Date]],"mmm")</f>
        <v>Jan</v>
      </c>
      <c r="Q5186" s="4">
        <f>WEEKNUM(Table1[[#This Row],[Invoice Date]])</f>
        <v>3</v>
      </c>
    </row>
    <row r="5187" spans="2:17"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c r="O5187" s="4" t="str">
        <f>TEXT(Table1[[#This Row],[Invoice Date]],"yyyy")</f>
        <v>2021</v>
      </c>
      <c r="P5187" s="4" t="str">
        <f>TEXT(Table1[[#This Row],[Invoice Date]],"mmm")</f>
        <v>Feb</v>
      </c>
      <c r="Q5187" s="4">
        <f>WEEKNUM(Table1[[#This Row],[Invoice Date]])</f>
        <v>7</v>
      </c>
    </row>
    <row r="5188" spans="2:17"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c r="O5188" s="4" t="str">
        <f>TEXT(Table1[[#This Row],[Invoice Date]],"yyyy")</f>
        <v>2021</v>
      </c>
      <c r="P5188" s="4" t="str">
        <f>TEXT(Table1[[#This Row],[Invoice Date]],"mmm")</f>
        <v>Feb</v>
      </c>
      <c r="Q5188" s="4">
        <f>WEEKNUM(Table1[[#This Row],[Invoice Date]])</f>
        <v>7</v>
      </c>
    </row>
    <row r="5189" spans="2:17"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c r="O5189" s="4" t="str">
        <f>TEXT(Table1[[#This Row],[Invoice Date]],"yyyy")</f>
        <v>2021</v>
      </c>
      <c r="P5189" s="4" t="str">
        <f>TEXT(Table1[[#This Row],[Invoice Date]],"mmm")</f>
        <v>Feb</v>
      </c>
      <c r="Q5189" s="4">
        <f>WEEKNUM(Table1[[#This Row],[Invoice Date]])</f>
        <v>7</v>
      </c>
    </row>
    <row r="5190" spans="2:17"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c r="O5190" s="4" t="str">
        <f>TEXT(Table1[[#This Row],[Invoice Date]],"yyyy")</f>
        <v>2021</v>
      </c>
      <c r="P5190" s="4" t="str">
        <f>TEXT(Table1[[#This Row],[Invoice Date]],"mmm")</f>
        <v>Feb</v>
      </c>
      <c r="Q5190" s="4">
        <f>WEEKNUM(Table1[[#This Row],[Invoice Date]])</f>
        <v>7</v>
      </c>
    </row>
    <row r="5191" spans="2:17"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c r="O5191" s="4" t="str">
        <f>TEXT(Table1[[#This Row],[Invoice Date]],"yyyy")</f>
        <v>2021</v>
      </c>
      <c r="P5191" s="4" t="str">
        <f>TEXT(Table1[[#This Row],[Invoice Date]],"mmm")</f>
        <v>Feb</v>
      </c>
      <c r="Q5191" s="4">
        <f>WEEKNUM(Table1[[#This Row],[Invoice Date]])</f>
        <v>7</v>
      </c>
    </row>
    <row r="5192" spans="2:17"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c r="O5192" s="4" t="str">
        <f>TEXT(Table1[[#This Row],[Invoice Date]],"yyyy")</f>
        <v>2021</v>
      </c>
      <c r="P5192" s="4" t="str">
        <f>TEXT(Table1[[#This Row],[Invoice Date]],"mmm")</f>
        <v>Feb</v>
      </c>
      <c r="Q5192" s="4">
        <f>WEEKNUM(Table1[[#This Row],[Invoice Date]])</f>
        <v>7</v>
      </c>
    </row>
    <row r="5193" spans="2:17"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c r="O5193" s="4" t="str">
        <f>TEXT(Table1[[#This Row],[Invoice Date]],"yyyy")</f>
        <v>2021</v>
      </c>
      <c r="P5193" s="4" t="str">
        <f>TEXT(Table1[[#This Row],[Invoice Date]],"mmm")</f>
        <v>Mar</v>
      </c>
      <c r="Q5193" s="4">
        <f>WEEKNUM(Table1[[#This Row],[Invoice Date]])</f>
        <v>11</v>
      </c>
    </row>
    <row r="5194" spans="2:17"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c r="O5194" s="4" t="str">
        <f>TEXT(Table1[[#This Row],[Invoice Date]],"yyyy")</f>
        <v>2021</v>
      </c>
      <c r="P5194" s="4" t="str">
        <f>TEXT(Table1[[#This Row],[Invoice Date]],"mmm")</f>
        <v>Mar</v>
      </c>
      <c r="Q5194" s="4">
        <f>WEEKNUM(Table1[[#This Row],[Invoice Date]])</f>
        <v>11</v>
      </c>
    </row>
    <row r="5195" spans="2:17"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c r="O5195" s="4" t="str">
        <f>TEXT(Table1[[#This Row],[Invoice Date]],"yyyy")</f>
        <v>2021</v>
      </c>
      <c r="P5195" s="4" t="str">
        <f>TEXT(Table1[[#This Row],[Invoice Date]],"mmm")</f>
        <v>Mar</v>
      </c>
      <c r="Q5195" s="4">
        <f>WEEKNUM(Table1[[#This Row],[Invoice Date]])</f>
        <v>11</v>
      </c>
    </row>
    <row r="5196" spans="2:17"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c r="O5196" s="4" t="str">
        <f>TEXT(Table1[[#This Row],[Invoice Date]],"yyyy")</f>
        <v>2021</v>
      </c>
      <c r="P5196" s="4" t="str">
        <f>TEXT(Table1[[#This Row],[Invoice Date]],"mmm")</f>
        <v>Mar</v>
      </c>
      <c r="Q5196" s="4">
        <f>WEEKNUM(Table1[[#This Row],[Invoice Date]])</f>
        <v>11</v>
      </c>
    </row>
    <row r="5197" spans="2:17"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c r="O5197" s="4" t="str">
        <f>TEXT(Table1[[#This Row],[Invoice Date]],"yyyy")</f>
        <v>2021</v>
      </c>
      <c r="P5197" s="4" t="str">
        <f>TEXT(Table1[[#This Row],[Invoice Date]],"mmm")</f>
        <v>Mar</v>
      </c>
      <c r="Q5197" s="4">
        <f>WEEKNUM(Table1[[#This Row],[Invoice Date]])</f>
        <v>11</v>
      </c>
    </row>
    <row r="5198" spans="2:17"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c r="O5198" s="4" t="str">
        <f>TEXT(Table1[[#This Row],[Invoice Date]],"yyyy")</f>
        <v>2021</v>
      </c>
      <c r="P5198" s="4" t="str">
        <f>TEXT(Table1[[#This Row],[Invoice Date]],"mmm")</f>
        <v>Mar</v>
      </c>
      <c r="Q5198" s="4">
        <f>WEEKNUM(Table1[[#This Row],[Invoice Date]])</f>
        <v>11</v>
      </c>
    </row>
    <row r="5199" spans="2:17"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c r="O5199" s="4" t="str">
        <f>TEXT(Table1[[#This Row],[Invoice Date]],"yyyy")</f>
        <v>2021</v>
      </c>
      <c r="P5199" s="4" t="str">
        <f>TEXT(Table1[[#This Row],[Invoice Date]],"mmm")</f>
        <v>Apr</v>
      </c>
      <c r="Q5199" s="4">
        <f>WEEKNUM(Table1[[#This Row],[Invoice Date]])</f>
        <v>15</v>
      </c>
    </row>
    <row r="5200" spans="2:17"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c r="O5200" s="4" t="str">
        <f>TEXT(Table1[[#This Row],[Invoice Date]],"yyyy")</f>
        <v>2021</v>
      </c>
      <c r="P5200" s="4" t="str">
        <f>TEXT(Table1[[#This Row],[Invoice Date]],"mmm")</f>
        <v>Apr</v>
      </c>
      <c r="Q5200" s="4">
        <f>WEEKNUM(Table1[[#This Row],[Invoice Date]])</f>
        <v>15</v>
      </c>
    </row>
    <row r="5201" spans="2:17"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c r="O5201" s="4" t="str">
        <f>TEXT(Table1[[#This Row],[Invoice Date]],"yyyy")</f>
        <v>2021</v>
      </c>
      <c r="P5201" s="4" t="str">
        <f>TEXT(Table1[[#This Row],[Invoice Date]],"mmm")</f>
        <v>Apr</v>
      </c>
      <c r="Q5201" s="4">
        <f>WEEKNUM(Table1[[#This Row],[Invoice Date]])</f>
        <v>15</v>
      </c>
    </row>
    <row r="5202" spans="2:17"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c r="O5202" s="4" t="str">
        <f>TEXT(Table1[[#This Row],[Invoice Date]],"yyyy")</f>
        <v>2021</v>
      </c>
      <c r="P5202" s="4" t="str">
        <f>TEXT(Table1[[#This Row],[Invoice Date]],"mmm")</f>
        <v>Apr</v>
      </c>
      <c r="Q5202" s="4">
        <f>WEEKNUM(Table1[[#This Row],[Invoice Date]])</f>
        <v>15</v>
      </c>
    </row>
    <row r="5203" spans="2:17"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c r="O5203" s="4" t="str">
        <f>TEXT(Table1[[#This Row],[Invoice Date]],"yyyy")</f>
        <v>2021</v>
      </c>
      <c r="P5203" s="4" t="str">
        <f>TEXT(Table1[[#This Row],[Invoice Date]],"mmm")</f>
        <v>Apr</v>
      </c>
      <c r="Q5203" s="4">
        <f>WEEKNUM(Table1[[#This Row],[Invoice Date]])</f>
        <v>15</v>
      </c>
    </row>
    <row r="5204" spans="2:17"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c r="O5204" s="4" t="str">
        <f>TEXT(Table1[[#This Row],[Invoice Date]],"yyyy")</f>
        <v>2021</v>
      </c>
      <c r="P5204" s="4" t="str">
        <f>TEXT(Table1[[#This Row],[Invoice Date]],"mmm")</f>
        <v>Apr</v>
      </c>
      <c r="Q5204" s="4">
        <f>WEEKNUM(Table1[[#This Row],[Invoice Date]])</f>
        <v>15</v>
      </c>
    </row>
    <row r="5205" spans="2:17"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c r="O5205" s="4" t="str">
        <f>TEXT(Table1[[#This Row],[Invoice Date]],"yyyy")</f>
        <v>2021</v>
      </c>
      <c r="P5205" s="4" t="str">
        <f>TEXT(Table1[[#This Row],[Invoice Date]],"mmm")</f>
        <v>May</v>
      </c>
      <c r="Q5205" s="4">
        <f>WEEKNUM(Table1[[#This Row],[Invoice Date]])</f>
        <v>20</v>
      </c>
    </row>
    <row r="5206" spans="2:17"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c r="O5206" s="4" t="str">
        <f>TEXT(Table1[[#This Row],[Invoice Date]],"yyyy")</f>
        <v>2021</v>
      </c>
      <c r="P5206" s="4" t="str">
        <f>TEXT(Table1[[#This Row],[Invoice Date]],"mmm")</f>
        <v>May</v>
      </c>
      <c r="Q5206" s="4">
        <f>WEEKNUM(Table1[[#This Row],[Invoice Date]])</f>
        <v>20</v>
      </c>
    </row>
    <row r="5207" spans="2:17"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c r="O5207" s="4" t="str">
        <f>TEXT(Table1[[#This Row],[Invoice Date]],"yyyy")</f>
        <v>2021</v>
      </c>
      <c r="P5207" s="4" t="str">
        <f>TEXT(Table1[[#This Row],[Invoice Date]],"mmm")</f>
        <v>May</v>
      </c>
      <c r="Q5207" s="4">
        <f>WEEKNUM(Table1[[#This Row],[Invoice Date]])</f>
        <v>20</v>
      </c>
    </row>
    <row r="5208" spans="2:17"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c r="O5208" s="4" t="str">
        <f>TEXT(Table1[[#This Row],[Invoice Date]],"yyyy")</f>
        <v>2021</v>
      </c>
      <c r="P5208" s="4" t="str">
        <f>TEXT(Table1[[#This Row],[Invoice Date]],"mmm")</f>
        <v>May</v>
      </c>
      <c r="Q5208" s="4">
        <f>WEEKNUM(Table1[[#This Row],[Invoice Date]])</f>
        <v>20</v>
      </c>
    </row>
    <row r="5209" spans="2:17"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c r="O5209" s="4" t="str">
        <f>TEXT(Table1[[#This Row],[Invoice Date]],"yyyy")</f>
        <v>2021</v>
      </c>
      <c r="P5209" s="4" t="str">
        <f>TEXT(Table1[[#This Row],[Invoice Date]],"mmm")</f>
        <v>May</v>
      </c>
      <c r="Q5209" s="4">
        <f>WEEKNUM(Table1[[#This Row],[Invoice Date]])</f>
        <v>20</v>
      </c>
    </row>
    <row r="5210" spans="2:17"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c r="O5210" s="4" t="str">
        <f>TEXT(Table1[[#This Row],[Invoice Date]],"yyyy")</f>
        <v>2021</v>
      </c>
      <c r="P5210" s="4" t="str">
        <f>TEXT(Table1[[#This Row],[Invoice Date]],"mmm")</f>
        <v>May</v>
      </c>
      <c r="Q5210" s="4">
        <f>WEEKNUM(Table1[[#This Row],[Invoice Date]])</f>
        <v>20</v>
      </c>
    </row>
    <row r="5211" spans="2:17"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c r="O5211" s="4" t="str">
        <f>TEXT(Table1[[#This Row],[Invoice Date]],"yyyy")</f>
        <v>2021</v>
      </c>
      <c r="P5211" s="4" t="str">
        <f>TEXT(Table1[[#This Row],[Invoice Date]],"mmm")</f>
        <v>Jun</v>
      </c>
      <c r="Q5211" s="4">
        <f>WEEKNUM(Table1[[#This Row],[Invoice Date]])</f>
        <v>24</v>
      </c>
    </row>
    <row r="5212" spans="2:17"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c r="O5212" s="4" t="str">
        <f>TEXT(Table1[[#This Row],[Invoice Date]],"yyyy")</f>
        <v>2021</v>
      </c>
      <c r="P5212" s="4" t="str">
        <f>TEXT(Table1[[#This Row],[Invoice Date]],"mmm")</f>
        <v>Jun</v>
      </c>
      <c r="Q5212" s="4">
        <f>WEEKNUM(Table1[[#This Row],[Invoice Date]])</f>
        <v>24</v>
      </c>
    </row>
    <row r="5213" spans="2:17"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c r="O5213" s="4" t="str">
        <f>TEXT(Table1[[#This Row],[Invoice Date]],"yyyy")</f>
        <v>2021</v>
      </c>
      <c r="P5213" s="4" t="str">
        <f>TEXT(Table1[[#This Row],[Invoice Date]],"mmm")</f>
        <v>Jun</v>
      </c>
      <c r="Q5213" s="4">
        <f>WEEKNUM(Table1[[#This Row],[Invoice Date]])</f>
        <v>24</v>
      </c>
    </row>
    <row r="5214" spans="2:17"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c r="O5214" s="4" t="str">
        <f>TEXT(Table1[[#This Row],[Invoice Date]],"yyyy")</f>
        <v>2021</v>
      </c>
      <c r="P5214" s="4" t="str">
        <f>TEXT(Table1[[#This Row],[Invoice Date]],"mmm")</f>
        <v>Jun</v>
      </c>
      <c r="Q5214" s="4">
        <f>WEEKNUM(Table1[[#This Row],[Invoice Date]])</f>
        <v>24</v>
      </c>
    </row>
    <row r="5215" spans="2:17"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c r="O5215" s="4" t="str">
        <f>TEXT(Table1[[#This Row],[Invoice Date]],"yyyy")</f>
        <v>2021</v>
      </c>
      <c r="P5215" s="4" t="str">
        <f>TEXT(Table1[[#This Row],[Invoice Date]],"mmm")</f>
        <v>Jun</v>
      </c>
      <c r="Q5215" s="4">
        <f>WEEKNUM(Table1[[#This Row],[Invoice Date]])</f>
        <v>24</v>
      </c>
    </row>
    <row r="5216" spans="2:17"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c r="O5216" s="4" t="str">
        <f>TEXT(Table1[[#This Row],[Invoice Date]],"yyyy")</f>
        <v>2021</v>
      </c>
      <c r="P5216" s="4" t="str">
        <f>TEXT(Table1[[#This Row],[Invoice Date]],"mmm")</f>
        <v>Jun</v>
      </c>
      <c r="Q5216" s="4">
        <f>WEEKNUM(Table1[[#This Row],[Invoice Date]])</f>
        <v>24</v>
      </c>
    </row>
    <row r="5217" spans="2:17"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c r="O5217" s="4" t="str">
        <f>TEXT(Table1[[#This Row],[Invoice Date]],"yyyy")</f>
        <v>2021</v>
      </c>
      <c r="P5217" s="4" t="str">
        <f>TEXT(Table1[[#This Row],[Invoice Date]],"mmm")</f>
        <v>Jul</v>
      </c>
      <c r="Q5217" s="4">
        <f>WEEKNUM(Table1[[#This Row],[Invoice Date]])</f>
        <v>28</v>
      </c>
    </row>
    <row r="5218" spans="2:17"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c r="O5218" s="4" t="str">
        <f>TEXT(Table1[[#This Row],[Invoice Date]],"yyyy")</f>
        <v>2021</v>
      </c>
      <c r="P5218" s="4" t="str">
        <f>TEXT(Table1[[#This Row],[Invoice Date]],"mmm")</f>
        <v>Jul</v>
      </c>
      <c r="Q5218" s="4">
        <f>WEEKNUM(Table1[[#This Row],[Invoice Date]])</f>
        <v>28</v>
      </c>
    </row>
    <row r="5219" spans="2:17"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c r="O5219" s="4" t="str">
        <f>TEXT(Table1[[#This Row],[Invoice Date]],"yyyy")</f>
        <v>2021</v>
      </c>
      <c r="P5219" s="4" t="str">
        <f>TEXT(Table1[[#This Row],[Invoice Date]],"mmm")</f>
        <v>Jul</v>
      </c>
      <c r="Q5219" s="4">
        <f>WEEKNUM(Table1[[#This Row],[Invoice Date]])</f>
        <v>28</v>
      </c>
    </row>
    <row r="5220" spans="2:17"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c r="O5220" s="4" t="str">
        <f>TEXT(Table1[[#This Row],[Invoice Date]],"yyyy")</f>
        <v>2021</v>
      </c>
      <c r="P5220" s="4" t="str">
        <f>TEXT(Table1[[#This Row],[Invoice Date]],"mmm")</f>
        <v>Jul</v>
      </c>
      <c r="Q5220" s="4">
        <f>WEEKNUM(Table1[[#This Row],[Invoice Date]])</f>
        <v>28</v>
      </c>
    </row>
    <row r="5221" spans="2:17"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c r="O5221" s="4" t="str">
        <f>TEXT(Table1[[#This Row],[Invoice Date]],"yyyy")</f>
        <v>2021</v>
      </c>
      <c r="P5221" s="4" t="str">
        <f>TEXT(Table1[[#This Row],[Invoice Date]],"mmm")</f>
        <v>Jul</v>
      </c>
      <c r="Q5221" s="4">
        <f>WEEKNUM(Table1[[#This Row],[Invoice Date]])</f>
        <v>28</v>
      </c>
    </row>
    <row r="5222" spans="2:17"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c r="O5222" s="4" t="str">
        <f>TEXT(Table1[[#This Row],[Invoice Date]],"yyyy")</f>
        <v>2021</v>
      </c>
      <c r="P5222" s="4" t="str">
        <f>TEXT(Table1[[#This Row],[Invoice Date]],"mmm")</f>
        <v>Jul</v>
      </c>
      <c r="Q5222" s="4">
        <f>WEEKNUM(Table1[[#This Row],[Invoice Date]])</f>
        <v>28</v>
      </c>
    </row>
    <row r="5223" spans="2:17"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c r="O5223" s="4" t="str">
        <f>TEXT(Table1[[#This Row],[Invoice Date]],"yyyy")</f>
        <v>2021</v>
      </c>
      <c r="P5223" s="4" t="str">
        <f>TEXT(Table1[[#This Row],[Invoice Date]],"mmm")</f>
        <v>Aug</v>
      </c>
      <c r="Q5223" s="4">
        <f>WEEKNUM(Table1[[#This Row],[Invoice Date]])</f>
        <v>33</v>
      </c>
    </row>
    <row r="5224" spans="2:17"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c r="O5224" s="4" t="str">
        <f>TEXT(Table1[[#This Row],[Invoice Date]],"yyyy")</f>
        <v>2021</v>
      </c>
      <c r="P5224" s="4" t="str">
        <f>TEXT(Table1[[#This Row],[Invoice Date]],"mmm")</f>
        <v>Aug</v>
      </c>
      <c r="Q5224" s="4">
        <f>WEEKNUM(Table1[[#This Row],[Invoice Date]])</f>
        <v>33</v>
      </c>
    </row>
    <row r="5225" spans="2:17"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c r="O5225" s="4" t="str">
        <f>TEXT(Table1[[#This Row],[Invoice Date]],"yyyy")</f>
        <v>2021</v>
      </c>
      <c r="P5225" s="4" t="str">
        <f>TEXT(Table1[[#This Row],[Invoice Date]],"mmm")</f>
        <v>Aug</v>
      </c>
      <c r="Q5225" s="4">
        <f>WEEKNUM(Table1[[#This Row],[Invoice Date]])</f>
        <v>33</v>
      </c>
    </row>
    <row r="5226" spans="2:17"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c r="O5226" s="4" t="str">
        <f>TEXT(Table1[[#This Row],[Invoice Date]],"yyyy")</f>
        <v>2021</v>
      </c>
      <c r="P5226" s="4" t="str">
        <f>TEXT(Table1[[#This Row],[Invoice Date]],"mmm")</f>
        <v>Aug</v>
      </c>
      <c r="Q5226" s="4">
        <f>WEEKNUM(Table1[[#This Row],[Invoice Date]])</f>
        <v>33</v>
      </c>
    </row>
    <row r="5227" spans="2:17"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c r="O5227" s="4" t="str">
        <f>TEXT(Table1[[#This Row],[Invoice Date]],"yyyy")</f>
        <v>2021</v>
      </c>
      <c r="P5227" s="4" t="str">
        <f>TEXT(Table1[[#This Row],[Invoice Date]],"mmm")</f>
        <v>Aug</v>
      </c>
      <c r="Q5227" s="4">
        <f>WEEKNUM(Table1[[#This Row],[Invoice Date]])</f>
        <v>33</v>
      </c>
    </row>
    <row r="5228" spans="2:17"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c r="O5228" s="4" t="str">
        <f>TEXT(Table1[[#This Row],[Invoice Date]],"yyyy")</f>
        <v>2021</v>
      </c>
      <c r="P5228" s="4" t="str">
        <f>TEXT(Table1[[#This Row],[Invoice Date]],"mmm")</f>
        <v>Aug</v>
      </c>
      <c r="Q5228" s="4">
        <f>WEEKNUM(Table1[[#This Row],[Invoice Date]])</f>
        <v>33</v>
      </c>
    </row>
    <row r="5229" spans="2:17"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c r="O5229" s="4" t="str">
        <f>TEXT(Table1[[#This Row],[Invoice Date]],"yyyy")</f>
        <v>2021</v>
      </c>
      <c r="P5229" s="4" t="str">
        <f>TEXT(Table1[[#This Row],[Invoice Date]],"mmm")</f>
        <v>Sep</v>
      </c>
      <c r="Q5229" s="4">
        <f>WEEKNUM(Table1[[#This Row],[Invoice Date]])</f>
        <v>37</v>
      </c>
    </row>
    <row r="5230" spans="2:17"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c r="O5230" s="4" t="str">
        <f>TEXT(Table1[[#This Row],[Invoice Date]],"yyyy")</f>
        <v>2021</v>
      </c>
      <c r="P5230" s="4" t="str">
        <f>TEXT(Table1[[#This Row],[Invoice Date]],"mmm")</f>
        <v>Sep</v>
      </c>
      <c r="Q5230" s="4">
        <f>WEEKNUM(Table1[[#This Row],[Invoice Date]])</f>
        <v>37</v>
      </c>
    </row>
    <row r="5231" spans="2:17"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c r="O5231" s="4" t="str">
        <f>TEXT(Table1[[#This Row],[Invoice Date]],"yyyy")</f>
        <v>2021</v>
      </c>
      <c r="P5231" s="4" t="str">
        <f>TEXT(Table1[[#This Row],[Invoice Date]],"mmm")</f>
        <v>Sep</v>
      </c>
      <c r="Q5231" s="4">
        <f>WEEKNUM(Table1[[#This Row],[Invoice Date]])</f>
        <v>37</v>
      </c>
    </row>
    <row r="5232" spans="2:17"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c r="O5232" s="4" t="str">
        <f>TEXT(Table1[[#This Row],[Invoice Date]],"yyyy")</f>
        <v>2021</v>
      </c>
      <c r="P5232" s="4" t="str">
        <f>TEXT(Table1[[#This Row],[Invoice Date]],"mmm")</f>
        <v>Sep</v>
      </c>
      <c r="Q5232" s="4">
        <f>WEEKNUM(Table1[[#This Row],[Invoice Date]])</f>
        <v>37</v>
      </c>
    </row>
    <row r="5233" spans="2:17"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c r="O5233" s="4" t="str">
        <f>TEXT(Table1[[#This Row],[Invoice Date]],"yyyy")</f>
        <v>2021</v>
      </c>
      <c r="P5233" s="4" t="str">
        <f>TEXT(Table1[[#This Row],[Invoice Date]],"mmm")</f>
        <v>Sep</v>
      </c>
      <c r="Q5233" s="4">
        <f>WEEKNUM(Table1[[#This Row],[Invoice Date]])</f>
        <v>37</v>
      </c>
    </row>
    <row r="5234" spans="2:17"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c r="O5234" s="4" t="str">
        <f>TEXT(Table1[[#This Row],[Invoice Date]],"yyyy")</f>
        <v>2021</v>
      </c>
      <c r="P5234" s="4" t="str">
        <f>TEXT(Table1[[#This Row],[Invoice Date]],"mmm")</f>
        <v>Sep</v>
      </c>
      <c r="Q5234" s="4">
        <f>WEEKNUM(Table1[[#This Row],[Invoice Date]])</f>
        <v>37</v>
      </c>
    </row>
    <row r="5235" spans="2:17"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c r="O5235" s="4" t="str">
        <f>TEXT(Table1[[#This Row],[Invoice Date]],"yyyy")</f>
        <v>2021</v>
      </c>
      <c r="P5235" s="4" t="str">
        <f>TEXT(Table1[[#This Row],[Invoice Date]],"mmm")</f>
        <v>Oct</v>
      </c>
      <c r="Q5235" s="4">
        <f>WEEKNUM(Table1[[#This Row],[Invoice Date]])</f>
        <v>42</v>
      </c>
    </row>
    <row r="5236" spans="2:17"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c r="O5236" s="4" t="str">
        <f>TEXT(Table1[[#This Row],[Invoice Date]],"yyyy")</f>
        <v>2021</v>
      </c>
      <c r="P5236" s="4" t="str">
        <f>TEXT(Table1[[#This Row],[Invoice Date]],"mmm")</f>
        <v>Oct</v>
      </c>
      <c r="Q5236" s="4">
        <f>WEEKNUM(Table1[[#This Row],[Invoice Date]])</f>
        <v>42</v>
      </c>
    </row>
    <row r="5237" spans="2:17"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c r="O5237" s="4" t="str">
        <f>TEXT(Table1[[#This Row],[Invoice Date]],"yyyy")</f>
        <v>2021</v>
      </c>
      <c r="P5237" s="4" t="str">
        <f>TEXT(Table1[[#This Row],[Invoice Date]],"mmm")</f>
        <v>Oct</v>
      </c>
      <c r="Q5237" s="4">
        <f>WEEKNUM(Table1[[#This Row],[Invoice Date]])</f>
        <v>42</v>
      </c>
    </row>
    <row r="5238" spans="2:17"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c r="O5238" s="4" t="str">
        <f>TEXT(Table1[[#This Row],[Invoice Date]],"yyyy")</f>
        <v>2021</v>
      </c>
      <c r="P5238" s="4" t="str">
        <f>TEXT(Table1[[#This Row],[Invoice Date]],"mmm")</f>
        <v>Oct</v>
      </c>
      <c r="Q5238" s="4">
        <f>WEEKNUM(Table1[[#This Row],[Invoice Date]])</f>
        <v>42</v>
      </c>
    </row>
    <row r="5239" spans="2:17"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c r="O5239" s="4" t="str">
        <f>TEXT(Table1[[#This Row],[Invoice Date]],"yyyy")</f>
        <v>2021</v>
      </c>
      <c r="P5239" s="4" t="str">
        <f>TEXT(Table1[[#This Row],[Invoice Date]],"mmm")</f>
        <v>Oct</v>
      </c>
      <c r="Q5239" s="4">
        <f>WEEKNUM(Table1[[#This Row],[Invoice Date]])</f>
        <v>42</v>
      </c>
    </row>
    <row r="5240" spans="2:17"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c r="O5240" s="4" t="str">
        <f>TEXT(Table1[[#This Row],[Invoice Date]],"yyyy")</f>
        <v>2021</v>
      </c>
      <c r="P5240" s="4" t="str">
        <f>TEXT(Table1[[#This Row],[Invoice Date]],"mmm")</f>
        <v>Oct</v>
      </c>
      <c r="Q5240" s="4">
        <f>WEEKNUM(Table1[[#This Row],[Invoice Date]])</f>
        <v>42</v>
      </c>
    </row>
    <row r="5241" spans="2:17"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c r="O5241" s="4" t="str">
        <f>TEXT(Table1[[#This Row],[Invoice Date]],"yyyy")</f>
        <v>2021</v>
      </c>
      <c r="P5241" s="4" t="str">
        <f>TEXT(Table1[[#This Row],[Invoice Date]],"mmm")</f>
        <v>Nov</v>
      </c>
      <c r="Q5241" s="4">
        <f>WEEKNUM(Table1[[#This Row],[Invoice Date]])</f>
        <v>46</v>
      </c>
    </row>
    <row r="5242" spans="2:17"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c r="O5242" s="4" t="str">
        <f>TEXT(Table1[[#This Row],[Invoice Date]],"yyyy")</f>
        <v>2021</v>
      </c>
      <c r="P5242" s="4" t="str">
        <f>TEXT(Table1[[#This Row],[Invoice Date]],"mmm")</f>
        <v>Nov</v>
      </c>
      <c r="Q5242" s="4">
        <f>WEEKNUM(Table1[[#This Row],[Invoice Date]])</f>
        <v>46</v>
      </c>
    </row>
    <row r="5243" spans="2:17"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c r="O5243" s="4" t="str">
        <f>TEXT(Table1[[#This Row],[Invoice Date]],"yyyy")</f>
        <v>2021</v>
      </c>
      <c r="P5243" s="4" t="str">
        <f>TEXT(Table1[[#This Row],[Invoice Date]],"mmm")</f>
        <v>Nov</v>
      </c>
      <c r="Q5243" s="4">
        <f>WEEKNUM(Table1[[#This Row],[Invoice Date]])</f>
        <v>46</v>
      </c>
    </row>
    <row r="5244" spans="2:17"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c r="O5244" s="4" t="str">
        <f>TEXT(Table1[[#This Row],[Invoice Date]],"yyyy")</f>
        <v>2021</v>
      </c>
      <c r="P5244" s="4" t="str">
        <f>TEXT(Table1[[#This Row],[Invoice Date]],"mmm")</f>
        <v>Nov</v>
      </c>
      <c r="Q5244" s="4">
        <f>WEEKNUM(Table1[[#This Row],[Invoice Date]])</f>
        <v>46</v>
      </c>
    </row>
    <row r="5245" spans="2:17"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c r="O5245" s="4" t="str">
        <f>TEXT(Table1[[#This Row],[Invoice Date]],"yyyy")</f>
        <v>2021</v>
      </c>
      <c r="P5245" s="4" t="str">
        <f>TEXT(Table1[[#This Row],[Invoice Date]],"mmm")</f>
        <v>Nov</v>
      </c>
      <c r="Q5245" s="4">
        <f>WEEKNUM(Table1[[#This Row],[Invoice Date]])</f>
        <v>46</v>
      </c>
    </row>
    <row r="5246" spans="2:17"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c r="O5246" s="4" t="str">
        <f>TEXT(Table1[[#This Row],[Invoice Date]],"yyyy")</f>
        <v>2021</v>
      </c>
      <c r="P5246" s="4" t="str">
        <f>TEXT(Table1[[#This Row],[Invoice Date]],"mmm")</f>
        <v>Nov</v>
      </c>
      <c r="Q5246" s="4">
        <f>WEEKNUM(Table1[[#This Row],[Invoice Date]])</f>
        <v>46</v>
      </c>
    </row>
    <row r="5247" spans="2:17"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c r="O5247" s="4" t="str">
        <f>TEXT(Table1[[#This Row],[Invoice Date]],"yyyy")</f>
        <v>2021</v>
      </c>
      <c r="P5247" s="4" t="str">
        <f>TEXT(Table1[[#This Row],[Invoice Date]],"mmm")</f>
        <v>Dec</v>
      </c>
      <c r="Q5247" s="4">
        <f>WEEKNUM(Table1[[#This Row],[Invoice Date]])</f>
        <v>50</v>
      </c>
    </row>
    <row r="5248" spans="2:17"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c r="O5248" s="4" t="str">
        <f>TEXT(Table1[[#This Row],[Invoice Date]],"yyyy")</f>
        <v>2021</v>
      </c>
      <c r="P5248" s="4" t="str">
        <f>TEXT(Table1[[#This Row],[Invoice Date]],"mmm")</f>
        <v>Dec</v>
      </c>
      <c r="Q5248" s="4">
        <f>WEEKNUM(Table1[[#This Row],[Invoice Date]])</f>
        <v>50</v>
      </c>
    </row>
    <row r="5249" spans="2:17"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c r="O5249" s="4" t="str">
        <f>TEXT(Table1[[#This Row],[Invoice Date]],"yyyy")</f>
        <v>2021</v>
      </c>
      <c r="P5249" s="4" t="str">
        <f>TEXT(Table1[[#This Row],[Invoice Date]],"mmm")</f>
        <v>Dec</v>
      </c>
      <c r="Q5249" s="4">
        <f>WEEKNUM(Table1[[#This Row],[Invoice Date]])</f>
        <v>50</v>
      </c>
    </row>
    <row r="5250" spans="2:17"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c r="O5250" s="4" t="str">
        <f>TEXT(Table1[[#This Row],[Invoice Date]],"yyyy")</f>
        <v>2021</v>
      </c>
      <c r="P5250" s="4" t="str">
        <f>TEXT(Table1[[#This Row],[Invoice Date]],"mmm")</f>
        <v>Dec</v>
      </c>
      <c r="Q5250" s="4">
        <f>WEEKNUM(Table1[[#This Row],[Invoice Date]])</f>
        <v>50</v>
      </c>
    </row>
    <row r="5251" spans="2:17"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c r="O5251" s="4" t="str">
        <f>TEXT(Table1[[#This Row],[Invoice Date]],"yyyy")</f>
        <v>2021</v>
      </c>
      <c r="P5251" s="4" t="str">
        <f>TEXT(Table1[[#This Row],[Invoice Date]],"mmm")</f>
        <v>Dec</v>
      </c>
      <c r="Q5251" s="4">
        <f>WEEKNUM(Table1[[#This Row],[Invoice Date]])</f>
        <v>50</v>
      </c>
    </row>
    <row r="5252" spans="2:17"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c r="O5252" s="4" t="str">
        <f>TEXT(Table1[[#This Row],[Invoice Date]],"yyyy")</f>
        <v>2021</v>
      </c>
      <c r="P5252" s="4" t="str">
        <f>TEXT(Table1[[#This Row],[Invoice Date]],"mmm")</f>
        <v>Dec</v>
      </c>
      <c r="Q5252" s="4">
        <f>WEEKNUM(Table1[[#This Row],[Invoice Date]])</f>
        <v>50</v>
      </c>
    </row>
    <row r="5253" spans="2:17"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c r="O5253" s="4" t="str">
        <f>TEXT(Table1[[#This Row],[Invoice Date]],"yyyy")</f>
        <v>2021</v>
      </c>
      <c r="P5253" s="4" t="str">
        <f>TEXT(Table1[[#This Row],[Invoice Date]],"mmm")</f>
        <v>Jan</v>
      </c>
      <c r="Q5253" s="4">
        <f>WEEKNUM(Table1[[#This Row],[Invoice Date]])</f>
        <v>4</v>
      </c>
    </row>
    <row r="5254" spans="2:17"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c r="O5254" s="4" t="str">
        <f>TEXT(Table1[[#This Row],[Invoice Date]],"yyyy")</f>
        <v>2021</v>
      </c>
      <c r="P5254" s="4" t="str">
        <f>TEXT(Table1[[#This Row],[Invoice Date]],"mmm")</f>
        <v>Jan</v>
      </c>
      <c r="Q5254" s="4">
        <f>WEEKNUM(Table1[[#This Row],[Invoice Date]])</f>
        <v>4</v>
      </c>
    </row>
    <row r="5255" spans="2:17"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c r="O5255" s="4" t="str">
        <f>TEXT(Table1[[#This Row],[Invoice Date]],"yyyy")</f>
        <v>2021</v>
      </c>
      <c r="P5255" s="4" t="str">
        <f>TEXT(Table1[[#This Row],[Invoice Date]],"mmm")</f>
        <v>Jan</v>
      </c>
      <c r="Q5255" s="4">
        <f>WEEKNUM(Table1[[#This Row],[Invoice Date]])</f>
        <v>4</v>
      </c>
    </row>
    <row r="5256" spans="2:17"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c r="O5256" s="4" t="str">
        <f>TEXT(Table1[[#This Row],[Invoice Date]],"yyyy")</f>
        <v>2021</v>
      </c>
      <c r="P5256" s="4" t="str">
        <f>TEXT(Table1[[#This Row],[Invoice Date]],"mmm")</f>
        <v>Jan</v>
      </c>
      <c r="Q5256" s="4">
        <f>WEEKNUM(Table1[[#This Row],[Invoice Date]])</f>
        <v>4</v>
      </c>
    </row>
    <row r="5257" spans="2:17"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c r="O5257" s="4" t="str">
        <f>TEXT(Table1[[#This Row],[Invoice Date]],"yyyy")</f>
        <v>2021</v>
      </c>
      <c r="P5257" s="4" t="str">
        <f>TEXT(Table1[[#This Row],[Invoice Date]],"mmm")</f>
        <v>Jan</v>
      </c>
      <c r="Q5257" s="4">
        <f>WEEKNUM(Table1[[#This Row],[Invoice Date]])</f>
        <v>4</v>
      </c>
    </row>
    <row r="5258" spans="2:17"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c r="O5258" s="4" t="str">
        <f>TEXT(Table1[[#This Row],[Invoice Date]],"yyyy")</f>
        <v>2021</v>
      </c>
      <c r="P5258" s="4" t="str">
        <f>TEXT(Table1[[#This Row],[Invoice Date]],"mmm")</f>
        <v>Jan</v>
      </c>
      <c r="Q5258" s="4">
        <f>WEEKNUM(Table1[[#This Row],[Invoice Date]])</f>
        <v>4</v>
      </c>
    </row>
    <row r="5259" spans="2:17"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c r="O5259" s="4" t="str">
        <f>TEXT(Table1[[#This Row],[Invoice Date]],"yyyy")</f>
        <v>2021</v>
      </c>
      <c r="P5259" s="4" t="str">
        <f>TEXT(Table1[[#This Row],[Invoice Date]],"mmm")</f>
        <v>Feb</v>
      </c>
      <c r="Q5259" s="4">
        <f>WEEKNUM(Table1[[#This Row],[Invoice Date]])</f>
        <v>8</v>
      </c>
    </row>
    <row r="5260" spans="2:17"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c r="O5260" s="4" t="str">
        <f>TEXT(Table1[[#This Row],[Invoice Date]],"yyyy")</f>
        <v>2021</v>
      </c>
      <c r="P5260" s="4" t="str">
        <f>TEXT(Table1[[#This Row],[Invoice Date]],"mmm")</f>
        <v>Feb</v>
      </c>
      <c r="Q5260" s="4">
        <f>WEEKNUM(Table1[[#This Row],[Invoice Date]])</f>
        <v>8</v>
      </c>
    </row>
    <row r="5261" spans="2:17"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c r="O5261" s="4" t="str">
        <f>TEXT(Table1[[#This Row],[Invoice Date]],"yyyy")</f>
        <v>2021</v>
      </c>
      <c r="P5261" s="4" t="str">
        <f>TEXT(Table1[[#This Row],[Invoice Date]],"mmm")</f>
        <v>Feb</v>
      </c>
      <c r="Q5261" s="4">
        <f>WEEKNUM(Table1[[#This Row],[Invoice Date]])</f>
        <v>8</v>
      </c>
    </row>
    <row r="5262" spans="2:17"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c r="O5262" s="4" t="str">
        <f>TEXT(Table1[[#This Row],[Invoice Date]],"yyyy")</f>
        <v>2021</v>
      </c>
      <c r="P5262" s="4" t="str">
        <f>TEXT(Table1[[#This Row],[Invoice Date]],"mmm")</f>
        <v>Feb</v>
      </c>
      <c r="Q5262" s="4">
        <f>WEEKNUM(Table1[[#This Row],[Invoice Date]])</f>
        <v>8</v>
      </c>
    </row>
    <row r="5263" spans="2:17"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c r="O5263" s="4" t="str">
        <f>TEXT(Table1[[#This Row],[Invoice Date]],"yyyy")</f>
        <v>2021</v>
      </c>
      <c r="P5263" s="4" t="str">
        <f>TEXT(Table1[[#This Row],[Invoice Date]],"mmm")</f>
        <v>Feb</v>
      </c>
      <c r="Q5263" s="4">
        <f>WEEKNUM(Table1[[#This Row],[Invoice Date]])</f>
        <v>8</v>
      </c>
    </row>
    <row r="5264" spans="2:17"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c r="O5264" s="4" t="str">
        <f>TEXT(Table1[[#This Row],[Invoice Date]],"yyyy")</f>
        <v>2021</v>
      </c>
      <c r="P5264" s="4" t="str">
        <f>TEXT(Table1[[#This Row],[Invoice Date]],"mmm")</f>
        <v>Feb</v>
      </c>
      <c r="Q5264" s="4">
        <f>WEEKNUM(Table1[[#This Row],[Invoice Date]])</f>
        <v>8</v>
      </c>
    </row>
    <row r="5265" spans="2:17"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c r="O5265" s="4" t="str">
        <f>TEXT(Table1[[#This Row],[Invoice Date]],"yyyy")</f>
        <v>2021</v>
      </c>
      <c r="P5265" s="4" t="str">
        <f>TEXT(Table1[[#This Row],[Invoice Date]],"mmm")</f>
        <v>Mar</v>
      </c>
      <c r="Q5265" s="4">
        <f>WEEKNUM(Table1[[#This Row],[Invoice Date]])</f>
        <v>12</v>
      </c>
    </row>
    <row r="5266" spans="2:17"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c r="O5266" s="4" t="str">
        <f>TEXT(Table1[[#This Row],[Invoice Date]],"yyyy")</f>
        <v>2021</v>
      </c>
      <c r="P5266" s="4" t="str">
        <f>TEXT(Table1[[#This Row],[Invoice Date]],"mmm")</f>
        <v>Mar</v>
      </c>
      <c r="Q5266" s="4">
        <f>WEEKNUM(Table1[[#This Row],[Invoice Date]])</f>
        <v>12</v>
      </c>
    </row>
    <row r="5267" spans="2:17"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c r="O5267" s="4" t="str">
        <f>TEXT(Table1[[#This Row],[Invoice Date]],"yyyy")</f>
        <v>2021</v>
      </c>
      <c r="P5267" s="4" t="str">
        <f>TEXT(Table1[[#This Row],[Invoice Date]],"mmm")</f>
        <v>Mar</v>
      </c>
      <c r="Q5267" s="4">
        <f>WEEKNUM(Table1[[#This Row],[Invoice Date]])</f>
        <v>12</v>
      </c>
    </row>
    <row r="5268" spans="2:17"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c r="O5268" s="4" t="str">
        <f>TEXT(Table1[[#This Row],[Invoice Date]],"yyyy")</f>
        <v>2021</v>
      </c>
      <c r="P5268" s="4" t="str">
        <f>TEXT(Table1[[#This Row],[Invoice Date]],"mmm")</f>
        <v>Mar</v>
      </c>
      <c r="Q5268" s="4">
        <f>WEEKNUM(Table1[[#This Row],[Invoice Date]])</f>
        <v>12</v>
      </c>
    </row>
    <row r="5269" spans="2:17"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c r="O5269" s="4" t="str">
        <f>TEXT(Table1[[#This Row],[Invoice Date]],"yyyy")</f>
        <v>2021</v>
      </c>
      <c r="P5269" s="4" t="str">
        <f>TEXT(Table1[[#This Row],[Invoice Date]],"mmm")</f>
        <v>Mar</v>
      </c>
      <c r="Q5269" s="4">
        <f>WEEKNUM(Table1[[#This Row],[Invoice Date]])</f>
        <v>12</v>
      </c>
    </row>
    <row r="5270" spans="2:17"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c r="O5270" s="4" t="str">
        <f>TEXT(Table1[[#This Row],[Invoice Date]],"yyyy")</f>
        <v>2021</v>
      </c>
      <c r="P5270" s="4" t="str">
        <f>TEXT(Table1[[#This Row],[Invoice Date]],"mmm")</f>
        <v>Mar</v>
      </c>
      <c r="Q5270" s="4">
        <f>WEEKNUM(Table1[[#This Row],[Invoice Date]])</f>
        <v>12</v>
      </c>
    </row>
    <row r="5271" spans="2:17"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c r="O5271" s="4" t="str">
        <f>TEXT(Table1[[#This Row],[Invoice Date]],"yyyy")</f>
        <v>2021</v>
      </c>
      <c r="P5271" s="4" t="str">
        <f>TEXT(Table1[[#This Row],[Invoice Date]],"mmm")</f>
        <v>Apr</v>
      </c>
      <c r="Q5271" s="4">
        <f>WEEKNUM(Table1[[#This Row],[Invoice Date]])</f>
        <v>16</v>
      </c>
    </row>
    <row r="5272" spans="2:17"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c r="O5272" s="4" t="str">
        <f>TEXT(Table1[[#This Row],[Invoice Date]],"yyyy")</f>
        <v>2021</v>
      </c>
      <c r="P5272" s="4" t="str">
        <f>TEXT(Table1[[#This Row],[Invoice Date]],"mmm")</f>
        <v>Apr</v>
      </c>
      <c r="Q5272" s="4">
        <f>WEEKNUM(Table1[[#This Row],[Invoice Date]])</f>
        <v>16</v>
      </c>
    </row>
    <row r="5273" spans="2:17"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c r="O5273" s="4" t="str">
        <f>TEXT(Table1[[#This Row],[Invoice Date]],"yyyy")</f>
        <v>2021</v>
      </c>
      <c r="P5273" s="4" t="str">
        <f>TEXT(Table1[[#This Row],[Invoice Date]],"mmm")</f>
        <v>Apr</v>
      </c>
      <c r="Q5273" s="4">
        <f>WEEKNUM(Table1[[#This Row],[Invoice Date]])</f>
        <v>16</v>
      </c>
    </row>
    <row r="5274" spans="2:17"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c r="O5274" s="4" t="str">
        <f>TEXT(Table1[[#This Row],[Invoice Date]],"yyyy")</f>
        <v>2021</v>
      </c>
      <c r="P5274" s="4" t="str">
        <f>TEXT(Table1[[#This Row],[Invoice Date]],"mmm")</f>
        <v>Apr</v>
      </c>
      <c r="Q5274" s="4">
        <f>WEEKNUM(Table1[[#This Row],[Invoice Date]])</f>
        <v>16</v>
      </c>
    </row>
    <row r="5275" spans="2:17"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c r="O5275" s="4" t="str">
        <f>TEXT(Table1[[#This Row],[Invoice Date]],"yyyy")</f>
        <v>2021</v>
      </c>
      <c r="P5275" s="4" t="str">
        <f>TEXT(Table1[[#This Row],[Invoice Date]],"mmm")</f>
        <v>Apr</v>
      </c>
      <c r="Q5275" s="4">
        <f>WEEKNUM(Table1[[#This Row],[Invoice Date]])</f>
        <v>16</v>
      </c>
    </row>
    <row r="5276" spans="2:17"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c r="O5276" s="4" t="str">
        <f>TEXT(Table1[[#This Row],[Invoice Date]],"yyyy")</f>
        <v>2021</v>
      </c>
      <c r="P5276" s="4" t="str">
        <f>TEXT(Table1[[#This Row],[Invoice Date]],"mmm")</f>
        <v>Apr</v>
      </c>
      <c r="Q5276" s="4">
        <f>WEEKNUM(Table1[[#This Row],[Invoice Date]])</f>
        <v>16</v>
      </c>
    </row>
    <row r="5277" spans="2:17"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c r="O5277" s="4" t="str">
        <f>TEXT(Table1[[#This Row],[Invoice Date]],"yyyy")</f>
        <v>2021</v>
      </c>
      <c r="P5277" s="4" t="str">
        <f>TEXT(Table1[[#This Row],[Invoice Date]],"mmm")</f>
        <v>May</v>
      </c>
      <c r="Q5277" s="4">
        <f>WEEKNUM(Table1[[#This Row],[Invoice Date]])</f>
        <v>21</v>
      </c>
    </row>
    <row r="5278" spans="2:17"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c r="O5278" s="4" t="str">
        <f>TEXT(Table1[[#This Row],[Invoice Date]],"yyyy")</f>
        <v>2021</v>
      </c>
      <c r="P5278" s="4" t="str">
        <f>TEXT(Table1[[#This Row],[Invoice Date]],"mmm")</f>
        <v>May</v>
      </c>
      <c r="Q5278" s="4">
        <f>WEEKNUM(Table1[[#This Row],[Invoice Date]])</f>
        <v>21</v>
      </c>
    </row>
    <row r="5279" spans="2:17"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c r="O5279" s="4" t="str">
        <f>TEXT(Table1[[#This Row],[Invoice Date]],"yyyy")</f>
        <v>2021</v>
      </c>
      <c r="P5279" s="4" t="str">
        <f>TEXT(Table1[[#This Row],[Invoice Date]],"mmm")</f>
        <v>May</v>
      </c>
      <c r="Q5279" s="4">
        <f>WEEKNUM(Table1[[#This Row],[Invoice Date]])</f>
        <v>21</v>
      </c>
    </row>
    <row r="5280" spans="2:17"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c r="O5280" s="4" t="str">
        <f>TEXT(Table1[[#This Row],[Invoice Date]],"yyyy")</f>
        <v>2021</v>
      </c>
      <c r="P5280" s="4" t="str">
        <f>TEXT(Table1[[#This Row],[Invoice Date]],"mmm")</f>
        <v>May</v>
      </c>
      <c r="Q5280" s="4">
        <f>WEEKNUM(Table1[[#This Row],[Invoice Date]])</f>
        <v>21</v>
      </c>
    </row>
    <row r="5281" spans="2:17"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c r="O5281" s="4" t="str">
        <f>TEXT(Table1[[#This Row],[Invoice Date]],"yyyy")</f>
        <v>2021</v>
      </c>
      <c r="P5281" s="4" t="str">
        <f>TEXT(Table1[[#This Row],[Invoice Date]],"mmm")</f>
        <v>May</v>
      </c>
      <c r="Q5281" s="4">
        <f>WEEKNUM(Table1[[#This Row],[Invoice Date]])</f>
        <v>21</v>
      </c>
    </row>
    <row r="5282" spans="2:17"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c r="O5282" s="4" t="str">
        <f>TEXT(Table1[[#This Row],[Invoice Date]],"yyyy")</f>
        <v>2021</v>
      </c>
      <c r="P5282" s="4" t="str">
        <f>TEXT(Table1[[#This Row],[Invoice Date]],"mmm")</f>
        <v>May</v>
      </c>
      <c r="Q5282" s="4">
        <f>WEEKNUM(Table1[[#This Row],[Invoice Date]])</f>
        <v>21</v>
      </c>
    </row>
    <row r="5283" spans="2:17"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c r="O5283" s="4" t="str">
        <f>TEXT(Table1[[#This Row],[Invoice Date]],"yyyy")</f>
        <v>2021</v>
      </c>
      <c r="P5283" s="4" t="str">
        <f>TEXT(Table1[[#This Row],[Invoice Date]],"mmm")</f>
        <v>Jun</v>
      </c>
      <c r="Q5283" s="4">
        <f>WEEKNUM(Table1[[#This Row],[Invoice Date]])</f>
        <v>25</v>
      </c>
    </row>
    <row r="5284" spans="2:17"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c r="O5284" s="4" t="str">
        <f>TEXT(Table1[[#This Row],[Invoice Date]],"yyyy")</f>
        <v>2021</v>
      </c>
      <c r="P5284" s="4" t="str">
        <f>TEXT(Table1[[#This Row],[Invoice Date]],"mmm")</f>
        <v>Jun</v>
      </c>
      <c r="Q5284" s="4">
        <f>WEEKNUM(Table1[[#This Row],[Invoice Date]])</f>
        <v>25</v>
      </c>
    </row>
    <row r="5285" spans="2:17"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c r="O5285" s="4" t="str">
        <f>TEXT(Table1[[#This Row],[Invoice Date]],"yyyy")</f>
        <v>2021</v>
      </c>
      <c r="P5285" s="4" t="str">
        <f>TEXT(Table1[[#This Row],[Invoice Date]],"mmm")</f>
        <v>Jun</v>
      </c>
      <c r="Q5285" s="4">
        <f>WEEKNUM(Table1[[#This Row],[Invoice Date]])</f>
        <v>25</v>
      </c>
    </row>
    <row r="5286" spans="2:17"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c r="O5286" s="4" t="str">
        <f>TEXT(Table1[[#This Row],[Invoice Date]],"yyyy")</f>
        <v>2021</v>
      </c>
      <c r="P5286" s="4" t="str">
        <f>TEXT(Table1[[#This Row],[Invoice Date]],"mmm")</f>
        <v>Jun</v>
      </c>
      <c r="Q5286" s="4">
        <f>WEEKNUM(Table1[[#This Row],[Invoice Date]])</f>
        <v>25</v>
      </c>
    </row>
    <row r="5287" spans="2:17"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c r="O5287" s="4" t="str">
        <f>TEXT(Table1[[#This Row],[Invoice Date]],"yyyy")</f>
        <v>2021</v>
      </c>
      <c r="P5287" s="4" t="str">
        <f>TEXT(Table1[[#This Row],[Invoice Date]],"mmm")</f>
        <v>Jun</v>
      </c>
      <c r="Q5287" s="4">
        <f>WEEKNUM(Table1[[#This Row],[Invoice Date]])</f>
        <v>25</v>
      </c>
    </row>
    <row r="5288" spans="2:17"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c r="O5288" s="4" t="str">
        <f>TEXT(Table1[[#This Row],[Invoice Date]],"yyyy")</f>
        <v>2021</v>
      </c>
      <c r="P5288" s="4" t="str">
        <f>TEXT(Table1[[#This Row],[Invoice Date]],"mmm")</f>
        <v>Jun</v>
      </c>
      <c r="Q5288" s="4">
        <f>WEEKNUM(Table1[[#This Row],[Invoice Date]])</f>
        <v>25</v>
      </c>
    </row>
    <row r="5289" spans="2:17"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c r="O5289" s="4" t="str">
        <f>TEXT(Table1[[#This Row],[Invoice Date]],"yyyy")</f>
        <v>2021</v>
      </c>
      <c r="P5289" s="4" t="str">
        <f>TEXT(Table1[[#This Row],[Invoice Date]],"mmm")</f>
        <v>Jul</v>
      </c>
      <c r="Q5289" s="4">
        <f>WEEKNUM(Table1[[#This Row],[Invoice Date]])</f>
        <v>29</v>
      </c>
    </row>
    <row r="5290" spans="2:17"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c r="O5290" s="4" t="str">
        <f>TEXT(Table1[[#This Row],[Invoice Date]],"yyyy")</f>
        <v>2021</v>
      </c>
      <c r="P5290" s="4" t="str">
        <f>TEXT(Table1[[#This Row],[Invoice Date]],"mmm")</f>
        <v>Jul</v>
      </c>
      <c r="Q5290" s="4">
        <f>WEEKNUM(Table1[[#This Row],[Invoice Date]])</f>
        <v>29</v>
      </c>
    </row>
    <row r="5291" spans="2:17"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c r="O5291" s="4" t="str">
        <f>TEXT(Table1[[#This Row],[Invoice Date]],"yyyy")</f>
        <v>2021</v>
      </c>
      <c r="P5291" s="4" t="str">
        <f>TEXT(Table1[[#This Row],[Invoice Date]],"mmm")</f>
        <v>Jul</v>
      </c>
      <c r="Q5291" s="4">
        <f>WEEKNUM(Table1[[#This Row],[Invoice Date]])</f>
        <v>29</v>
      </c>
    </row>
    <row r="5292" spans="2:17"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c r="O5292" s="4" t="str">
        <f>TEXT(Table1[[#This Row],[Invoice Date]],"yyyy")</f>
        <v>2021</v>
      </c>
      <c r="P5292" s="4" t="str">
        <f>TEXT(Table1[[#This Row],[Invoice Date]],"mmm")</f>
        <v>Jul</v>
      </c>
      <c r="Q5292" s="4">
        <f>WEEKNUM(Table1[[#This Row],[Invoice Date]])</f>
        <v>29</v>
      </c>
    </row>
    <row r="5293" spans="2:17"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c r="O5293" s="4" t="str">
        <f>TEXT(Table1[[#This Row],[Invoice Date]],"yyyy")</f>
        <v>2021</v>
      </c>
      <c r="P5293" s="4" t="str">
        <f>TEXT(Table1[[#This Row],[Invoice Date]],"mmm")</f>
        <v>Jul</v>
      </c>
      <c r="Q5293" s="4">
        <f>WEEKNUM(Table1[[#This Row],[Invoice Date]])</f>
        <v>29</v>
      </c>
    </row>
    <row r="5294" spans="2:17"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c r="O5294" s="4" t="str">
        <f>TEXT(Table1[[#This Row],[Invoice Date]],"yyyy")</f>
        <v>2021</v>
      </c>
      <c r="P5294" s="4" t="str">
        <f>TEXT(Table1[[#This Row],[Invoice Date]],"mmm")</f>
        <v>Jul</v>
      </c>
      <c r="Q5294" s="4">
        <f>WEEKNUM(Table1[[#This Row],[Invoice Date]])</f>
        <v>29</v>
      </c>
    </row>
    <row r="5295" spans="2:17"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c r="O5295" s="4" t="str">
        <f>TEXT(Table1[[#This Row],[Invoice Date]],"yyyy")</f>
        <v>2021</v>
      </c>
      <c r="P5295" s="4" t="str">
        <f>TEXT(Table1[[#This Row],[Invoice Date]],"mmm")</f>
        <v>Aug</v>
      </c>
      <c r="Q5295" s="4">
        <f>WEEKNUM(Table1[[#This Row],[Invoice Date]])</f>
        <v>34</v>
      </c>
    </row>
    <row r="5296" spans="2:17"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c r="O5296" s="4" t="str">
        <f>TEXT(Table1[[#This Row],[Invoice Date]],"yyyy")</f>
        <v>2021</v>
      </c>
      <c r="P5296" s="4" t="str">
        <f>TEXT(Table1[[#This Row],[Invoice Date]],"mmm")</f>
        <v>Aug</v>
      </c>
      <c r="Q5296" s="4">
        <f>WEEKNUM(Table1[[#This Row],[Invoice Date]])</f>
        <v>34</v>
      </c>
    </row>
    <row r="5297" spans="2:17"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c r="O5297" s="4" t="str">
        <f>TEXT(Table1[[#This Row],[Invoice Date]],"yyyy")</f>
        <v>2021</v>
      </c>
      <c r="P5297" s="4" t="str">
        <f>TEXT(Table1[[#This Row],[Invoice Date]],"mmm")</f>
        <v>Aug</v>
      </c>
      <c r="Q5297" s="4">
        <f>WEEKNUM(Table1[[#This Row],[Invoice Date]])</f>
        <v>34</v>
      </c>
    </row>
    <row r="5298" spans="2:17"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c r="O5298" s="4" t="str">
        <f>TEXT(Table1[[#This Row],[Invoice Date]],"yyyy")</f>
        <v>2021</v>
      </c>
      <c r="P5298" s="4" t="str">
        <f>TEXT(Table1[[#This Row],[Invoice Date]],"mmm")</f>
        <v>Aug</v>
      </c>
      <c r="Q5298" s="4">
        <f>WEEKNUM(Table1[[#This Row],[Invoice Date]])</f>
        <v>34</v>
      </c>
    </row>
    <row r="5299" spans="2:17"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c r="O5299" s="4" t="str">
        <f>TEXT(Table1[[#This Row],[Invoice Date]],"yyyy")</f>
        <v>2021</v>
      </c>
      <c r="P5299" s="4" t="str">
        <f>TEXT(Table1[[#This Row],[Invoice Date]],"mmm")</f>
        <v>Aug</v>
      </c>
      <c r="Q5299" s="4">
        <f>WEEKNUM(Table1[[#This Row],[Invoice Date]])</f>
        <v>34</v>
      </c>
    </row>
    <row r="5300" spans="2:17"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c r="O5300" s="4" t="str">
        <f>TEXT(Table1[[#This Row],[Invoice Date]],"yyyy")</f>
        <v>2021</v>
      </c>
      <c r="P5300" s="4" t="str">
        <f>TEXT(Table1[[#This Row],[Invoice Date]],"mmm")</f>
        <v>Aug</v>
      </c>
      <c r="Q5300" s="4">
        <f>WEEKNUM(Table1[[#This Row],[Invoice Date]])</f>
        <v>34</v>
      </c>
    </row>
    <row r="5301" spans="2:17"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c r="O5301" s="4" t="str">
        <f>TEXT(Table1[[#This Row],[Invoice Date]],"yyyy")</f>
        <v>2021</v>
      </c>
      <c r="P5301" s="4" t="str">
        <f>TEXT(Table1[[#This Row],[Invoice Date]],"mmm")</f>
        <v>Sep</v>
      </c>
      <c r="Q5301" s="4">
        <f>WEEKNUM(Table1[[#This Row],[Invoice Date]])</f>
        <v>38</v>
      </c>
    </row>
    <row r="5302" spans="2:17"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c r="O5302" s="4" t="str">
        <f>TEXT(Table1[[#This Row],[Invoice Date]],"yyyy")</f>
        <v>2021</v>
      </c>
      <c r="P5302" s="4" t="str">
        <f>TEXT(Table1[[#This Row],[Invoice Date]],"mmm")</f>
        <v>Sep</v>
      </c>
      <c r="Q5302" s="4">
        <f>WEEKNUM(Table1[[#This Row],[Invoice Date]])</f>
        <v>38</v>
      </c>
    </row>
    <row r="5303" spans="2:17"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c r="O5303" s="4" t="str">
        <f>TEXT(Table1[[#This Row],[Invoice Date]],"yyyy")</f>
        <v>2021</v>
      </c>
      <c r="P5303" s="4" t="str">
        <f>TEXT(Table1[[#This Row],[Invoice Date]],"mmm")</f>
        <v>Sep</v>
      </c>
      <c r="Q5303" s="4">
        <f>WEEKNUM(Table1[[#This Row],[Invoice Date]])</f>
        <v>38</v>
      </c>
    </row>
    <row r="5304" spans="2:17"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c r="O5304" s="4" t="str">
        <f>TEXT(Table1[[#This Row],[Invoice Date]],"yyyy")</f>
        <v>2021</v>
      </c>
      <c r="P5304" s="4" t="str">
        <f>TEXT(Table1[[#This Row],[Invoice Date]],"mmm")</f>
        <v>Sep</v>
      </c>
      <c r="Q5304" s="4">
        <f>WEEKNUM(Table1[[#This Row],[Invoice Date]])</f>
        <v>38</v>
      </c>
    </row>
    <row r="5305" spans="2:17"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c r="O5305" s="4" t="str">
        <f>TEXT(Table1[[#This Row],[Invoice Date]],"yyyy")</f>
        <v>2021</v>
      </c>
      <c r="P5305" s="4" t="str">
        <f>TEXT(Table1[[#This Row],[Invoice Date]],"mmm")</f>
        <v>Sep</v>
      </c>
      <c r="Q5305" s="4">
        <f>WEEKNUM(Table1[[#This Row],[Invoice Date]])</f>
        <v>38</v>
      </c>
    </row>
    <row r="5306" spans="2:17"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c r="O5306" s="4" t="str">
        <f>TEXT(Table1[[#This Row],[Invoice Date]],"yyyy")</f>
        <v>2021</v>
      </c>
      <c r="P5306" s="4" t="str">
        <f>TEXT(Table1[[#This Row],[Invoice Date]],"mmm")</f>
        <v>Sep</v>
      </c>
      <c r="Q5306" s="4">
        <f>WEEKNUM(Table1[[#This Row],[Invoice Date]])</f>
        <v>38</v>
      </c>
    </row>
    <row r="5307" spans="2:17"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c r="O5307" s="4" t="str">
        <f>TEXT(Table1[[#This Row],[Invoice Date]],"yyyy")</f>
        <v>2021</v>
      </c>
      <c r="P5307" s="4" t="str">
        <f>TEXT(Table1[[#This Row],[Invoice Date]],"mmm")</f>
        <v>Oct</v>
      </c>
      <c r="Q5307" s="4">
        <f>WEEKNUM(Table1[[#This Row],[Invoice Date]])</f>
        <v>43</v>
      </c>
    </row>
    <row r="5308" spans="2:17"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c r="O5308" s="4" t="str">
        <f>TEXT(Table1[[#This Row],[Invoice Date]],"yyyy")</f>
        <v>2021</v>
      </c>
      <c r="P5308" s="4" t="str">
        <f>TEXT(Table1[[#This Row],[Invoice Date]],"mmm")</f>
        <v>Oct</v>
      </c>
      <c r="Q5308" s="4">
        <f>WEEKNUM(Table1[[#This Row],[Invoice Date]])</f>
        <v>43</v>
      </c>
    </row>
    <row r="5309" spans="2:17"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c r="O5309" s="4" t="str">
        <f>TEXT(Table1[[#This Row],[Invoice Date]],"yyyy")</f>
        <v>2021</v>
      </c>
      <c r="P5309" s="4" t="str">
        <f>TEXT(Table1[[#This Row],[Invoice Date]],"mmm")</f>
        <v>Oct</v>
      </c>
      <c r="Q5309" s="4">
        <f>WEEKNUM(Table1[[#This Row],[Invoice Date]])</f>
        <v>43</v>
      </c>
    </row>
    <row r="5310" spans="2:17"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c r="O5310" s="4" t="str">
        <f>TEXT(Table1[[#This Row],[Invoice Date]],"yyyy")</f>
        <v>2021</v>
      </c>
      <c r="P5310" s="4" t="str">
        <f>TEXT(Table1[[#This Row],[Invoice Date]],"mmm")</f>
        <v>Oct</v>
      </c>
      <c r="Q5310" s="4">
        <f>WEEKNUM(Table1[[#This Row],[Invoice Date]])</f>
        <v>43</v>
      </c>
    </row>
    <row r="5311" spans="2:17"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c r="O5311" s="4" t="str">
        <f>TEXT(Table1[[#This Row],[Invoice Date]],"yyyy")</f>
        <v>2021</v>
      </c>
      <c r="P5311" s="4" t="str">
        <f>TEXT(Table1[[#This Row],[Invoice Date]],"mmm")</f>
        <v>Oct</v>
      </c>
      <c r="Q5311" s="4">
        <f>WEEKNUM(Table1[[#This Row],[Invoice Date]])</f>
        <v>43</v>
      </c>
    </row>
    <row r="5312" spans="2:17"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c r="O5312" s="4" t="str">
        <f>TEXT(Table1[[#This Row],[Invoice Date]],"yyyy")</f>
        <v>2021</v>
      </c>
      <c r="P5312" s="4" t="str">
        <f>TEXT(Table1[[#This Row],[Invoice Date]],"mmm")</f>
        <v>Oct</v>
      </c>
      <c r="Q5312" s="4">
        <f>WEEKNUM(Table1[[#This Row],[Invoice Date]])</f>
        <v>43</v>
      </c>
    </row>
    <row r="5313" spans="2:17"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c r="O5313" s="4" t="str">
        <f>TEXT(Table1[[#This Row],[Invoice Date]],"yyyy")</f>
        <v>2021</v>
      </c>
      <c r="P5313" s="4" t="str">
        <f>TEXT(Table1[[#This Row],[Invoice Date]],"mmm")</f>
        <v>Nov</v>
      </c>
      <c r="Q5313" s="4">
        <f>WEEKNUM(Table1[[#This Row],[Invoice Date]])</f>
        <v>47</v>
      </c>
    </row>
    <row r="5314" spans="2:17"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c r="O5314" s="4" t="str">
        <f>TEXT(Table1[[#This Row],[Invoice Date]],"yyyy")</f>
        <v>2021</v>
      </c>
      <c r="P5314" s="4" t="str">
        <f>TEXT(Table1[[#This Row],[Invoice Date]],"mmm")</f>
        <v>Nov</v>
      </c>
      <c r="Q5314" s="4">
        <f>WEEKNUM(Table1[[#This Row],[Invoice Date]])</f>
        <v>47</v>
      </c>
    </row>
    <row r="5315" spans="2:17"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c r="O5315" s="4" t="str">
        <f>TEXT(Table1[[#This Row],[Invoice Date]],"yyyy")</f>
        <v>2021</v>
      </c>
      <c r="P5315" s="4" t="str">
        <f>TEXT(Table1[[#This Row],[Invoice Date]],"mmm")</f>
        <v>Nov</v>
      </c>
      <c r="Q5315" s="4">
        <f>WEEKNUM(Table1[[#This Row],[Invoice Date]])</f>
        <v>47</v>
      </c>
    </row>
    <row r="5316" spans="2:17"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c r="O5316" s="4" t="str">
        <f>TEXT(Table1[[#This Row],[Invoice Date]],"yyyy")</f>
        <v>2021</v>
      </c>
      <c r="P5316" s="4" t="str">
        <f>TEXT(Table1[[#This Row],[Invoice Date]],"mmm")</f>
        <v>Nov</v>
      </c>
      <c r="Q5316" s="4">
        <f>WEEKNUM(Table1[[#This Row],[Invoice Date]])</f>
        <v>47</v>
      </c>
    </row>
    <row r="5317" spans="2:17"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c r="O5317" s="4" t="str">
        <f>TEXT(Table1[[#This Row],[Invoice Date]],"yyyy")</f>
        <v>2021</v>
      </c>
      <c r="P5317" s="4" t="str">
        <f>TEXT(Table1[[#This Row],[Invoice Date]],"mmm")</f>
        <v>Nov</v>
      </c>
      <c r="Q5317" s="4">
        <f>WEEKNUM(Table1[[#This Row],[Invoice Date]])</f>
        <v>47</v>
      </c>
    </row>
    <row r="5318" spans="2:17"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c r="O5318" s="4" t="str">
        <f>TEXT(Table1[[#This Row],[Invoice Date]],"yyyy")</f>
        <v>2021</v>
      </c>
      <c r="P5318" s="4" t="str">
        <f>TEXT(Table1[[#This Row],[Invoice Date]],"mmm")</f>
        <v>Nov</v>
      </c>
      <c r="Q5318" s="4">
        <f>WEEKNUM(Table1[[#This Row],[Invoice Date]])</f>
        <v>47</v>
      </c>
    </row>
    <row r="5319" spans="2:17"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c r="O5319" s="4" t="str">
        <f>TEXT(Table1[[#This Row],[Invoice Date]],"yyyy")</f>
        <v>2021</v>
      </c>
      <c r="P5319" s="4" t="str">
        <f>TEXT(Table1[[#This Row],[Invoice Date]],"mmm")</f>
        <v>Dec</v>
      </c>
      <c r="Q5319" s="4">
        <f>WEEKNUM(Table1[[#This Row],[Invoice Date]])</f>
        <v>51</v>
      </c>
    </row>
    <row r="5320" spans="2:17"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c r="O5320" s="4" t="str">
        <f>TEXT(Table1[[#This Row],[Invoice Date]],"yyyy")</f>
        <v>2021</v>
      </c>
      <c r="P5320" s="4" t="str">
        <f>TEXT(Table1[[#This Row],[Invoice Date]],"mmm")</f>
        <v>Dec</v>
      </c>
      <c r="Q5320" s="4">
        <f>WEEKNUM(Table1[[#This Row],[Invoice Date]])</f>
        <v>51</v>
      </c>
    </row>
    <row r="5321" spans="2:17"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c r="O5321" s="4" t="str">
        <f>TEXT(Table1[[#This Row],[Invoice Date]],"yyyy")</f>
        <v>2021</v>
      </c>
      <c r="P5321" s="4" t="str">
        <f>TEXT(Table1[[#This Row],[Invoice Date]],"mmm")</f>
        <v>Dec</v>
      </c>
      <c r="Q5321" s="4">
        <f>WEEKNUM(Table1[[#This Row],[Invoice Date]])</f>
        <v>51</v>
      </c>
    </row>
    <row r="5322" spans="2:17"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c r="O5322" s="4" t="str">
        <f>TEXT(Table1[[#This Row],[Invoice Date]],"yyyy")</f>
        <v>2021</v>
      </c>
      <c r="P5322" s="4" t="str">
        <f>TEXT(Table1[[#This Row],[Invoice Date]],"mmm")</f>
        <v>Dec</v>
      </c>
      <c r="Q5322" s="4">
        <f>WEEKNUM(Table1[[#This Row],[Invoice Date]])</f>
        <v>51</v>
      </c>
    </row>
    <row r="5323" spans="2:17"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c r="O5323" s="4" t="str">
        <f>TEXT(Table1[[#This Row],[Invoice Date]],"yyyy")</f>
        <v>2021</v>
      </c>
      <c r="P5323" s="4" t="str">
        <f>TEXT(Table1[[#This Row],[Invoice Date]],"mmm")</f>
        <v>Dec</v>
      </c>
      <c r="Q5323" s="4">
        <f>WEEKNUM(Table1[[#This Row],[Invoice Date]])</f>
        <v>51</v>
      </c>
    </row>
    <row r="5324" spans="2:17"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c r="O5324" s="4" t="str">
        <f>TEXT(Table1[[#This Row],[Invoice Date]],"yyyy")</f>
        <v>2021</v>
      </c>
      <c r="P5324" s="4" t="str">
        <f>TEXT(Table1[[#This Row],[Invoice Date]],"mmm")</f>
        <v>Dec</v>
      </c>
      <c r="Q5324" s="4">
        <f>WEEKNUM(Table1[[#This Row],[Invoice Date]])</f>
        <v>51</v>
      </c>
    </row>
    <row r="5325" spans="2:17"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c r="O5325" s="4" t="str">
        <f>TEXT(Table1[[#This Row],[Invoice Date]],"yyyy")</f>
        <v>2021</v>
      </c>
      <c r="P5325" s="4" t="str">
        <f>TEXT(Table1[[#This Row],[Invoice Date]],"mmm")</f>
        <v>Jan</v>
      </c>
      <c r="Q5325" s="4">
        <f>WEEKNUM(Table1[[#This Row],[Invoice Date]])</f>
        <v>3</v>
      </c>
    </row>
    <row r="5326" spans="2:17"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c r="O5326" s="4" t="str">
        <f>TEXT(Table1[[#This Row],[Invoice Date]],"yyyy")</f>
        <v>2021</v>
      </c>
      <c r="P5326" s="4" t="str">
        <f>TEXT(Table1[[#This Row],[Invoice Date]],"mmm")</f>
        <v>Jan</v>
      </c>
      <c r="Q5326" s="4">
        <f>WEEKNUM(Table1[[#This Row],[Invoice Date]])</f>
        <v>3</v>
      </c>
    </row>
    <row r="5327" spans="2:17"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c r="O5327" s="4" t="str">
        <f>TEXT(Table1[[#This Row],[Invoice Date]],"yyyy")</f>
        <v>2021</v>
      </c>
      <c r="P5327" s="4" t="str">
        <f>TEXT(Table1[[#This Row],[Invoice Date]],"mmm")</f>
        <v>Jan</v>
      </c>
      <c r="Q5327" s="4">
        <f>WEEKNUM(Table1[[#This Row],[Invoice Date]])</f>
        <v>3</v>
      </c>
    </row>
    <row r="5328" spans="2:17"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c r="O5328" s="4" t="str">
        <f>TEXT(Table1[[#This Row],[Invoice Date]],"yyyy")</f>
        <v>2021</v>
      </c>
      <c r="P5328" s="4" t="str">
        <f>TEXT(Table1[[#This Row],[Invoice Date]],"mmm")</f>
        <v>Jan</v>
      </c>
      <c r="Q5328" s="4">
        <f>WEEKNUM(Table1[[#This Row],[Invoice Date]])</f>
        <v>3</v>
      </c>
    </row>
    <row r="5329" spans="2:17"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c r="O5329" s="4" t="str">
        <f>TEXT(Table1[[#This Row],[Invoice Date]],"yyyy")</f>
        <v>2021</v>
      </c>
      <c r="P5329" s="4" t="str">
        <f>TEXT(Table1[[#This Row],[Invoice Date]],"mmm")</f>
        <v>Jan</v>
      </c>
      <c r="Q5329" s="4">
        <f>WEEKNUM(Table1[[#This Row],[Invoice Date]])</f>
        <v>3</v>
      </c>
    </row>
    <row r="5330" spans="2:17"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c r="O5330" s="4" t="str">
        <f>TEXT(Table1[[#This Row],[Invoice Date]],"yyyy")</f>
        <v>2021</v>
      </c>
      <c r="P5330" s="4" t="str">
        <f>TEXT(Table1[[#This Row],[Invoice Date]],"mmm")</f>
        <v>Jan</v>
      </c>
      <c r="Q5330" s="4">
        <f>WEEKNUM(Table1[[#This Row],[Invoice Date]])</f>
        <v>3</v>
      </c>
    </row>
    <row r="5331" spans="2:17"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c r="O5331" s="4" t="str">
        <f>TEXT(Table1[[#This Row],[Invoice Date]],"yyyy")</f>
        <v>2021</v>
      </c>
      <c r="P5331" s="4" t="str">
        <f>TEXT(Table1[[#This Row],[Invoice Date]],"mmm")</f>
        <v>Feb</v>
      </c>
      <c r="Q5331" s="4">
        <f>WEEKNUM(Table1[[#This Row],[Invoice Date]])</f>
        <v>7</v>
      </c>
    </row>
    <row r="5332" spans="2:17"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c r="O5332" s="4" t="str">
        <f>TEXT(Table1[[#This Row],[Invoice Date]],"yyyy")</f>
        <v>2021</v>
      </c>
      <c r="P5332" s="4" t="str">
        <f>TEXT(Table1[[#This Row],[Invoice Date]],"mmm")</f>
        <v>Feb</v>
      </c>
      <c r="Q5332" s="4">
        <f>WEEKNUM(Table1[[#This Row],[Invoice Date]])</f>
        <v>7</v>
      </c>
    </row>
    <row r="5333" spans="2:17"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c r="O5333" s="4" t="str">
        <f>TEXT(Table1[[#This Row],[Invoice Date]],"yyyy")</f>
        <v>2021</v>
      </c>
      <c r="P5333" s="4" t="str">
        <f>TEXT(Table1[[#This Row],[Invoice Date]],"mmm")</f>
        <v>Feb</v>
      </c>
      <c r="Q5333" s="4">
        <f>WEEKNUM(Table1[[#This Row],[Invoice Date]])</f>
        <v>7</v>
      </c>
    </row>
    <row r="5334" spans="2:17"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c r="O5334" s="4" t="str">
        <f>TEXT(Table1[[#This Row],[Invoice Date]],"yyyy")</f>
        <v>2021</v>
      </c>
      <c r="P5334" s="4" t="str">
        <f>TEXT(Table1[[#This Row],[Invoice Date]],"mmm")</f>
        <v>Feb</v>
      </c>
      <c r="Q5334" s="4">
        <f>WEEKNUM(Table1[[#This Row],[Invoice Date]])</f>
        <v>7</v>
      </c>
    </row>
    <row r="5335" spans="2:17"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c r="O5335" s="4" t="str">
        <f>TEXT(Table1[[#This Row],[Invoice Date]],"yyyy")</f>
        <v>2021</v>
      </c>
      <c r="P5335" s="4" t="str">
        <f>TEXT(Table1[[#This Row],[Invoice Date]],"mmm")</f>
        <v>Feb</v>
      </c>
      <c r="Q5335" s="4">
        <f>WEEKNUM(Table1[[#This Row],[Invoice Date]])</f>
        <v>7</v>
      </c>
    </row>
    <row r="5336" spans="2:17"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c r="O5336" s="4" t="str">
        <f>TEXT(Table1[[#This Row],[Invoice Date]],"yyyy")</f>
        <v>2021</v>
      </c>
      <c r="P5336" s="4" t="str">
        <f>TEXT(Table1[[#This Row],[Invoice Date]],"mmm")</f>
        <v>Feb</v>
      </c>
      <c r="Q5336" s="4">
        <f>WEEKNUM(Table1[[#This Row],[Invoice Date]])</f>
        <v>7</v>
      </c>
    </row>
    <row r="5337" spans="2:17"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c r="O5337" s="4" t="str">
        <f>TEXT(Table1[[#This Row],[Invoice Date]],"yyyy")</f>
        <v>2021</v>
      </c>
      <c r="P5337" s="4" t="str">
        <f>TEXT(Table1[[#This Row],[Invoice Date]],"mmm")</f>
        <v>Mar</v>
      </c>
      <c r="Q5337" s="4">
        <f>WEEKNUM(Table1[[#This Row],[Invoice Date]])</f>
        <v>11</v>
      </c>
    </row>
    <row r="5338" spans="2:17"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c r="O5338" s="4" t="str">
        <f>TEXT(Table1[[#This Row],[Invoice Date]],"yyyy")</f>
        <v>2021</v>
      </c>
      <c r="P5338" s="4" t="str">
        <f>TEXT(Table1[[#This Row],[Invoice Date]],"mmm")</f>
        <v>Mar</v>
      </c>
      <c r="Q5338" s="4">
        <f>WEEKNUM(Table1[[#This Row],[Invoice Date]])</f>
        <v>11</v>
      </c>
    </row>
    <row r="5339" spans="2:17"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c r="O5339" s="4" t="str">
        <f>TEXT(Table1[[#This Row],[Invoice Date]],"yyyy")</f>
        <v>2021</v>
      </c>
      <c r="P5339" s="4" t="str">
        <f>TEXT(Table1[[#This Row],[Invoice Date]],"mmm")</f>
        <v>Mar</v>
      </c>
      <c r="Q5339" s="4">
        <f>WEEKNUM(Table1[[#This Row],[Invoice Date]])</f>
        <v>11</v>
      </c>
    </row>
    <row r="5340" spans="2:17"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c r="O5340" s="4" t="str">
        <f>TEXT(Table1[[#This Row],[Invoice Date]],"yyyy")</f>
        <v>2021</v>
      </c>
      <c r="P5340" s="4" t="str">
        <f>TEXT(Table1[[#This Row],[Invoice Date]],"mmm")</f>
        <v>Mar</v>
      </c>
      <c r="Q5340" s="4">
        <f>WEEKNUM(Table1[[#This Row],[Invoice Date]])</f>
        <v>11</v>
      </c>
    </row>
    <row r="5341" spans="2:17"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c r="O5341" s="4" t="str">
        <f>TEXT(Table1[[#This Row],[Invoice Date]],"yyyy")</f>
        <v>2021</v>
      </c>
      <c r="P5341" s="4" t="str">
        <f>TEXT(Table1[[#This Row],[Invoice Date]],"mmm")</f>
        <v>Mar</v>
      </c>
      <c r="Q5341" s="4">
        <f>WEEKNUM(Table1[[#This Row],[Invoice Date]])</f>
        <v>11</v>
      </c>
    </row>
    <row r="5342" spans="2:17"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c r="O5342" s="4" t="str">
        <f>TEXT(Table1[[#This Row],[Invoice Date]],"yyyy")</f>
        <v>2021</v>
      </c>
      <c r="P5342" s="4" t="str">
        <f>TEXT(Table1[[#This Row],[Invoice Date]],"mmm")</f>
        <v>Mar</v>
      </c>
      <c r="Q5342" s="4">
        <f>WEEKNUM(Table1[[#This Row],[Invoice Date]])</f>
        <v>11</v>
      </c>
    </row>
    <row r="5343" spans="2:17"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c r="O5343" s="4" t="str">
        <f>TEXT(Table1[[#This Row],[Invoice Date]],"yyyy")</f>
        <v>2021</v>
      </c>
      <c r="P5343" s="4" t="str">
        <f>TEXT(Table1[[#This Row],[Invoice Date]],"mmm")</f>
        <v>Apr</v>
      </c>
      <c r="Q5343" s="4">
        <f>WEEKNUM(Table1[[#This Row],[Invoice Date]])</f>
        <v>15</v>
      </c>
    </row>
    <row r="5344" spans="2:17"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c r="O5344" s="4" t="str">
        <f>TEXT(Table1[[#This Row],[Invoice Date]],"yyyy")</f>
        <v>2021</v>
      </c>
      <c r="P5344" s="4" t="str">
        <f>TEXT(Table1[[#This Row],[Invoice Date]],"mmm")</f>
        <v>Apr</v>
      </c>
      <c r="Q5344" s="4">
        <f>WEEKNUM(Table1[[#This Row],[Invoice Date]])</f>
        <v>15</v>
      </c>
    </row>
    <row r="5345" spans="2:17"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c r="O5345" s="4" t="str">
        <f>TEXT(Table1[[#This Row],[Invoice Date]],"yyyy")</f>
        <v>2021</v>
      </c>
      <c r="P5345" s="4" t="str">
        <f>TEXT(Table1[[#This Row],[Invoice Date]],"mmm")</f>
        <v>Apr</v>
      </c>
      <c r="Q5345" s="4">
        <f>WEEKNUM(Table1[[#This Row],[Invoice Date]])</f>
        <v>15</v>
      </c>
    </row>
    <row r="5346" spans="2:17"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c r="O5346" s="4" t="str">
        <f>TEXT(Table1[[#This Row],[Invoice Date]],"yyyy")</f>
        <v>2021</v>
      </c>
      <c r="P5346" s="4" t="str">
        <f>TEXT(Table1[[#This Row],[Invoice Date]],"mmm")</f>
        <v>Apr</v>
      </c>
      <c r="Q5346" s="4">
        <f>WEEKNUM(Table1[[#This Row],[Invoice Date]])</f>
        <v>15</v>
      </c>
    </row>
    <row r="5347" spans="2:17"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c r="O5347" s="4" t="str">
        <f>TEXT(Table1[[#This Row],[Invoice Date]],"yyyy")</f>
        <v>2021</v>
      </c>
      <c r="P5347" s="4" t="str">
        <f>TEXT(Table1[[#This Row],[Invoice Date]],"mmm")</f>
        <v>Apr</v>
      </c>
      <c r="Q5347" s="4">
        <f>WEEKNUM(Table1[[#This Row],[Invoice Date]])</f>
        <v>15</v>
      </c>
    </row>
    <row r="5348" spans="2:17"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c r="O5348" s="4" t="str">
        <f>TEXT(Table1[[#This Row],[Invoice Date]],"yyyy")</f>
        <v>2021</v>
      </c>
      <c r="P5348" s="4" t="str">
        <f>TEXT(Table1[[#This Row],[Invoice Date]],"mmm")</f>
        <v>Apr</v>
      </c>
      <c r="Q5348" s="4">
        <f>WEEKNUM(Table1[[#This Row],[Invoice Date]])</f>
        <v>15</v>
      </c>
    </row>
    <row r="5349" spans="2:17"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c r="O5349" s="4" t="str">
        <f>TEXT(Table1[[#This Row],[Invoice Date]],"yyyy")</f>
        <v>2021</v>
      </c>
      <c r="P5349" s="4" t="str">
        <f>TEXT(Table1[[#This Row],[Invoice Date]],"mmm")</f>
        <v>May</v>
      </c>
      <c r="Q5349" s="4">
        <f>WEEKNUM(Table1[[#This Row],[Invoice Date]])</f>
        <v>19</v>
      </c>
    </row>
    <row r="5350" spans="2:17"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c r="O5350" s="4" t="str">
        <f>TEXT(Table1[[#This Row],[Invoice Date]],"yyyy")</f>
        <v>2021</v>
      </c>
      <c r="P5350" s="4" t="str">
        <f>TEXT(Table1[[#This Row],[Invoice Date]],"mmm")</f>
        <v>May</v>
      </c>
      <c r="Q5350" s="4">
        <f>WEEKNUM(Table1[[#This Row],[Invoice Date]])</f>
        <v>19</v>
      </c>
    </row>
    <row r="5351" spans="2:17"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c r="O5351" s="4" t="str">
        <f>TEXT(Table1[[#This Row],[Invoice Date]],"yyyy")</f>
        <v>2021</v>
      </c>
      <c r="P5351" s="4" t="str">
        <f>TEXT(Table1[[#This Row],[Invoice Date]],"mmm")</f>
        <v>May</v>
      </c>
      <c r="Q5351" s="4">
        <f>WEEKNUM(Table1[[#This Row],[Invoice Date]])</f>
        <v>19</v>
      </c>
    </row>
    <row r="5352" spans="2:17"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c r="O5352" s="4" t="str">
        <f>TEXT(Table1[[#This Row],[Invoice Date]],"yyyy")</f>
        <v>2021</v>
      </c>
      <c r="P5352" s="4" t="str">
        <f>TEXT(Table1[[#This Row],[Invoice Date]],"mmm")</f>
        <v>May</v>
      </c>
      <c r="Q5352" s="4">
        <f>WEEKNUM(Table1[[#This Row],[Invoice Date]])</f>
        <v>19</v>
      </c>
    </row>
    <row r="5353" spans="2:17"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c r="O5353" s="4" t="str">
        <f>TEXT(Table1[[#This Row],[Invoice Date]],"yyyy")</f>
        <v>2021</v>
      </c>
      <c r="P5353" s="4" t="str">
        <f>TEXT(Table1[[#This Row],[Invoice Date]],"mmm")</f>
        <v>May</v>
      </c>
      <c r="Q5353" s="4">
        <f>WEEKNUM(Table1[[#This Row],[Invoice Date]])</f>
        <v>19</v>
      </c>
    </row>
    <row r="5354" spans="2:17"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c r="O5354" s="4" t="str">
        <f>TEXT(Table1[[#This Row],[Invoice Date]],"yyyy")</f>
        <v>2021</v>
      </c>
      <c r="P5354" s="4" t="str">
        <f>TEXT(Table1[[#This Row],[Invoice Date]],"mmm")</f>
        <v>May</v>
      </c>
      <c r="Q5354" s="4">
        <f>WEEKNUM(Table1[[#This Row],[Invoice Date]])</f>
        <v>19</v>
      </c>
    </row>
    <row r="5355" spans="2:17"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c r="O5355" s="4" t="str">
        <f>TEXT(Table1[[#This Row],[Invoice Date]],"yyyy")</f>
        <v>2021</v>
      </c>
      <c r="P5355" s="4" t="str">
        <f>TEXT(Table1[[#This Row],[Invoice Date]],"mmm")</f>
        <v>Jun</v>
      </c>
      <c r="Q5355" s="4">
        <f>WEEKNUM(Table1[[#This Row],[Invoice Date]])</f>
        <v>24</v>
      </c>
    </row>
    <row r="5356" spans="2:17"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c r="O5356" s="4" t="str">
        <f>TEXT(Table1[[#This Row],[Invoice Date]],"yyyy")</f>
        <v>2021</v>
      </c>
      <c r="P5356" s="4" t="str">
        <f>TEXT(Table1[[#This Row],[Invoice Date]],"mmm")</f>
        <v>Jun</v>
      </c>
      <c r="Q5356" s="4">
        <f>WEEKNUM(Table1[[#This Row],[Invoice Date]])</f>
        <v>24</v>
      </c>
    </row>
    <row r="5357" spans="2:17"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c r="O5357" s="4" t="str">
        <f>TEXT(Table1[[#This Row],[Invoice Date]],"yyyy")</f>
        <v>2021</v>
      </c>
      <c r="P5357" s="4" t="str">
        <f>TEXT(Table1[[#This Row],[Invoice Date]],"mmm")</f>
        <v>Jun</v>
      </c>
      <c r="Q5357" s="4">
        <f>WEEKNUM(Table1[[#This Row],[Invoice Date]])</f>
        <v>24</v>
      </c>
    </row>
    <row r="5358" spans="2:17"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c r="O5358" s="4" t="str">
        <f>TEXT(Table1[[#This Row],[Invoice Date]],"yyyy")</f>
        <v>2021</v>
      </c>
      <c r="P5358" s="4" t="str">
        <f>TEXT(Table1[[#This Row],[Invoice Date]],"mmm")</f>
        <v>Jun</v>
      </c>
      <c r="Q5358" s="4">
        <f>WEEKNUM(Table1[[#This Row],[Invoice Date]])</f>
        <v>24</v>
      </c>
    </row>
    <row r="5359" spans="2:17"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c r="O5359" s="4" t="str">
        <f>TEXT(Table1[[#This Row],[Invoice Date]],"yyyy")</f>
        <v>2021</v>
      </c>
      <c r="P5359" s="4" t="str">
        <f>TEXT(Table1[[#This Row],[Invoice Date]],"mmm")</f>
        <v>Jun</v>
      </c>
      <c r="Q5359" s="4">
        <f>WEEKNUM(Table1[[#This Row],[Invoice Date]])</f>
        <v>24</v>
      </c>
    </row>
    <row r="5360" spans="2:17"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c r="O5360" s="4" t="str">
        <f>TEXT(Table1[[#This Row],[Invoice Date]],"yyyy")</f>
        <v>2021</v>
      </c>
      <c r="P5360" s="4" t="str">
        <f>TEXT(Table1[[#This Row],[Invoice Date]],"mmm")</f>
        <v>Jun</v>
      </c>
      <c r="Q5360" s="4">
        <f>WEEKNUM(Table1[[#This Row],[Invoice Date]])</f>
        <v>24</v>
      </c>
    </row>
    <row r="5361" spans="2:17"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c r="O5361" s="4" t="str">
        <f>TEXT(Table1[[#This Row],[Invoice Date]],"yyyy")</f>
        <v>2021</v>
      </c>
      <c r="P5361" s="4" t="str">
        <f>TEXT(Table1[[#This Row],[Invoice Date]],"mmm")</f>
        <v>Jul</v>
      </c>
      <c r="Q5361" s="4">
        <f>WEEKNUM(Table1[[#This Row],[Invoice Date]])</f>
        <v>28</v>
      </c>
    </row>
    <row r="5362" spans="2:17"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c r="O5362" s="4" t="str">
        <f>TEXT(Table1[[#This Row],[Invoice Date]],"yyyy")</f>
        <v>2021</v>
      </c>
      <c r="P5362" s="4" t="str">
        <f>TEXT(Table1[[#This Row],[Invoice Date]],"mmm")</f>
        <v>Jul</v>
      </c>
      <c r="Q5362" s="4">
        <f>WEEKNUM(Table1[[#This Row],[Invoice Date]])</f>
        <v>28</v>
      </c>
    </row>
    <row r="5363" spans="2:17"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c r="O5363" s="4" t="str">
        <f>TEXT(Table1[[#This Row],[Invoice Date]],"yyyy")</f>
        <v>2021</v>
      </c>
      <c r="P5363" s="4" t="str">
        <f>TEXT(Table1[[#This Row],[Invoice Date]],"mmm")</f>
        <v>Jul</v>
      </c>
      <c r="Q5363" s="4">
        <f>WEEKNUM(Table1[[#This Row],[Invoice Date]])</f>
        <v>28</v>
      </c>
    </row>
    <row r="5364" spans="2:17"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c r="O5364" s="4" t="str">
        <f>TEXT(Table1[[#This Row],[Invoice Date]],"yyyy")</f>
        <v>2021</v>
      </c>
      <c r="P5364" s="4" t="str">
        <f>TEXT(Table1[[#This Row],[Invoice Date]],"mmm")</f>
        <v>Jul</v>
      </c>
      <c r="Q5364" s="4">
        <f>WEEKNUM(Table1[[#This Row],[Invoice Date]])</f>
        <v>28</v>
      </c>
    </row>
    <row r="5365" spans="2:17"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c r="O5365" s="4" t="str">
        <f>TEXT(Table1[[#This Row],[Invoice Date]],"yyyy")</f>
        <v>2021</v>
      </c>
      <c r="P5365" s="4" t="str">
        <f>TEXT(Table1[[#This Row],[Invoice Date]],"mmm")</f>
        <v>Jul</v>
      </c>
      <c r="Q5365" s="4">
        <f>WEEKNUM(Table1[[#This Row],[Invoice Date]])</f>
        <v>28</v>
      </c>
    </row>
    <row r="5366" spans="2:17"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c r="O5366" s="4" t="str">
        <f>TEXT(Table1[[#This Row],[Invoice Date]],"yyyy")</f>
        <v>2021</v>
      </c>
      <c r="P5366" s="4" t="str">
        <f>TEXT(Table1[[#This Row],[Invoice Date]],"mmm")</f>
        <v>Jul</v>
      </c>
      <c r="Q5366" s="4">
        <f>WEEKNUM(Table1[[#This Row],[Invoice Date]])</f>
        <v>28</v>
      </c>
    </row>
    <row r="5367" spans="2:17"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c r="O5367" s="4" t="str">
        <f>TEXT(Table1[[#This Row],[Invoice Date]],"yyyy")</f>
        <v>2021</v>
      </c>
      <c r="P5367" s="4" t="str">
        <f>TEXT(Table1[[#This Row],[Invoice Date]],"mmm")</f>
        <v>Aug</v>
      </c>
      <c r="Q5367" s="4">
        <f>WEEKNUM(Table1[[#This Row],[Invoice Date]])</f>
        <v>33</v>
      </c>
    </row>
    <row r="5368" spans="2:17"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c r="O5368" s="4" t="str">
        <f>TEXT(Table1[[#This Row],[Invoice Date]],"yyyy")</f>
        <v>2021</v>
      </c>
      <c r="P5368" s="4" t="str">
        <f>TEXT(Table1[[#This Row],[Invoice Date]],"mmm")</f>
        <v>Aug</v>
      </c>
      <c r="Q5368" s="4">
        <f>WEEKNUM(Table1[[#This Row],[Invoice Date]])</f>
        <v>33</v>
      </c>
    </row>
    <row r="5369" spans="2:17"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c r="O5369" s="4" t="str">
        <f>TEXT(Table1[[#This Row],[Invoice Date]],"yyyy")</f>
        <v>2021</v>
      </c>
      <c r="P5369" s="4" t="str">
        <f>TEXT(Table1[[#This Row],[Invoice Date]],"mmm")</f>
        <v>Aug</v>
      </c>
      <c r="Q5369" s="4">
        <f>WEEKNUM(Table1[[#This Row],[Invoice Date]])</f>
        <v>33</v>
      </c>
    </row>
    <row r="5370" spans="2:17"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c r="O5370" s="4" t="str">
        <f>TEXT(Table1[[#This Row],[Invoice Date]],"yyyy")</f>
        <v>2021</v>
      </c>
      <c r="P5370" s="4" t="str">
        <f>TEXT(Table1[[#This Row],[Invoice Date]],"mmm")</f>
        <v>Aug</v>
      </c>
      <c r="Q5370" s="4">
        <f>WEEKNUM(Table1[[#This Row],[Invoice Date]])</f>
        <v>33</v>
      </c>
    </row>
    <row r="5371" spans="2:17"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c r="O5371" s="4" t="str">
        <f>TEXT(Table1[[#This Row],[Invoice Date]],"yyyy")</f>
        <v>2021</v>
      </c>
      <c r="P5371" s="4" t="str">
        <f>TEXT(Table1[[#This Row],[Invoice Date]],"mmm")</f>
        <v>Aug</v>
      </c>
      <c r="Q5371" s="4">
        <f>WEEKNUM(Table1[[#This Row],[Invoice Date]])</f>
        <v>33</v>
      </c>
    </row>
    <row r="5372" spans="2:17"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c r="O5372" s="4" t="str">
        <f>TEXT(Table1[[#This Row],[Invoice Date]],"yyyy")</f>
        <v>2021</v>
      </c>
      <c r="P5372" s="4" t="str">
        <f>TEXT(Table1[[#This Row],[Invoice Date]],"mmm")</f>
        <v>Aug</v>
      </c>
      <c r="Q5372" s="4">
        <f>WEEKNUM(Table1[[#This Row],[Invoice Date]])</f>
        <v>33</v>
      </c>
    </row>
    <row r="5373" spans="2:17"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c r="O5373" s="4" t="str">
        <f>TEXT(Table1[[#This Row],[Invoice Date]],"yyyy")</f>
        <v>2021</v>
      </c>
      <c r="P5373" s="4" t="str">
        <f>TEXT(Table1[[#This Row],[Invoice Date]],"mmm")</f>
        <v>Sep</v>
      </c>
      <c r="Q5373" s="4">
        <f>WEEKNUM(Table1[[#This Row],[Invoice Date]])</f>
        <v>37</v>
      </c>
    </row>
    <row r="5374" spans="2:17"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c r="O5374" s="4" t="str">
        <f>TEXT(Table1[[#This Row],[Invoice Date]],"yyyy")</f>
        <v>2021</v>
      </c>
      <c r="P5374" s="4" t="str">
        <f>TEXT(Table1[[#This Row],[Invoice Date]],"mmm")</f>
        <v>Sep</v>
      </c>
      <c r="Q5374" s="4">
        <f>WEEKNUM(Table1[[#This Row],[Invoice Date]])</f>
        <v>37</v>
      </c>
    </row>
    <row r="5375" spans="2:17"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c r="O5375" s="4" t="str">
        <f>TEXT(Table1[[#This Row],[Invoice Date]],"yyyy")</f>
        <v>2021</v>
      </c>
      <c r="P5375" s="4" t="str">
        <f>TEXT(Table1[[#This Row],[Invoice Date]],"mmm")</f>
        <v>Sep</v>
      </c>
      <c r="Q5375" s="4">
        <f>WEEKNUM(Table1[[#This Row],[Invoice Date]])</f>
        <v>37</v>
      </c>
    </row>
    <row r="5376" spans="2:17"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c r="O5376" s="4" t="str">
        <f>TEXT(Table1[[#This Row],[Invoice Date]],"yyyy")</f>
        <v>2021</v>
      </c>
      <c r="P5376" s="4" t="str">
        <f>TEXT(Table1[[#This Row],[Invoice Date]],"mmm")</f>
        <v>Sep</v>
      </c>
      <c r="Q5376" s="4">
        <f>WEEKNUM(Table1[[#This Row],[Invoice Date]])</f>
        <v>37</v>
      </c>
    </row>
    <row r="5377" spans="2:17"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c r="O5377" s="4" t="str">
        <f>TEXT(Table1[[#This Row],[Invoice Date]],"yyyy")</f>
        <v>2021</v>
      </c>
      <c r="P5377" s="4" t="str">
        <f>TEXT(Table1[[#This Row],[Invoice Date]],"mmm")</f>
        <v>Sep</v>
      </c>
      <c r="Q5377" s="4">
        <f>WEEKNUM(Table1[[#This Row],[Invoice Date]])</f>
        <v>37</v>
      </c>
    </row>
    <row r="5378" spans="2:17"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c r="O5378" s="4" t="str">
        <f>TEXT(Table1[[#This Row],[Invoice Date]],"yyyy")</f>
        <v>2021</v>
      </c>
      <c r="P5378" s="4" t="str">
        <f>TEXT(Table1[[#This Row],[Invoice Date]],"mmm")</f>
        <v>Sep</v>
      </c>
      <c r="Q5378" s="4">
        <f>WEEKNUM(Table1[[#This Row],[Invoice Date]])</f>
        <v>37</v>
      </c>
    </row>
    <row r="5379" spans="2:17"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c r="O5379" s="4" t="str">
        <f>TEXT(Table1[[#This Row],[Invoice Date]],"yyyy")</f>
        <v>2021</v>
      </c>
      <c r="P5379" s="4" t="str">
        <f>TEXT(Table1[[#This Row],[Invoice Date]],"mmm")</f>
        <v>Oct</v>
      </c>
      <c r="Q5379" s="4">
        <f>WEEKNUM(Table1[[#This Row],[Invoice Date]])</f>
        <v>42</v>
      </c>
    </row>
    <row r="5380" spans="2:17"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c r="O5380" s="4" t="str">
        <f>TEXT(Table1[[#This Row],[Invoice Date]],"yyyy")</f>
        <v>2021</v>
      </c>
      <c r="P5380" s="4" t="str">
        <f>TEXT(Table1[[#This Row],[Invoice Date]],"mmm")</f>
        <v>Oct</v>
      </c>
      <c r="Q5380" s="4">
        <f>WEEKNUM(Table1[[#This Row],[Invoice Date]])</f>
        <v>42</v>
      </c>
    </row>
    <row r="5381" spans="2:17"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c r="O5381" s="4" t="str">
        <f>TEXT(Table1[[#This Row],[Invoice Date]],"yyyy")</f>
        <v>2021</v>
      </c>
      <c r="P5381" s="4" t="str">
        <f>TEXT(Table1[[#This Row],[Invoice Date]],"mmm")</f>
        <v>Oct</v>
      </c>
      <c r="Q5381" s="4">
        <f>WEEKNUM(Table1[[#This Row],[Invoice Date]])</f>
        <v>42</v>
      </c>
    </row>
    <row r="5382" spans="2:17"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c r="O5382" s="4" t="str">
        <f>TEXT(Table1[[#This Row],[Invoice Date]],"yyyy")</f>
        <v>2021</v>
      </c>
      <c r="P5382" s="4" t="str">
        <f>TEXT(Table1[[#This Row],[Invoice Date]],"mmm")</f>
        <v>Oct</v>
      </c>
      <c r="Q5382" s="4">
        <f>WEEKNUM(Table1[[#This Row],[Invoice Date]])</f>
        <v>42</v>
      </c>
    </row>
    <row r="5383" spans="2:17"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c r="O5383" s="4" t="str">
        <f>TEXT(Table1[[#This Row],[Invoice Date]],"yyyy")</f>
        <v>2021</v>
      </c>
      <c r="P5383" s="4" t="str">
        <f>TEXT(Table1[[#This Row],[Invoice Date]],"mmm")</f>
        <v>Oct</v>
      </c>
      <c r="Q5383" s="4">
        <f>WEEKNUM(Table1[[#This Row],[Invoice Date]])</f>
        <v>42</v>
      </c>
    </row>
    <row r="5384" spans="2:17"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c r="O5384" s="4" t="str">
        <f>TEXT(Table1[[#This Row],[Invoice Date]],"yyyy")</f>
        <v>2021</v>
      </c>
      <c r="P5384" s="4" t="str">
        <f>TEXT(Table1[[#This Row],[Invoice Date]],"mmm")</f>
        <v>Oct</v>
      </c>
      <c r="Q5384" s="4">
        <f>WEEKNUM(Table1[[#This Row],[Invoice Date]])</f>
        <v>42</v>
      </c>
    </row>
    <row r="5385" spans="2:17"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c r="O5385" s="4" t="str">
        <f>TEXT(Table1[[#This Row],[Invoice Date]],"yyyy")</f>
        <v>2021</v>
      </c>
      <c r="P5385" s="4" t="str">
        <f>TEXT(Table1[[#This Row],[Invoice Date]],"mmm")</f>
        <v>Nov</v>
      </c>
      <c r="Q5385" s="4">
        <f>WEEKNUM(Table1[[#This Row],[Invoice Date]])</f>
        <v>46</v>
      </c>
    </row>
    <row r="5386" spans="2:17"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c r="O5386" s="4" t="str">
        <f>TEXT(Table1[[#This Row],[Invoice Date]],"yyyy")</f>
        <v>2021</v>
      </c>
      <c r="P5386" s="4" t="str">
        <f>TEXT(Table1[[#This Row],[Invoice Date]],"mmm")</f>
        <v>Nov</v>
      </c>
      <c r="Q5386" s="4">
        <f>WEEKNUM(Table1[[#This Row],[Invoice Date]])</f>
        <v>46</v>
      </c>
    </row>
    <row r="5387" spans="2:17"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c r="O5387" s="4" t="str">
        <f>TEXT(Table1[[#This Row],[Invoice Date]],"yyyy")</f>
        <v>2021</v>
      </c>
      <c r="P5387" s="4" t="str">
        <f>TEXT(Table1[[#This Row],[Invoice Date]],"mmm")</f>
        <v>Nov</v>
      </c>
      <c r="Q5387" s="4">
        <f>WEEKNUM(Table1[[#This Row],[Invoice Date]])</f>
        <v>46</v>
      </c>
    </row>
    <row r="5388" spans="2:17"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c r="O5388" s="4" t="str">
        <f>TEXT(Table1[[#This Row],[Invoice Date]],"yyyy")</f>
        <v>2021</v>
      </c>
      <c r="P5388" s="4" t="str">
        <f>TEXT(Table1[[#This Row],[Invoice Date]],"mmm")</f>
        <v>Nov</v>
      </c>
      <c r="Q5388" s="4">
        <f>WEEKNUM(Table1[[#This Row],[Invoice Date]])</f>
        <v>46</v>
      </c>
    </row>
    <row r="5389" spans="2:17"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c r="O5389" s="4" t="str">
        <f>TEXT(Table1[[#This Row],[Invoice Date]],"yyyy")</f>
        <v>2021</v>
      </c>
      <c r="P5389" s="4" t="str">
        <f>TEXT(Table1[[#This Row],[Invoice Date]],"mmm")</f>
        <v>Nov</v>
      </c>
      <c r="Q5389" s="4">
        <f>WEEKNUM(Table1[[#This Row],[Invoice Date]])</f>
        <v>46</v>
      </c>
    </row>
    <row r="5390" spans="2:17"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c r="O5390" s="4" t="str">
        <f>TEXT(Table1[[#This Row],[Invoice Date]],"yyyy")</f>
        <v>2021</v>
      </c>
      <c r="P5390" s="4" t="str">
        <f>TEXT(Table1[[#This Row],[Invoice Date]],"mmm")</f>
        <v>Nov</v>
      </c>
      <c r="Q5390" s="4">
        <f>WEEKNUM(Table1[[#This Row],[Invoice Date]])</f>
        <v>46</v>
      </c>
    </row>
    <row r="5391" spans="2:17"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c r="O5391" s="4" t="str">
        <f>TEXT(Table1[[#This Row],[Invoice Date]],"yyyy")</f>
        <v>2021</v>
      </c>
      <c r="P5391" s="4" t="str">
        <f>TEXT(Table1[[#This Row],[Invoice Date]],"mmm")</f>
        <v>Dec</v>
      </c>
      <c r="Q5391" s="4">
        <f>WEEKNUM(Table1[[#This Row],[Invoice Date]])</f>
        <v>50</v>
      </c>
    </row>
    <row r="5392" spans="2:17"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c r="O5392" s="4" t="str">
        <f>TEXT(Table1[[#This Row],[Invoice Date]],"yyyy")</f>
        <v>2021</v>
      </c>
      <c r="P5392" s="4" t="str">
        <f>TEXT(Table1[[#This Row],[Invoice Date]],"mmm")</f>
        <v>Dec</v>
      </c>
      <c r="Q5392" s="4">
        <f>WEEKNUM(Table1[[#This Row],[Invoice Date]])</f>
        <v>50</v>
      </c>
    </row>
    <row r="5393" spans="2:17"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c r="O5393" s="4" t="str">
        <f>TEXT(Table1[[#This Row],[Invoice Date]],"yyyy")</f>
        <v>2021</v>
      </c>
      <c r="P5393" s="4" t="str">
        <f>TEXT(Table1[[#This Row],[Invoice Date]],"mmm")</f>
        <v>Dec</v>
      </c>
      <c r="Q5393" s="4">
        <f>WEEKNUM(Table1[[#This Row],[Invoice Date]])</f>
        <v>50</v>
      </c>
    </row>
    <row r="5394" spans="2:17"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c r="O5394" s="4" t="str">
        <f>TEXT(Table1[[#This Row],[Invoice Date]],"yyyy")</f>
        <v>2021</v>
      </c>
      <c r="P5394" s="4" t="str">
        <f>TEXT(Table1[[#This Row],[Invoice Date]],"mmm")</f>
        <v>Dec</v>
      </c>
      <c r="Q5394" s="4">
        <f>WEEKNUM(Table1[[#This Row],[Invoice Date]])</f>
        <v>50</v>
      </c>
    </row>
    <row r="5395" spans="2:17"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c r="O5395" s="4" t="str">
        <f>TEXT(Table1[[#This Row],[Invoice Date]],"yyyy")</f>
        <v>2021</v>
      </c>
      <c r="P5395" s="4" t="str">
        <f>TEXT(Table1[[#This Row],[Invoice Date]],"mmm")</f>
        <v>Dec</v>
      </c>
      <c r="Q5395" s="4">
        <f>WEEKNUM(Table1[[#This Row],[Invoice Date]])</f>
        <v>50</v>
      </c>
    </row>
    <row r="5396" spans="2:17"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c r="O5396" s="4" t="str">
        <f>TEXT(Table1[[#This Row],[Invoice Date]],"yyyy")</f>
        <v>2021</v>
      </c>
      <c r="P5396" s="4" t="str">
        <f>TEXT(Table1[[#This Row],[Invoice Date]],"mmm")</f>
        <v>Dec</v>
      </c>
      <c r="Q5396" s="4">
        <f>WEEKNUM(Table1[[#This Row],[Invoice Date]])</f>
        <v>50</v>
      </c>
    </row>
    <row r="5397" spans="2:17"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c r="O5397" s="4" t="str">
        <f>TEXT(Table1[[#This Row],[Invoice Date]],"yyyy")</f>
        <v>2021</v>
      </c>
      <c r="P5397" s="4" t="str">
        <f>TEXT(Table1[[#This Row],[Invoice Date]],"mmm")</f>
        <v>Jan</v>
      </c>
      <c r="Q5397" s="4">
        <f>WEEKNUM(Table1[[#This Row],[Invoice Date]])</f>
        <v>3</v>
      </c>
    </row>
    <row r="5398" spans="2:17"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c r="O5398" s="4" t="str">
        <f>TEXT(Table1[[#This Row],[Invoice Date]],"yyyy")</f>
        <v>2021</v>
      </c>
      <c r="P5398" s="4" t="str">
        <f>TEXT(Table1[[#This Row],[Invoice Date]],"mmm")</f>
        <v>Jan</v>
      </c>
      <c r="Q5398" s="4">
        <f>WEEKNUM(Table1[[#This Row],[Invoice Date]])</f>
        <v>3</v>
      </c>
    </row>
    <row r="5399" spans="2:17"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c r="O5399" s="4" t="str">
        <f>TEXT(Table1[[#This Row],[Invoice Date]],"yyyy")</f>
        <v>2021</v>
      </c>
      <c r="P5399" s="4" t="str">
        <f>TEXT(Table1[[#This Row],[Invoice Date]],"mmm")</f>
        <v>Jan</v>
      </c>
      <c r="Q5399" s="4">
        <f>WEEKNUM(Table1[[#This Row],[Invoice Date]])</f>
        <v>3</v>
      </c>
    </row>
    <row r="5400" spans="2:17"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c r="O5400" s="4" t="str">
        <f>TEXT(Table1[[#This Row],[Invoice Date]],"yyyy")</f>
        <v>2021</v>
      </c>
      <c r="P5400" s="4" t="str">
        <f>TEXT(Table1[[#This Row],[Invoice Date]],"mmm")</f>
        <v>Jan</v>
      </c>
      <c r="Q5400" s="4">
        <f>WEEKNUM(Table1[[#This Row],[Invoice Date]])</f>
        <v>3</v>
      </c>
    </row>
    <row r="5401" spans="2:17"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c r="O5401" s="4" t="str">
        <f>TEXT(Table1[[#This Row],[Invoice Date]],"yyyy")</f>
        <v>2021</v>
      </c>
      <c r="P5401" s="4" t="str">
        <f>TEXT(Table1[[#This Row],[Invoice Date]],"mmm")</f>
        <v>Jan</v>
      </c>
      <c r="Q5401" s="4">
        <f>WEEKNUM(Table1[[#This Row],[Invoice Date]])</f>
        <v>3</v>
      </c>
    </row>
    <row r="5402" spans="2:17"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c r="O5402" s="4" t="str">
        <f>TEXT(Table1[[#This Row],[Invoice Date]],"yyyy")</f>
        <v>2021</v>
      </c>
      <c r="P5402" s="4" t="str">
        <f>TEXT(Table1[[#This Row],[Invoice Date]],"mmm")</f>
        <v>Jan</v>
      </c>
      <c r="Q5402" s="4">
        <f>WEEKNUM(Table1[[#This Row],[Invoice Date]])</f>
        <v>3</v>
      </c>
    </row>
    <row r="5403" spans="2:17"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c r="O5403" s="4" t="str">
        <f>TEXT(Table1[[#This Row],[Invoice Date]],"yyyy")</f>
        <v>2021</v>
      </c>
      <c r="P5403" s="4" t="str">
        <f>TEXT(Table1[[#This Row],[Invoice Date]],"mmm")</f>
        <v>Feb</v>
      </c>
      <c r="Q5403" s="4">
        <f>WEEKNUM(Table1[[#This Row],[Invoice Date]])</f>
        <v>7</v>
      </c>
    </row>
    <row r="5404" spans="2:17"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c r="O5404" s="4" t="str">
        <f>TEXT(Table1[[#This Row],[Invoice Date]],"yyyy")</f>
        <v>2021</v>
      </c>
      <c r="P5404" s="4" t="str">
        <f>TEXT(Table1[[#This Row],[Invoice Date]],"mmm")</f>
        <v>Feb</v>
      </c>
      <c r="Q5404" s="4">
        <f>WEEKNUM(Table1[[#This Row],[Invoice Date]])</f>
        <v>7</v>
      </c>
    </row>
    <row r="5405" spans="2:17"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c r="O5405" s="4" t="str">
        <f>TEXT(Table1[[#This Row],[Invoice Date]],"yyyy")</f>
        <v>2021</v>
      </c>
      <c r="P5405" s="4" t="str">
        <f>TEXT(Table1[[#This Row],[Invoice Date]],"mmm")</f>
        <v>Feb</v>
      </c>
      <c r="Q5405" s="4">
        <f>WEEKNUM(Table1[[#This Row],[Invoice Date]])</f>
        <v>7</v>
      </c>
    </row>
    <row r="5406" spans="2:17"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c r="O5406" s="4" t="str">
        <f>TEXT(Table1[[#This Row],[Invoice Date]],"yyyy")</f>
        <v>2021</v>
      </c>
      <c r="P5406" s="4" t="str">
        <f>TEXT(Table1[[#This Row],[Invoice Date]],"mmm")</f>
        <v>Feb</v>
      </c>
      <c r="Q5406" s="4">
        <f>WEEKNUM(Table1[[#This Row],[Invoice Date]])</f>
        <v>7</v>
      </c>
    </row>
    <row r="5407" spans="2:17"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c r="O5407" s="4" t="str">
        <f>TEXT(Table1[[#This Row],[Invoice Date]],"yyyy")</f>
        <v>2021</v>
      </c>
      <c r="P5407" s="4" t="str">
        <f>TEXT(Table1[[#This Row],[Invoice Date]],"mmm")</f>
        <v>Feb</v>
      </c>
      <c r="Q5407" s="4">
        <f>WEEKNUM(Table1[[#This Row],[Invoice Date]])</f>
        <v>7</v>
      </c>
    </row>
    <row r="5408" spans="2:17"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c r="O5408" s="4" t="str">
        <f>TEXT(Table1[[#This Row],[Invoice Date]],"yyyy")</f>
        <v>2021</v>
      </c>
      <c r="P5408" s="4" t="str">
        <f>TEXT(Table1[[#This Row],[Invoice Date]],"mmm")</f>
        <v>Feb</v>
      </c>
      <c r="Q5408" s="4">
        <f>WEEKNUM(Table1[[#This Row],[Invoice Date]])</f>
        <v>7</v>
      </c>
    </row>
    <row r="5409" spans="2:17"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c r="O5409" s="4" t="str">
        <f>TEXT(Table1[[#This Row],[Invoice Date]],"yyyy")</f>
        <v>2021</v>
      </c>
      <c r="P5409" s="4" t="str">
        <f>TEXT(Table1[[#This Row],[Invoice Date]],"mmm")</f>
        <v>Mar</v>
      </c>
      <c r="Q5409" s="4">
        <f>WEEKNUM(Table1[[#This Row],[Invoice Date]])</f>
        <v>11</v>
      </c>
    </row>
    <row r="5410" spans="2:17"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c r="O5410" s="4" t="str">
        <f>TEXT(Table1[[#This Row],[Invoice Date]],"yyyy")</f>
        <v>2021</v>
      </c>
      <c r="P5410" s="4" t="str">
        <f>TEXT(Table1[[#This Row],[Invoice Date]],"mmm")</f>
        <v>Mar</v>
      </c>
      <c r="Q5410" s="4">
        <f>WEEKNUM(Table1[[#This Row],[Invoice Date]])</f>
        <v>11</v>
      </c>
    </row>
    <row r="5411" spans="2:17"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c r="O5411" s="4" t="str">
        <f>TEXT(Table1[[#This Row],[Invoice Date]],"yyyy")</f>
        <v>2021</v>
      </c>
      <c r="P5411" s="4" t="str">
        <f>TEXT(Table1[[#This Row],[Invoice Date]],"mmm")</f>
        <v>Mar</v>
      </c>
      <c r="Q5411" s="4">
        <f>WEEKNUM(Table1[[#This Row],[Invoice Date]])</f>
        <v>11</v>
      </c>
    </row>
    <row r="5412" spans="2:17"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c r="O5412" s="4" t="str">
        <f>TEXT(Table1[[#This Row],[Invoice Date]],"yyyy")</f>
        <v>2021</v>
      </c>
      <c r="P5412" s="4" t="str">
        <f>TEXT(Table1[[#This Row],[Invoice Date]],"mmm")</f>
        <v>Mar</v>
      </c>
      <c r="Q5412" s="4">
        <f>WEEKNUM(Table1[[#This Row],[Invoice Date]])</f>
        <v>11</v>
      </c>
    </row>
    <row r="5413" spans="2:17"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c r="O5413" s="4" t="str">
        <f>TEXT(Table1[[#This Row],[Invoice Date]],"yyyy")</f>
        <v>2021</v>
      </c>
      <c r="P5413" s="4" t="str">
        <f>TEXT(Table1[[#This Row],[Invoice Date]],"mmm")</f>
        <v>Mar</v>
      </c>
      <c r="Q5413" s="4">
        <f>WEEKNUM(Table1[[#This Row],[Invoice Date]])</f>
        <v>11</v>
      </c>
    </row>
    <row r="5414" spans="2:17"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c r="O5414" s="4" t="str">
        <f>TEXT(Table1[[#This Row],[Invoice Date]],"yyyy")</f>
        <v>2021</v>
      </c>
      <c r="P5414" s="4" t="str">
        <f>TEXT(Table1[[#This Row],[Invoice Date]],"mmm")</f>
        <v>Mar</v>
      </c>
      <c r="Q5414" s="4">
        <f>WEEKNUM(Table1[[#This Row],[Invoice Date]])</f>
        <v>11</v>
      </c>
    </row>
    <row r="5415" spans="2:17"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c r="O5415" s="4" t="str">
        <f>TEXT(Table1[[#This Row],[Invoice Date]],"yyyy")</f>
        <v>2021</v>
      </c>
      <c r="P5415" s="4" t="str">
        <f>TEXT(Table1[[#This Row],[Invoice Date]],"mmm")</f>
        <v>Apr</v>
      </c>
      <c r="Q5415" s="4">
        <f>WEEKNUM(Table1[[#This Row],[Invoice Date]])</f>
        <v>16</v>
      </c>
    </row>
    <row r="5416" spans="2:17"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c r="O5416" s="4" t="str">
        <f>TEXT(Table1[[#This Row],[Invoice Date]],"yyyy")</f>
        <v>2021</v>
      </c>
      <c r="P5416" s="4" t="str">
        <f>TEXT(Table1[[#This Row],[Invoice Date]],"mmm")</f>
        <v>Apr</v>
      </c>
      <c r="Q5416" s="4">
        <f>WEEKNUM(Table1[[#This Row],[Invoice Date]])</f>
        <v>16</v>
      </c>
    </row>
    <row r="5417" spans="2:17"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c r="O5417" s="4" t="str">
        <f>TEXT(Table1[[#This Row],[Invoice Date]],"yyyy")</f>
        <v>2021</v>
      </c>
      <c r="P5417" s="4" t="str">
        <f>TEXT(Table1[[#This Row],[Invoice Date]],"mmm")</f>
        <v>Apr</v>
      </c>
      <c r="Q5417" s="4">
        <f>WEEKNUM(Table1[[#This Row],[Invoice Date]])</f>
        <v>16</v>
      </c>
    </row>
    <row r="5418" spans="2:17"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c r="O5418" s="4" t="str">
        <f>TEXT(Table1[[#This Row],[Invoice Date]],"yyyy")</f>
        <v>2021</v>
      </c>
      <c r="P5418" s="4" t="str">
        <f>TEXT(Table1[[#This Row],[Invoice Date]],"mmm")</f>
        <v>Apr</v>
      </c>
      <c r="Q5418" s="4">
        <f>WEEKNUM(Table1[[#This Row],[Invoice Date]])</f>
        <v>16</v>
      </c>
    </row>
    <row r="5419" spans="2:17"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c r="O5419" s="4" t="str">
        <f>TEXT(Table1[[#This Row],[Invoice Date]],"yyyy")</f>
        <v>2021</v>
      </c>
      <c r="P5419" s="4" t="str">
        <f>TEXT(Table1[[#This Row],[Invoice Date]],"mmm")</f>
        <v>Apr</v>
      </c>
      <c r="Q5419" s="4">
        <f>WEEKNUM(Table1[[#This Row],[Invoice Date]])</f>
        <v>16</v>
      </c>
    </row>
    <row r="5420" spans="2:17"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c r="O5420" s="4" t="str">
        <f>TEXT(Table1[[#This Row],[Invoice Date]],"yyyy")</f>
        <v>2021</v>
      </c>
      <c r="P5420" s="4" t="str">
        <f>TEXT(Table1[[#This Row],[Invoice Date]],"mmm")</f>
        <v>Apr</v>
      </c>
      <c r="Q5420" s="4">
        <f>WEEKNUM(Table1[[#This Row],[Invoice Date]])</f>
        <v>16</v>
      </c>
    </row>
    <row r="5421" spans="2:17"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c r="O5421" s="4" t="str">
        <f>TEXT(Table1[[#This Row],[Invoice Date]],"yyyy")</f>
        <v>2021</v>
      </c>
      <c r="P5421" s="4" t="str">
        <f>TEXT(Table1[[#This Row],[Invoice Date]],"mmm")</f>
        <v>May</v>
      </c>
      <c r="Q5421" s="4">
        <f>WEEKNUM(Table1[[#This Row],[Invoice Date]])</f>
        <v>20</v>
      </c>
    </row>
    <row r="5422" spans="2:17"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c r="O5422" s="4" t="str">
        <f>TEXT(Table1[[#This Row],[Invoice Date]],"yyyy")</f>
        <v>2021</v>
      </c>
      <c r="P5422" s="4" t="str">
        <f>TEXT(Table1[[#This Row],[Invoice Date]],"mmm")</f>
        <v>May</v>
      </c>
      <c r="Q5422" s="4">
        <f>WEEKNUM(Table1[[#This Row],[Invoice Date]])</f>
        <v>20</v>
      </c>
    </row>
    <row r="5423" spans="2:17"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c r="O5423" s="4" t="str">
        <f>TEXT(Table1[[#This Row],[Invoice Date]],"yyyy")</f>
        <v>2021</v>
      </c>
      <c r="P5423" s="4" t="str">
        <f>TEXT(Table1[[#This Row],[Invoice Date]],"mmm")</f>
        <v>May</v>
      </c>
      <c r="Q5423" s="4">
        <f>WEEKNUM(Table1[[#This Row],[Invoice Date]])</f>
        <v>20</v>
      </c>
    </row>
    <row r="5424" spans="2:17"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c r="O5424" s="4" t="str">
        <f>TEXT(Table1[[#This Row],[Invoice Date]],"yyyy")</f>
        <v>2021</v>
      </c>
      <c r="P5424" s="4" t="str">
        <f>TEXT(Table1[[#This Row],[Invoice Date]],"mmm")</f>
        <v>May</v>
      </c>
      <c r="Q5424" s="4">
        <f>WEEKNUM(Table1[[#This Row],[Invoice Date]])</f>
        <v>20</v>
      </c>
    </row>
    <row r="5425" spans="2:17"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c r="O5425" s="4" t="str">
        <f>TEXT(Table1[[#This Row],[Invoice Date]],"yyyy")</f>
        <v>2021</v>
      </c>
      <c r="P5425" s="4" t="str">
        <f>TEXT(Table1[[#This Row],[Invoice Date]],"mmm")</f>
        <v>May</v>
      </c>
      <c r="Q5425" s="4">
        <f>WEEKNUM(Table1[[#This Row],[Invoice Date]])</f>
        <v>20</v>
      </c>
    </row>
    <row r="5426" spans="2:17"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c r="O5426" s="4" t="str">
        <f>TEXT(Table1[[#This Row],[Invoice Date]],"yyyy")</f>
        <v>2021</v>
      </c>
      <c r="P5426" s="4" t="str">
        <f>TEXT(Table1[[#This Row],[Invoice Date]],"mmm")</f>
        <v>May</v>
      </c>
      <c r="Q5426" s="4">
        <f>WEEKNUM(Table1[[#This Row],[Invoice Date]])</f>
        <v>20</v>
      </c>
    </row>
    <row r="5427" spans="2:17"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c r="O5427" s="4" t="str">
        <f>TEXT(Table1[[#This Row],[Invoice Date]],"yyyy")</f>
        <v>2021</v>
      </c>
      <c r="P5427" s="4" t="str">
        <f>TEXT(Table1[[#This Row],[Invoice Date]],"mmm")</f>
        <v>Jun</v>
      </c>
      <c r="Q5427" s="4">
        <f>WEEKNUM(Table1[[#This Row],[Invoice Date]])</f>
        <v>24</v>
      </c>
    </row>
    <row r="5428" spans="2:17"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c r="O5428" s="4" t="str">
        <f>TEXT(Table1[[#This Row],[Invoice Date]],"yyyy")</f>
        <v>2021</v>
      </c>
      <c r="P5428" s="4" t="str">
        <f>TEXT(Table1[[#This Row],[Invoice Date]],"mmm")</f>
        <v>Jun</v>
      </c>
      <c r="Q5428" s="4">
        <f>WEEKNUM(Table1[[#This Row],[Invoice Date]])</f>
        <v>24</v>
      </c>
    </row>
    <row r="5429" spans="2:17"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c r="O5429" s="4" t="str">
        <f>TEXT(Table1[[#This Row],[Invoice Date]],"yyyy")</f>
        <v>2021</v>
      </c>
      <c r="P5429" s="4" t="str">
        <f>TEXT(Table1[[#This Row],[Invoice Date]],"mmm")</f>
        <v>Jun</v>
      </c>
      <c r="Q5429" s="4">
        <f>WEEKNUM(Table1[[#This Row],[Invoice Date]])</f>
        <v>24</v>
      </c>
    </row>
    <row r="5430" spans="2:17"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c r="O5430" s="4" t="str">
        <f>TEXT(Table1[[#This Row],[Invoice Date]],"yyyy")</f>
        <v>2021</v>
      </c>
      <c r="P5430" s="4" t="str">
        <f>TEXT(Table1[[#This Row],[Invoice Date]],"mmm")</f>
        <v>Jun</v>
      </c>
      <c r="Q5430" s="4">
        <f>WEEKNUM(Table1[[#This Row],[Invoice Date]])</f>
        <v>24</v>
      </c>
    </row>
    <row r="5431" spans="2:17"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c r="O5431" s="4" t="str">
        <f>TEXT(Table1[[#This Row],[Invoice Date]],"yyyy")</f>
        <v>2021</v>
      </c>
      <c r="P5431" s="4" t="str">
        <f>TEXT(Table1[[#This Row],[Invoice Date]],"mmm")</f>
        <v>Jun</v>
      </c>
      <c r="Q5431" s="4">
        <f>WEEKNUM(Table1[[#This Row],[Invoice Date]])</f>
        <v>24</v>
      </c>
    </row>
    <row r="5432" spans="2:17"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c r="O5432" s="4" t="str">
        <f>TEXT(Table1[[#This Row],[Invoice Date]],"yyyy")</f>
        <v>2021</v>
      </c>
      <c r="P5432" s="4" t="str">
        <f>TEXT(Table1[[#This Row],[Invoice Date]],"mmm")</f>
        <v>Jun</v>
      </c>
      <c r="Q5432" s="4">
        <f>WEEKNUM(Table1[[#This Row],[Invoice Date]])</f>
        <v>24</v>
      </c>
    </row>
    <row r="5433" spans="2:17"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c r="O5433" s="4" t="str">
        <f>TEXT(Table1[[#This Row],[Invoice Date]],"yyyy")</f>
        <v>2021</v>
      </c>
      <c r="P5433" s="4" t="str">
        <f>TEXT(Table1[[#This Row],[Invoice Date]],"mmm")</f>
        <v>Jul</v>
      </c>
      <c r="Q5433" s="4">
        <f>WEEKNUM(Table1[[#This Row],[Invoice Date]])</f>
        <v>28</v>
      </c>
    </row>
    <row r="5434" spans="2:17"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c r="O5434" s="4" t="str">
        <f>TEXT(Table1[[#This Row],[Invoice Date]],"yyyy")</f>
        <v>2021</v>
      </c>
      <c r="P5434" s="4" t="str">
        <f>TEXT(Table1[[#This Row],[Invoice Date]],"mmm")</f>
        <v>Jul</v>
      </c>
      <c r="Q5434" s="4">
        <f>WEEKNUM(Table1[[#This Row],[Invoice Date]])</f>
        <v>28</v>
      </c>
    </row>
    <row r="5435" spans="2:17"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c r="O5435" s="4" t="str">
        <f>TEXT(Table1[[#This Row],[Invoice Date]],"yyyy")</f>
        <v>2021</v>
      </c>
      <c r="P5435" s="4" t="str">
        <f>TEXT(Table1[[#This Row],[Invoice Date]],"mmm")</f>
        <v>Jul</v>
      </c>
      <c r="Q5435" s="4">
        <f>WEEKNUM(Table1[[#This Row],[Invoice Date]])</f>
        <v>28</v>
      </c>
    </row>
    <row r="5436" spans="2:17"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c r="O5436" s="4" t="str">
        <f>TEXT(Table1[[#This Row],[Invoice Date]],"yyyy")</f>
        <v>2021</v>
      </c>
      <c r="P5436" s="4" t="str">
        <f>TEXT(Table1[[#This Row],[Invoice Date]],"mmm")</f>
        <v>Jul</v>
      </c>
      <c r="Q5436" s="4">
        <f>WEEKNUM(Table1[[#This Row],[Invoice Date]])</f>
        <v>28</v>
      </c>
    </row>
    <row r="5437" spans="2:17"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c r="O5437" s="4" t="str">
        <f>TEXT(Table1[[#This Row],[Invoice Date]],"yyyy")</f>
        <v>2021</v>
      </c>
      <c r="P5437" s="4" t="str">
        <f>TEXT(Table1[[#This Row],[Invoice Date]],"mmm")</f>
        <v>Jul</v>
      </c>
      <c r="Q5437" s="4">
        <f>WEEKNUM(Table1[[#This Row],[Invoice Date]])</f>
        <v>28</v>
      </c>
    </row>
    <row r="5438" spans="2:17"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c r="O5438" s="4" t="str">
        <f>TEXT(Table1[[#This Row],[Invoice Date]],"yyyy")</f>
        <v>2021</v>
      </c>
      <c r="P5438" s="4" t="str">
        <f>TEXT(Table1[[#This Row],[Invoice Date]],"mmm")</f>
        <v>Jul</v>
      </c>
      <c r="Q5438" s="4">
        <f>WEEKNUM(Table1[[#This Row],[Invoice Date]])</f>
        <v>28</v>
      </c>
    </row>
    <row r="5439" spans="2:17"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c r="O5439" s="4" t="str">
        <f>TEXT(Table1[[#This Row],[Invoice Date]],"yyyy")</f>
        <v>2021</v>
      </c>
      <c r="P5439" s="4" t="str">
        <f>TEXT(Table1[[#This Row],[Invoice Date]],"mmm")</f>
        <v>Aug</v>
      </c>
      <c r="Q5439" s="4">
        <f>WEEKNUM(Table1[[#This Row],[Invoice Date]])</f>
        <v>33</v>
      </c>
    </row>
    <row r="5440" spans="2:17"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c r="O5440" s="4" t="str">
        <f>TEXT(Table1[[#This Row],[Invoice Date]],"yyyy")</f>
        <v>2021</v>
      </c>
      <c r="P5440" s="4" t="str">
        <f>TEXT(Table1[[#This Row],[Invoice Date]],"mmm")</f>
        <v>Aug</v>
      </c>
      <c r="Q5440" s="4">
        <f>WEEKNUM(Table1[[#This Row],[Invoice Date]])</f>
        <v>33</v>
      </c>
    </row>
    <row r="5441" spans="2:17"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c r="O5441" s="4" t="str">
        <f>TEXT(Table1[[#This Row],[Invoice Date]],"yyyy")</f>
        <v>2021</v>
      </c>
      <c r="P5441" s="4" t="str">
        <f>TEXT(Table1[[#This Row],[Invoice Date]],"mmm")</f>
        <v>Aug</v>
      </c>
      <c r="Q5441" s="4">
        <f>WEEKNUM(Table1[[#This Row],[Invoice Date]])</f>
        <v>33</v>
      </c>
    </row>
    <row r="5442" spans="2:17"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c r="O5442" s="4" t="str">
        <f>TEXT(Table1[[#This Row],[Invoice Date]],"yyyy")</f>
        <v>2021</v>
      </c>
      <c r="P5442" s="4" t="str">
        <f>TEXT(Table1[[#This Row],[Invoice Date]],"mmm")</f>
        <v>Aug</v>
      </c>
      <c r="Q5442" s="4">
        <f>WEEKNUM(Table1[[#This Row],[Invoice Date]])</f>
        <v>33</v>
      </c>
    </row>
    <row r="5443" spans="2:17"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c r="O5443" s="4" t="str">
        <f>TEXT(Table1[[#This Row],[Invoice Date]],"yyyy")</f>
        <v>2021</v>
      </c>
      <c r="P5443" s="4" t="str">
        <f>TEXT(Table1[[#This Row],[Invoice Date]],"mmm")</f>
        <v>Aug</v>
      </c>
      <c r="Q5443" s="4">
        <f>WEEKNUM(Table1[[#This Row],[Invoice Date]])</f>
        <v>33</v>
      </c>
    </row>
    <row r="5444" spans="2:17"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c r="O5444" s="4" t="str">
        <f>TEXT(Table1[[#This Row],[Invoice Date]],"yyyy")</f>
        <v>2021</v>
      </c>
      <c r="P5444" s="4" t="str">
        <f>TEXT(Table1[[#This Row],[Invoice Date]],"mmm")</f>
        <v>Aug</v>
      </c>
      <c r="Q5444" s="4">
        <f>WEEKNUM(Table1[[#This Row],[Invoice Date]])</f>
        <v>33</v>
      </c>
    </row>
    <row r="5445" spans="2:17"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c r="O5445" s="4" t="str">
        <f>TEXT(Table1[[#This Row],[Invoice Date]],"yyyy")</f>
        <v>2021</v>
      </c>
      <c r="P5445" s="4" t="str">
        <f>TEXT(Table1[[#This Row],[Invoice Date]],"mmm")</f>
        <v>Sep</v>
      </c>
      <c r="Q5445" s="4">
        <f>WEEKNUM(Table1[[#This Row],[Invoice Date]])</f>
        <v>37</v>
      </c>
    </row>
    <row r="5446" spans="2:17"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c r="O5446" s="4" t="str">
        <f>TEXT(Table1[[#This Row],[Invoice Date]],"yyyy")</f>
        <v>2021</v>
      </c>
      <c r="P5446" s="4" t="str">
        <f>TEXT(Table1[[#This Row],[Invoice Date]],"mmm")</f>
        <v>Sep</v>
      </c>
      <c r="Q5446" s="4">
        <f>WEEKNUM(Table1[[#This Row],[Invoice Date]])</f>
        <v>37</v>
      </c>
    </row>
    <row r="5447" spans="2:17"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c r="O5447" s="4" t="str">
        <f>TEXT(Table1[[#This Row],[Invoice Date]],"yyyy")</f>
        <v>2021</v>
      </c>
      <c r="P5447" s="4" t="str">
        <f>TEXT(Table1[[#This Row],[Invoice Date]],"mmm")</f>
        <v>Sep</v>
      </c>
      <c r="Q5447" s="4">
        <f>WEEKNUM(Table1[[#This Row],[Invoice Date]])</f>
        <v>37</v>
      </c>
    </row>
    <row r="5448" spans="2:17"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c r="O5448" s="4" t="str">
        <f>TEXT(Table1[[#This Row],[Invoice Date]],"yyyy")</f>
        <v>2021</v>
      </c>
      <c r="P5448" s="4" t="str">
        <f>TEXT(Table1[[#This Row],[Invoice Date]],"mmm")</f>
        <v>Sep</v>
      </c>
      <c r="Q5448" s="4">
        <f>WEEKNUM(Table1[[#This Row],[Invoice Date]])</f>
        <v>37</v>
      </c>
    </row>
    <row r="5449" spans="2:17"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c r="O5449" s="4" t="str">
        <f>TEXT(Table1[[#This Row],[Invoice Date]],"yyyy")</f>
        <v>2021</v>
      </c>
      <c r="P5449" s="4" t="str">
        <f>TEXT(Table1[[#This Row],[Invoice Date]],"mmm")</f>
        <v>Sep</v>
      </c>
      <c r="Q5449" s="4">
        <f>WEEKNUM(Table1[[#This Row],[Invoice Date]])</f>
        <v>37</v>
      </c>
    </row>
    <row r="5450" spans="2:17"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c r="O5450" s="4" t="str">
        <f>TEXT(Table1[[#This Row],[Invoice Date]],"yyyy")</f>
        <v>2021</v>
      </c>
      <c r="P5450" s="4" t="str">
        <f>TEXT(Table1[[#This Row],[Invoice Date]],"mmm")</f>
        <v>Sep</v>
      </c>
      <c r="Q5450" s="4">
        <f>WEEKNUM(Table1[[#This Row],[Invoice Date]])</f>
        <v>37</v>
      </c>
    </row>
    <row r="5451" spans="2:17"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c r="O5451" s="4" t="str">
        <f>TEXT(Table1[[#This Row],[Invoice Date]],"yyyy")</f>
        <v>2021</v>
      </c>
      <c r="P5451" s="4" t="str">
        <f>TEXT(Table1[[#This Row],[Invoice Date]],"mmm")</f>
        <v>Oct</v>
      </c>
      <c r="Q5451" s="4">
        <f>WEEKNUM(Table1[[#This Row],[Invoice Date]])</f>
        <v>42</v>
      </c>
    </row>
    <row r="5452" spans="2:17"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c r="O5452" s="4" t="str">
        <f>TEXT(Table1[[#This Row],[Invoice Date]],"yyyy")</f>
        <v>2021</v>
      </c>
      <c r="P5452" s="4" t="str">
        <f>TEXT(Table1[[#This Row],[Invoice Date]],"mmm")</f>
        <v>Oct</v>
      </c>
      <c r="Q5452" s="4">
        <f>WEEKNUM(Table1[[#This Row],[Invoice Date]])</f>
        <v>42</v>
      </c>
    </row>
    <row r="5453" spans="2:17"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c r="O5453" s="4" t="str">
        <f>TEXT(Table1[[#This Row],[Invoice Date]],"yyyy")</f>
        <v>2021</v>
      </c>
      <c r="P5453" s="4" t="str">
        <f>TEXT(Table1[[#This Row],[Invoice Date]],"mmm")</f>
        <v>Oct</v>
      </c>
      <c r="Q5453" s="4">
        <f>WEEKNUM(Table1[[#This Row],[Invoice Date]])</f>
        <v>42</v>
      </c>
    </row>
    <row r="5454" spans="2:17"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c r="O5454" s="4" t="str">
        <f>TEXT(Table1[[#This Row],[Invoice Date]],"yyyy")</f>
        <v>2021</v>
      </c>
      <c r="P5454" s="4" t="str">
        <f>TEXT(Table1[[#This Row],[Invoice Date]],"mmm")</f>
        <v>Oct</v>
      </c>
      <c r="Q5454" s="4">
        <f>WEEKNUM(Table1[[#This Row],[Invoice Date]])</f>
        <v>42</v>
      </c>
    </row>
    <row r="5455" spans="2:17"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c r="O5455" s="4" t="str">
        <f>TEXT(Table1[[#This Row],[Invoice Date]],"yyyy")</f>
        <v>2021</v>
      </c>
      <c r="P5455" s="4" t="str">
        <f>TEXT(Table1[[#This Row],[Invoice Date]],"mmm")</f>
        <v>Oct</v>
      </c>
      <c r="Q5455" s="4">
        <f>WEEKNUM(Table1[[#This Row],[Invoice Date]])</f>
        <v>42</v>
      </c>
    </row>
    <row r="5456" spans="2:17"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c r="O5456" s="4" t="str">
        <f>TEXT(Table1[[#This Row],[Invoice Date]],"yyyy")</f>
        <v>2021</v>
      </c>
      <c r="P5456" s="4" t="str">
        <f>TEXT(Table1[[#This Row],[Invoice Date]],"mmm")</f>
        <v>Oct</v>
      </c>
      <c r="Q5456" s="4">
        <f>WEEKNUM(Table1[[#This Row],[Invoice Date]])</f>
        <v>42</v>
      </c>
    </row>
    <row r="5457" spans="2:17"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c r="O5457" s="4" t="str">
        <f>TEXT(Table1[[#This Row],[Invoice Date]],"yyyy")</f>
        <v>2021</v>
      </c>
      <c r="P5457" s="4" t="str">
        <f>TEXT(Table1[[#This Row],[Invoice Date]],"mmm")</f>
        <v>Nov</v>
      </c>
      <c r="Q5457" s="4">
        <f>WEEKNUM(Table1[[#This Row],[Invoice Date]])</f>
        <v>46</v>
      </c>
    </row>
    <row r="5458" spans="2:17"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c r="O5458" s="4" t="str">
        <f>TEXT(Table1[[#This Row],[Invoice Date]],"yyyy")</f>
        <v>2021</v>
      </c>
      <c r="P5458" s="4" t="str">
        <f>TEXT(Table1[[#This Row],[Invoice Date]],"mmm")</f>
        <v>Nov</v>
      </c>
      <c r="Q5458" s="4">
        <f>WEEKNUM(Table1[[#This Row],[Invoice Date]])</f>
        <v>46</v>
      </c>
    </row>
    <row r="5459" spans="2:17"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c r="O5459" s="4" t="str">
        <f>TEXT(Table1[[#This Row],[Invoice Date]],"yyyy")</f>
        <v>2021</v>
      </c>
      <c r="P5459" s="4" t="str">
        <f>TEXT(Table1[[#This Row],[Invoice Date]],"mmm")</f>
        <v>Nov</v>
      </c>
      <c r="Q5459" s="4">
        <f>WEEKNUM(Table1[[#This Row],[Invoice Date]])</f>
        <v>46</v>
      </c>
    </row>
    <row r="5460" spans="2:17"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c r="O5460" s="4" t="str">
        <f>TEXT(Table1[[#This Row],[Invoice Date]],"yyyy")</f>
        <v>2021</v>
      </c>
      <c r="P5460" s="4" t="str">
        <f>TEXT(Table1[[#This Row],[Invoice Date]],"mmm")</f>
        <v>Nov</v>
      </c>
      <c r="Q5460" s="4">
        <f>WEEKNUM(Table1[[#This Row],[Invoice Date]])</f>
        <v>46</v>
      </c>
    </row>
    <row r="5461" spans="2:17"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c r="O5461" s="4" t="str">
        <f>TEXT(Table1[[#This Row],[Invoice Date]],"yyyy")</f>
        <v>2021</v>
      </c>
      <c r="P5461" s="4" t="str">
        <f>TEXT(Table1[[#This Row],[Invoice Date]],"mmm")</f>
        <v>Nov</v>
      </c>
      <c r="Q5461" s="4">
        <f>WEEKNUM(Table1[[#This Row],[Invoice Date]])</f>
        <v>46</v>
      </c>
    </row>
    <row r="5462" spans="2:17"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c r="O5462" s="4" t="str">
        <f>TEXT(Table1[[#This Row],[Invoice Date]],"yyyy")</f>
        <v>2021</v>
      </c>
      <c r="P5462" s="4" t="str">
        <f>TEXT(Table1[[#This Row],[Invoice Date]],"mmm")</f>
        <v>Nov</v>
      </c>
      <c r="Q5462" s="4">
        <f>WEEKNUM(Table1[[#This Row],[Invoice Date]])</f>
        <v>46</v>
      </c>
    </row>
    <row r="5463" spans="2:17"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c r="O5463" s="4" t="str">
        <f>TEXT(Table1[[#This Row],[Invoice Date]],"yyyy")</f>
        <v>2021</v>
      </c>
      <c r="P5463" s="4" t="str">
        <f>TEXT(Table1[[#This Row],[Invoice Date]],"mmm")</f>
        <v>Dec</v>
      </c>
      <c r="Q5463" s="4">
        <f>WEEKNUM(Table1[[#This Row],[Invoice Date]])</f>
        <v>50</v>
      </c>
    </row>
    <row r="5464" spans="2:17"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c r="O5464" s="4" t="str">
        <f>TEXT(Table1[[#This Row],[Invoice Date]],"yyyy")</f>
        <v>2021</v>
      </c>
      <c r="P5464" s="4" t="str">
        <f>TEXT(Table1[[#This Row],[Invoice Date]],"mmm")</f>
        <v>Dec</v>
      </c>
      <c r="Q5464" s="4">
        <f>WEEKNUM(Table1[[#This Row],[Invoice Date]])</f>
        <v>50</v>
      </c>
    </row>
    <row r="5465" spans="2:17"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c r="O5465" s="4" t="str">
        <f>TEXT(Table1[[#This Row],[Invoice Date]],"yyyy")</f>
        <v>2021</v>
      </c>
      <c r="P5465" s="4" t="str">
        <f>TEXT(Table1[[#This Row],[Invoice Date]],"mmm")</f>
        <v>Dec</v>
      </c>
      <c r="Q5465" s="4">
        <f>WEEKNUM(Table1[[#This Row],[Invoice Date]])</f>
        <v>50</v>
      </c>
    </row>
    <row r="5466" spans="2:17"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c r="O5466" s="4" t="str">
        <f>TEXT(Table1[[#This Row],[Invoice Date]],"yyyy")</f>
        <v>2021</v>
      </c>
      <c r="P5466" s="4" t="str">
        <f>TEXT(Table1[[#This Row],[Invoice Date]],"mmm")</f>
        <v>Dec</v>
      </c>
      <c r="Q5466" s="4">
        <f>WEEKNUM(Table1[[#This Row],[Invoice Date]])</f>
        <v>50</v>
      </c>
    </row>
    <row r="5467" spans="2:17"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c r="O5467" s="4" t="str">
        <f>TEXT(Table1[[#This Row],[Invoice Date]],"yyyy")</f>
        <v>2021</v>
      </c>
      <c r="P5467" s="4" t="str">
        <f>TEXT(Table1[[#This Row],[Invoice Date]],"mmm")</f>
        <v>Dec</v>
      </c>
      <c r="Q5467" s="4">
        <f>WEEKNUM(Table1[[#This Row],[Invoice Date]])</f>
        <v>50</v>
      </c>
    </row>
    <row r="5468" spans="2:17"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c r="O5468" s="4" t="str">
        <f>TEXT(Table1[[#This Row],[Invoice Date]],"yyyy")</f>
        <v>2021</v>
      </c>
      <c r="P5468" s="4" t="str">
        <f>TEXT(Table1[[#This Row],[Invoice Date]],"mmm")</f>
        <v>Dec</v>
      </c>
      <c r="Q5468" s="4">
        <f>WEEKNUM(Table1[[#This Row],[Invoice Date]])</f>
        <v>50</v>
      </c>
    </row>
    <row r="5469" spans="2:17"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c r="O5469" s="4" t="str">
        <f>TEXT(Table1[[#This Row],[Invoice Date]],"yyyy")</f>
        <v>2021</v>
      </c>
      <c r="P5469" s="4" t="str">
        <f>TEXT(Table1[[#This Row],[Invoice Date]],"mmm")</f>
        <v>Jan</v>
      </c>
      <c r="Q5469" s="4">
        <f>WEEKNUM(Table1[[#This Row],[Invoice Date]])</f>
        <v>5</v>
      </c>
    </row>
    <row r="5470" spans="2:17"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c r="O5470" s="4" t="str">
        <f>TEXT(Table1[[#This Row],[Invoice Date]],"yyyy")</f>
        <v>2021</v>
      </c>
      <c r="P5470" s="4" t="str">
        <f>TEXT(Table1[[#This Row],[Invoice Date]],"mmm")</f>
        <v>Jan</v>
      </c>
      <c r="Q5470" s="4">
        <f>WEEKNUM(Table1[[#This Row],[Invoice Date]])</f>
        <v>5</v>
      </c>
    </row>
    <row r="5471" spans="2:17"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c r="O5471" s="4" t="str">
        <f>TEXT(Table1[[#This Row],[Invoice Date]],"yyyy")</f>
        <v>2021</v>
      </c>
      <c r="P5471" s="4" t="str">
        <f>TEXT(Table1[[#This Row],[Invoice Date]],"mmm")</f>
        <v>Jan</v>
      </c>
      <c r="Q5471" s="4">
        <f>WEEKNUM(Table1[[#This Row],[Invoice Date]])</f>
        <v>5</v>
      </c>
    </row>
    <row r="5472" spans="2:17"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c r="O5472" s="4" t="str">
        <f>TEXT(Table1[[#This Row],[Invoice Date]],"yyyy")</f>
        <v>2021</v>
      </c>
      <c r="P5472" s="4" t="str">
        <f>TEXT(Table1[[#This Row],[Invoice Date]],"mmm")</f>
        <v>Jan</v>
      </c>
      <c r="Q5472" s="4">
        <f>WEEKNUM(Table1[[#This Row],[Invoice Date]])</f>
        <v>5</v>
      </c>
    </row>
    <row r="5473" spans="2:17"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c r="O5473" s="4" t="str">
        <f>TEXT(Table1[[#This Row],[Invoice Date]],"yyyy")</f>
        <v>2021</v>
      </c>
      <c r="P5473" s="4" t="str">
        <f>TEXT(Table1[[#This Row],[Invoice Date]],"mmm")</f>
        <v>Jan</v>
      </c>
      <c r="Q5473" s="4">
        <f>WEEKNUM(Table1[[#This Row],[Invoice Date]])</f>
        <v>5</v>
      </c>
    </row>
    <row r="5474" spans="2:17"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c r="O5474" s="4" t="str">
        <f>TEXT(Table1[[#This Row],[Invoice Date]],"yyyy")</f>
        <v>2021</v>
      </c>
      <c r="P5474" s="4" t="str">
        <f>TEXT(Table1[[#This Row],[Invoice Date]],"mmm")</f>
        <v>Jan</v>
      </c>
      <c r="Q5474" s="4">
        <f>WEEKNUM(Table1[[#This Row],[Invoice Date]])</f>
        <v>5</v>
      </c>
    </row>
    <row r="5475" spans="2:17"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c r="O5475" s="4" t="str">
        <f>TEXT(Table1[[#This Row],[Invoice Date]],"yyyy")</f>
        <v>2021</v>
      </c>
      <c r="P5475" s="4" t="str">
        <f>TEXT(Table1[[#This Row],[Invoice Date]],"mmm")</f>
        <v>Feb</v>
      </c>
      <c r="Q5475" s="4">
        <f>WEEKNUM(Table1[[#This Row],[Invoice Date]])</f>
        <v>9</v>
      </c>
    </row>
    <row r="5476" spans="2:17"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c r="O5476" s="4" t="str">
        <f>TEXT(Table1[[#This Row],[Invoice Date]],"yyyy")</f>
        <v>2021</v>
      </c>
      <c r="P5476" s="4" t="str">
        <f>TEXT(Table1[[#This Row],[Invoice Date]],"mmm")</f>
        <v>Feb</v>
      </c>
      <c r="Q5476" s="4">
        <f>WEEKNUM(Table1[[#This Row],[Invoice Date]])</f>
        <v>9</v>
      </c>
    </row>
    <row r="5477" spans="2:17"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c r="O5477" s="4" t="str">
        <f>TEXT(Table1[[#This Row],[Invoice Date]],"yyyy")</f>
        <v>2021</v>
      </c>
      <c r="P5477" s="4" t="str">
        <f>TEXT(Table1[[#This Row],[Invoice Date]],"mmm")</f>
        <v>Feb</v>
      </c>
      <c r="Q5477" s="4">
        <f>WEEKNUM(Table1[[#This Row],[Invoice Date]])</f>
        <v>9</v>
      </c>
    </row>
    <row r="5478" spans="2:17"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c r="O5478" s="4" t="str">
        <f>TEXT(Table1[[#This Row],[Invoice Date]],"yyyy")</f>
        <v>2021</v>
      </c>
      <c r="P5478" s="4" t="str">
        <f>TEXT(Table1[[#This Row],[Invoice Date]],"mmm")</f>
        <v>Feb</v>
      </c>
      <c r="Q5478" s="4">
        <f>WEEKNUM(Table1[[#This Row],[Invoice Date]])</f>
        <v>9</v>
      </c>
    </row>
    <row r="5479" spans="2:17"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c r="O5479" s="4" t="str">
        <f>TEXT(Table1[[#This Row],[Invoice Date]],"yyyy")</f>
        <v>2021</v>
      </c>
      <c r="P5479" s="4" t="str">
        <f>TEXT(Table1[[#This Row],[Invoice Date]],"mmm")</f>
        <v>Feb</v>
      </c>
      <c r="Q5479" s="4">
        <f>WEEKNUM(Table1[[#This Row],[Invoice Date]])</f>
        <v>9</v>
      </c>
    </row>
    <row r="5480" spans="2:17"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c r="O5480" s="4" t="str">
        <f>TEXT(Table1[[#This Row],[Invoice Date]],"yyyy")</f>
        <v>2021</v>
      </c>
      <c r="P5480" s="4" t="str">
        <f>TEXT(Table1[[#This Row],[Invoice Date]],"mmm")</f>
        <v>Feb</v>
      </c>
      <c r="Q5480" s="4">
        <f>WEEKNUM(Table1[[#This Row],[Invoice Date]])</f>
        <v>9</v>
      </c>
    </row>
    <row r="5481" spans="2:17"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c r="O5481" s="4" t="str">
        <f>TEXT(Table1[[#This Row],[Invoice Date]],"yyyy")</f>
        <v>2021</v>
      </c>
      <c r="P5481" s="4" t="str">
        <f>TEXT(Table1[[#This Row],[Invoice Date]],"mmm")</f>
        <v>Mar</v>
      </c>
      <c r="Q5481" s="4">
        <f>WEEKNUM(Table1[[#This Row],[Invoice Date]])</f>
        <v>13</v>
      </c>
    </row>
    <row r="5482" spans="2:17"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c r="O5482" s="4" t="str">
        <f>TEXT(Table1[[#This Row],[Invoice Date]],"yyyy")</f>
        <v>2021</v>
      </c>
      <c r="P5482" s="4" t="str">
        <f>TEXT(Table1[[#This Row],[Invoice Date]],"mmm")</f>
        <v>Mar</v>
      </c>
      <c r="Q5482" s="4">
        <f>WEEKNUM(Table1[[#This Row],[Invoice Date]])</f>
        <v>13</v>
      </c>
    </row>
    <row r="5483" spans="2:17"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c r="O5483" s="4" t="str">
        <f>TEXT(Table1[[#This Row],[Invoice Date]],"yyyy")</f>
        <v>2021</v>
      </c>
      <c r="P5483" s="4" t="str">
        <f>TEXT(Table1[[#This Row],[Invoice Date]],"mmm")</f>
        <v>Mar</v>
      </c>
      <c r="Q5483" s="4">
        <f>WEEKNUM(Table1[[#This Row],[Invoice Date]])</f>
        <v>13</v>
      </c>
    </row>
    <row r="5484" spans="2:17"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c r="O5484" s="4" t="str">
        <f>TEXT(Table1[[#This Row],[Invoice Date]],"yyyy")</f>
        <v>2021</v>
      </c>
      <c r="P5484" s="4" t="str">
        <f>TEXT(Table1[[#This Row],[Invoice Date]],"mmm")</f>
        <v>Mar</v>
      </c>
      <c r="Q5484" s="4">
        <f>WEEKNUM(Table1[[#This Row],[Invoice Date]])</f>
        <v>13</v>
      </c>
    </row>
    <row r="5485" spans="2:17"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c r="O5485" s="4" t="str">
        <f>TEXT(Table1[[#This Row],[Invoice Date]],"yyyy")</f>
        <v>2021</v>
      </c>
      <c r="P5485" s="4" t="str">
        <f>TEXT(Table1[[#This Row],[Invoice Date]],"mmm")</f>
        <v>Mar</v>
      </c>
      <c r="Q5485" s="4">
        <f>WEEKNUM(Table1[[#This Row],[Invoice Date]])</f>
        <v>13</v>
      </c>
    </row>
    <row r="5486" spans="2:17"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c r="O5486" s="4" t="str">
        <f>TEXT(Table1[[#This Row],[Invoice Date]],"yyyy")</f>
        <v>2021</v>
      </c>
      <c r="P5486" s="4" t="str">
        <f>TEXT(Table1[[#This Row],[Invoice Date]],"mmm")</f>
        <v>Mar</v>
      </c>
      <c r="Q5486" s="4">
        <f>WEEKNUM(Table1[[#This Row],[Invoice Date]])</f>
        <v>13</v>
      </c>
    </row>
    <row r="5487" spans="2:17"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c r="O5487" s="4" t="str">
        <f>TEXT(Table1[[#This Row],[Invoice Date]],"yyyy")</f>
        <v>2021</v>
      </c>
      <c r="P5487" s="4" t="str">
        <f>TEXT(Table1[[#This Row],[Invoice Date]],"mmm")</f>
        <v>Apr</v>
      </c>
      <c r="Q5487" s="4">
        <f>WEEKNUM(Table1[[#This Row],[Invoice Date]])</f>
        <v>17</v>
      </c>
    </row>
    <row r="5488" spans="2:17"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c r="O5488" s="4" t="str">
        <f>TEXT(Table1[[#This Row],[Invoice Date]],"yyyy")</f>
        <v>2021</v>
      </c>
      <c r="P5488" s="4" t="str">
        <f>TEXT(Table1[[#This Row],[Invoice Date]],"mmm")</f>
        <v>Apr</v>
      </c>
      <c r="Q5488" s="4">
        <f>WEEKNUM(Table1[[#This Row],[Invoice Date]])</f>
        <v>17</v>
      </c>
    </row>
    <row r="5489" spans="2:17"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c r="O5489" s="4" t="str">
        <f>TEXT(Table1[[#This Row],[Invoice Date]],"yyyy")</f>
        <v>2021</v>
      </c>
      <c r="P5489" s="4" t="str">
        <f>TEXT(Table1[[#This Row],[Invoice Date]],"mmm")</f>
        <v>Apr</v>
      </c>
      <c r="Q5489" s="4">
        <f>WEEKNUM(Table1[[#This Row],[Invoice Date]])</f>
        <v>17</v>
      </c>
    </row>
    <row r="5490" spans="2:17"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c r="O5490" s="4" t="str">
        <f>TEXT(Table1[[#This Row],[Invoice Date]],"yyyy")</f>
        <v>2021</v>
      </c>
      <c r="P5490" s="4" t="str">
        <f>TEXT(Table1[[#This Row],[Invoice Date]],"mmm")</f>
        <v>Apr</v>
      </c>
      <c r="Q5490" s="4">
        <f>WEEKNUM(Table1[[#This Row],[Invoice Date]])</f>
        <v>17</v>
      </c>
    </row>
    <row r="5491" spans="2:17"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c r="O5491" s="4" t="str">
        <f>TEXT(Table1[[#This Row],[Invoice Date]],"yyyy")</f>
        <v>2021</v>
      </c>
      <c r="P5491" s="4" t="str">
        <f>TEXT(Table1[[#This Row],[Invoice Date]],"mmm")</f>
        <v>Apr</v>
      </c>
      <c r="Q5491" s="4">
        <f>WEEKNUM(Table1[[#This Row],[Invoice Date]])</f>
        <v>17</v>
      </c>
    </row>
    <row r="5492" spans="2:17"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c r="O5492" s="4" t="str">
        <f>TEXT(Table1[[#This Row],[Invoice Date]],"yyyy")</f>
        <v>2021</v>
      </c>
      <c r="P5492" s="4" t="str">
        <f>TEXT(Table1[[#This Row],[Invoice Date]],"mmm")</f>
        <v>Apr</v>
      </c>
      <c r="Q5492" s="4">
        <f>WEEKNUM(Table1[[#This Row],[Invoice Date]])</f>
        <v>17</v>
      </c>
    </row>
    <row r="5493" spans="2:17"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c r="O5493" s="4" t="str">
        <f>TEXT(Table1[[#This Row],[Invoice Date]],"yyyy")</f>
        <v>2021</v>
      </c>
      <c r="P5493" s="4" t="str">
        <f>TEXT(Table1[[#This Row],[Invoice Date]],"mmm")</f>
        <v>May</v>
      </c>
      <c r="Q5493" s="4">
        <f>WEEKNUM(Table1[[#This Row],[Invoice Date]])</f>
        <v>22</v>
      </c>
    </row>
    <row r="5494" spans="2:17"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c r="O5494" s="4" t="str">
        <f>TEXT(Table1[[#This Row],[Invoice Date]],"yyyy")</f>
        <v>2021</v>
      </c>
      <c r="P5494" s="4" t="str">
        <f>TEXT(Table1[[#This Row],[Invoice Date]],"mmm")</f>
        <v>May</v>
      </c>
      <c r="Q5494" s="4">
        <f>WEEKNUM(Table1[[#This Row],[Invoice Date]])</f>
        <v>22</v>
      </c>
    </row>
    <row r="5495" spans="2:17"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c r="O5495" s="4" t="str">
        <f>TEXT(Table1[[#This Row],[Invoice Date]],"yyyy")</f>
        <v>2021</v>
      </c>
      <c r="P5495" s="4" t="str">
        <f>TEXT(Table1[[#This Row],[Invoice Date]],"mmm")</f>
        <v>May</v>
      </c>
      <c r="Q5495" s="4">
        <f>WEEKNUM(Table1[[#This Row],[Invoice Date]])</f>
        <v>22</v>
      </c>
    </row>
    <row r="5496" spans="2:17"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c r="O5496" s="4" t="str">
        <f>TEXT(Table1[[#This Row],[Invoice Date]],"yyyy")</f>
        <v>2021</v>
      </c>
      <c r="P5496" s="4" t="str">
        <f>TEXT(Table1[[#This Row],[Invoice Date]],"mmm")</f>
        <v>May</v>
      </c>
      <c r="Q5496" s="4">
        <f>WEEKNUM(Table1[[#This Row],[Invoice Date]])</f>
        <v>22</v>
      </c>
    </row>
    <row r="5497" spans="2:17"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c r="O5497" s="4" t="str">
        <f>TEXT(Table1[[#This Row],[Invoice Date]],"yyyy")</f>
        <v>2021</v>
      </c>
      <c r="P5497" s="4" t="str">
        <f>TEXT(Table1[[#This Row],[Invoice Date]],"mmm")</f>
        <v>May</v>
      </c>
      <c r="Q5497" s="4">
        <f>WEEKNUM(Table1[[#This Row],[Invoice Date]])</f>
        <v>22</v>
      </c>
    </row>
    <row r="5498" spans="2:17"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c r="O5498" s="4" t="str">
        <f>TEXT(Table1[[#This Row],[Invoice Date]],"yyyy")</f>
        <v>2021</v>
      </c>
      <c r="P5498" s="4" t="str">
        <f>TEXT(Table1[[#This Row],[Invoice Date]],"mmm")</f>
        <v>May</v>
      </c>
      <c r="Q5498" s="4">
        <f>WEEKNUM(Table1[[#This Row],[Invoice Date]])</f>
        <v>22</v>
      </c>
    </row>
    <row r="5499" spans="2:17"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c r="O5499" s="4" t="str">
        <f>TEXT(Table1[[#This Row],[Invoice Date]],"yyyy")</f>
        <v>2021</v>
      </c>
      <c r="P5499" s="4" t="str">
        <f>TEXT(Table1[[#This Row],[Invoice Date]],"mmm")</f>
        <v>Jun</v>
      </c>
      <c r="Q5499" s="4">
        <f>WEEKNUM(Table1[[#This Row],[Invoice Date]])</f>
        <v>26</v>
      </c>
    </row>
    <row r="5500" spans="2:17"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c r="O5500" s="4" t="str">
        <f>TEXT(Table1[[#This Row],[Invoice Date]],"yyyy")</f>
        <v>2021</v>
      </c>
      <c r="P5500" s="4" t="str">
        <f>TEXT(Table1[[#This Row],[Invoice Date]],"mmm")</f>
        <v>Jun</v>
      </c>
      <c r="Q5500" s="4">
        <f>WEEKNUM(Table1[[#This Row],[Invoice Date]])</f>
        <v>26</v>
      </c>
    </row>
    <row r="5501" spans="2:17"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c r="O5501" s="4" t="str">
        <f>TEXT(Table1[[#This Row],[Invoice Date]],"yyyy")</f>
        <v>2021</v>
      </c>
      <c r="P5501" s="4" t="str">
        <f>TEXT(Table1[[#This Row],[Invoice Date]],"mmm")</f>
        <v>Jun</v>
      </c>
      <c r="Q5501" s="4">
        <f>WEEKNUM(Table1[[#This Row],[Invoice Date]])</f>
        <v>26</v>
      </c>
    </row>
    <row r="5502" spans="2:17"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c r="O5502" s="4" t="str">
        <f>TEXT(Table1[[#This Row],[Invoice Date]],"yyyy")</f>
        <v>2021</v>
      </c>
      <c r="P5502" s="4" t="str">
        <f>TEXT(Table1[[#This Row],[Invoice Date]],"mmm")</f>
        <v>Jun</v>
      </c>
      <c r="Q5502" s="4">
        <f>WEEKNUM(Table1[[#This Row],[Invoice Date]])</f>
        <v>26</v>
      </c>
    </row>
    <row r="5503" spans="2:17"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c r="O5503" s="4" t="str">
        <f>TEXT(Table1[[#This Row],[Invoice Date]],"yyyy")</f>
        <v>2021</v>
      </c>
      <c r="P5503" s="4" t="str">
        <f>TEXT(Table1[[#This Row],[Invoice Date]],"mmm")</f>
        <v>Jun</v>
      </c>
      <c r="Q5503" s="4">
        <f>WEEKNUM(Table1[[#This Row],[Invoice Date]])</f>
        <v>26</v>
      </c>
    </row>
    <row r="5504" spans="2:17"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c r="O5504" s="4" t="str">
        <f>TEXT(Table1[[#This Row],[Invoice Date]],"yyyy")</f>
        <v>2021</v>
      </c>
      <c r="P5504" s="4" t="str">
        <f>TEXT(Table1[[#This Row],[Invoice Date]],"mmm")</f>
        <v>Jun</v>
      </c>
      <c r="Q5504" s="4">
        <f>WEEKNUM(Table1[[#This Row],[Invoice Date]])</f>
        <v>26</v>
      </c>
    </row>
    <row r="5505" spans="2:17"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c r="O5505" s="4" t="str">
        <f>TEXT(Table1[[#This Row],[Invoice Date]],"yyyy")</f>
        <v>2021</v>
      </c>
      <c r="P5505" s="4" t="str">
        <f>TEXT(Table1[[#This Row],[Invoice Date]],"mmm")</f>
        <v>Jul</v>
      </c>
      <c r="Q5505" s="4">
        <f>WEEKNUM(Table1[[#This Row],[Invoice Date]])</f>
        <v>30</v>
      </c>
    </row>
    <row r="5506" spans="2:17"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c r="O5506" s="4" t="str">
        <f>TEXT(Table1[[#This Row],[Invoice Date]],"yyyy")</f>
        <v>2021</v>
      </c>
      <c r="P5506" s="4" t="str">
        <f>TEXT(Table1[[#This Row],[Invoice Date]],"mmm")</f>
        <v>Jul</v>
      </c>
      <c r="Q5506" s="4">
        <f>WEEKNUM(Table1[[#This Row],[Invoice Date]])</f>
        <v>30</v>
      </c>
    </row>
    <row r="5507" spans="2:17"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c r="O5507" s="4" t="str">
        <f>TEXT(Table1[[#This Row],[Invoice Date]],"yyyy")</f>
        <v>2021</v>
      </c>
      <c r="P5507" s="4" t="str">
        <f>TEXT(Table1[[#This Row],[Invoice Date]],"mmm")</f>
        <v>Jul</v>
      </c>
      <c r="Q5507" s="4">
        <f>WEEKNUM(Table1[[#This Row],[Invoice Date]])</f>
        <v>30</v>
      </c>
    </row>
    <row r="5508" spans="2:17"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c r="O5508" s="4" t="str">
        <f>TEXT(Table1[[#This Row],[Invoice Date]],"yyyy")</f>
        <v>2021</v>
      </c>
      <c r="P5508" s="4" t="str">
        <f>TEXT(Table1[[#This Row],[Invoice Date]],"mmm")</f>
        <v>Jul</v>
      </c>
      <c r="Q5508" s="4">
        <f>WEEKNUM(Table1[[#This Row],[Invoice Date]])</f>
        <v>30</v>
      </c>
    </row>
    <row r="5509" spans="2:17"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c r="O5509" s="4" t="str">
        <f>TEXT(Table1[[#This Row],[Invoice Date]],"yyyy")</f>
        <v>2021</v>
      </c>
      <c r="P5509" s="4" t="str">
        <f>TEXT(Table1[[#This Row],[Invoice Date]],"mmm")</f>
        <v>Jul</v>
      </c>
      <c r="Q5509" s="4">
        <f>WEEKNUM(Table1[[#This Row],[Invoice Date]])</f>
        <v>30</v>
      </c>
    </row>
    <row r="5510" spans="2:17"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c r="O5510" s="4" t="str">
        <f>TEXT(Table1[[#This Row],[Invoice Date]],"yyyy")</f>
        <v>2021</v>
      </c>
      <c r="P5510" s="4" t="str">
        <f>TEXT(Table1[[#This Row],[Invoice Date]],"mmm")</f>
        <v>Jul</v>
      </c>
      <c r="Q5510" s="4">
        <f>WEEKNUM(Table1[[#This Row],[Invoice Date]])</f>
        <v>30</v>
      </c>
    </row>
    <row r="5511" spans="2:17"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c r="O5511" s="4" t="str">
        <f>TEXT(Table1[[#This Row],[Invoice Date]],"yyyy")</f>
        <v>2021</v>
      </c>
      <c r="P5511" s="4" t="str">
        <f>TEXT(Table1[[#This Row],[Invoice Date]],"mmm")</f>
        <v>Aug</v>
      </c>
      <c r="Q5511" s="4">
        <f>WEEKNUM(Table1[[#This Row],[Invoice Date]])</f>
        <v>35</v>
      </c>
    </row>
    <row r="5512" spans="2:17"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c r="O5512" s="4" t="str">
        <f>TEXT(Table1[[#This Row],[Invoice Date]],"yyyy")</f>
        <v>2021</v>
      </c>
      <c r="P5512" s="4" t="str">
        <f>TEXT(Table1[[#This Row],[Invoice Date]],"mmm")</f>
        <v>Aug</v>
      </c>
      <c r="Q5512" s="4">
        <f>WEEKNUM(Table1[[#This Row],[Invoice Date]])</f>
        <v>35</v>
      </c>
    </row>
    <row r="5513" spans="2:17"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c r="O5513" s="4" t="str">
        <f>TEXT(Table1[[#This Row],[Invoice Date]],"yyyy")</f>
        <v>2021</v>
      </c>
      <c r="P5513" s="4" t="str">
        <f>TEXT(Table1[[#This Row],[Invoice Date]],"mmm")</f>
        <v>Aug</v>
      </c>
      <c r="Q5513" s="4">
        <f>WEEKNUM(Table1[[#This Row],[Invoice Date]])</f>
        <v>35</v>
      </c>
    </row>
    <row r="5514" spans="2:17"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c r="O5514" s="4" t="str">
        <f>TEXT(Table1[[#This Row],[Invoice Date]],"yyyy")</f>
        <v>2021</v>
      </c>
      <c r="P5514" s="4" t="str">
        <f>TEXT(Table1[[#This Row],[Invoice Date]],"mmm")</f>
        <v>Aug</v>
      </c>
      <c r="Q5514" s="4">
        <f>WEEKNUM(Table1[[#This Row],[Invoice Date]])</f>
        <v>35</v>
      </c>
    </row>
    <row r="5515" spans="2:17"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c r="O5515" s="4" t="str">
        <f>TEXT(Table1[[#This Row],[Invoice Date]],"yyyy")</f>
        <v>2021</v>
      </c>
      <c r="P5515" s="4" t="str">
        <f>TEXT(Table1[[#This Row],[Invoice Date]],"mmm")</f>
        <v>Aug</v>
      </c>
      <c r="Q5515" s="4">
        <f>WEEKNUM(Table1[[#This Row],[Invoice Date]])</f>
        <v>35</v>
      </c>
    </row>
    <row r="5516" spans="2:17"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c r="O5516" s="4" t="str">
        <f>TEXT(Table1[[#This Row],[Invoice Date]],"yyyy")</f>
        <v>2021</v>
      </c>
      <c r="P5516" s="4" t="str">
        <f>TEXT(Table1[[#This Row],[Invoice Date]],"mmm")</f>
        <v>Aug</v>
      </c>
      <c r="Q5516" s="4">
        <f>WEEKNUM(Table1[[#This Row],[Invoice Date]])</f>
        <v>35</v>
      </c>
    </row>
    <row r="5517" spans="2:17"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c r="O5517" s="4" t="str">
        <f>TEXT(Table1[[#This Row],[Invoice Date]],"yyyy")</f>
        <v>2021</v>
      </c>
      <c r="P5517" s="4" t="str">
        <f>TEXT(Table1[[#This Row],[Invoice Date]],"mmm")</f>
        <v>Sep</v>
      </c>
      <c r="Q5517" s="4">
        <f>WEEKNUM(Table1[[#This Row],[Invoice Date]])</f>
        <v>39</v>
      </c>
    </row>
    <row r="5518" spans="2:17"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c r="O5518" s="4" t="str">
        <f>TEXT(Table1[[#This Row],[Invoice Date]],"yyyy")</f>
        <v>2021</v>
      </c>
      <c r="P5518" s="4" t="str">
        <f>TEXT(Table1[[#This Row],[Invoice Date]],"mmm")</f>
        <v>Sep</v>
      </c>
      <c r="Q5518" s="4">
        <f>WEEKNUM(Table1[[#This Row],[Invoice Date]])</f>
        <v>39</v>
      </c>
    </row>
    <row r="5519" spans="2:17"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c r="O5519" s="4" t="str">
        <f>TEXT(Table1[[#This Row],[Invoice Date]],"yyyy")</f>
        <v>2021</v>
      </c>
      <c r="P5519" s="4" t="str">
        <f>TEXT(Table1[[#This Row],[Invoice Date]],"mmm")</f>
        <v>Sep</v>
      </c>
      <c r="Q5519" s="4">
        <f>WEEKNUM(Table1[[#This Row],[Invoice Date]])</f>
        <v>39</v>
      </c>
    </row>
    <row r="5520" spans="2:17"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c r="O5520" s="4" t="str">
        <f>TEXT(Table1[[#This Row],[Invoice Date]],"yyyy")</f>
        <v>2021</v>
      </c>
      <c r="P5520" s="4" t="str">
        <f>TEXT(Table1[[#This Row],[Invoice Date]],"mmm")</f>
        <v>Sep</v>
      </c>
      <c r="Q5520" s="4">
        <f>WEEKNUM(Table1[[#This Row],[Invoice Date]])</f>
        <v>39</v>
      </c>
    </row>
    <row r="5521" spans="2:17"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c r="O5521" s="4" t="str">
        <f>TEXT(Table1[[#This Row],[Invoice Date]],"yyyy")</f>
        <v>2021</v>
      </c>
      <c r="P5521" s="4" t="str">
        <f>TEXT(Table1[[#This Row],[Invoice Date]],"mmm")</f>
        <v>Sep</v>
      </c>
      <c r="Q5521" s="4">
        <f>WEEKNUM(Table1[[#This Row],[Invoice Date]])</f>
        <v>39</v>
      </c>
    </row>
    <row r="5522" spans="2:17"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c r="O5522" s="4" t="str">
        <f>TEXT(Table1[[#This Row],[Invoice Date]],"yyyy")</f>
        <v>2021</v>
      </c>
      <c r="P5522" s="4" t="str">
        <f>TEXT(Table1[[#This Row],[Invoice Date]],"mmm")</f>
        <v>Sep</v>
      </c>
      <c r="Q5522" s="4">
        <f>WEEKNUM(Table1[[#This Row],[Invoice Date]])</f>
        <v>39</v>
      </c>
    </row>
    <row r="5523" spans="2:17"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c r="O5523" s="4" t="str">
        <f>TEXT(Table1[[#This Row],[Invoice Date]],"yyyy")</f>
        <v>2021</v>
      </c>
      <c r="P5523" s="4" t="str">
        <f>TEXT(Table1[[#This Row],[Invoice Date]],"mmm")</f>
        <v>Oct</v>
      </c>
      <c r="Q5523" s="4">
        <f>WEEKNUM(Table1[[#This Row],[Invoice Date]])</f>
        <v>44</v>
      </c>
    </row>
    <row r="5524" spans="2:17"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c r="O5524" s="4" t="str">
        <f>TEXT(Table1[[#This Row],[Invoice Date]],"yyyy")</f>
        <v>2021</v>
      </c>
      <c r="P5524" s="4" t="str">
        <f>TEXT(Table1[[#This Row],[Invoice Date]],"mmm")</f>
        <v>Oct</v>
      </c>
      <c r="Q5524" s="4">
        <f>WEEKNUM(Table1[[#This Row],[Invoice Date]])</f>
        <v>44</v>
      </c>
    </row>
    <row r="5525" spans="2:17"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c r="O5525" s="4" t="str">
        <f>TEXT(Table1[[#This Row],[Invoice Date]],"yyyy")</f>
        <v>2021</v>
      </c>
      <c r="P5525" s="4" t="str">
        <f>TEXT(Table1[[#This Row],[Invoice Date]],"mmm")</f>
        <v>Oct</v>
      </c>
      <c r="Q5525" s="4">
        <f>WEEKNUM(Table1[[#This Row],[Invoice Date]])</f>
        <v>44</v>
      </c>
    </row>
    <row r="5526" spans="2:17"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c r="O5526" s="4" t="str">
        <f>TEXT(Table1[[#This Row],[Invoice Date]],"yyyy")</f>
        <v>2021</v>
      </c>
      <c r="P5526" s="4" t="str">
        <f>TEXT(Table1[[#This Row],[Invoice Date]],"mmm")</f>
        <v>Oct</v>
      </c>
      <c r="Q5526" s="4">
        <f>WEEKNUM(Table1[[#This Row],[Invoice Date]])</f>
        <v>44</v>
      </c>
    </row>
    <row r="5527" spans="2:17"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c r="O5527" s="4" t="str">
        <f>TEXT(Table1[[#This Row],[Invoice Date]],"yyyy")</f>
        <v>2021</v>
      </c>
      <c r="P5527" s="4" t="str">
        <f>TEXT(Table1[[#This Row],[Invoice Date]],"mmm")</f>
        <v>Oct</v>
      </c>
      <c r="Q5527" s="4">
        <f>WEEKNUM(Table1[[#This Row],[Invoice Date]])</f>
        <v>44</v>
      </c>
    </row>
    <row r="5528" spans="2:17"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c r="O5528" s="4" t="str">
        <f>TEXT(Table1[[#This Row],[Invoice Date]],"yyyy")</f>
        <v>2021</v>
      </c>
      <c r="P5528" s="4" t="str">
        <f>TEXT(Table1[[#This Row],[Invoice Date]],"mmm")</f>
        <v>Oct</v>
      </c>
      <c r="Q5528" s="4">
        <f>WEEKNUM(Table1[[#This Row],[Invoice Date]])</f>
        <v>44</v>
      </c>
    </row>
    <row r="5529" spans="2:17"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c r="O5529" s="4" t="str">
        <f>TEXT(Table1[[#This Row],[Invoice Date]],"yyyy")</f>
        <v>2021</v>
      </c>
      <c r="P5529" s="4" t="str">
        <f>TEXT(Table1[[#This Row],[Invoice Date]],"mmm")</f>
        <v>Nov</v>
      </c>
      <c r="Q5529" s="4">
        <f>WEEKNUM(Table1[[#This Row],[Invoice Date]])</f>
        <v>48</v>
      </c>
    </row>
    <row r="5530" spans="2:17"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c r="O5530" s="4" t="str">
        <f>TEXT(Table1[[#This Row],[Invoice Date]],"yyyy")</f>
        <v>2021</v>
      </c>
      <c r="P5530" s="4" t="str">
        <f>TEXT(Table1[[#This Row],[Invoice Date]],"mmm")</f>
        <v>Nov</v>
      </c>
      <c r="Q5530" s="4">
        <f>WEEKNUM(Table1[[#This Row],[Invoice Date]])</f>
        <v>48</v>
      </c>
    </row>
    <row r="5531" spans="2:17"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c r="O5531" s="4" t="str">
        <f>TEXT(Table1[[#This Row],[Invoice Date]],"yyyy")</f>
        <v>2021</v>
      </c>
      <c r="P5531" s="4" t="str">
        <f>TEXT(Table1[[#This Row],[Invoice Date]],"mmm")</f>
        <v>Nov</v>
      </c>
      <c r="Q5531" s="4">
        <f>WEEKNUM(Table1[[#This Row],[Invoice Date]])</f>
        <v>48</v>
      </c>
    </row>
    <row r="5532" spans="2:17"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c r="O5532" s="4" t="str">
        <f>TEXT(Table1[[#This Row],[Invoice Date]],"yyyy")</f>
        <v>2021</v>
      </c>
      <c r="P5532" s="4" t="str">
        <f>TEXT(Table1[[#This Row],[Invoice Date]],"mmm")</f>
        <v>Nov</v>
      </c>
      <c r="Q5532" s="4">
        <f>WEEKNUM(Table1[[#This Row],[Invoice Date]])</f>
        <v>48</v>
      </c>
    </row>
    <row r="5533" spans="2:17"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c r="O5533" s="4" t="str">
        <f>TEXT(Table1[[#This Row],[Invoice Date]],"yyyy")</f>
        <v>2021</v>
      </c>
      <c r="P5533" s="4" t="str">
        <f>TEXT(Table1[[#This Row],[Invoice Date]],"mmm")</f>
        <v>Nov</v>
      </c>
      <c r="Q5533" s="4">
        <f>WEEKNUM(Table1[[#This Row],[Invoice Date]])</f>
        <v>48</v>
      </c>
    </row>
    <row r="5534" spans="2:17"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c r="O5534" s="4" t="str">
        <f>TEXT(Table1[[#This Row],[Invoice Date]],"yyyy")</f>
        <v>2021</v>
      </c>
      <c r="P5534" s="4" t="str">
        <f>TEXT(Table1[[#This Row],[Invoice Date]],"mmm")</f>
        <v>Nov</v>
      </c>
      <c r="Q5534" s="4">
        <f>WEEKNUM(Table1[[#This Row],[Invoice Date]])</f>
        <v>48</v>
      </c>
    </row>
    <row r="5535" spans="2:17"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c r="O5535" s="4" t="str">
        <f>TEXT(Table1[[#This Row],[Invoice Date]],"yyyy")</f>
        <v>2021</v>
      </c>
      <c r="P5535" s="4" t="str">
        <f>TEXT(Table1[[#This Row],[Invoice Date]],"mmm")</f>
        <v>Dec</v>
      </c>
      <c r="Q5535" s="4">
        <f>WEEKNUM(Table1[[#This Row],[Invoice Date]])</f>
        <v>52</v>
      </c>
    </row>
    <row r="5536" spans="2:17"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c r="O5536" s="4" t="str">
        <f>TEXT(Table1[[#This Row],[Invoice Date]],"yyyy")</f>
        <v>2021</v>
      </c>
      <c r="P5536" s="4" t="str">
        <f>TEXT(Table1[[#This Row],[Invoice Date]],"mmm")</f>
        <v>Dec</v>
      </c>
      <c r="Q5536" s="4">
        <f>WEEKNUM(Table1[[#This Row],[Invoice Date]])</f>
        <v>52</v>
      </c>
    </row>
    <row r="5537" spans="2:17"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c r="O5537" s="4" t="str">
        <f>TEXT(Table1[[#This Row],[Invoice Date]],"yyyy")</f>
        <v>2021</v>
      </c>
      <c r="P5537" s="4" t="str">
        <f>TEXT(Table1[[#This Row],[Invoice Date]],"mmm")</f>
        <v>Dec</v>
      </c>
      <c r="Q5537" s="4">
        <f>WEEKNUM(Table1[[#This Row],[Invoice Date]])</f>
        <v>52</v>
      </c>
    </row>
    <row r="5538" spans="2:17"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c r="O5538" s="4" t="str">
        <f>TEXT(Table1[[#This Row],[Invoice Date]],"yyyy")</f>
        <v>2021</v>
      </c>
      <c r="P5538" s="4" t="str">
        <f>TEXT(Table1[[#This Row],[Invoice Date]],"mmm")</f>
        <v>Dec</v>
      </c>
      <c r="Q5538" s="4">
        <f>WEEKNUM(Table1[[#This Row],[Invoice Date]])</f>
        <v>52</v>
      </c>
    </row>
    <row r="5539" spans="2:17"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c r="O5539" s="4" t="str">
        <f>TEXT(Table1[[#This Row],[Invoice Date]],"yyyy")</f>
        <v>2021</v>
      </c>
      <c r="P5539" s="4" t="str">
        <f>TEXT(Table1[[#This Row],[Invoice Date]],"mmm")</f>
        <v>Dec</v>
      </c>
      <c r="Q5539" s="4">
        <f>WEEKNUM(Table1[[#This Row],[Invoice Date]])</f>
        <v>52</v>
      </c>
    </row>
    <row r="5540" spans="2:17"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c r="O5540" s="4" t="str">
        <f>TEXT(Table1[[#This Row],[Invoice Date]],"yyyy")</f>
        <v>2021</v>
      </c>
      <c r="P5540" s="4" t="str">
        <f>TEXT(Table1[[#This Row],[Invoice Date]],"mmm")</f>
        <v>Dec</v>
      </c>
      <c r="Q5540" s="4">
        <f>WEEKNUM(Table1[[#This Row],[Invoice Date]])</f>
        <v>52</v>
      </c>
    </row>
    <row r="5541" spans="2:17"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c r="O5541" s="4" t="str">
        <f>TEXT(Table1[[#This Row],[Invoice Date]],"yyyy")</f>
        <v>2021</v>
      </c>
      <c r="P5541" s="4" t="str">
        <f>TEXT(Table1[[#This Row],[Invoice Date]],"mmm")</f>
        <v>Jan</v>
      </c>
      <c r="Q5541" s="4">
        <f>WEEKNUM(Table1[[#This Row],[Invoice Date]])</f>
        <v>4</v>
      </c>
    </row>
    <row r="5542" spans="2:17"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c r="O5542" s="4" t="str">
        <f>TEXT(Table1[[#This Row],[Invoice Date]],"yyyy")</f>
        <v>2021</v>
      </c>
      <c r="P5542" s="4" t="str">
        <f>TEXT(Table1[[#This Row],[Invoice Date]],"mmm")</f>
        <v>Jan</v>
      </c>
      <c r="Q5542" s="4">
        <f>WEEKNUM(Table1[[#This Row],[Invoice Date]])</f>
        <v>4</v>
      </c>
    </row>
    <row r="5543" spans="2:17"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c r="O5543" s="4" t="str">
        <f>TEXT(Table1[[#This Row],[Invoice Date]],"yyyy")</f>
        <v>2021</v>
      </c>
      <c r="P5543" s="4" t="str">
        <f>TEXT(Table1[[#This Row],[Invoice Date]],"mmm")</f>
        <v>Jan</v>
      </c>
      <c r="Q5543" s="4">
        <f>WEEKNUM(Table1[[#This Row],[Invoice Date]])</f>
        <v>4</v>
      </c>
    </row>
    <row r="5544" spans="2:17"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c r="O5544" s="4" t="str">
        <f>TEXT(Table1[[#This Row],[Invoice Date]],"yyyy")</f>
        <v>2021</v>
      </c>
      <c r="P5544" s="4" t="str">
        <f>TEXT(Table1[[#This Row],[Invoice Date]],"mmm")</f>
        <v>Jan</v>
      </c>
      <c r="Q5544" s="4">
        <f>WEEKNUM(Table1[[#This Row],[Invoice Date]])</f>
        <v>4</v>
      </c>
    </row>
    <row r="5545" spans="2:17"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c r="O5545" s="4" t="str">
        <f>TEXT(Table1[[#This Row],[Invoice Date]],"yyyy")</f>
        <v>2021</v>
      </c>
      <c r="P5545" s="4" t="str">
        <f>TEXT(Table1[[#This Row],[Invoice Date]],"mmm")</f>
        <v>Jan</v>
      </c>
      <c r="Q5545" s="4">
        <f>WEEKNUM(Table1[[#This Row],[Invoice Date]])</f>
        <v>4</v>
      </c>
    </row>
    <row r="5546" spans="2:17"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c r="O5546" s="4" t="str">
        <f>TEXT(Table1[[#This Row],[Invoice Date]],"yyyy")</f>
        <v>2021</v>
      </c>
      <c r="P5546" s="4" t="str">
        <f>TEXT(Table1[[#This Row],[Invoice Date]],"mmm")</f>
        <v>Jan</v>
      </c>
      <c r="Q5546" s="4">
        <f>WEEKNUM(Table1[[#This Row],[Invoice Date]])</f>
        <v>4</v>
      </c>
    </row>
    <row r="5547" spans="2:17"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c r="O5547" s="4" t="str">
        <f>TEXT(Table1[[#This Row],[Invoice Date]],"yyyy")</f>
        <v>2021</v>
      </c>
      <c r="P5547" s="4" t="str">
        <f>TEXT(Table1[[#This Row],[Invoice Date]],"mmm")</f>
        <v>Feb</v>
      </c>
      <c r="Q5547" s="4">
        <f>WEEKNUM(Table1[[#This Row],[Invoice Date]])</f>
        <v>8</v>
      </c>
    </row>
    <row r="5548" spans="2:17"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c r="O5548" s="4" t="str">
        <f>TEXT(Table1[[#This Row],[Invoice Date]],"yyyy")</f>
        <v>2021</v>
      </c>
      <c r="P5548" s="4" t="str">
        <f>TEXT(Table1[[#This Row],[Invoice Date]],"mmm")</f>
        <v>Feb</v>
      </c>
      <c r="Q5548" s="4">
        <f>WEEKNUM(Table1[[#This Row],[Invoice Date]])</f>
        <v>8</v>
      </c>
    </row>
    <row r="5549" spans="2:17"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c r="O5549" s="4" t="str">
        <f>TEXT(Table1[[#This Row],[Invoice Date]],"yyyy")</f>
        <v>2021</v>
      </c>
      <c r="P5549" s="4" t="str">
        <f>TEXT(Table1[[#This Row],[Invoice Date]],"mmm")</f>
        <v>Feb</v>
      </c>
      <c r="Q5549" s="4">
        <f>WEEKNUM(Table1[[#This Row],[Invoice Date]])</f>
        <v>8</v>
      </c>
    </row>
    <row r="5550" spans="2:17"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c r="O5550" s="4" t="str">
        <f>TEXT(Table1[[#This Row],[Invoice Date]],"yyyy")</f>
        <v>2021</v>
      </c>
      <c r="P5550" s="4" t="str">
        <f>TEXT(Table1[[#This Row],[Invoice Date]],"mmm")</f>
        <v>Feb</v>
      </c>
      <c r="Q5550" s="4">
        <f>WEEKNUM(Table1[[#This Row],[Invoice Date]])</f>
        <v>8</v>
      </c>
    </row>
    <row r="5551" spans="2:17"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c r="O5551" s="4" t="str">
        <f>TEXT(Table1[[#This Row],[Invoice Date]],"yyyy")</f>
        <v>2021</v>
      </c>
      <c r="P5551" s="4" t="str">
        <f>TEXT(Table1[[#This Row],[Invoice Date]],"mmm")</f>
        <v>Feb</v>
      </c>
      <c r="Q5551" s="4">
        <f>WEEKNUM(Table1[[#This Row],[Invoice Date]])</f>
        <v>8</v>
      </c>
    </row>
    <row r="5552" spans="2:17"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c r="O5552" s="4" t="str">
        <f>TEXT(Table1[[#This Row],[Invoice Date]],"yyyy")</f>
        <v>2021</v>
      </c>
      <c r="P5552" s="4" t="str">
        <f>TEXT(Table1[[#This Row],[Invoice Date]],"mmm")</f>
        <v>Feb</v>
      </c>
      <c r="Q5552" s="4">
        <f>WEEKNUM(Table1[[#This Row],[Invoice Date]])</f>
        <v>8</v>
      </c>
    </row>
    <row r="5553" spans="2:17"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c r="O5553" s="4" t="str">
        <f>TEXT(Table1[[#This Row],[Invoice Date]],"yyyy")</f>
        <v>2021</v>
      </c>
      <c r="P5553" s="4" t="str">
        <f>TEXT(Table1[[#This Row],[Invoice Date]],"mmm")</f>
        <v>Mar</v>
      </c>
      <c r="Q5553" s="4">
        <f>WEEKNUM(Table1[[#This Row],[Invoice Date]])</f>
        <v>12</v>
      </c>
    </row>
    <row r="5554" spans="2:17"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c r="O5554" s="4" t="str">
        <f>TEXT(Table1[[#This Row],[Invoice Date]],"yyyy")</f>
        <v>2021</v>
      </c>
      <c r="P5554" s="4" t="str">
        <f>TEXT(Table1[[#This Row],[Invoice Date]],"mmm")</f>
        <v>Mar</v>
      </c>
      <c r="Q5554" s="4">
        <f>WEEKNUM(Table1[[#This Row],[Invoice Date]])</f>
        <v>12</v>
      </c>
    </row>
    <row r="5555" spans="2:17"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c r="O5555" s="4" t="str">
        <f>TEXT(Table1[[#This Row],[Invoice Date]],"yyyy")</f>
        <v>2021</v>
      </c>
      <c r="P5555" s="4" t="str">
        <f>TEXT(Table1[[#This Row],[Invoice Date]],"mmm")</f>
        <v>Mar</v>
      </c>
      <c r="Q5555" s="4">
        <f>WEEKNUM(Table1[[#This Row],[Invoice Date]])</f>
        <v>12</v>
      </c>
    </row>
    <row r="5556" spans="2:17"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c r="O5556" s="4" t="str">
        <f>TEXT(Table1[[#This Row],[Invoice Date]],"yyyy")</f>
        <v>2021</v>
      </c>
      <c r="P5556" s="4" t="str">
        <f>TEXT(Table1[[#This Row],[Invoice Date]],"mmm")</f>
        <v>Mar</v>
      </c>
      <c r="Q5556" s="4">
        <f>WEEKNUM(Table1[[#This Row],[Invoice Date]])</f>
        <v>12</v>
      </c>
    </row>
    <row r="5557" spans="2:17"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c r="O5557" s="4" t="str">
        <f>TEXT(Table1[[#This Row],[Invoice Date]],"yyyy")</f>
        <v>2021</v>
      </c>
      <c r="P5557" s="4" t="str">
        <f>TEXT(Table1[[#This Row],[Invoice Date]],"mmm")</f>
        <v>Mar</v>
      </c>
      <c r="Q5557" s="4">
        <f>WEEKNUM(Table1[[#This Row],[Invoice Date]])</f>
        <v>12</v>
      </c>
    </row>
    <row r="5558" spans="2:17"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c r="O5558" s="4" t="str">
        <f>TEXT(Table1[[#This Row],[Invoice Date]],"yyyy")</f>
        <v>2021</v>
      </c>
      <c r="P5558" s="4" t="str">
        <f>TEXT(Table1[[#This Row],[Invoice Date]],"mmm")</f>
        <v>Mar</v>
      </c>
      <c r="Q5558" s="4">
        <f>WEEKNUM(Table1[[#This Row],[Invoice Date]])</f>
        <v>12</v>
      </c>
    </row>
    <row r="5559" spans="2:17"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c r="O5559" s="4" t="str">
        <f>TEXT(Table1[[#This Row],[Invoice Date]],"yyyy")</f>
        <v>2021</v>
      </c>
      <c r="P5559" s="4" t="str">
        <f>TEXT(Table1[[#This Row],[Invoice Date]],"mmm")</f>
        <v>Apr</v>
      </c>
      <c r="Q5559" s="4">
        <f>WEEKNUM(Table1[[#This Row],[Invoice Date]])</f>
        <v>16</v>
      </c>
    </row>
    <row r="5560" spans="2:17"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c r="O5560" s="4" t="str">
        <f>TEXT(Table1[[#This Row],[Invoice Date]],"yyyy")</f>
        <v>2021</v>
      </c>
      <c r="P5560" s="4" t="str">
        <f>TEXT(Table1[[#This Row],[Invoice Date]],"mmm")</f>
        <v>Apr</v>
      </c>
      <c r="Q5560" s="4">
        <f>WEEKNUM(Table1[[#This Row],[Invoice Date]])</f>
        <v>16</v>
      </c>
    </row>
    <row r="5561" spans="2:17"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c r="O5561" s="4" t="str">
        <f>TEXT(Table1[[#This Row],[Invoice Date]],"yyyy")</f>
        <v>2021</v>
      </c>
      <c r="P5561" s="4" t="str">
        <f>TEXT(Table1[[#This Row],[Invoice Date]],"mmm")</f>
        <v>Apr</v>
      </c>
      <c r="Q5561" s="4">
        <f>WEEKNUM(Table1[[#This Row],[Invoice Date]])</f>
        <v>16</v>
      </c>
    </row>
    <row r="5562" spans="2:17"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c r="O5562" s="4" t="str">
        <f>TEXT(Table1[[#This Row],[Invoice Date]],"yyyy")</f>
        <v>2021</v>
      </c>
      <c r="P5562" s="4" t="str">
        <f>TEXT(Table1[[#This Row],[Invoice Date]],"mmm")</f>
        <v>Apr</v>
      </c>
      <c r="Q5562" s="4">
        <f>WEEKNUM(Table1[[#This Row],[Invoice Date]])</f>
        <v>16</v>
      </c>
    </row>
    <row r="5563" spans="2:17"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c r="O5563" s="4" t="str">
        <f>TEXT(Table1[[#This Row],[Invoice Date]],"yyyy")</f>
        <v>2021</v>
      </c>
      <c r="P5563" s="4" t="str">
        <f>TEXT(Table1[[#This Row],[Invoice Date]],"mmm")</f>
        <v>Apr</v>
      </c>
      <c r="Q5563" s="4">
        <f>WEEKNUM(Table1[[#This Row],[Invoice Date]])</f>
        <v>16</v>
      </c>
    </row>
    <row r="5564" spans="2:17"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c r="O5564" s="4" t="str">
        <f>TEXT(Table1[[#This Row],[Invoice Date]],"yyyy")</f>
        <v>2021</v>
      </c>
      <c r="P5564" s="4" t="str">
        <f>TEXT(Table1[[#This Row],[Invoice Date]],"mmm")</f>
        <v>Apr</v>
      </c>
      <c r="Q5564" s="4">
        <f>WEEKNUM(Table1[[#This Row],[Invoice Date]])</f>
        <v>16</v>
      </c>
    </row>
    <row r="5565" spans="2:17"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c r="O5565" s="4" t="str">
        <f>TEXT(Table1[[#This Row],[Invoice Date]],"yyyy")</f>
        <v>2021</v>
      </c>
      <c r="P5565" s="4" t="str">
        <f>TEXT(Table1[[#This Row],[Invoice Date]],"mmm")</f>
        <v>May</v>
      </c>
      <c r="Q5565" s="4">
        <f>WEEKNUM(Table1[[#This Row],[Invoice Date]])</f>
        <v>20</v>
      </c>
    </row>
    <row r="5566" spans="2:17"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c r="O5566" s="4" t="str">
        <f>TEXT(Table1[[#This Row],[Invoice Date]],"yyyy")</f>
        <v>2021</v>
      </c>
      <c r="P5566" s="4" t="str">
        <f>TEXT(Table1[[#This Row],[Invoice Date]],"mmm")</f>
        <v>May</v>
      </c>
      <c r="Q5566" s="4">
        <f>WEEKNUM(Table1[[#This Row],[Invoice Date]])</f>
        <v>20</v>
      </c>
    </row>
    <row r="5567" spans="2:17"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c r="O5567" s="4" t="str">
        <f>TEXT(Table1[[#This Row],[Invoice Date]],"yyyy")</f>
        <v>2021</v>
      </c>
      <c r="P5567" s="4" t="str">
        <f>TEXT(Table1[[#This Row],[Invoice Date]],"mmm")</f>
        <v>May</v>
      </c>
      <c r="Q5567" s="4">
        <f>WEEKNUM(Table1[[#This Row],[Invoice Date]])</f>
        <v>20</v>
      </c>
    </row>
    <row r="5568" spans="2:17"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c r="O5568" s="4" t="str">
        <f>TEXT(Table1[[#This Row],[Invoice Date]],"yyyy")</f>
        <v>2021</v>
      </c>
      <c r="P5568" s="4" t="str">
        <f>TEXT(Table1[[#This Row],[Invoice Date]],"mmm")</f>
        <v>May</v>
      </c>
      <c r="Q5568" s="4">
        <f>WEEKNUM(Table1[[#This Row],[Invoice Date]])</f>
        <v>20</v>
      </c>
    </row>
    <row r="5569" spans="2:17"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c r="O5569" s="4" t="str">
        <f>TEXT(Table1[[#This Row],[Invoice Date]],"yyyy")</f>
        <v>2021</v>
      </c>
      <c r="P5569" s="4" t="str">
        <f>TEXT(Table1[[#This Row],[Invoice Date]],"mmm")</f>
        <v>May</v>
      </c>
      <c r="Q5569" s="4">
        <f>WEEKNUM(Table1[[#This Row],[Invoice Date]])</f>
        <v>20</v>
      </c>
    </row>
    <row r="5570" spans="2:17"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c r="O5570" s="4" t="str">
        <f>TEXT(Table1[[#This Row],[Invoice Date]],"yyyy")</f>
        <v>2021</v>
      </c>
      <c r="P5570" s="4" t="str">
        <f>TEXT(Table1[[#This Row],[Invoice Date]],"mmm")</f>
        <v>May</v>
      </c>
      <c r="Q5570" s="4">
        <f>WEEKNUM(Table1[[#This Row],[Invoice Date]])</f>
        <v>20</v>
      </c>
    </row>
    <row r="5571" spans="2:17"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c r="O5571" s="4" t="str">
        <f>TEXT(Table1[[#This Row],[Invoice Date]],"yyyy")</f>
        <v>2021</v>
      </c>
      <c r="P5571" s="4" t="str">
        <f>TEXT(Table1[[#This Row],[Invoice Date]],"mmm")</f>
        <v>Jun</v>
      </c>
      <c r="Q5571" s="4">
        <f>WEEKNUM(Table1[[#This Row],[Invoice Date]])</f>
        <v>25</v>
      </c>
    </row>
    <row r="5572" spans="2:17"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c r="O5572" s="4" t="str">
        <f>TEXT(Table1[[#This Row],[Invoice Date]],"yyyy")</f>
        <v>2021</v>
      </c>
      <c r="P5572" s="4" t="str">
        <f>TEXT(Table1[[#This Row],[Invoice Date]],"mmm")</f>
        <v>Jun</v>
      </c>
      <c r="Q5572" s="4">
        <f>WEEKNUM(Table1[[#This Row],[Invoice Date]])</f>
        <v>25</v>
      </c>
    </row>
    <row r="5573" spans="2:17"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c r="O5573" s="4" t="str">
        <f>TEXT(Table1[[#This Row],[Invoice Date]],"yyyy")</f>
        <v>2021</v>
      </c>
      <c r="P5573" s="4" t="str">
        <f>TEXT(Table1[[#This Row],[Invoice Date]],"mmm")</f>
        <v>Jun</v>
      </c>
      <c r="Q5573" s="4">
        <f>WEEKNUM(Table1[[#This Row],[Invoice Date]])</f>
        <v>25</v>
      </c>
    </row>
    <row r="5574" spans="2:17"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c r="O5574" s="4" t="str">
        <f>TEXT(Table1[[#This Row],[Invoice Date]],"yyyy")</f>
        <v>2021</v>
      </c>
      <c r="P5574" s="4" t="str">
        <f>TEXT(Table1[[#This Row],[Invoice Date]],"mmm")</f>
        <v>Jun</v>
      </c>
      <c r="Q5574" s="4">
        <f>WEEKNUM(Table1[[#This Row],[Invoice Date]])</f>
        <v>25</v>
      </c>
    </row>
    <row r="5575" spans="2:17"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c r="O5575" s="4" t="str">
        <f>TEXT(Table1[[#This Row],[Invoice Date]],"yyyy")</f>
        <v>2021</v>
      </c>
      <c r="P5575" s="4" t="str">
        <f>TEXT(Table1[[#This Row],[Invoice Date]],"mmm")</f>
        <v>Jun</v>
      </c>
      <c r="Q5575" s="4">
        <f>WEEKNUM(Table1[[#This Row],[Invoice Date]])</f>
        <v>25</v>
      </c>
    </row>
    <row r="5576" spans="2:17"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c r="O5576" s="4" t="str">
        <f>TEXT(Table1[[#This Row],[Invoice Date]],"yyyy")</f>
        <v>2021</v>
      </c>
      <c r="P5576" s="4" t="str">
        <f>TEXT(Table1[[#This Row],[Invoice Date]],"mmm")</f>
        <v>Jun</v>
      </c>
      <c r="Q5576" s="4">
        <f>WEEKNUM(Table1[[#This Row],[Invoice Date]])</f>
        <v>25</v>
      </c>
    </row>
    <row r="5577" spans="2:17"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c r="O5577" s="4" t="str">
        <f>TEXT(Table1[[#This Row],[Invoice Date]],"yyyy")</f>
        <v>2021</v>
      </c>
      <c r="P5577" s="4" t="str">
        <f>TEXT(Table1[[#This Row],[Invoice Date]],"mmm")</f>
        <v>Jul</v>
      </c>
      <c r="Q5577" s="4">
        <f>WEEKNUM(Table1[[#This Row],[Invoice Date]])</f>
        <v>29</v>
      </c>
    </row>
    <row r="5578" spans="2:17"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c r="O5578" s="4" t="str">
        <f>TEXT(Table1[[#This Row],[Invoice Date]],"yyyy")</f>
        <v>2021</v>
      </c>
      <c r="P5578" s="4" t="str">
        <f>TEXT(Table1[[#This Row],[Invoice Date]],"mmm")</f>
        <v>Jul</v>
      </c>
      <c r="Q5578" s="4">
        <f>WEEKNUM(Table1[[#This Row],[Invoice Date]])</f>
        <v>29</v>
      </c>
    </row>
    <row r="5579" spans="2:17"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c r="O5579" s="4" t="str">
        <f>TEXT(Table1[[#This Row],[Invoice Date]],"yyyy")</f>
        <v>2021</v>
      </c>
      <c r="P5579" s="4" t="str">
        <f>TEXT(Table1[[#This Row],[Invoice Date]],"mmm")</f>
        <v>Jul</v>
      </c>
      <c r="Q5579" s="4">
        <f>WEEKNUM(Table1[[#This Row],[Invoice Date]])</f>
        <v>29</v>
      </c>
    </row>
    <row r="5580" spans="2:17"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c r="O5580" s="4" t="str">
        <f>TEXT(Table1[[#This Row],[Invoice Date]],"yyyy")</f>
        <v>2021</v>
      </c>
      <c r="P5580" s="4" t="str">
        <f>TEXT(Table1[[#This Row],[Invoice Date]],"mmm")</f>
        <v>Jul</v>
      </c>
      <c r="Q5580" s="4">
        <f>WEEKNUM(Table1[[#This Row],[Invoice Date]])</f>
        <v>29</v>
      </c>
    </row>
    <row r="5581" spans="2:17"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c r="O5581" s="4" t="str">
        <f>TEXT(Table1[[#This Row],[Invoice Date]],"yyyy")</f>
        <v>2021</v>
      </c>
      <c r="P5581" s="4" t="str">
        <f>TEXT(Table1[[#This Row],[Invoice Date]],"mmm")</f>
        <v>Jul</v>
      </c>
      <c r="Q5581" s="4">
        <f>WEEKNUM(Table1[[#This Row],[Invoice Date]])</f>
        <v>29</v>
      </c>
    </row>
    <row r="5582" spans="2:17"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c r="O5582" s="4" t="str">
        <f>TEXT(Table1[[#This Row],[Invoice Date]],"yyyy")</f>
        <v>2021</v>
      </c>
      <c r="P5582" s="4" t="str">
        <f>TEXT(Table1[[#This Row],[Invoice Date]],"mmm")</f>
        <v>Jul</v>
      </c>
      <c r="Q5582" s="4">
        <f>WEEKNUM(Table1[[#This Row],[Invoice Date]])</f>
        <v>29</v>
      </c>
    </row>
    <row r="5583" spans="2:17"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c r="O5583" s="4" t="str">
        <f>TEXT(Table1[[#This Row],[Invoice Date]],"yyyy")</f>
        <v>2021</v>
      </c>
      <c r="P5583" s="4" t="str">
        <f>TEXT(Table1[[#This Row],[Invoice Date]],"mmm")</f>
        <v>Aug</v>
      </c>
      <c r="Q5583" s="4">
        <f>WEEKNUM(Table1[[#This Row],[Invoice Date]])</f>
        <v>34</v>
      </c>
    </row>
    <row r="5584" spans="2:17"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c r="O5584" s="4" t="str">
        <f>TEXT(Table1[[#This Row],[Invoice Date]],"yyyy")</f>
        <v>2021</v>
      </c>
      <c r="P5584" s="4" t="str">
        <f>TEXT(Table1[[#This Row],[Invoice Date]],"mmm")</f>
        <v>Aug</v>
      </c>
      <c r="Q5584" s="4">
        <f>WEEKNUM(Table1[[#This Row],[Invoice Date]])</f>
        <v>34</v>
      </c>
    </row>
    <row r="5585" spans="2:17"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c r="O5585" s="4" t="str">
        <f>TEXT(Table1[[#This Row],[Invoice Date]],"yyyy")</f>
        <v>2021</v>
      </c>
      <c r="P5585" s="4" t="str">
        <f>TEXT(Table1[[#This Row],[Invoice Date]],"mmm")</f>
        <v>Aug</v>
      </c>
      <c r="Q5585" s="4">
        <f>WEEKNUM(Table1[[#This Row],[Invoice Date]])</f>
        <v>34</v>
      </c>
    </row>
    <row r="5586" spans="2:17"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c r="O5586" s="4" t="str">
        <f>TEXT(Table1[[#This Row],[Invoice Date]],"yyyy")</f>
        <v>2021</v>
      </c>
      <c r="P5586" s="4" t="str">
        <f>TEXT(Table1[[#This Row],[Invoice Date]],"mmm")</f>
        <v>Aug</v>
      </c>
      <c r="Q5586" s="4">
        <f>WEEKNUM(Table1[[#This Row],[Invoice Date]])</f>
        <v>34</v>
      </c>
    </row>
    <row r="5587" spans="2:17"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c r="O5587" s="4" t="str">
        <f>TEXT(Table1[[#This Row],[Invoice Date]],"yyyy")</f>
        <v>2021</v>
      </c>
      <c r="P5587" s="4" t="str">
        <f>TEXT(Table1[[#This Row],[Invoice Date]],"mmm")</f>
        <v>Aug</v>
      </c>
      <c r="Q5587" s="4">
        <f>WEEKNUM(Table1[[#This Row],[Invoice Date]])</f>
        <v>34</v>
      </c>
    </row>
    <row r="5588" spans="2:17"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c r="O5588" s="4" t="str">
        <f>TEXT(Table1[[#This Row],[Invoice Date]],"yyyy")</f>
        <v>2021</v>
      </c>
      <c r="P5588" s="4" t="str">
        <f>TEXT(Table1[[#This Row],[Invoice Date]],"mmm")</f>
        <v>Aug</v>
      </c>
      <c r="Q5588" s="4">
        <f>WEEKNUM(Table1[[#This Row],[Invoice Date]])</f>
        <v>34</v>
      </c>
    </row>
    <row r="5589" spans="2:17"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c r="O5589" s="4" t="str">
        <f>TEXT(Table1[[#This Row],[Invoice Date]],"yyyy")</f>
        <v>2021</v>
      </c>
      <c r="P5589" s="4" t="str">
        <f>TEXT(Table1[[#This Row],[Invoice Date]],"mmm")</f>
        <v>Sep</v>
      </c>
      <c r="Q5589" s="4">
        <f>WEEKNUM(Table1[[#This Row],[Invoice Date]])</f>
        <v>38</v>
      </c>
    </row>
    <row r="5590" spans="2:17"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c r="O5590" s="4" t="str">
        <f>TEXT(Table1[[#This Row],[Invoice Date]],"yyyy")</f>
        <v>2021</v>
      </c>
      <c r="P5590" s="4" t="str">
        <f>TEXT(Table1[[#This Row],[Invoice Date]],"mmm")</f>
        <v>Sep</v>
      </c>
      <c r="Q5590" s="4">
        <f>WEEKNUM(Table1[[#This Row],[Invoice Date]])</f>
        <v>38</v>
      </c>
    </row>
    <row r="5591" spans="2:17"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c r="O5591" s="4" t="str">
        <f>TEXT(Table1[[#This Row],[Invoice Date]],"yyyy")</f>
        <v>2021</v>
      </c>
      <c r="P5591" s="4" t="str">
        <f>TEXT(Table1[[#This Row],[Invoice Date]],"mmm")</f>
        <v>Sep</v>
      </c>
      <c r="Q5591" s="4">
        <f>WEEKNUM(Table1[[#This Row],[Invoice Date]])</f>
        <v>38</v>
      </c>
    </row>
    <row r="5592" spans="2:17"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c r="O5592" s="4" t="str">
        <f>TEXT(Table1[[#This Row],[Invoice Date]],"yyyy")</f>
        <v>2021</v>
      </c>
      <c r="P5592" s="4" t="str">
        <f>TEXT(Table1[[#This Row],[Invoice Date]],"mmm")</f>
        <v>Sep</v>
      </c>
      <c r="Q5592" s="4">
        <f>WEEKNUM(Table1[[#This Row],[Invoice Date]])</f>
        <v>38</v>
      </c>
    </row>
    <row r="5593" spans="2:17"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c r="O5593" s="4" t="str">
        <f>TEXT(Table1[[#This Row],[Invoice Date]],"yyyy")</f>
        <v>2021</v>
      </c>
      <c r="P5593" s="4" t="str">
        <f>TEXT(Table1[[#This Row],[Invoice Date]],"mmm")</f>
        <v>Sep</v>
      </c>
      <c r="Q5593" s="4">
        <f>WEEKNUM(Table1[[#This Row],[Invoice Date]])</f>
        <v>38</v>
      </c>
    </row>
    <row r="5594" spans="2:17"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c r="O5594" s="4" t="str">
        <f>TEXT(Table1[[#This Row],[Invoice Date]],"yyyy")</f>
        <v>2021</v>
      </c>
      <c r="P5594" s="4" t="str">
        <f>TEXT(Table1[[#This Row],[Invoice Date]],"mmm")</f>
        <v>Sep</v>
      </c>
      <c r="Q5594" s="4">
        <f>WEEKNUM(Table1[[#This Row],[Invoice Date]])</f>
        <v>38</v>
      </c>
    </row>
    <row r="5595" spans="2:17"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c r="O5595" s="4" t="str">
        <f>TEXT(Table1[[#This Row],[Invoice Date]],"yyyy")</f>
        <v>2021</v>
      </c>
      <c r="P5595" s="4" t="str">
        <f>TEXT(Table1[[#This Row],[Invoice Date]],"mmm")</f>
        <v>Oct</v>
      </c>
      <c r="Q5595" s="4">
        <f>WEEKNUM(Table1[[#This Row],[Invoice Date]])</f>
        <v>43</v>
      </c>
    </row>
    <row r="5596" spans="2:17"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c r="O5596" s="4" t="str">
        <f>TEXT(Table1[[#This Row],[Invoice Date]],"yyyy")</f>
        <v>2021</v>
      </c>
      <c r="P5596" s="4" t="str">
        <f>TEXT(Table1[[#This Row],[Invoice Date]],"mmm")</f>
        <v>Oct</v>
      </c>
      <c r="Q5596" s="4">
        <f>WEEKNUM(Table1[[#This Row],[Invoice Date]])</f>
        <v>43</v>
      </c>
    </row>
    <row r="5597" spans="2:17"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c r="O5597" s="4" t="str">
        <f>TEXT(Table1[[#This Row],[Invoice Date]],"yyyy")</f>
        <v>2021</v>
      </c>
      <c r="P5597" s="4" t="str">
        <f>TEXT(Table1[[#This Row],[Invoice Date]],"mmm")</f>
        <v>Oct</v>
      </c>
      <c r="Q5597" s="4">
        <f>WEEKNUM(Table1[[#This Row],[Invoice Date]])</f>
        <v>43</v>
      </c>
    </row>
    <row r="5598" spans="2:17"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c r="O5598" s="4" t="str">
        <f>TEXT(Table1[[#This Row],[Invoice Date]],"yyyy")</f>
        <v>2021</v>
      </c>
      <c r="P5598" s="4" t="str">
        <f>TEXT(Table1[[#This Row],[Invoice Date]],"mmm")</f>
        <v>Oct</v>
      </c>
      <c r="Q5598" s="4">
        <f>WEEKNUM(Table1[[#This Row],[Invoice Date]])</f>
        <v>43</v>
      </c>
    </row>
    <row r="5599" spans="2:17"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c r="O5599" s="4" t="str">
        <f>TEXT(Table1[[#This Row],[Invoice Date]],"yyyy")</f>
        <v>2021</v>
      </c>
      <c r="P5599" s="4" t="str">
        <f>TEXT(Table1[[#This Row],[Invoice Date]],"mmm")</f>
        <v>Oct</v>
      </c>
      <c r="Q5599" s="4">
        <f>WEEKNUM(Table1[[#This Row],[Invoice Date]])</f>
        <v>43</v>
      </c>
    </row>
    <row r="5600" spans="2:17"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c r="O5600" s="4" t="str">
        <f>TEXT(Table1[[#This Row],[Invoice Date]],"yyyy")</f>
        <v>2021</v>
      </c>
      <c r="P5600" s="4" t="str">
        <f>TEXT(Table1[[#This Row],[Invoice Date]],"mmm")</f>
        <v>Oct</v>
      </c>
      <c r="Q5600" s="4">
        <f>WEEKNUM(Table1[[#This Row],[Invoice Date]])</f>
        <v>43</v>
      </c>
    </row>
    <row r="5601" spans="2:17"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c r="O5601" s="4" t="str">
        <f>TEXT(Table1[[#This Row],[Invoice Date]],"yyyy")</f>
        <v>2021</v>
      </c>
      <c r="P5601" s="4" t="str">
        <f>TEXT(Table1[[#This Row],[Invoice Date]],"mmm")</f>
        <v>Nov</v>
      </c>
      <c r="Q5601" s="4">
        <f>WEEKNUM(Table1[[#This Row],[Invoice Date]])</f>
        <v>47</v>
      </c>
    </row>
    <row r="5602" spans="2:17"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c r="O5602" s="4" t="str">
        <f>TEXT(Table1[[#This Row],[Invoice Date]],"yyyy")</f>
        <v>2021</v>
      </c>
      <c r="P5602" s="4" t="str">
        <f>TEXT(Table1[[#This Row],[Invoice Date]],"mmm")</f>
        <v>Nov</v>
      </c>
      <c r="Q5602" s="4">
        <f>WEEKNUM(Table1[[#This Row],[Invoice Date]])</f>
        <v>47</v>
      </c>
    </row>
    <row r="5603" spans="2:17"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c r="O5603" s="4" t="str">
        <f>TEXT(Table1[[#This Row],[Invoice Date]],"yyyy")</f>
        <v>2021</v>
      </c>
      <c r="P5603" s="4" t="str">
        <f>TEXT(Table1[[#This Row],[Invoice Date]],"mmm")</f>
        <v>Nov</v>
      </c>
      <c r="Q5603" s="4">
        <f>WEEKNUM(Table1[[#This Row],[Invoice Date]])</f>
        <v>47</v>
      </c>
    </row>
    <row r="5604" spans="2:17"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c r="O5604" s="4" t="str">
        <f>TEXT(Table1[[#This Row],[Invoice Date]],"yyyy")</f>
        <v>2021</v>
      </c>
      <c r="P5604" s="4" t="str">
        <f>TEXT(Table1[[#This Row],[Invoice Date]],"mmm")</f>
        <v>Nov</v>
      </c>
      <c r="Q5604" s="4">
        <f>WEEKNUM(Table1[[#This Row],[Invoice Date]])</f>
        <v>47</v>
      </c>
    </row>
    <row r="5605" spans="2:17"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c r="O5605" s="4" t="str">
        <f>TEXT(Table1[[#This Row],[Invoice Date]],"yyyy")</f>
        <v>2021</v>
      </c>
      <c r="P5605" s="4" t="str">
        <f>TEXT(Table1[[#This Row],[Invoice Date]],"mmm")</f>
        <v>Nov</v>
      </c>
      <c r="Q5605" s="4">
        <f>WEEKNUM(Table1[[#This Row],[Invoice Date]])</f>
        <v>47</v>
      </c>
    </row>
    <row r="5606" spans="2:17"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c r="O5606" s="4" t="str">
        <f>TEXT(Table1[[#This Row],[Invoice Date]],"yyyy")</f>
        <v>2021</v>
      </c>
      <c r="P5606" s="4" t="str">
        <f>TEXT(Table1[[#This Row],[Invoice Date]],"mmm")</f>
        <v>Nov</v>
      </c>
      <c r="Q5606" s="4">
        <f>WEEKNUM(Table1[[#This Row],[Invoice Date]])</f>
        <v>47</v>
      </c>
    </row>
    <row r="5607" spans="2:17"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c r="O5607" s="4" t="str">
        <f>TEXT(Table1[[#This Row],[Invoice Date]],"yyyy")</f>
        <v>2021</v>
      </c>
      <c r="P5607" s="4" t="str">
        <f>TEXT(Table1[[#This Row],[Invoice Date]],"mmm")</f>
        <v>Dec</v>
      </c>
      <c r="Q5607" s="4">
        <f>WEEKNUM(Table1[[#This Row],[Invoice Date]])</f>
        <v>51</v>
      </c>
    </row>
    <row r="5608" spans="2:17"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c r="O5608" s="4" t="str">
        <f>TEXT(Table1[[#This Row],[Invoice Date]],"yyyy")</f>
        <v>2021</v>
      </c>
      <c r="P5608" s="4" t="str">
        <f>TEXT(Table1[[#This Row],[Invoice Date]],"mmm")</f>
        <v>Dec</v>
      </c>
      <c r="Q5608" s="4">
        <f>WEEKNUM(Table1[[#This Row],[Invoice Date]])</f>
        <v>51</v>
      </c>
    </row>
    <row r="5609" spans="2:17"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c r="O5609" s="4" t="str">
        <f>TEXT(Table1[[#This Row],[Invoice Date]],"yyyy")</f>
        <v>2021</v>
      </c>
      <c r="P5609" s="4" t="str">
        <f>TEXT(Table1[[#This Row],[Invoice Date]],"mmm")</f>
        <v>Dec</v>
      </c>
      <c r="Q5609" s="4">
        <f>WEEKNUM(Table1[[#This Row],[Invoice Date]])</f>
        <v>51</v>
      </c>
    </row>
    <row r="5610" spans="2:17"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c r="O5610" s="4" t="str">
        <f>TEXT(Table1[[#This Row],[Invoice Date]],"yyyy")</f>
        <v>2021</v>
      </c>
      <c r="P5610" s="4" t="str">
        <f>TEXT(Table1[[#This Row],[Invoice Date]],"mmm")</f>
        <v>Dec</v>
      </c>
      <c r="Q5610" s="4">
        <f>WEEKNUM(Table1[[#This Row],[Invoice Date]])</f>
        <v>51</v>
      </c>
    </row>
    <row r="5611" spans="2:17"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c r="O5611" s="4" t="str">
        <f>TEXT(Table1[[#This Row],[Invoice Date]],"yyyy")</f>
        <v>2021</v>
      </c>
      <c r="P5611" s="4" t="str">
        <f>TEXT(Table1[[#This Row],[Invoice Date]],"mmm")</f>
        <v>Dec</v>
      </c>
      <c r="Q5611" s="4">
        <f>WEEKNUM(Table1[[#This Row],[Invoice Date]])</f>
        <v>51</v>
      </c>
    </row>
    <row r="5612" spans="2:17"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c r="O5612" s="4" t="str">
        <f>TEXT(Table1[[#This Row],[Invoice Date]],"yyyy")</f>
        <v>2021</v>
      </c>
      <c r="P5612" s="4" t="str">
        <f>TEXT(Table1[[#This Row],[Invoice Date]],"mmm")</f>
        <v>Dec</v>
      </c>
      <c r="Q5612" s="4">
        <f>WEEKNUM(Table1[[#This Row],[Invoice Date]])</f>
        <v>51</v>
      </c>
    </row>
    <row r="5613" spans="2:17"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c r="O5613" s="4" t="str">
        <f>TEXT(Table1[[#This Row],[Invoice Date]],"yyyy")</f>
        <v>2021</v>
      </c>
      <c r="P5613" s="4" t="str">
        <f>TEXT(Table1[[#This Row],[Invoice Date]],"mmm")</f>
        <v>Jan</v>
      </c>
      <c r="Q5613" s="4">
        <f>WEEKNUM(Table1[[#This Row],[Invoice Date]])</f>
        <v>4</v>
      </c>
    </row>
    <row r="5614" spans="2:17"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c r="O5614" s="4" t="str">
        <f>TEXT(Table1[[#This Row],[Invoice Date]],"yyyy")</f>
        <v>2021</v>
      </c>
      <c r="P5614" s="4" t="str">
        <f>TEXT(Table1[[#This Row],[Invoice Date]],"mmm")</f>
        <v>Jan</v>
      </c>
      <c r="Q5614" s="4">
        <f>WEEKNUM(Table1[[#This Row],[Invoice Date]])</f>
        <v>4</v>
      </c>
    </row>
    <row r="5615" spans="2:17"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c r="O5615" s="4" t="str">
        <f>TEXT(Table1[[#This Row],[Invoice Date]],"yyyy")</f>
        <v>2021</v>
      </c>
      <c r="P5615" s="4" t="str">
        <f>TEXT(Table1[[#This Row],[Invoice Date]],"mmm")</f>
        <v>Jan</v>
      </c>
      <c r="Q5615" s="4">
        <f>WEEKNUM(Table1[[#This Row],[Invoice Date]])</f>
        <v>4</v>
      </c>
    </row>
    <row r="5616" spans="2:17"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c r="O5616" s="4" t="str">
        <f>TEXT(Table1[[#This Row],[Invoice Date]],"yyyy")</f>
        <v>2021</v>
      </c>
      <c r="P5616" s="4" t="str">
        <f>TEXT(Table1[[#This Row],[Invoice Date]],"mmm")</f>
        <v>Jan</v>
      </c>
      <c r="Q5616" s="4">
        <f>WEEKNUM(Table1[[#This Row],[Invoice Date]])</f>
        <v>4</v>
      </c>
    </row>
    <row r="5617" spans="2:17"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c r="O5617" s="4" t="str">
        <f>TEXT(Table1[[#This Row],[Invoice Date]],"yyyy")</f>
        <v>2021</v>
      </c>
      <c r="P5617" s="4" t="str">
        <f>TEXT(Table1[[#This Row],[Invoice Date]],"mmm")</f>
        <v>Jan</v>
      </c>
      <c r="Q5617" s="4">
        <f>WEEKNUM(Table1[[#This Row],[Invoice Date]])</f>
        <v>4</v>
      </c>
    </row>
    <row r="5618" spans="2:17"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c r="O5618" s="4" t="str">
        <f>TEXT(Table1[[#This Row],[Invoice Date]],"yyyy")</f>
        <v>2021</v>
      </c>
      <c r="P5618" s="4" t="str">
        <f>TEXT(Table1[[#This Row],[Invoice Date]],"mmm")</f>
        <v>Jan</v>
      </c>
      <c r="Q5618" s="4">
        <f>WEEKNUM(Table1[[#This Row],[Invoice Date]])</f>
        <v>4</v>
      </c>
    </row>
    <row r="5619" spans="2:17"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c r="O5619" s="4" t="str">
        <f>TEXT(Table1[[#This Row],[Invoice Date]],"yyyy")</f>
        <v>2021</v>
      </c>
      <c r="P5619" s="4" t="str">
        <f>TEXT(Table1[[#This Row],[Invoice Date]],"mmm")</f>
        <v>Feb</v>
      </c>
      <c r="Q5619" s="4">
        <f>WEEKNUM(Table1[[#This Row],[Invoice Date]])</f>
        <v>8</v>
      </c>
    </row>
    <row r="5620" spans="2:17"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c r="O5620" s="4" t="str">
        <f>TEXT(Table1[[#This Row],[Invoice Date]],"yyyy")</f>
        <v>2021</v>
      </c>
      <c r="P5620" s="4" t="str">
        <f>TEXT(Table1[[#This Row],[Invoice Date]],"mmm")</f>
        <v>Feb</v>
      </c>
      <c r="Q5620" s="4">
        <f>WEEKNUM(Table1[[#This Row],[Invoice Date]])</f>
        <v>8</v>
      </c>
    </row>
    <row r="5621" spans="2:17"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c r="O5621" s="4" t="str">
        <f>TEXT(Table1[[#This Row],[Invoice Date]],"yyyy")</f>
        <v>2021</v>
      </c>
      <c r="P5621" s="4" t="str">
        <f>TEXT(Table1[[#This Row],[Invoice Date]],"mmm")</f>
        <v>Feb</v>
      </c>
      <c r="Q5621" s="4">
        <f>WEEKNUM(Table1[[#This Row],[Invoice Date]])</f>
        <v>8</v>
      </c>
    </row>
    <row r="5622" spans="2:17"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c r="O5622" s="4" t="str">
        <f>TEXT(Table1[[#This Row],[Invoice Date]],"yyyy")</f>
        <v>2021</v>
      </c>
      <c r="P5622" s="4" t="str">
        <f>TEXT(Table1[[#This Row],[Invoice Date]],"mmm")</f>
        <v>Feb</v>
      </c>
      <c r="Q5622" s="4">
        <f>WEEKNUM(Table1[[#This Row],[Invoice Date]])</f>
        <v>8</v>
      </c>
    </row>
    <row r="5623" spans="2:17"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c r="O5623" s="4" t="str">
        <f>TEXT(Table1[[#This Row],[Invoice Date]],"yyyy")</f>
        <v>2021</v>
      </c>
      <c r="P5623" s="4" t="str">
        <f>TEXT(Table1[[#This Row],[Invoice Date]],"mmm")</f>
        <v>Feb</v>
      </c>
      <c r="Q5623" s="4">
        <f>WEEKNUM(Table1[[#This Row],[Invoice Date]])</f>
        <v>8</v>
      </c>
    </row>
    <row r="5624" spans="2:17"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c r="O5624" s="4" t="str">
        <f>TEXT(Table1[[#This Row],[Invoice Date]],"yyyy")</f>
        <v>2021</v>
      </c>
      <c r="P5624" s="4" t="str">
        <f>TEXT(Table1[[#This Row],[Invoice Date]],"mmm")</f>
        <v>Feb</v>
      </c>
      <c r="Q5624" s="4">
        <f>WEEKNUM(Table1[[#This Row],[Invoice Date]])</f>
        <v>8</v>
      </c>
    </row>
    <row r="5625" spans="2:17"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c r="O5625" s="4" t="str">
        <f>TEXT(Table1[[#This Row],[Invoice Date]],"yyyy")</f>
        <v>2021</v>
      </c>
      <c r="P5625" s="4" t="str">
        <f>TEXT(Table1[[#This Row],[Invoice Date]],"mmm")</f>
        <v>Mar</v>
      </c>
      <c r="Q5625" s="4">
        <f>WEEKNUM(Table1[[#This Row],[Invoice Date]])</f>
        <v>12</v>
      </c>
    </row>
    <row r="5626" spans="2:17"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c r="O5626" s="4" t="str">
        <f>TEXT(Table1[[#This Row],[Invoice Date]],"yyyy")</f>
        <v>2021</v>
      </c>
      <c r="P5626" s="4" t="str">
        <f>TEXT(Table1[[#This Row],[Invoice Date]],"mmm")</f>
        <v>Mar</v>
      </c>
      <c r="Q5626" s="4">
        <f>WEEKNUM(Table1[[#This Row],[Invoice Date]])</f>
        <v>12</v>
      </c>
    </row>
    <row r="5627" spans="2:17"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c r="O5627" s="4" t="str">
        <f>TEXT(Table1[[#This Row],[Invoice Date]],"yyyy")</f>
        <v>2021</v>
      </c>
      <c r="P5627" s="4" t="str">
        <f>TEXT(Table1[[#This Row],[Invoice Date]],"mmm")</f>
        <v>Mar</v>
      </c>
      <c r="Q5627" s="4">
        <f>WEEKNUM(Table1[[#This Row],[Invoice Date]])</f>
        <v>12</v>
      </c>
    </row>
    <row r="5628" spans="2:17"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c r="O5628" s="4" t="str">
        <f>TEXT(Table1[[#This Row],[Invoice Date]],"yyyy")</f>
        <v>2021</v>
      </c>
      <c r="P5628" s="4" t="str">
        <f>TEXT(Table1[[#This Row],[Invoice Date]],"mmm")</f>
        <v>Mar</v>
      </c>
      <c r="Q5628" s="4">
        <f>WEEKNUM(Table1[[#This Row],[Invoice Date]])</f>
        <v>12</v>
      </c>
    </row>
    <row r="5629" spans="2:17"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c r="O5629" s="4" t="str">
        <f>TEXT(Table1[[#This Row],[Invoice Date]],"yyyy")</f>
        <v>2021</v>
      </c>
      <c r="P5629" s="4" t="str">
        <f>TEXT(Table1[[#This Row],[Invoice Date]],"mmm")</f>
        <v>Mar</v>
      </c>
      <c r="Q5629" s="4">
        <f>WEEKNUM(Table1[[#This Row],[Invoice Date]])</f>
        <v>12</v>
      </c>
    </row>
    <row r="5630" spans="2:17"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c r="O5630" s="4" t="str">
        <f>TEXT(Table1[[#This Row],[Invoice Date]],"yyyy")</f>
        <v>2021</v>
      </c>
      <c r="P5630" s="4" t="str">
        <f>TEXT(Table1[[#This Row],[Invoice Date]],"mmm")</f>
        <v>Mar</v>
      </c>
      <c r="Q5630" s="4">
        <f>WEEKNUM(Table1[[#This Row],[Invoice Date]])</f>
        <v>12</v>
      </c>
    </row>
    <row r="5631" spans="2:17"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c r="O5631" s="4" t="str">
        <f>TEXT(Table1[[#This Row],[Invoice Date]],"yyyy")</f>
        <v>2021</v>
      </c>
      <c r="P5631" s="4" t="str">
        <f>TEXT(Table1[[#This Row],[Invoice Date]],"mmm")</f>
        <v>Apr</v>
      </c>
      <c r="Q5631" s="4">
        <f>WEEKNUM(Table1[[#This Row],[Invoice Date]])</f>
        <v>17</v>
      </c>
    </row>
    <row r="5632" spans="2:17"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c r="O5632" s="4" t="str">
        <f>TEXT(Table1[[#This Row],[Invoice Date]],"yyyy")</f>
        <v>2021</v>
      </c>
      <c r="P5632" s="4" t="str">
        <f>TEXT(Table1[[#This Row],[Invoice Date]],"mmm")</f>
        <v>Apr</v>
      </c>
      <c r="Q5632" s="4">
        <f>WEEKNUM(Table1[[#This Row],[Invoice Date]])</f>
        <v>17</v>
      </c>
    </row>
    <row r="5633" spans="2:17"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c r="O5633" s="4" t="str">
        <f>TEXT(Table1[[#This Row],[Invoice Date]],"yyyy")</f>
        <v>2021</v>
      </c>
      <c r="P5633" s="4" t="str">
        <f>TEXT(Table1[[#This Row],[Invoice Date]],"mmm")</f>
        <v>Apr</v>
      </c>
      <c r="Q5633" s="4">
        <f>WEEKNUM(Table1[[#This Row],[Invoice Date]])</f>
        <v>17</v>
      </c>
    </row>
    <row r="5634" spans="2:17"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c r="O5634" s="4" t="str">
        <f>TEXT(Table1[[#This Row],[Invoice Date]],"yyyy")</f>
        <v>2021</v>
      </c>
      <c r="P5634" s="4" t="str">
        <f>TEXT(Table1[[#This Row],[Invoice Date]],"mmm")</f>
        <v>Apr</v>
      </c>
      <c r="Q5634" s="4">
        <f>WEEKNUM(Table1[[#This Row],[Invoice Date]])</f>
        <v>17</v>
      </c>
    </row>
    <row r="5635" spans="2:17"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c r="O5635" s="4" t="str">
        <f>TEXT(Table1[[#This Row],[Invoice Date]],"yyyy")</f>
        <v>2021</v>
      </c>
      <c r="P5635" s="4" t="str">
        <f>TEXT(Table1[[#This Row],[Invoice Date]],"mmm")</f>
        <v>Apr</v>
      </c>
      <c r="Q5635" s="4">
        <f>WEEKNUM(Table1[[#This Row],[Invoice Date]])</f>
        <v>17</v>
      </c>
    </row>
    <row r="5636" spans="2:17"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c r="O5636" s="4" t="str">
        <f>TEXT(Table1[[#This Row],[Invoice Date]],"yyyy")</f>
        <v>2021</v>
      </c>
      <c r="P5636" s="4" t="str">
        <f>TEXT(Table1[[#This Row],[Invoice Date]],"mmm")</f>
        <v>Apr</v>
      </c>
      <c r="Q5636" s="4">
        <f>WEEKNUM(Table1[[#This Row],[Invoice Date]])</f>
        <v>17</v>
      </c>
    </row>
    <row r="5637" spans="2:17"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c r="O5637" s="4" t="str">
        <f>TEXT(Table1[[#This Row],[Invoice Date]],"yyyy")</f>
        <v>2021</v>
      </c>
      <c r="P5637" s="4" t="str">
        <f>TEXT(Table1[[#This Row],[Invoice Date]],"mmm")</f>
        <v>May</v>
      </c>
      <c r="Q5637" s="4">
        <f>WEEKNUM(Table1[[#This Row],[Invoice Date]])</f>
        <v>21</v>
      </c>
    </row>
    <row r="5638" spans="2:17"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c r="O5638" s="4" t="str">
        <f>TEXT(Table1[[#This Row],[Invoice Date]],"yyyy")</f>
        <v>2021</v>
      </c>
      <c r="P5638" s="4" t="str">
        <f>TEXT(Table1[[#This Row],[Invoice Date]],"mmm")</f>
        <v>May</v>
      </c>
      <c r="Q5638" s="4">
        <f>WEEKNUM(Table1[[#This Row],[Invoice Date]])</f>
        <v>21</v>
      </c>
    </row>
    <row r="5639" spans="2:17"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c r="O5639" s="4" t="str">
        <f>TEXT(Table1[[#This Row],[Invoice Date]],"yyyy")</f>
        <v>2021</v>
      </c>
      <c r="P5639" s="4" t="str">
        <f>TEXT(Table1[[#This Row],[Invoice Date]],"mmm")</f>
        <v>May</v>
      </c>
      <c r="Q5639" s="4">
        <f>WEEKNUM(Table1[[#This Row],[Invoice Date]])</f>
        <v>21</v>
      </c>
    </row>
    <row r="5640" spans="2:17"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c r="O5640" s="4" t="str">
        <f>TEXT(Table1[[#This Row],[Invoice Date]],"yyyy")</f>
        <v>2021</v>
      </c>
      <c r="P5640" s="4" t="str">
        <f>TEXT(Table1[[#This Row],[Invoice Date]],"mmm")</f>
        <v>May</v>
      </c>
      <c r="Q5640" s="4">
        <f>WEEKNUM(Table1[[#This Row],[Invoice Date]])</f>
        <v>21</v>
      </c>
    </row>
    <row r="5641" spans="2:17"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c r="O5641" s="4" t="str">
        <f>TEXT(Table1[[#This Row],[Invoice Date]],"yyyy")</f>
        <v>2021</v>
      </c>
      <c r="P5641" s="4" t="str">
        <f>TEXT(Table1[[#This Row],[Invoice Date]],"mmm")</f>
        <v>May</v>
      </c>
      <c r="Q5641" s="4">
        <f>WEEKNUM(Table1[[#This Row],[Invoice Date]])</f>
        <v>21</v>
      </c>
    </row>
    <row r="5642" spans="2:17"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c r="O5642" s="4" t="str">
        <f>TEXT(Table1[[#This Row],[Invoice Date]],"yyyy")</f>
        <v>2021</v>
      </c>
      <c r="P5642" s="4" t="str">
        <f>TEXT(Table1[[#This Row],[Invoice Date]],"mmm")</f>
        <v>May</v>
      </c>
      <c r="Q5642" s="4">
        <f>WEEKNUM(Table1[[#This Row],[Invoice Date]])</f>
        <v>21</v>
      </c>
    </row>
    <row r="5643" spans="2:17"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c r="O5643" s="4" t="str">
        <f>TEXT(Table1[[#This Row],[Invoice Date]],"yyyy")</f>
        <v>2021</v>
      </c>
      <c r="P5643" s="4" t="str">
        <f>TEXT(Table1[[#This Row],[Invoice Date]],"mmm")</f>
        <v>Jun</v>
      </c>
      <c r="Q5643" s="4">
        <f>WEEKNUM(Table1[[#This Row],[Invoice Date]])</f>
        <v>25</v>
      </c>
    </row>
    <row r="5644" spans="2:17"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c r="O5644" s="4" t="str">
        <f>TEXT(Table1[[#This Row],[Invoice Date]],"yyyy")</f>
        <v>2021</v>
      </c>
      <c r="P5644" s="4" t="str">
        <f>TEXT(Table1[[#This Row],[Invoice Date]],"mmm")</f>
        <v>Jun</v>
      </c>
      <c r="Q5644" s="4">
        <f>WEEKNUM(Table1[[#This Row],[Invoice Date]])</f>
        <v>25</v>
      </c>
    </row>
    <row r="5645" spans="2:17"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c r="O5645" s="4" t="str">
        <f>TEXT(Table1[[#This Row],[Invoice Date]],"yyyy")</f>
        <v>2021</v>
      </c>
      <c r="P5645" s="4" t="str">
        <f>TEXT(Table1[[#This Row],[Invoice Date]],"mmm")</f>
        <v>Jun</v>
      </c>
      <c r="Q5645" s="4">
        <f>WEEKNUM(Table1[[#This Row],[Invoice Date]])</f>
        <v>25</v>
      </c>
    </row>
    <row r="5646" spans="2:17"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c r="O5646" s="4" t="str">
        <f>TEXT(Table1[[#This Row],[Invoice Date]],"yyyy")</f>
        <v>2021</v>
      </c>
      <c r="P5646" s="4" t="str">
        <f>TEXT(Table1[[#This Row],[Invoice Date]],"mmm")</f>
        <v>Jun</v>
      </c>
      <c r="Q5646" s="4">
        <f>WEEKNUM(Table1[[#This Row],[Invoice Date]])</f>
        <v>25</v>
      </c>
    </row>
    <row r="5647" spans="2:17"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c r="O5647" s="4" t="str">
        <f>TEXT(Table1[[#This Row],[Invoice Date]],"yyyy")</f>
        <v>2021</v>
      </c>
      <c r="P5647" s="4" t="str">
        <f>TEXT(Table1[[#This Row],[Invoice Date]],"mmm")</f>
        <v>Jun</v>
      </c>
      <c r="Q5647" s="4">
        <f>WEEKNUM(Table1[[#This Row],[Invoice Date]])</f>
        <v>25</v>
      </c>
    </row>
    <row r="5648" spans="2:17"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c r="O5648" s="4" t="str">
        <f>TEXT(Table1[[#This Row],[Invoice Date]],"yyyy")</f>
        <v>2021</v>
      </c>
      <c r="P5648" s="4" t="str">
        <f>TEXT(Table1[[#This Row],[Invoice Date]],"mmm")</f>
        <v>Jun</v>
      </c>
      <c r="Q5648" s="4">
        <f>WEEKNUM(Table1[[#This Row],[Invoice Date]])</f>
        <v>25</v>
      </c>
    </row>
    <row r="5649" spans="2:17"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c r="O5649" s="4" t="str">
        <f>TEXT(Table1[[#This Row],[Invoice Date]],"yyyy")</f>
        <v>2021</v>
      </c>
      <c r="P5649" s="4" t="str">
        <f>TEXT(Table1[[#This Row],[Invoice Date]],"mmm")</f>
        <v>Jul</v>
      </c>
      <c r="Q5649" s="4">
        <f>WEEKNUM(Table1[[#This Row],[Invoice Date]])</f>
        <v>29</v>
      </c>
    </row>
    <row r="5650" spans="2:17"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c r="O5650" s="4" t="str">
        <f>TEXT(Table1[[#This Row],[Invoice Date]],"yyyy")</f>
        <v>2021</v>
      </c>
      <c r="P5650" s="4" t="str">
        <f>TEXT(Table1[[#This Row],[Invoice Date]],"mmm")</f>
        <v>Jul</v>
      </c>
      <c r="Q5650" s="4">
        <f>WEEKNUM(Table1[[#This Row],[Invoice Date]])</f>
        <v>29</v>
      </c>
    </row>
    <row r="5651" spans="2:17"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c r="O5651" s="4" t="str">
        <f>TEXT(Table1[[#This Row],[Invoice Date]],"yyyy")</f>
        <v>2021</v>
      </c>
      <c r="P5651" s="4" t="str">
        <f>TEXT(Table1[[#This Row],[Invoice Date]],"mmm")</f>
        <v>Jul</v>
      </c>
      <c r="Q5651" s="4">
        <f>WEEKNUM(Table1[[#This Row],[Invoice Date]])</f>
        <v>29</v>
      </c>
    </row>
    <row r="5652" spans="2:17"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c r="O5652" s="4" t="str">
        <f>TEXT(Table1[[#This Row],[Invoice Date]],"yyyy")</f>
        <v>2021</v>
      </c>
      <c r="P5652" s="4" t="str">
        <f>TEXT(Table1[[#This Row],[Invoice Date]],"mmm")</f>
        <v>Jul</v>
      </c>
      <c r="Q5652" s="4">
        <f>WEEKNUM(Table1[[#This Row],[Invoice Date]])</f>
        <v>29</v>
      </c>
    </row>
    <row r="5653" spans="2:17"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c r="O5653" s="4" t="str">
        <f>TEXT(Table1[[#This Row],[Invoice Date]],"yyyy")</f>
        <v>2021</v>
      </c>
      <c r="P5653" s="4" t="str">
        <f>TEXT(Table1[[#This Row],[Invoice Date]],"mmm")</f>
        <v>Jul</v>
      </c>
      <c r="Q5653" s="4">
        <f>WEEKNUM(Table1[[#This Row],[Invoice Date]])</f>
        <v>29</v>
      </c>
    </row>
    <row r="5654" spans="2:17"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c r="O5654" s="4" t="str">
        <f>TEXT(Table1[[#This Row],[Invoice Date]],"yyyy")</f>
        <v>2021</v>
      </c>
      <c r="P5654" s="4" t="str">
        <f>TEXT(Table1[[#This Row],[Invoice Date]],"mmm")</f>
        <v>Jul</v>
      </c>
      <c r="Q5654" s="4">
        <f>WEEKNUM(Table1[[#This Row],[Invoice Date]])</f>
        <v>29</v>
      </c>
    </row>
    <row r="5655" spans="2:17"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c r="O5655" s="4" t="str">
        <f>TEXT(Table1[[#This Row],[Invoice Date]],"yyyy")</f>
        <v>2021</v>
      </c>
      <c r="P5655" s="4" t="str">
        <f>TEXT(Table1[[#This Row],[Invoice Date]],"mmm")</f>
        <v>Aug</v>
      </c>
      <c r="Q5655" s="4">
        <f>WEEKNUM(Table1[[#This Row],[Invoice Date]])</f>
        <v>34</v>
      </c>
    </row>
    <row r="5656" spans="2:17"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c r="O5656" s="4" t="str">
        <f>TEXT(Table1[[#This Row],[Invoice Date]],"yyyy")</f>
        <v>2021</v>
      </c>
      <c r="P5656" s="4" t="str">
        <f>TEXT(Table1[[#This Row],[Invoice Date]],"mmm")</f>
        <v>Aug</v>
      </c>
      <c r="Q5656" s="4">
        <f>WEEKNUM(Table1[[#This Row],[Invoice Date]])</f>
        <v>34</v>
      </c>
    </row>
    <row r="5657" spans="2:17"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c r="O5657" s="4" t="str">
        <f>TEXT(Table1[[#This Row],[Invoice Date]],"yyyy")</f>
        <v>2021</v>
      </c>
      <c r="P5657" s="4" t="str">
        <f>TEXT(Table1[[#This Row],[Invoice Date]],"mmm")</f>
        <v>Aug</v>
      </c>
      <c r="Q5657" s="4">
        <f>WEEKNUM(Table1[[#This Row],[Invoice Date]])</f>
        <v>34</v>
      </c>
    </row>
    <row r="5658" spans="2:17"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c r="O5658" s="4" t="str">
        <f>TEXT(Table1[[#This Row],[Invoice Date]],"yyyy")</f>
        <v>2021</v>
      </c>
      <c r="P5658" s="4" t="str">
        <f>TEXT(Table1[[#This Row],[Invoice Date]],"mmm")</f>
        <v>Aug</v>
      </c>
      <c r="Q5658" s="4">
        <f>WEEKNUM(Table1[[#This Row],[Invoice Date]])</f>
        <v>34</v>
      </c>
    </row>
    <row r="5659" spans="2:17"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c r="O5659" s="4" t="str">
        <f>TEXT(Table1[[#This Row],[Invoice Date]],"yyyy")</f>
        <v>2021</v>
      </c>
      <c r="P5659" s="4" t="str">
        <f>TEXT(Table1[[#This Row],[Invoice Date]],"mmm")</f>
        <v>Aug</v>
      </c>
      <c r="Q5659" s="4">
        <f>WEEKNUM(Table1[[#This Row],[Invoice Date]])</f>
        <v>34</v>
      </c>
    </row>
    <row r="5660" spans="2:17"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c r="O5660" s="4" t="str">
        <f>TEXT(Table1[[#This Row],[Invoice Date]],"yyyy")</f>
        <v>2021</v>
      </c>
      <c r="P5660" s="4" t="str">
        <f>TEXT(Table1[[#This Row],[Invoice Date]],"mmm")</f>
        <v>Aug</v>
      </c>
      <c r="Q5660" s="4">
        <f>WEEKNUM(Table1[[#This Row],[Invoice Date]])</f>
        <v>34</v>
      </c>
    </row>
    <row r="5661" spans="2:17"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c r="O5661" s="4" t="str">
        <f>TEXT(Table1[[#This Row],[Invoice Date]],"yyyy")</f>
        <v>2021</v>
      </c>
      <c r="P5661" s="4" t="str">
        <f>TEXT(Table1[[#This Row],[Invoice Date]],"mmm")</f>
        <v>Sep</v>
      </c>
      <c r="Q5661" s="4">
        <f>WEEKNUM(Table1[[#This Row],[Invoice Date]])</f>
        <v>39</v>
      </c>
    </row>
    <row r="5662" spans="2:17"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c r="O5662" s="4" t="str">
        <f>TEXT(Table1[[#This Row],[Invoice Date]],"yyyy")</f>
        <v>2021</v>
      </c>
      <c r="P5662" s="4" t="str">
        <f>TEXT(Table1[[#This Row],[Invoice Date]],"mmm")</f>
        <v>Sep</v>
      </c>
      <c r="Q5662" s="4">
        <f>WEEKNUM(Table1[[#This Row],[Invoice Date]])</f>
        <v>39</v>
      </c>
    </row>
    <row r="5663" spans="2:17"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c r="O5663" s="4" t="str">
        <f>TEXT(Table1[[#This Row],[Invoice Date]],"yyyy")</f>
        <v>2021</v>
      </c>
      <c r="P5663" s="4" t="str">
        <f>TEXT(Table1[[#This Row],[Invoice Date]],"mmm")</f>
        <v>Sep</v>
      </c>
      <c r="Q5663" s="4">
        <f>WEEKNUM(Table1[[#This Row],[Invoice Date]])</f>
        <v>39</v>
      </c>
    </row>
    <row r="5664" spans="2:17"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c r="O5664" s="4" t="str">
        <f>TEXT(Table1[[#This Row],[Invoice Date]],"yyyy")</f>
        <v>2021</v>
      </c>
      <c r="P5664" s="4" t="str">
        <f>TEXT(Table1[[#This Row],[Invoice Date]],"mmm")</f>
        <v>Sep</v>
      </c>
      <c r="Q5664" s="4">
        <f>WEEKNUM(Table1[[#This Row],[Invoice Date]])</f>
        <v>39</v>
      </c>
    </row>
    <row r="5665" spans="2:17"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c r="O5665" s="4" t="str">
        <f>TEXT(Table1[[#This Row],[Invoice Date]],"yyyy")</f>
        <v>2021</v>
      </c>
      <c r="P5665" s="4" t="str">
        <f>TEXT(Table1[[#This Row],[Invoice Date]],"mmm")</f>
        <v>Sep</v>
      </c>
      <c r="Q5665" s="4">
        <f>WEEKNUM(Table1[[#This Row],[Invoice Date]])</f>
        <v>39</v>
      </c>
    </row>
    <row r="5666" spans="2:17"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c r="O5666" s="4" t="str">
        <f>TEXT(Table1[[#This Row],[Invoice Date]],"yyyy")</f>
        <v>2021</v>
      </c>
      <c r="P5666" s="4" t="str">
        <f>TEXT(Table1[[#This Row],[Invoice Date]],"mmm")</f>
        <v>Sep</v>
      </c>
      <c r="Q5666" s="4">
        <f>WEEKNUM(Table1[[#This Row],[Invoice Date]])</f>
        <v>39</v>
      </c>
    </row>
    <row r="5667" spans="2:17"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c r="O5667" s="4" t="str">
        <f>TEXT(Table1[[#This Row],[Invoice Date]],"yyyy")</f>
        <v>2021</v>
      </c>
      <c r="P5667" s="4" t="str">
        <f>TEXT(Table1[[#This Row],[Invoice Date]],"mmm")</f>
        <v>Oct</v>
      </c>
      <c r="Q5667" s="4">
        <f>WEEKNUM(Table1[[#This Row],[Invoice Date]])</f>
        <v>43</v>
      </c>
    </row>
    <row r="5668" spans="2:17"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c r="O5668" s="4" t="str">
        <f>TEXT(Table1[[#This Row],[Invoice Date]],"yyyy")</f>
        <v>2021</v>
      </c>
      <c r="P5668" s="4" t="str">
        <f>TEXT(Table1[[#This Row],[Invoice Date]],"mmm")</f>
        <v>Oct</v>
      </c>
      <c r="Q5668" s="4">
        <f>WEEKNUM(Table1[[#This Row],[Invoice Date]])</f>
        <v>43</v>
      </c>
    </row>
    <row r="5669" spans="2:17"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c r="O5669" s="4" t="str">
        <f>TEXT(Table1[[#This Row],[Invoice Date]],"yyyy")</f>
        <v>2021</v>
      </c>
      <c r="P5669" s="4" t="str">
        <f>TEXT(Table1[[#This Row],[Invoice Date]],"mmm")</f>
        <v>Oct</v>
      </c>
      <c r="Q5669" s="4">
        <f>WEEKNUM(Table1[[#This Row],[Invoice Date]])</f>
        <v>43</v>
      </c>
    </row>
    <row r="5670" spans="2:17"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c r="O5670" s="4" t="str">
        <f>TEXT(Table1[[#This Row],[Invoice Date]],"yyyy")</f>
        <v>2021</v>
      </c>
      <c r="P5670" s="4" t="str">
        <f>TEXT(Table1[[#This Row],[Invoice Date]],"mmm")</f>
        <v>Oct</v>
      </c>
      <c r="Q5670" s="4">
        <f>WEEKNUM(Table1[[#This Row],[Invoice Date]])</f>
        <v>43</v>
      </c>
    </row>
    <row r="5671" spans="2:17"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c r="O5671" s="4" t="str">
        <f>TEXT(Table1[[#This Row],[Invoice Date]],"yyyy")</f>
        <v>2021</v>
      </c>
      <c r="P5671" s="4" t="str">
        <f>TEXT(Table1[[#This Row],[Invoice Date]],"mmm")</f>
        <v>Oct</v>
      </c>
      <c r="Q5671" s="4">
        <f>WEEKNUM(Table1[[#This Row],[Invoice Date]])</f>
        <v>43</v>
      </c>
    </row>
    <row r="5672" spans="2:17"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c r="O5672" s="4" t="str">
        <f>TEXT(Table1[[#This Row],[Invoice Date]],"yyyy")</f>
        <v>2021</v>
      </c>
      <c r="P5672" s="4" t="str">
        <f>TEXT(Table1[[#This Row],[Invoice Date]],"mmm")</f>
        <v>Oct</v>
      </c>
      <c r="Q5672" s="4">
        <f>WEEKNUM(Table1[[#This Row],[Invoice Date]])</f>
        <v>43</v>
      </c>
    </row>
    <row r="5673" spans="2:17"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c r="O5673" s="4" t="str">
        <f>TEXT(Table1[[#This Row],[Invoice Date]],"yyyy")</f>
        <v>2021</v>
      </c>
      <c r="P5673" s="4" t="str">
        <f>TEXT(Table1[[#This Row],[Invoice Date]],"mmm")</f>
        <v>Nov</v>
      </c>
      <c r="Q5673" s="4">
        <f>WEEKNUM(Table1[[#This Row],[Invoice Date]])</f>
        <v>47</v>
      </c>
    </row>
    <row r="5674" spans="2:17"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c r="O5674" s="4" t="str">
        <f>TEXT(Table1[[#This Row],[Invoice Date]],"yyyy")</f>
        <v>2021</v>
      </c>
      <c r="P5674" s="4" t="str">
        <f>TEXT(Table1[[#This Row],[Invoice Date]],"mmm")</f>
        <v>Nov</v>
      </c>
      <c r="Q5674" s="4">
        <f>WEEKNUM(Table1[[#This Row],[Invoice Date]])</f>
        <v>47</v>
      </c>
    </row>
    <row r="5675" spans="2:17"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c r="O5675" s="4" t="str">
        <f>TEXT(Table1[[#This Row],[Invoice Date]],"yyyy")</f>
        <v>2021</v>
      </c>
      <c r="P5675" s="4" t="str">
        <f>TEXT(Table1[[#This Row],[Invoice Date]],"mmm")</f>
        <v>Nov</v>
      </c>
      <c r="Q5675" s="4">
        <f>WEEKNUM(Table1[[#This Row],[Invoice Date]])</f>
        <v>47</v>
      </c>
    </row>
    <row r="5676" spans="2:17"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c r="O5676" s="4" t="str">
        <f>TEXT(Table1[[#This Row],[Invoice Date]],"yyyy")</f>
        <v>2021</v>
      </c>
      <c r="P5676" s="4" t="str">
        <f>TEXT(Table1[[#This Row],[Invoice Date]],"mmm")</f>
        <v>Nov</v>
      </c>
      <c r="Q5676" s="4">
        <f>WEEKNUM(Table1[[#This Row],[Invoice Date]])</f>
        <v>47</v>
      </c>
    </row>
    <row r="5677" spans="2:17"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c r="O5677" s="4" t="str">
        <f>TEXT(Table1[[#This Row],[Invoice Date]],"yyyy")</f>
        <v>2021</v>
      </c>
      <c r="P5677" s="4" t="str">
        <f>TEXT(Table1[[#This Row],[Invoice Date]],"mmm")</f>
        <v>Nov</v>
      </c>
      <c r="Q5677" s="4">
        <f>WEEKNUM(Table1[[#This Row],[Invoice Date]])</f>
        <v>47</v>
      </c>
    </row>
    <row r="5678" spans="2:17"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c r="O5678" s="4" t="str">
        <f>TEXT(Table1[[#This Row],[Invoice Date]],"yyyy")</f>
        <v>2021</v>
      </c>
      <c r="P5678" s="4" t="str">
        <f>TEXT(Table1[[#This Row],[Invoice Date]],"mmm")</f>
        <v>Nov</v>
      </c>
      <c r="Q5678" s="4">
        <f>WEEKNUM(Table1[[#This Row],[Invoice Date]])</f>
        <v>47</v>
      </c>
    </row>
    <row r="5679" spans="2:17"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c r="O5679" s="4" t="str">
        <f>TEXT(Table1[[#This Row],[Invoice Date]],"yyyy")</f>
        <v>2021</v>
      </c>
      <c r="P5679" s="4" t="str">
        <f>TEXT(Table1[[#This Row],[Invoice Date]],"mmm")</f>
        <v>Dec</v>
      </c>
      <c r="Q5679" s="4">
        <f>WEEKNUM(Table1[[#This Row],[Invoice Date]])</f>
        <v>51</v>
      </c>
    </row>
    <row r="5680" spans="2:17"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c r="O5680" s="4" t="str">
        <f>TEXT(Table1[[#This Row],[Invoice Date]],"yyyy")</f>
        <v>2021</v>
      </c>
      <c r="P5680" s="4" t="str">
        <f>TEXT(Table1[[#This Row],[Invoice Date]],"mmm")</f>
        <v>Dec</v>
      </c>
      <c r="Q5680" s="4">
        <f>WEEKNUM(Table1[[#This Row],[Invoice Date]])</f>
        <v>51</v>
      </c>
    </row>
    <row r="5681" spans="2:17"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c r="O5681" s="4" t="str">
        <f>TEXT(Table1[[#This Row],[Invoice Date]],"yyyy")</f>
        <v>2021</v>
      </c>
      <c r="P5681" s="4" t="str">
        <f>TEXT(Table1[[#This Row],[Invoice Date]],"mmm")</f>
        <v>Dec</v>
      </c>
      <c r="Q5681" s="4">
        <f>WEEKNUM(Table1[[#This Row],[Invoice Date]])</f>
        <v>51</v>
      </c>
    </row>
    <row r="5682" spans="2:17"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c r="O5682" s="4" t="str">
        <f>TEXT(Table1[[#This Row],[Invoice Date]],"yyyy")</f>
        <v>2021</v>
      </c>
      <c r="P5682" s="4" t="str">
        <f>TEXT(Table1[[#This Row],[Invoice Date]],"mmm")</f>
        <v>Dec</v>
      </c>
      <c r="Q5682" s="4">
        <f>WEEKNUM(Table1[[#This Row],[Invoice Date]])</f>
        <v>51</v>
      </c>
    </row>
    <row r="5683" spans="2:17"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c r="O5683" s="4" t="str">
        <f>TEXT(Table1[[#This Row],[Invoice Date]],"yyyy")</f>
        <v>2021</v>
      </c>
      <c r="P5683" s="4" t="str">
        <f>TEXT(Table1[[#This Row],[Invoice Date]],"mmm")</f>
        <v>Dec</v>
      </c>
      <c r="Q5683" s="4">
        <f>WEEKNUM(Table1[[#This Row],[Invoice Date]])</f>
        <v>51</v>
      </c>
    </row>
    <row r="5684" spans="2:17"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c r="O5684" s="4" t="str">
        <f>TEXT(Table1[[#This Row],[Invoice Date]],"yyyy")</f>
        <v>2021</v>
      </c>
      <c r="P5684" s="4" t="str">
        <f>TEXT(Table1[[#This Row],[Invoice Date]],"mmm")</f>
        <v>Dec</v>
      </c>
      <c r="Q5684" s="4">
        <f>WEEKNUM(Table1[[#This Row],[Invoice Date]])</f>
        <v>51</v>
      </c>
    </row>
    <row r="5685" spans="2:17"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c r="O5685" s="4" t="str">
        <f>TEXT(Table1[[#This Row],[Invoice Date]],"yyyy")</f>
        <v>2021</v>
      </c>
      <c r="P5685" s="4" t="str">
        <f>TEXT(Table1[[#This Row],[Invoice Date]],"mmm")</f>
        <v>Jan</v>
      </c>
      <c r="Q5685" s="4">
        <f>WEEKNUM(Table1[[#This Row],[Invoice Date]])</f>
        <v>3</v>
      </c>
    </row>
    <row r="5686" spans="2:17"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c r="O5686" s="4" t="str">
        <f>TEXT(Table1[[#This Row],[Invoice Date]],"yyyy")</f>
        <v>2021</v>
      </c>
      <c r="P5686" s="4" t="str">
        <f>TEXT(Table1[[#This Row],[Invoice Date]],"mmm")</f>
        <v>Jan</v>
      </c>
      <c r="Q5686" s="4">
        <f>WEEKNUM(Table1[[#This Row],[Invoice Date]])</f>
        <v>3</v>
      </c>
    </row>
    <row r="5687" spans="2:17"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c r="O5687" s="4" t="str">
        <f>TEXT(Table1[[#This Row],[Invoice Date]],"yyyy")</f>
        <v>2021</v>
      </c>
      <c r="P5687" s="4" t="str">
        <f>TEXT(Table1[[#This Row],[Invoice Date]],"mmm")</f>
        <v>Jan</v>
      </c>
      <c r="Q5687" s="4">
        <f>WEEKNUM(Table1[[#This Row],[Invoice Date]])</f>
        <v>3</v>
      </c>
    </row>
    <row r="5688" spans="2:17"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c r="O5688" s="4" t="str">
        <f>TEXT(Table1[[#This Row],[Invoice Date]],"yyyy")</f>
        <v>2021</v>
      </c>
      <c r="P5688" s="4" t="str">
        <f>TEXT(Table1[[#This Row],[Invoice Date]],"mmm")</f>
        <v>Jan</v>
      </c>
      <c r="Q5688" s="4">
        <f>WEEKNUM(Table1[[#This Row],[Invoice Date]])</f>
        <v>3</v>
      </c>
    </row>
    <row r="5689" spans="2:17"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c r="O5689" s="4" t="str">
        <f>TEXT(Table1[[#This Row],[Invoice Date]],"yyyy")</f>
        <v>2021</v>
      </c>
      <c r="P5689" s="4" t="str">
        <f>TEXT(Table1[[#This Row],[Invoice Date]],"mmm")</f>
        <v>Jan</v>
      </c>
      <c r="Q5689" s="4">
        <f>WEEKNUM(Table1[[#This Row],[Invoice Date]])</f>
        <v>3</v>
      </c>
    </row>
    <row r="5690" spans="2:17"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c r="O5690" s="4" t="str">
        <f>TEXT(Table1[[#This Row],[Invoice Date]],"yyyy")</f>
        <v>2021</v>
      </c>
      <c r="P5690" s="4" t="str">
        <f>TEXT(Table1[[#This Row],[Invoice Date]],"mmm")</f>
        <v>Jan</v>
      </c>
      <c r="Q5690" s="4">
        <f>WEEKNUM(Table1[[#This Row],[Invoice Date]])</f>
        <v>3</v>
      </c>
    </row>
    <row r="5691" spans="2:17"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c r="O5691" s="4" t="str">
        <f>TEXT(Table1[[#This Row],[Invoice Date]],"yyyy")</f>
        <v>2021</v>
      </c>
      <c r="P5691" s="4" t="str">
        <f>TEXT(Table1[[#This Row],[Invoice Date]],"mmm")</f>
        <v>Feb</v>
      </c>
      <c r="Q5691" s="4">
        <f>WEEKNUM(Table1[[#This Row],[Invoice Date]])</f>
        <v>7</v>
      </c>
    </row>
    <row r="5692" spans="2:17"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c r="O5692" s="4" t="str">
        <f>TEXT(Table1[[#This Row],[Invoice Date]],"yyyy")</f>
        <v>2021</v>
      </c>
      <c r="P5692" s="4" t="str">
        <f>TEXT(Table1[[#This Row],[Invoice Date]],"mmm")</f>
        <v>Feb</v>
      </c>
      <c r="Q5692" s="4">
        <f>WEEKNUM(Table1[[#This Row],[Invoice Date]])</f>
        <v>7</v>
      </c>
    </row>
    <row r="5693" spans="2:17"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c r="O5693" s="4" t="str">
        <f>TEXT(Table1[[#This Row],[Invoice Date]],"yyyy")</f>
        <v>2021</v>
      </c>
      <c r="P5693" s="4" t="str">
        <f>TEXT(Table1[[#This Row],[Invoice Date]],"mmm")</f>
        <v>Feb</v>
      </c>
      <c r="Q5693" s="4">
        <f>WEEKNUM(Table1[[#This Row],[Invoice Date]])</f>
        <v>7</v>
      </c>
    </row>
    <row r="5694" spans="2:17"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c r="O5694" s="4" t="str">
        <f>TEXT(Table1[[#This Row],[Invoice Date]],"yyyy")</f>
        <v>2021</v>
      </c>
      <c r="P5694" s="4" t="str">
        <f>TEXT(Table1[[#This Row],[Invoice Date]],"mmm")</f>
        <v>Feb</v>
      </c>
      <c r="Q5694" s="4">
        <f>WEEKNUM(Table1[[#This Row],[Invoice Date]])</f>
        <v>7</v>
      </c>
    </row>
    <row r="5695" spans="2:17"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c r="O5695" s="4" t="str">
        <f>TEXT(Table1[[#This Row],[Invoice Date]],"yyyy")</f>
        <v>2021</v>
      </c>
      <c r="P5695" s="4" t="str">
        <f>TEXT(Table1[[#This Row],[Invoice Date]],"mmm")</f>
        <v>Feb</v>
      </c>
      <c r="Q5695" s="4">
        <f>WEEKNUM(Table1[[#This Row],[Invoice Date]])</f>
        <v>7</v>
      </c>
    </row>
    <row r="5696" spans="2:17"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c r="O5696" s="4" t="str">
        <f>TEXT(Table1[[#This Row],[Invoice Date]],"yyyy")</f>
        <v>2021</v>
      </c>
      <c r="P5696" s="4" t="str">
        <f>TEXT(Table1[[#This Row],[Invoice Date]],"mmm")</f>
        <v>Feb</v>
      </c>
      <c r="Q5696" s="4">
        <f>WEEKNUM(Table1[[#This Row],[Invoice Date]])</f>
        <v>7</v>
      </c>
    </row>
    <row r="5697" spans="2:17"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c r="O5697" s="4" t="str">
        <f>TEXT(Table1[[#This Row],[Invoice Date]],"yyyy")</f>
        <v>2021</v>
      </c>
      <c r="P5697" s="4" t="str">
        <f>TEXT(Table1[[#This Row],[Invoice Date]],"mmm")</f>
        <v>Mar</v>
      </c>
      <c r="Q5697" s="4">
        <f>WEEKNUM(Table1[[#This Row],[Invoice Date]])</f>
        <v>11</v>
      </c>
    </row>
    <row r="5698" spans="2:17"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c r="O5698" s="4" t="str">
        <f>TEXT(Table1[[#This Row],[Invoice Date]],"yyyy")</f>
        <v>2021</v>
      </c>
      <c r="P5698" s="4" t="str">
        <f>TEXT(Table1[[#This Row],[Invoice Date]],"mmm")</f>
        <v>Mar</v>
      </c>
      <c r="Q5698" s="4">
        <f>WEEKNUM(Table1[[#This Row],[Invoice Date]])</f>
        <v>11</v>
      </c>
    </row>
    <row r="5699" spans="2:17"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c r="O5699" s="4" t="str">
        <f>TEXT(Table1[[#This Row],[Invoice Date]],"yyyy")</f>
        <v>2021</v>
      </c>
      <c r="P5699" s="4" t="str">
        <f>TEXT(Table1[[#This Row],[Invoice Date]],"mmm")</f>
        <v>Mar</v>
      </c>
      <c r="Q5699" s="4">
        <f>WEEKNUM(Table1[[#This Row],[Invoice Date]])</f>
        <v>11</v>
      </c>
    </row>
    <row r="5700" spans="2:17"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c r="O5700" s="4" t="str">
        <f>TEXT(Table1[[#This Row],[Invoice Date]],"yyyy")</f>
        <v>2021</v>
      </c>
      <c r="P5700" s="4" t="str">
        <f>TEXT(Table1[[#This Row],[Invoice Date]],"mmm")</f>
        <v>Mar</v>
      </c>
      <c r="Q5700" s="4">
        <f>WEEKNUM(Table1[[#This Row],[Invoice Date]])</f>
        <v>11</v>
      </c>
    </row>
    <row r="5701" spans="2:17"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c r="O5701" s="4" t="str">
        <f>TEXT(Table1[[#This Row],[Invoice Date]],"yyyy")</f>
        <v>2021</v>
      </c>
      <c r="P5701" s="4" t="str">
        <f>TEXT(Table1[[#This Row],[Invoice Date]],"mmm")</f>
        <v>Mar</v>
      </c>
      <c r="Q5701" s="4">
        <f>WEEKNUM(Table1[[#This Row],[Invoice Date]])</f>
        <v>11</v>
      </c>
    </row>
    <row r="5702" spans="2:17"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c r="O5702" s="4" t="str">
        <f>TEXT(Table1[[#This Row],[Invoice Date]],"yyyy")</f>
        <v>2021</v>
      </c>
      <c r="P5702" s="4" t="str">
        <f>TEXT(Table1[[#This Row],[Invoice Date]],"mmm")</f>
        <v>Mar</v>
      </c>
      <c r="Q5702" s="4">
        <f>WEEKNUM(Table1[[#This Row],[Invoice Date]])</f>
        <v>11</v>
      </c>
    </row>
    <row r="5703" spans="2:17"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c r="O5703" s="4" t="str">
        <f>TEXT(Table1[[#This Row],[Invoice Date]],"yyyy")</f>
        <v>2021</v>
      </c>
      <c r="P5703" s="4" t="str">
        <f>TEXT(Table1[[#This Row],[Invoice Date]],"mmm")</f>
        <v>Apr</v>
      </c>
      <c r="Q5703" s="4">
        <f>WEEKNUM(Table1[[#This Row],[Invoice Date]])</f>
        <v>16</v>
      </c>
    </row>
    <row r="5704" spans="2:17"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c r="O5704" s="4" t="str">
        <f>TEXT(Table1[[#This Row],[Invoice Date]],"yyyy")</f>
        <v>2021</v>
      </c>
      <c r="P5704" s="4" t="str">
        <f>TEXT(Table1[[#This Row],[Invoice Date]],"mmm")</f>
        <v>Apr</v>
      </c>
      <c r="Q5704" s="4">
        <f>WEEKNUM(Table1[[#This Row],[Invoice Date]])</f>
        <v>16</v>
      </c>
    </row>
    <row r="5705" spans="2:17"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c r="O5705" s="4" t="str">
        <f>TEXT(Table1[[#This Row],[Invoice Date]],"yyyy")</f>
        <v>2021</v>
      </c>
      <c r="P5705" s="4" t="str">
        <f>TEXT(Table1[[#This Row],[Invoice Date]],"mmm")</f>
        <v>Apr</v>
      </c>
      <c r="Q5705" s="4">
        <f>WEEKNUM(Table1[[#This Row],[Invoice Date]])</f>
        <v>16</v>
      </c>
    </row>
    <row r="5706" spans="2:17"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c r="O5706" s="4" t="str">
        <f>TEXT(Table1[[#This Row],[Invoice Date]],"yyyy")</f>
        <v>2021</v>
      </c>
      <c r="P5706" s="4" t="str">
        <f>TEXT(Table1[[#This Row],[Invoice Date]],"mmm")</f>
        <v>Apr</v>
      </c>
      <c r="Q5706" s="4">
        <f>WEEKNUM(Table1[[#This Row],[Invoice Date]])</f>
        <v>16</v>
      </c>
    </row>
    <row r="5707" spans="2:17"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c r="O5707" s="4" t="str">
        <f>TEXT(Table1[[#This Row],[Invoice Date]],"yyyy")</f>
        <v>2021</v>
      </c>
      <c r="P5707" s="4" t="str">
        <f>TEXT(Table1[[#This Row],[Invoice Date]],"mmm")</f>
        <v>Apr</v>
      </c>
      <c r="Q5707" s="4">
        <f>WEEKNUM(Table1[[#This Row],[Invoice Date]])</f>
        <v>16</v>
      </c>
    </row>
    <row r="5708" spans="2:17"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c r="O5708" s="4" t="str">
        <f>TEXT(Table1[[#This Row],[Invoice Date]],"yyyy")</f>
        <v>2021</v>
      </c>
      <c r="P5708" s="4" t="str">
        <f>TEXT(Table1[[#This Row],[Invoice Date]],"mmm")</f>
        <v>Apr</v>
      </c>
      <c r="Q5708" s="4">
        <f>WEEKNUM(Table1[[#This Row],[Invoice Date]])</f>
        <v>16</v>
      </c>
    </row>
    <row r="5709" spans="2:17"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c r="O5709" s="4" t="str">
        <f>TEXT(Table1[[#This Row],[Invoice Date]],"yyyy")</f>
        <v>2021</v>
      </c>
      <c r="P5709" s="4" t="str">
        <f>TEXT(Table1[[#This Row],[Invoice Date]],"mmm")</f>
        <v>May</v>
      </c>
      <c r="Q5709" s="4">
        <f>WEEKNUM(Table1[[#This Row],[Invoice Date]])</f>
        <v>20</v>
      </c>
    </row>
    <row r="5710" spans="2:17"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c r="O5710" s="4" t="str">
        <f>TEXT(Table1[[#This Row],[Invoice Date]],"yyyy")</f>
        <v>2021</v>
      </c>
      <c r="P5710" s="4" t="str">
        <f>TEXT(Table1[[#This Row],[Invoice Date]],"mmm")</f>
        <v>May</v>
      </c>
      <c r="Q5710" s="4">
        <f>WEEKNUM(Table1[[#This Row],[Invoice Date]])</f>
        <v>20</v>
      </c>
    </row>
    <row r="5711" spans="2:17"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c r="O5711" s="4" t="str">
        <f>TEXT(Table1[[#This Row],[Invoice Date]],"yyyy")</f>
        <v>2021</v>
      </c>
      <c r="P5711" s="4" t="str">
        <f>TEXT(Table1[[#This Row],[Invoice Date]],"mmm")</f>
        <v>May</v>
      </c>
      <c r="Q5711" s="4">
        <f>WEEKNUM(Table1[[#This Row],[Invoice Date]])</f>
        <v>20</v>
      </c>
    </row>
    <row r="5712" spans="2:17"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c r="O5712" s="4" t="str">
        <f>TEXT(Table1[[#This Row],[Invoice Date]],"yyyy")</f>
        <v>2021</v>
      </c>
      <c r="P5712" s="4" t="str">
        <f>TEXT(Table1[[#This Row],[Invoice Date]],"mmm")</f>
        <v>May</v>
      </c>
      <c r="Q5712" s="4">
        <f>WEEKNUM(Table1[[#This Row],[Invoice Date]])</f>
        <v>20</v>
      </c>
    </row>
    <row r="5713" spans="2:17"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c r="O5713" s="4" t="str">
        <f>TEXT(Table1[[#This Row],[Invoice Date]],"yyyy")</f>
        <v>2021</v>
      </c>
      <c r="P5713" s="4" t="str">
        <f>TEXT(Table1[[#This Row],[Invoice Date]],"mmm")</f>
        <v>May</v>
      </c>
      <c r="Q5713" s="4">
        <f>WEEKNUM(Table1[[#This Row],[Invoice Date]])</f>
        <v>20</v>
      </c>
    </row>
    <row r="5714" spans="2:17"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c r="O5714" s="4" t="str">
        <f>TEXT(Table1[[#This Row],[Invoice Date]],"yyyy")</f>
        <v>2021</v>
      </c>
      <c r="P5714" s="4" t="str">
        <f>TEXT(Table1[[#This Row],[Invoice Date]],"mmm")</f>
        <v>May</v>
      </c>
      <c r="Q5714" s="4">
        <f>WEEKNUM(Table1[[#This Row],[Invoice Date]])</f>
        <v>20</v>
      </c>
    </row>
    <row r="5715" spans="2:17"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c r="O5715" s="4" t="str">
        <f>TEXT(Table1[[#This Row],[Invoice Date]],"yyyy")</f>
        <v>2021</v>
      </c>
      <c r="P5715" s="4" t="str">
        <f>TEXT(Table1[[#This Row],[Invoice Date]],"mmm")</f>
        <v>Jun</v>
      </c>
      <c r="Q5715" s="4">
        <f>WEEKNUM(Table1[[#This Row],[Invoice Date]])</f>
        <v>24</v>
      </c>
    </row>
    <row r="5716" spans="2:17"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c r="O5716" s="4" t="str">
        <f>TEXT(Table1[[#This Row],[Invoice Date]],"yyyy")</f>
        <v>2021</v>
      </c>
      <c r="P5716" s="4" t="str">
        <f>TEXT(Table1[[#This Row],[Invoice Date]],"mmm")</f>
        <v>Jun</v>
      </c>
      <c r="Q5716" s="4">
        <f>WEEKNUM(Table1[[#This Row],[Invoice Date]])</f>
        <v>24</v>
      </c>
    </row>
    <row r="5717" spans="2:17"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c r="O5717" s="4" t="str">
        <f>TEXT(Table1[[#This Row],[Invoice Date]],"yyyy")</f>
        <v>2021</v>
      </c>
      <c r="P5717" s="4" t="str">
        <f>TEXT(Table1[[#This Row],[Invoice Date]],"mmm")</f>
        <v>Jun</v>
      </c>
      <c r="Q5717" s="4">
        <f>WEEKNUM(Table1[[#This Row],[Invoice Date]])</f>
        <v>24</v>
      </c>
    </row>
    <row r="5718" spans="2:17"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c r="O5718" s="4" t="str">
        <f>TEXT(Table1[[#This Row],[Invoice Date]],"yyyy")</f>
        <v>2021</v>
      </c>
      <c r="P5718" s="4" t="str">
        <f>TEXT(Table1[[#This Row],[Invoice Date]],"mmm")</f>
        <v>Jun</v>
      </c>
      <c r="Q5718" s="4">
        <f>WEEKNUM(Table1[[#This Row],[Invoice Date]])</f>
        <v>24</v>
      </c>
    </row>
    <row r="5719" spans="2:17"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c r="O5719" s="4" t="str">
        <f>TEXT(Table1[[#This Row],[Invoice Date]],"yyyy")</f>
        <v>2021</v>
      </c>
      <c r="P5719" s="4" t="str">
        <f>TEXT(Table1[[#This Row],[Invoice Date]],"mmm")</f>
        <v>Jun</v>
      </c>
      <c r="Q5719" s="4">
        <f>WEEKNUM(Table1[[#This Row],[Invoice Date]])</f>
        <v>24</v>
      </c>
    </row>
    <row r="5720" spans="2:17"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c r="O5720" s="4" t="str">
        <f>TEXT(Table1[[#This Row],[Invoice Date]],"yyyy")</f>
        <v>2021</v>
      </c>
      <c r="P5720" s="4" t="str">
        <f>TEXT(Table1[[#This Row],[Invoice Date]],"mmm")</f>
        <v>Jun</v>
      </c>
      <c r="Q5720" s="4">
        <f>WEEKNUM(Table1[[#This Row],[Invoice Date]])</f>
        <v>24</v>
      </c>
    </row>
    <row r="5721" spans="2:17"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c r="O5721" s="4" t="str">
        <f>TEXT(Table1[[#This Row],[Invoice Date]],"yyyy")</f>
        <v>2021</v>
      </c>
      <c r="P5721" s="4" t="str">
        <f>TEXT(Table1[[#This Row],[Invoice Date]],"mmm")</f>
        <v>Jul</v>
      </c>
      <c r="Q5721" s="4">
        <f>WEEKNUM(Table1[[#This Row],[Invoice Date]])</f>
        <v>28</v>
      </c>
    </row>
    <row r="5722" spans="2:17"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c r="O5722" s="4" t="str">
        <f>TEXT(Table1[[#This Row],[Invoice Date]],"yyyy")</f>
        <v>2021</v>
      </c>
      <c r="P5722" s="4" t="str">
        <f>TEXT(Table1[[#This Row],[Invoice Date]],"mmm")</f>
        <v>Jul</v>
      </c>
      <c r="Q5722" s="4">
        <f>WEEKNUM(Table1[[#This Row],[Invoice Date]])</f>
        <v>28</v>
      </c>
    </row>
    <row r="5723" spans="2:17"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c r="O5723" s="4" t="str">
        <f>TEXT(Table1[[#This Row],[Invoice Date]],"yyyy")</f>
        <v>2021</v>
      </c>
      <c r="P5723" s="4" t="str">
        <f>TEXT(Table1[[#This Row],[Invoice Date]],"mmm")</f>
        <v>Jul</v>
      </c>
      <c r="Q5723" s="4">
        <f>WEEKNUM(Table1[[#This Row],[Invoice Date]])</f>
        <v>28</v>
      </c>
    </row>
    <row r="5724" spans="2:17"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c r="O5724" s="4" t="str">
        <f>TEXT(Table1[[#This Row],[Invoice Date]],"yyyy")</f>
        <v>2021</v>
      </c>
      <c r="P5724" s="4" t="str">
        <f>TEXT(Table1[[#This Row],[Invoice Date]],"mmm")</f>
        <v>Jul</v>
      </c>
      <c r="Q5724" s="4">
        <f>WEEKNUM(Table1[[#This Row],[Invoice Date]])</f>
        <v>28</v>
      </c>
    </row>
    <row r="5725" spans="2:17"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c r="O5725" s="4" t="str">
        <f>TEXT(Table1[[#This Row],[Invoice Date]],"yyyy")</f>
        <v>2021</v>
      </c>
      <c r="P5725" s="4" t="str">
        <f>TEXT(Table1[[#This Row],[Invoice Date]],"mmm")</f>
        <v>Jul</v>
      </c>
      <c r="Q5725" s="4">
        <f>WEEKNUM(Table1[[#This Row],[Invoice Date]])</f>
        <v>28</v>
      </c>
    </row>
    <row r="5726" spans="2:17"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c r="O5726" s="4" t="str">
        <f>TEXT(Table1[[#This Row],[Invoice Date]],"yyyy")</f>
        <v>2021</v>
      </c>
      <c r="P5726" s="4" t="str">
        <f>TEXT(Table1[[#This Row],[Invoice Date]],"mmm")</f>
        <v>Jul</v>
      </c>
      <c r="Q5726" s="4">
        <f>WEEKNUM(Table1[[#This Row],[Invoice Date]])</f>
        <v>28</v>
      </c>
    </row>
    <row r="5727" spans="2:17"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c r="O5727" s="4" t="str">
        <f>TEXT(Table1[[#This Row],[Invoice Date]],"yyyy")</f>
        <v>2021</v>
      </c>
      <c r="P5727" s="4" t="str">
        <f>TEXT(Table1[[#This Row],[Invoice Date]],"mmm")</f>
        <v>Aug</v>
      </c>
      <c r="Q5727" s="4">
        <f>WEEKNUM(Table1[[#This Row],[Invoice Date]])</f>
        <v>33</v>
      </c>
    </row>
    <row r="5728" spans="2:17"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c r="O5728" s="4" t="str">
        <f>TEXT(Table1[[#This Row],[Invoice Date]],"yyyy")</f>
        <v>2021</v>
      </c>
      <c r="P5728" s="4" t="str">
        <f>TEXT(Table1[[#This Row],[Invoice Date]],"mmm")</f>
        <v>Aug</v>
      </c>
      <c r="Q5728" s="4">
        <f>WEEKNUM(Table1[[#This Row],[Invoice Date]])</f>
        <v>33</v>
      </c>
    </row>
    <row r="5729" spans="2:17"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c r="O5729" s="4" t="str">
        <f>TEXT(Table1[[#This Row],[Invoice Date]],"yyyy")</f>
        <v>2021</v>
      </c>
      <c r="P5729" s="4" t="str">
        <f>TEXT(Table1[[#This Row],[Invoice Date]],"mmm")</f>
        <v>Aug</v>
      </c>
      <c r="Q5729" s="4">
        <f>WEEKNUM(Table1[[#This Row],[Invoice Date]])</f>
        <v>33</v>
      </c>
    </row>
    <row r="5730" spans="2:17"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c r="O5730" s="4" t="str">
        <f>TEXT(Table1[[#This Row],[Invoice Date]],"yyyy")</f>
        <v>2021</v>
      </c>
      <c r="P5730" s="4" t="str">
        <f>TEXT(Table1[[#This Row],[Invoice Date]],"mmm")</f>
        <v>Aug</v>
      </c>
      <c r="Q5730" s="4">
        <f>WEEKNUM(Table1[[#This Row],[Invoice Date]])</f>
        <v>33</v>
      </c>
    </row>
    <row r="5731" spans="2:17"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c r="O5731" s="4" t="str">
        <f>TEXT(Table1[[#This Row],[Invoice Date]],"yyyy")</f>
        <v>2021</v>
      </c>
      <c r="P5731" s="4" t="str">
        <f>TEXT(Table1[[#This Row],[Invoice Date]],"mmm")</f>
        <v>Aug</v>
      </c>
      <c r="Q5731" s="4">
        <f>WEEKNUM(Table1[[#This Row],[Invoice Date]])</f>
        <v>33</v>
      </c>
    </row>
    <row r="5732" spans="2:17"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c r="O5732" s="4" t="str">
        <f>TEXT(Table1[[#This Row],[Invoice Date]],"yyyy")</f>
        <v>2021</v>
      </c>
      <c r="P5732" s="4" t="str">
        <f>TEXT(Table1[[#This Row],[Invoice Date]],"mmm")</f>
        <v>Aug</v>
      </c>
      <c r="Q5732" s="4">
        <f>WEEKNUM(Table1[[#This Row],[Invoice Date]])</f>
        <v>33</v>
      </c>
    </row>
    <row r="5733" spans="2:17"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c r="O5733" s="4" t="str">
        <f>TEXT(Table1[[#This Row],[Invoice Date]],"yyyy")</f>
        <v>2021</v>
      </c>
      <c r="P5733" s="4" t="str">
        <f>TEXT(Table1[[#This Row],[Invoice Date]],"mmm")</f>
        <v>Sep</v>
      </c>
      <c r="Q5733" s="4">
        <f>WEEKNUM(Table1[[#This Row],[Invoice Date]])</f>
        <v>38</v>
      </c>
    </row>
    <row r="5734" spans="2:17"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c r="O5734" s="4" t="str">
        <f>TEXT(Table1[[#This Row],[Invoice Date]],"yyyy")</f>
        <v>2021</v>
      </c>
      <c r="P5734" s="4" t="str">
        <f>TEXT(Table1[[#This Row],[Invoice Date]],"mmm")</f>
        <v>Sep</v>
      </c>
      <c r="Q5734" s="4">
        <f>WEEKNUM(Table1[[#This Row],[Invoice Date]])</f>
        <v>38</v>
      </c>
    </row>
    <row r="5735" spans="2:17"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c r="O5735" s="4" t="str">
        <f>TEXT(Table1[[#This Row],[Invoice Date]],"yyyy")</f>
        <v>2021</v>
      </c>
      <c r="P5735" s="4" t="str">
        <f>TEXT(Table1[[#This Row],[Invoice Date]],"mmm")</f>
        <v>Sep</v>
      </c>
      <c r="Q5735" s="4">
        <f>WEEKNUM(Table1[[#This Row],[Invoice Date]])</f>
        <v>38</v>
      </c>
    </row>
    <row r="5736" spans="2:17"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c r="O5736" s="4" t="str">
        <f>TEXT(Table1[[#This Row],[Invoice Date]],"yyyy")</f>
        <v>2021</v>
      </c>
      <c r="P5736" s="4" t="str">
        <f>TEXT(Table1[[#This Row],[Invoice Date]],"mmm")</f>
        <v>Sep</v>
      </c>
      <c r="Q5736" s="4">
        <f>WEEKNUM(Table1[[#This Row],[Invoice Date]])</f>
        <v>38</v>
      </c>
    </row>
    <row r="5737" spans="2:17"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c r="O5737" s="4" t="str">
        <f>TEXT(Table1[[#This Row],[Invoice Date]],"yyyy")</f>
        <v>2021</v>
      </c>
      <c r="P5737" s="4" t="str">
        <f>TEXT(Table1[[#This Row],[Invoice Date]],"mmm")</f>
        <v>Sep</v>
      </c>
      <c r="Q5737" s="4">
        <f>WEEKNUM(Table1[[#This Row],[Invoice Date]])</f>
        <v>38</v>
      </c>
    </row>
    <row r="5738" spans="2:17"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c r="O5738" s="4" t="str">
        <f>TEXT(Table1[[#This Row],[Invoice Date]],"yyyy")</f>
        <v>2021</v>
      </c>
      <c r="P5738" s="4" t="str">
        <f>TEXT(Table1[[#This Row],[Invoice Date]],"mmm")</f>
        <v>Sep</v>
      </c>
      <c r="Q5738" s="4">
        <f>WEEKNUM(Table1[[#This Row],[Invoice Date]])</f>
        <v>38</v>
      </c>
    </row>
    <row r="5739" spans="2:17"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c r="O5739" s="4" t="str">
        <f>TEXT(Table1[[#This Row],[Invoice Date]],"yyyy")</f>
        <v>2021</v>
      </c>
      <c r="P5739" s="4" t="str">
        <f>TEXT(Table1[[#This Row],[Invoice Date]],"mmm")</f>
        <v>Oct</v>
      </c>
      <c r="Q5739" s="4">
        <f>WEEKNUM(Table1[[#This Row],[Invoice Date]])</f>
        <v>42</v>
      </c>
    </row>
    <row r="5740" spans="2:17"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c r="O5740" s="4" t="str">
        <f>TEXT(Table1[[#This Row],[Invoice Date]],"yyyy")</f>
        <v>2021</v>
      </c>
      <c r="P5740" s="4" t="str">
        <f>TEXT(Table1[[#This Row],[Invoice Date]],"mmm")</f>
        <v>Oct</v>
      </c>
      <c r="Q5740" s="4">
        <f>WEEKNUM(Table1[[#This Row],[Invoice Date]])</f>
        <v>42</v>
      </c>
    </row>
    <row r="5741" spans="2:17"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c r="O5741" s="4" t="str">
        <f>TEXT(Table1[[#This Row],[Invoice Date]],"yyyy")</f>
        <v>2021</v>
      </c>
      <c r="P5741" s="4" t="str">
        <f>TEXT(Table1[[#This Row],[Invoice Date]],"mmm")</f>
        <v>Oct</v>
      </c>
      <c r="Q5741" s="4">
        <f>WEEKNUM(Table1[[#This Row],[Invoice Date]])</f>
        <v>42</v>
      </c>
    </row>
    <row r="5742" spans="2:17"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c r="O5742" s="4" t="str">
        <f>TEXT(Table1[[#This Row],[Invoice Date]],"yyyy")</f>
        <v>2021</v>
      </c>
      <c r="P5742" s="4" t="str">
        <f>TEXT(Table1[[#This Row],[Invoice Date]],"mmm")</f>
        <v>Oct</v>
      </c>
      <c r="Q5742" s="4">
        <f>WEEKNUM(Table1[[#This Row],[Invoice Date]])</f>
        <v>42</v>
      </c>
    </row>
    <row r="5743" spans="2:17"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c r="O5743" s="4" t="str">
        <f>TEXT(Table1[[#This Row],[Invoice Date]],"yyyy")</f>
        <v>2021</v>
      </c>
      <c r="P5743" s="4" t="str">
        <f>TEXT(Table1[[#This Row],[Invoice Date]],"mmm")</f>
        <v>Oct</v>
      </c>
      <c r="Q5743" s="4">
        <f>WEEKNUM(Table1[[#This Row],[Invoice Date]])</f>
        <v>42</v>
      </c>
    </row>
    <row r="5744" spans="2:17"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c r="O5744" s="4" t="str">
        <f>TEXT(Table1[[#This Row],[Invoice Date]],"yyyy")</f>
        <v>2021</v>
      </c>
      <c r="P5744" s="4" t="str">
        <f>TEXT(Table1[[#This Row],[Invoice Date]],"mmm")</f>
        <v>Oct</v>
      </c>
      <c r="Q5744" s="4">
        <f>WEEKNUM(Table1[[#This Row],[Invoice Date]])</f>
        <v>42</v>
      </c>
    </row>
    <row r="5745" spans="2:17"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c r="O5745" s="4" t="str">
        <f>TEXT(Table1[[#This Row],[Invoice Date]],"yyyy")</f>
        <v>2021</v>
      </c>
      <c r="P5745" s="4" t="str">
        <f>TEXT(Table1[[#This Row],[Invoice Date]],"mmm")</f>
        <v>Nov</v>
      </c>
      <c r="Q5745" s="4">
        <f>WEEKNUM(Table1[[#This Row],[Invoice Date]])</f>
        <v>46</v>
      </c>
    </row>
    <row r="5746" spans="2:17"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c r="O5746" s="4" t="str">
        <f>TEXT(Table1[[#This Row],[Invoice Date]],"yyyy")</f>
        <v>2021</v>
      </c>
      <c r="P5746" s="4" t="str">
        <f>TEXT(Table1[[#This Row],[Invoice Date]],"mmm")</f>
        <v>Nov</v>
      </c>
      <c r="Q5746" s="4">
        <f>WEEKNUM(Table1[[#This Row],[Invoice Date]])</f>
        <v>46</v>
      </c>
    </row>
    <row r="5747" spans="2:17"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c r="O5747" s="4" t="str">
        <f>TEXT(Table1[[#This Row],[Invoice Date]],"yyyy")</f>
        <v>2021</v>
      </c>
      <c r="P5747" s="4" t="str">
        <f>TEXT(Table1[[#This Row],[Invoice Date]],"mmm")</f>
        <v>Nov</v>
      </c>
      <c r="Q5747" s="4">
        <f>WEEKNUM(Table1[[#This Row],[Invoice Date]])</f>
        <v>46</v>
      </c>
    </row>
    <row r="5748" spans="2:17"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c r="O5748" s="4" t="str">
        <f>TEXT(Table1[[#This Row],[Invoice Date]],"yyyy")</f>
        <v>2021</v>
      </c>
      <c r="P5748" s="4" t="str">
        <f>TEXT(Table1[[#This Row],[Invoice Date]],"mmm")</f>
        <v>Nov</v>
      </c>
      <c r="Q5748" s="4">
        <f>WEEKNUM(Table1[[#This Row],[Invoice Date]])</f>
        <v>46</v>
      </c>
    </row>
    <row r="5749" spans="2:17"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c r="O5749" s="4" t="str">
        <f>TEXT(Table1[[#This Row],[Invoice Date]],"yyyy")</f>
        <v>2021</v>
      </c>
      <c r="P5749" s="4" t="str">
        <f>TEXT(Table1[[#This Row],[Invoice Date]],"mmm")</f>
        <v>Nov</v>
      </c>
      <c r="Q5749" s="4">
        <f>WEEKNUM(Table1[[#This Row],[Invoice Date]])</f>
        <v>46</v>
      </c>
    </row>
    <row r="5750" spans="2:17"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c r="O5750" s="4" t="str">
        <f>TEXT(Table1[[#This Row],[Invoice Date]],"yyyy")</f>
        <v>2021</v>
      </c>
      <c r="P5750" s="4" t="str">
        <f>TEXT(Table1[[#This Row],[Invoice Date]],"mmm")</f>
        <v>Nov</v>
      </c>
      <c r="Q5750" s="4">
        <f>WEEKNUM(Table1[[#This Row],[Invoice Date]])</f>
        <v>46</v>
      </c>
    </row>
    <row r="5751" spans="2:17"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c r="O5751" s="4" t="str">
        <f>TEXT(Table1[[#This Row],[Invoice Date]],"yyyy")</f>
        <v>2021</v>
      </c>
      <c r="P5751" s="4" t="str">
        <f>TEXT(Table1[[#This Row],[Invoice Date]],"mmm")</f>
        <v>Dec</v>
      </c>
      <c r="Q5751" s="4">
        <f>WEEKNUM(Table1[[#This Row],[Invoice Date]])</f>
        <v>50</v>
      </c>
    </row>
    <row r="5752" spans="2:17"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c r="O5752" s="4" t="str">
        <f>TEXT(Table1[[#This Row],[Invoice Date]],"yyyy")</f>
        <v>2021</v>
      </c>
      <c r="P5752" s="4" t="str">
        <f>TEXT(Table1[[#This Row],[Invoice Date]],"mmm")</f>
        <v>Dec</v>
      </c>
      <c r="Q5752" s="4">
        <f>WEEKNUM(Table1[[#This Row],[Invoice Date]])</f>
        <v>50</v>
      </c>
    </row>
    <row r="5753" spans="2:17"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c r="O5753" s="4" t="str">
        <f>TEXT(Table1[[#This Row],[Invoice Date]],"yyyy")</f>
        <v>2021</v>
      </c>
      <c r="P5753" s="4" t="str">
        <f>TEXT(Table1[[#This Row],[Invoice Date]],"mmm")</f>
        <v>Dec</v>
      </c>
      <c r="Q5753" s="4">
        <f>WEEKNUM(Table1[[#This Row],[Invoice Date]])</f>
        <v>50</v>
      </c>
    </row>
    <row r="5754" spans="2:17"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c r="O5754" s="4" t="str">
        <f>TEXT(Table1[[#This Row],[Invoice Date]],"yyyy")</f>
        <v>2021</v>
      </c>
      <c r="P5754" s="4" t="str">
        <f>TEXT(Table1[[#This Row],[Invoice Date]],"mmm")</f>
        <v>Dec</v>
      </c>
      <c r="Q5754" s="4">
        <f>WEEKNUM(Table1[[#This Row],[Invoice Date]])</f>
        <v>50</v>
      </c>
    </row>
    <row r="5755" spans="2:17"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c r="O5755" s="4" t="str">
        <f>TEXT(Table1[[#This Row],[Invoice Date]],"yyyy")</f>
        <v>2021</v>
      </c>
      <c r="P5755" s="4" t="str">
        <f>TEXT(Table1[[#This Row],[Invoice Date]],"mmm")</f>
        <v>Dec</v>
      </c>
      <c r="Q5755" s="4">
        <f>WEEKNUM(Table1[[#This Row],[Invoice Date]])</f>
        <v>50</v>
      </c>
    </row>
    <row r="5756" spans="2:17"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c r="O5756" s="4" t="str">
        <f>TEXT(Table1[[#This Row],[Invoice Date]],"yyyy")</f>
        <v>2021</v>
      </c>
      <c r="P5756" s="4" t="str">
        <f>TEXT(Table1[[#This Row],[Invoice Date]],"mmm")</f>
        <v>Dec</v>
      </c>
      <c r="Q5756" s="4">
        <f>WEEKNUM(Table1[[#This Row],[Invoice Date]])</f>
        <v>50</v>
      </c>
    </row>
    <row r="5757" spans="2:17"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c r="O5757" s="4" t="str">
        <f>TEXT(Table1[[#This Row],[Invoice Date]],"yyyy")</f>
        <v>2021</v>
      </c>
      <c r="P5757" s="4" t="str">
        <f>TEXT(Table1[[#This Row],[Invoice Date]],"mmm")</f>
        <v>Jan</v>
      </c>
      <c r="Q5757" s="4">
        <f>WEEKNUM(Table1[[#This Row],[Invoice Date]])</f>
        <v>5</v>
      </c>
    </row>
    <row r="5758" spans="2:17"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c r="O5758" s="4" t="str">
        <f>TEXT(Table1[[#This Row],[Invoice Date]],"yyyy")</f>
        <v>2021</v>
      </c>
      <c r="P5758" s="4" t="str">
        <f>TEXT(Table1[[#This Row],[Invoice Date]],"mmm")</f>
        <v>Jan</v>
      </c>
      <c r="Q5758" s="4">
        <f>WEEKNUM(Table1[[#This Row],[Invoice Date]])</f>
        <v>5</v>
      </c>
    </row>
    <row r="5759" spans="2:17"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c r="O5759" s="4" t="str">
        <f>TEXT(Table1[[#This Row],[Invoice Date]],"yyyy")</f>
        <v>2021</v>
      </c>
      <c r="P5759" s="4" t="str">
        <f>TEXT(Table1[[#This Row],[Invoice Date]],"mmm")</f>
        <v>Jan</v>
      </c>
      <c r="Q5759" s="4">
        <f>WEEKNUM(Table1[[#This Row],[Invoice Date]])</f>
        <v>5</v>
      </c>
    </row>
    <row r="5760" spans="2:17"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c r="O5760" s="4" t="str">
        <f>TEXT(Table1[[#This Row],[Invoice Date]],"yyyy")</f>
        <v>2021</v>
      </c>
      <c r="P5760" s="4" t="str">
        <f>TEXT(Table1[[#This Row],[Invoice Date]],"mmm")</f>
        <v>Jan</v>
      </c>
      <c r="Q5760" s="4">
        <f>WEEKNUM(Table1[[#This Row],[Invoice Date]])</f>
        <v>5</v>
      </c>
    </row>
    <row r="5761" spans="2:17"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c r="O5761" s="4" t="str">
        <f>TEXT(Table1[[#This Row],[Invoice Date]],"yyyy")</f>
        <v>2021</v>
      </c>
      <c r="P5761" s="4" t="str">
        <f>TEXT(Table1[[#This Row],[Invoice Date]],"mmm")</f>
        <v>Jan</v>
      </c>
      <c r="Q5761" s="4">
        <f>WEEKNUM(Table1[[#This Row],[Invoice Date]])</f>
        <v>5</v>
      </c>
    </row>
    <row r="5762" spans="2:17"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c r="O5762" s="4" t="str">
        <f>TEXT(Table1[[#This Row],[Invoice Date]],"yyyy")</f>
        <v>2021</v>
      </c>
      <c r="P5762" s="4" t="str">
        <f>TEXT(Table1[[#This Row],[Invoice Date]],"mmm")</f>
        <v>Jan</v>
      </c>
      <c r="Q5762" s="4">
        <f>WEEKNUM(Table1[[#This Row],[Invoice Date]])</f>
        <v>5</v>
      </c>
    </row>
    <row r="5763" spans="2:17"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c r="O5763" s="4" t="str">
        <f>TEXT(Table1[[#This Row],[Invoice Date]],"yyyy")</f>
        <v>2021</v>
      </c>
      <c r="P5763" s="4" t="str">
        <f>TEXT(Table1[[#This Row],[Invoice Date]],"mmm")</f>
        <v>Feb</v>
      </c>
      <c r="Q5763" s="4">
        <f>WEEKNUM(Table1[[#This Row],[Invoice Date]])</f>
        <v>9</v>
      </c>
    </row>
    <row r="5764" spans="2:17"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c r="O5764" s="4" t="str">
        <f>TEXT(Table1[[#This Row],[Invoice Date]],"yyyy")</f>
        <v>2021</v>
      </c>
      <c r="P5764" s="4" t="str">
        <f>TEXT(Table1[[#This Row],[Invoice Date]],"mmm")</f>
        <v>Feb</v>
      </c>
      <c r="Q5764" s="4">
        <f>WEEKNUM(Table1[[#This Row],[Invoice Date]])</f>
        <v>9</v>
      </c>
    </row>
    <row r="5765" spans="2:17"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c r="O5765" s="4" t="str">
        <f>TEXT(Table1[[#This Row],[Invoice Date]],"yyyy")</f>
        <v>2021</v>
      </c>
      <c r="P5765" s="4" t="str">
        <f>TEXT(Table1[[#This Row],[Invoice Date]],"mmm")</f>
        <v>Feb</v>
      </c>
      <c r="Q5765" s="4">
        <f>WEEKNUM(Table1[[#This Row],[Invoice Date]])</f>
        <v>9</v>
      </c>
    </row>
    <row r="5766" spans="2:17"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c r="O5766" s="4" t="str">
        <f>TEXT(Table1[[#This Row],[Invoice Date]],"yyyy")</f>
        <v>2021</v>
      </c>
      <c r="P5766" s="4" t="str">
        <f>TEXT(Table1[[#This Row],[Invoice Date]],"mmm")</f>
        <v>Feb</v>
      </c>
      <c r="Q5766" s="4">
        <f>WEEKNUM(Table1[[#This Row],[Invoice Date]])</f>
        <v>9</v>
      </c>
    </row>
    <row r="5767" spans="2:17"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c r="O5767" s="4" t="str">
        <f>TEXT(Table1[[#This Row],[Invoice Date]],"yyyy")</f>
        <v>2021</v>
      </c>
      <c r="P5767" s="4" t="str">
        <f>TEXT(Table1[[#This Row],[Invoice Date]],"mmm")</f>
        <v>Feb</v>
      </c>
      <c r="Q5767" s="4">
        <f>WEEKNUM(Table1[[#This Row],[Invoice Date]])</f>
        <v>9</v>
      </c>
    </row>
    <row r="5768" spans="2:17"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c r="O5768" s="4" t="str">
        <f>TEXT(Table1[[#This Row],[Invoice Date]],"yyyy")</f>
        <v>2021</v>
      </c>
      <c r="P5768" s="4" t="str">
        <f>TEXT(Table1[[#This Row],[Invoice Date]],"mmm")</f>
        <v>Feb</v>
      </c>
      <c r="Q5768" s="4">
        <f>WEEKNUM(Table1[[#This Row],[Invoice Date]])</f>
        <v>9</v>
      </c>
    </row>
    <row r="5769" spans="2:17"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c r="O5769" s="4" t="str">
        <f>TEXT(Table1[[#This Row],[Invoice Date]],"yyyy")</f>
        <v>2021</v>
      </c>
      <c r="P5769" s="4" t="str">
        <f>TEXT(Table1[[#This Row],[Invoice Date]],"mmm")</f>
        <v>Mar</v>
      </c>
      <c r="Q5769" s="4">
        <f>WEEKNUM(Table1[[#This Row],[Invoice Date]])</f>
        <v>13</v>
      </c>
    </row>
    <row r="5770" spans="2:17"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c r="O5770" s="4" t="str">
        <f>TEXT(Table1[[#This Row],[Invoice Date]],"yyyy")</f>
        <v>2021</v>
      </c>
      <c r="P5770" s="4" t="str">
        <f>TEXT(Table1[[#This Row],[Invoice Date]],"mmm")</f>
        <v>Mar</v>
      </c>
      <c r="Q5770" s="4">
        <f>WEEKNUM(Table1[[#This Row],[Invoice Date]])</f>
        <v>13</v>
      </c>
    </row>
    <row r="5771" spans="2:17"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c r="O5771" s="4" t="str">
        <f>TEXT(Table1[[#This Row],[Invoice Date]],"yyyy")</f>
        <v>2021</v>
      </c>
      <c r="P5771" s="4" t="str">
        <f>TEXT(Table1[[#This Row],[Invoice Date]],"mmm")</f>
        <v>Mar</v>
      </c>
      <c r="Q5771" s="4">
        <f>WEEKNUM(Table1[[#This Row],[Invoice Date]])</f>
        <v>13</v>
      </c>
    </row>
    <row r="5772" spans="2:17"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c r="O5772" s="4" t="str">
        <f>TEXT(Table1[[#This Row],[Invoice Date]],"yyyy")</f>
        <v>2021</v>
      </c>
      <c r="P5772" s="4" t="str">
        <f>TEXT(Table1[[#This Row],[Invoice Date]],"mmm")</f>
        <v>Mar</v>
      </c>
      <c r="Q5772" s="4">
        <f>WEEKNUM(Table1[[#This Row],[Invoice Date]])</f>
        <v>13</v>
      </c>
    </row>
    <row r="5773" spans="2:17"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c r="O5773" s="4" t="str">
        <f>TEXT(Table1[[#This Row],[Invoice Date]],"yyyy")</f>
        <v>2021</v>
      </c>
      <c r="P5773" s="4" t="str">
        <f>TEXT(Table1[[#This Row],[Invoice Date]],"mmm")</f>
        <v>Mar</v>
      </c>
      <c r="Q5773" s="4">
        <f>WEEKNUM(Table1[[#This Row],[Invoice Date]])</f>
        <v>13</v>
      </c>
    </row>
    <row r="5774" spans="2:17"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c r="O5774" s="4" t="str">
        <f>TEXT(Table1[[#This Row],[Invoice Date]],"yyyy")</f>
        <v>2021</v>
      </c>
      <c r="P5774" s="4" t="str">
        <f>TEXT(Table1[[#This Row],[Invoice Date]],"mmm")</f>
        <v>Mar</v>
      </c>
      <c r="Q5774" s="4">
        <f>WEEKNUM(Table1[[#This Row],[Invoice Date]])</f>
        <v>13</v>
      </c>
    </row>
    <row r="5775" spans="2:17"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c r="O5775" s="4" t="str">
        <f>TEXT(Table1[[#This Row],[Invoice Date]],"yyyy")</f>
        <v>2021</v>
      </c>
      <c r="P5775" s="4" t="str">
        <f>TEXT(Table1[[#This Row],[Invoice Date]],"mmm")</f>
        <v>Apr</v>
      </c>
      <c r="Q5775" s="4">
        <f>WEEKNUM(Table1[[#This Row],[Invoice Date]])</f>
        <v>17</v>
      </c>
    </row>
    <row r="5776" spans="2:17"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c r="O5776" s="4" t="str">
        <f>TEXT(Table1[[#This Row],[Invoice Date]],"yyyy")</f>
        <v>2021</v>
      </c>
      <c r="P5776" s="4" t="str">
        <f>TEXT(Table1[[#This Row],[Invoice Date]],"mmm")</f>
        <v>Apr</v>
      </c>
      <c r="Q5776" s="4">
        <f>WEEKNUM(Table1[[#This Row],[Invoice Date]])</f>
        <v>17</v>
      </c>
    </row>
    <row r="5777" spans="2:17"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c r="O5777" s="4" t="str">
        <f>TEXT(Table1[[#This Row],[Invoice Date]],"yyyy")</f>
        <v>2021</v>
      </c>
      <c r="P5777" s="4" t="str">
        <f>TEXT(Table1[[#This Row],[Invoice Date]],"mmm")</f>
        <v>Apr</v>
      </c>
      <c r="Q5777" s="4">
        <f>WEEKNUM(Table1[[#This Row],[Invoice Date]])</f>
        <v>17</v>
      </c>
    </row>
    <row r="5778" spans="2:17"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c r="O5778" s="4" t="str">
        <f>TEXT(Table1[[#This Row],[Invoice Date]],"yyyy")</f>
        <v>2021</v>
      </c>
      <c r="P5778" s="4" t="str">
        <f>TEXT(Table1[[#This Row],[Invoice Date]],"mmm")</f>
        <v>Apr</v>
      </c>
      <c r="Q5778" s="4">
        <f>WEEKNUM(Table1[[#This Row],[Invoice Date]])</f>
        <v>17</v>
      </c>
    </row>
    <row r="5779" spans="2:17"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c r="O5779" s="4" t="str">
        <f>TEXT(Table1[[#This Row],[Invoice Date]],"yyyy")</f>
        <v>2021</v>
      </c>
      <c r="P5779" s="4" t="str">
        <f>TEXT(Table1[[#This Row],[Invoice Date]],"mmm")</f>
        <v>Apr</v>
      </c>
      <c r="Q5779" s="4">
        <f>WEEKNUM(Table1[[#This Row],[Invoice Date]])</f>
        <v>17</v>
      </c>
    </row>
    <row r="5780" spans="2:17"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c r="O5780" s="4" t="str">
        <f>TEXT(Table1[[#This Row],[Invoice Date]],"yyyy")</f>
        <v>2021</v>
      </c>
      <c r="P5780" s="4" t="str">
        <f>TEXT(Table1[[#This Row],[Invoice Date]],"mmm")</f>
        <v>Apr</v>
      </c>
      <c r="Q5780" s="4">
        <f>WEEKNUM(Table1[[#This Row],[Invoice Date]])</f>
        <v>17</v>
      </c>
    </row>
    <row r="5781" spans="2:17"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c r="O5781" s="4" t="str">
        <f>TEXT(Table1[[#This Row],[Invoice Date]],"yyyy")</f>
        <v>2021</v>
      </c>
      <c r="P5781" s="4" t="str">
        <f>TEXT(Table1[[#This Row],[Invoice Date]],"mmm")</f>
        <v>May</v>
      </c>
      <c r="Q5781" s="4">
        <f>WEEKNUM(Table1[[#This Row],[Invoice Date]])</f>
        <v>22</v>
      </c>
    </row>
    <row r="5782" spans="2:17"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c r="O5782" s="4" t="str">
        <f>TEXT(Table1[[#This Row],[Invoice Date]],"yyyy")</f>
        <v>2021</v>
      </c>
      <c r="P5782" s="4" t="str">
        <f>TEXT(Table1[[#This Row],[Invoice Date]],"mmm")</f>
        <v>May</v>
      </c>
      <c r="Q5782" s="4">
        <f>WEEKNUM(Table1[[#This Row],[Invoice Date]])</f>
        <v>22</v>
      </c>
    </row>
    <row r="5783" spans="2:17"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c r="O5783" s="4" t="str">
        <f>TEXT(Table1[[#This Row],[Invoice Date]],"yyyy")</f>
        <v>2021</v>
      </c>
      <c r="P5783" s="4" t="str">
        <f>TEXT(Table1[[#This Row],[Invoice Date]],"mmm")</f>
        <v>May</v>
      </c>
      <c r="Q5783" s="4">
        <f>WEEKNUM(Table1[[#This Row],[Invoice Date]])</f>
        <v>22</v>
      </c>
    </row>
    <row r="5784" spans="2:17"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c r="O5784" s="4" t="str">
        <f>TEXT(Table1[[#This Row],[Invoice Date]],"yyyy")</f>
        <v>2021</v>
      </c>
      <c r="P5784" s="4" t="str">
        <f>TEXT(Table1[[#This Row],[Invoice Date]],"mmm")</f>
        <v>May</v>
      </c>
      <c r="Q5784" s="4">
        <f>WEEKNUM(Table1[[#This Row],[Invoice Date]])</f>
        <v>22</v>
      </c>
    </row>
    <row r="5785" spans="2:17"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c r="O5785" s="4" t="str">
        <f>TEXT(Table1[[#This Row],[Invoice Date]],"yyyy")</f>
        <v>2021</v>
      </c>
      <c r="P5785" s="4" t="str">
        <f>TEXT(Table1[[#This Row],[Invoice Date]],"mmm")</f>
        <v>May</v>
      </c>
      <c r="Q5785" s="4">
        <f>WEEKNUM(Table1[[#This Row],[Invoice Date]])</f>
        <v>22</v>
      </c>
    </row>
    <row r="5786" spans="2:17"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c r="O5786" s="4" t="str">
        <f>TEXT(Table1[[#This Row],[Invoice Date]],"yyyy")</f>
        <v>2021</v>
      </c>
      <c r="P5786" s="4" t="str">
        <f>TEXT(Table1[[#This Row],[Invoice Date]],"mmm")</f>
        <v>May</v>
      </c>
      <c r="Q5786" s="4">
        <f>WEEKNUM(Table1[[#This Row],[Invoice Date]])</f>
        <v>22</v>
      </c>
    </row>
    <row r="5787" spans="2:17"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c r="O5787" s="4" t="str">
        <f>TEXT(Table1[[#This Row],[Invoice Date]],"yyyy")</f>
        <v>2021</v>
      </c>
      <c r="P5787" s="4" t="str">
        <f>TEXT(Table1[[#This Row],[Invoice Date]],"mmm")</f>
        <v>Jun</v>
      </c>
      <c r="Q5787" s="4">
        <f>WEEKNUM(Table1[[#This Row],[Invoice Date]])</f>
        <v>26</v>
      </c>
    </row>
    <row r="5788" spans="2:17"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c r="O5788" s="4" t="str">
        <f>TEXT(Table1[[#This Row],[Invoice Date]],"yyyy")</f>
        <v>2021</v>
      </c>
      <c r="P5788" s="4" t="str">
        <f>TEXT(Table1[[#This Row],[Invoice Date]],"mmm")</f>
        <v>Jun</v>
      </c>
      <c r="Q5788" s="4">
        <f>WEEKNUM(Table1[[#This Row],[Invoice Date]])</f>
        <v>26</v>
      </c>
    </row>
    <row r="5789" spans="2:17"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c r="O5789" s="4" t="str">
        <f>TEXT(Table1[[#This Row],[Invoice Date]],"yyyy")</f>
        <v>2021</v>
      </c>
      <c r="P5789" s="4" t="str">
        <f>TEXT(Table1[[#This Row],[Invoice Date]],"mmm")</f>
        <v>Jun</v>
      </c>
      <c r="Q5789" s="4">
        <f>WEEKNUM(Table1[[#This Row],[Invoice Date]])</f>
        <v>26</v>
      </c>
    </row>
    <row r="5790" spans="2:17"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c r="O5790" s="4" t="str">
        <f>TEXT(Table1[[#This Row],[Invoice Date]],"yyyy")</f>
        <v>2021</v>
      </c>
      <c r="P5790" s="4" t="str">
        <f>TEXT(Table1[[#This Row],[Invoice Date]],"mmm")</f>
        <v>Jun</v>
      </c>
      <c r="Q5790" s="4">
        <f>WEEKNUM(Table1[[#This Row],[Invoice Date]])</f>
        <v>26</v>
      </c>
    </row>
    <row r="5791" spans="2:17"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c r="O5791" s="4" t="str">
        <f>TEXT(Table1[[#This Row],[Invoice Date]],"yyyy")</f>
        <v>2021</v>
      </c>
      <c r="P5791" s="4" t="str">
        <f>TEXT(Table1[[#This Row],[Invoice Date]],"mmm")</f>
        <v>Jun</v>
      </c>
      <c r="Q5791" s="4">
        <f>WEEKNUM(Table1[[#This Row],[Invoice Date]])</f>
        <v>26</v>
      </c>
    </row>
    <row r="5792" spans="2:17"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c r="O5792" s="4" t="str">
        <f>TEXT(Table1[[#This Row],[Invoice Date]],"yyyy")</f>
        <v>2021</v>
      </c>
      <c r="P5792" s="4" t="str">
        <f>TEXT(Table1[[#This Row],[Invoice Date]],"mmm")</f>
        <v>Jun</v>
      </c>
      <c r="Q5792" s="4">
        <f>WEEKNUM(Table1[[#This Row],[Invoice Date]])</f>
        <v>26</v>
      </c>
    </row>
    <row r="5793" spans="2:17"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c r="O5793" s="4" t="str">
        <f>TEXT(Table1[[#This Row],[Invoice Date]],"yyyy")</f>
        <v>2021</v>
      </c>
      <c r="P5793" s="4" t="str">
        <f>TEXT(Table1[[#This Row],[Invoice Date]],"mmm")</f>
        <v>Jul</v>
      </c>
      <c r="Q5793" s="4">
        <f>WEEKNUM(Table1[[#This Row],[Invoice Date]])</f>
        <v>30</v>
      </c>
    </row>
    <row r="5794" spans="2:17"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c r="O5794" s="4" t="str">
        <f>TEXT(Table1[[#This Row],[Invoice Date]],"yyyy")</f>
        <v>2021</v>
      </c>
      <c r="P5794" s="4" t="str">
        <f>TEXT(Table1[[#This Row],[Invoice Date]],"mmm")</f>
        <v>Jul</v>
      </c>
      <c r="Q5794" s="4">
        <f>WEEKNUM(Table1[[#This Row],[Invoice Date]])</f>
        <v>30</v>
      </c>
    </row>
    <row r="5795" spans="2:17"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c r="O5795" s="4" t="str">
        <f>TEXT(Table1[[#This Row],[Invoice Date]],"yyyy")</f>
        <v>2021</v>
      </c>
      <c r="P5795" s="4" t="str">
        <f>TEXT(Table1[[#This Row],[Invoice Date]],"mmm")</f>
        <v>Jul</v>
      </c>
      <c r="Q5795" s="4">
        <f>WEEKNUM(Table1[[#This Row],[Invoice Date]])</f>
        <v>30</v>
      </c>
    </row>
    <row r="5796" spans="2:17"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c r="O5796" s="4" t="str">
        <f>TEXT(Table1[[#This Row],[Invoice Date]],"yyyy")</f>
        <v>2021</v>
      </c>
      <c r="P5796" s="4" t="str">
        <f>TEXT(Table1[[#This Row],[Invoice Date]],"mmm")</f>
        <v>Jul</v>
      </c>
      <c r="Q5796" s="4">
        <f>WEEKNUM(Table1[[#This Row],[Invoice Date]])</f>
        <v>30</v>
      </c>
    </row>
    <row r="5797" spans="2:17"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c r="O5797" s="4" t="str">
        <f>TEXT(Table1[[#This Row],[Invoice Date]],"yyyy")</f>
        <v>2021</v>
      </c>
      <c r="P5797" s="4" t="str">
        <f>TEXT(Table1[[#This Row],[Invoice Date]],"mmm")</f>
        <v>Jul</v>
      </c>
      <c r="Q5797" s="4">
        <f>WEEKNUM(Table1[[#This Row],[Invoice Date]])</f>
        <v>30</v>
      </c>
    </row>
    <row r="5798" spans="2:17"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c r="O5798" s="4" t="str">
        <f>TEXT(Table1[[#This Row],[Invoice Date]],"yyyy")</f>
        <v>2021</v>
      </c>
      <c r="P5798" s="4" t="str">
        <f>TEXT(Table1[[#This Row],[Invoice Date]],"mmm")</f>
        <v>Jul</v>
      </c>
      <c r="Q5798" s="4">
        <f>WEEKNUM(Table1[[#This Row],[Invoice Date]])</f>
        <v>30</v>
      </c>
    </row>
    <row r="5799" spans="2:17"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c r="O5799" s="4" t="str">
        <f>TEXT(Table1[[#This Row],[Invoice Date]],"yyyy")</f>
        <v>2021</v>
      </c>
      <c r="P5799" s="4" t="str">
        <f>TEXT(Table1[[#This Row],[Invoice Date]],"mmm")</f>
        <v>Aug</v>
      </c>
      <c r="Q5799" s="4">
        <f>WEEKNUM(Table1[[#This Row],[Invoice Date]])</f>
        <v>35</v>
      </c>
    </row>
    <row r="5800" spans="2:17"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c r="O5800" s="4" t="str">
        <f>TEXT(Table1[[#This Row],[Invoice Date]],"yyyy")</f>
        <v>2021</v>
      </c>
      <c r="P5800" s="4" t="str">
        <f>TEXT(Table1[[#This Row],[Invoice Date]],"mmm")</f>
        <v>Aug</v>
      </c>
      <c r="Q5800" s="4">
        <f>WEEKNUM(Table1[[#This Row],[Invoice Date]])</f>
        <v>35</v>
      </c>
    </row>
    <row r="5801" spans="2:17"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c r="O5801" s="4" t="str">
        <f>TEXT(Table1[[#This Row],[Invoice Date]],"yyyy")</f>
        <v>2021</v>
      </c>
      <c r="P5801" s="4" t="str">
        <f>TEXT(Table1[[#This Row],[Invoice Date]],"mmm")</f>
        <v>Aug</v>
      </c>
      <c r="Q5801" s="4">
        <f>WEEKNUM(Table1[[#This Row],[Invoice Date]])</f>
        <v>35</v>
      </c>
    </row>
    <row r="5802" spans="2:17"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c r="O5802" s="4" t="str">
        <f>TEXT(Table1[[#This Row],[Invoice Date]],"yyyy")</f>
        <v>2021</v>
      </c>
      <c r="P5802" s="4" t="str">
        <f>TEXT(Table1[[#This Row],[Invoice Date]],"mmm")</f>
        <v>Aug</v>
      </c>
      <c r="Q5802" s="4">
        <f>WEEKNUM(Table1[[#This Row],[Invoice Date]])</f>
        <v>35</v>
      </c>
    </row>
    <row r="5803" spans="2:17"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c r="O5803" s="4" t="str">
        <f>TEXT(Table1[[#This Row],[Invoice Date]],"yyyy")</f>
        <v>2021</v>
      </c>
      <c r="P5803" s="4" t="str">
        <f>TEXT(Table1[[#This Row],[Invoice Date]],"mmm")</f>
        <v>Aug</v>
      </c>
      <c r="Q5803" s="4">
        <f>WEEKNUM(Table1[[#This Row],[Invoice Date]])</f>
        <v>35</v>
      </c>
    </row>
    <row r="5804" spans="2:17"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c r="O5804" s="4" t="str">
        <f>TEXT(Table1[[#This Row],[Invoice Date]],"yyyy")</f>
        <v>2021</v>
      </c>
      <c r="P5804" s="4" t="str">
        <f>TEXT(Table1[[#This Row],[Invoice Date]],"mmm")</f>
        <v>Aug</v>
      </c>
      <c r="Q5804" s="4">
        <f>WEEKNUM(Table1[[#This Row],[Invoice Date]])</f>
        <v>35</v>
      </c>
    </row>
    <row r="5805" spans="2:17"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c r="O5805" s="4" t="str">
        <f>TEXT(Table1[[#This Row],[Invoice Date]],"yyyy")</f>
        <v>2021</v>
      </c>
      <c r="P5805" s="4" t="str">
        <f>TEXT(Table1[[#This Row],[Invoice Date]],"mmm")</f>
        <v>Sep</v>
      </c>
      <c r="Q5805" s="4">
        <f>WEEKNUM(Table1[[#This Row],[Invoice Date]])</f>
        <v>39</v>
      </c>
    </row>
    <row r="5806" spans="2:17"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c r="O5806" s="4" t="str">
        <f>TEXT(Table1[[#This Row],[Invoice Date]],"yyyy")</f>
        <v>2021</v>
      </c>
      <c r="P5806" s="4" t="str">
        <f>TEXT(Table1[[#This Row],[Invoice Date]],"mmm")</f>
        <v>Sep</v>
      </c>
      <c r="Q5806" s="4">
        <f>WEEKNUM(Table1[[#This Row],[Invoice Date]])</f>
        <v>39</v>
      </c>
    </row>
    <row r="5807" spans="2:17"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c r="O5807" s="4" t="str">
        <f>TEXT(Table1[[#This Row],[Invoice Date]],"yyyy")</f>
        <v>2021</v>
      </c>
      <c r="P5807" s="4" t="str">
        <f>TEXT(Table1[[#This Row],[Invoice Date]],"mmm")</f>
        <v>Sep</v>
      </c>
      <c r="Q5807" s="4">
        <f>WEEKNUM(Table1[[#This Row],[Invoice Date]])</f>
        <v>39</v>
      </c>
    </row>
    <row r="5808" spans="2:17"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c r="O5808" s="4" t="str">
        <f>TEXT(Table1[[#This Row],[Invoice Date]],"yyyy")</f>
        <v>2021</v>
      </c>
      <c r="P5808" s="4" t="str">
        <f>TEXT(Table1[[#This Row],[Invoice Date]],"mmm")</f>
        <v>Sep</v>
      </c>
      <c r="Q5808" s="4">
        <f>WEEKNUM(Table1[[#This Row],[Invoice Date]])</f>
        <v>39</v>
      </c>
    </row>
    <row r="5809" spans="2:17"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c r="O5809" s="4" t="str">
        <f>TEXT(Table1[[#This Row],[Invoice Date]],"yyyy")</f>
        <v>2021</v>
      </c>
      <c r="P5809" s="4" t="str">
        <f>TEXT(Table1[[#This Row],[Invoice Date]],"mmm")</f>
        <v>Sep</v>
      </c>
      <c r="Q5809" s="4">
        <f>WEEKNUM(Table1[[#This Row],[Invoice Date]])</f>
        <v>39</v>
      </c>
    </row>
    <row r="5810" spans="2:17"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c r="O5810" s="4" t="str">
        <f>TEXT(Table1[[#This Row],[Invoice Date]],"yyyy")</f>
        <v>2021</v>
      </c>
      <c r="P5810" s="4" t="str">
        <f>TEXT(Table1[[#This Row],[Invoice Date]],"mmm")</f>
        <v>Sep</v>
      </c>
      <c r="Q5810" s="4">
        <f>WEEKNUM(Table1[[#This Row],[Invoice Date]])</f>
        <v>39</v>
      </c>
    </row>
    <row r="5811" spans="2:17"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c r="O5811" s="4" t="str">
        <f>TEXT(Table1[[#This Row],[Invoice Date]],"yyyy")</f>
        <v>2021</v>
      </c>
      <c r="P5811" s="4" t="str">
        <f>TEXT(Table1[[#This Row],[Invoice Date]],"mmm")</f>
        <v>Oct</v>
      </c>
      <c r="Q5811" s="4">
        <f>WEEKNUM(Table1[[#This Row],[Invoice Date]])</f>
        <v>44</v>
      </c>
    </row>
    <row r="5812" spans="2:17"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c r="O5812" s="4" t="str">
        <f>TEXT(Table1[[#This Row],[Invoice Date]],"yyyy")</f>
        <v>2021</v>
      </c>
      <c r="P5812" s="4" t="str">
        <f>TEXT(Table1[[#This Row],[Invoice Date]],"mmm")</f>
        <v>Oct</v>
      </c>
      <c r="Q5812" s="4">
        <f>WEEKNUM(Table1[[#This Row],[Invoice Date]])</f>
        <v>44</v>
      </c>
    </row>
    <row r="5813" spans="2:17"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c r="O5813" s="4" t="str">
        <f>TEXT(Table1[[#This Row],[Invoice Date]],"yyyy")</f>
        <v>2021</v>
      </c>
      <c r="P5813" s="4" t="str">
        <f>TEXT(Table1[[#This Row],[Invoice Date]],"mmm")</f>
        <v>Oct</v>
      </c>
      <c r="Q5813" s="4">
        <f>WEEKNUM(Table1[[#This Row],[Invoice Date]])</f>
        <v>44</v>
      </c>
    </row>
    <row r="5814" spans="2:17"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c r="O5814" s="4" t="str">
        <f>TEXT(Table1[[#This Row],[Invoice Date]],"yyyy")</f>
        <v>2021</v>
      </c>
      <c r="P5814" s="4" t="str">
        <f>TEXT(Table1[[#This Row],[Invoice Date]],"mmm")</f>
        <v>Oct</v>
      </c>
      <c r="Q5814" s="4">
        <f>WEEKNUM(Table1[[#This Row],[Invoice Date]])</f>
        <v>44</v>
      </c>
    </row>
    <row r="5815" spans="2:17"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c r="O5815" s="4" t="str">
        <f>TEXT(Table1[[#This Row],[Invoice Date]],"yyyy")</f>
        <v>2021</v>
      </c>
      <c r="P5815" s="4" t="str">
        <f>TEXT(Table1[[#This Row],[Invoice Date]],"mmm")</f>
        <v>Oct</v>
      </c>
      <c r="Q5815" s="4">
        <f>WEEKNUM(Table1[[#This Row],[Invoice Date]])</f>
        <v>44</v>
      </c>
    </row>
    <row r="5816" spans="2:17"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c r="O5816" s="4" t="str">
        <f>TEXT(Table1[[#This Row],[Invoice Date]],"yyyy")</f>
        <v>2021</v>
      </c>
      <c r="P5816" s="4" t="str">
        <f>TEXT(Table1[[#This Row],[Invoice Date]],"mmm")</f>
        <v>Oct</v>
      </c>
      <c r="Q5816" s="4">
        <f>WEEKNUM(Table1[[#This Row],[Invoice Date]])</f>
        <v>44</v>
      </c>
    </row>
    <row r="5817" spans="2:17"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c r="O5817" s="4" t="str">
        <f>TEXT(Table1[[#This Row],[Invoice Date]],"yyyy")</f>
        <v>2021</v>
      </c>
      <c r="P5817" s="4" t="str">
        <f>TEXT(Table1[[#This Row],[Invoice Date]],"mmm")</f>
        <v>Nov</v>
      </c>
      <c r="Q5817" s="4">
        <f>WEEKNUM(Table1[[#This Row],[Invoice Date]])</f>
        <v>48</v>
      </c>
    </row>
    <row r="5818" spans="2:17"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c r="O5818" s="4" t="str">
        <f>TEXT(Table1[[#This Row],[Invoice Date]],"yyyy")</f>
        <v>2021</v>
      </c>
      <c r="P5818" s="4" t="str">
        <f>TEXT(Table1[[#This Row],[Invoice Date]],"mmm")</f>
        <v>Nov</v>
      </c>
      <c r="Q5818" s="4">
        <f>WEEKNUM(Table1[[#This Row],[Invoice Date]])</f>
        <v>48</v>
      </c>
    </row>
    <row r="5819" spans="2:17"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c r="O5819" s="4" t="str">
        <f>TEXT(Table1[[#This Row],[Invoice Date]],"yyyy")</f>
        <v>2021</v>
      </c>
      <c r="P5819" s="4" t="str">
        <f>TEXT(Table1[[#This Row],[Invoice Date]],"mmm")</f>
        <v>Nov</v>
      </c>
      <c r="Q5819" s="4">
        <f>WEEKNUM(Table1[[#This Row],[Invoice Date]])</f>
        <v>48</v>
      </c>
    </row>
    <row r="5820" spans="2:17"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c r="O5820" s="4" t="str">
        <f>TEXT(Table1[[#This Row],[Invoice Date]],"yyyy")</f>
        <v>2021</v>
      </c>
      <c r="P5820" s="4" t="str">
        <f>TEXT(Table1[[#This Row],[Invoice Date]],"mmm")</f>
        <v>Nov</v>
      </c>
      <c r="Q5820" s="4">
        <f>WEEKNUM(Table1[[#This Row],[Invoice Date]])</f>
        <v>48</v>
      </c>
    </row>
    <row r="5821" spans="2:17"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c r="O5821" s="4" t="str">
        <f>TEXT(Table1[[#This Row],[Invoice Date]],"yyyy")</f>
        <v>2021</v>
      </c>
      <c r="P5821" s="4" t="str">
        <f>TEXT(Table1[[#This Row],[Invoice Date]],"mmm")</f>
        <v>Nov</v>
      </c>
      <c r="Q5821" s="4">
        <f>WEEKNUM(Table1[[#This Row],[Invoice Date]])</f>
        <v>48</v>
      </c>
    </row>
    <row r="5822" spans="2:17"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c r="O5822" s="4" t="str">
        <f>TEXT(Table1[[#This Row],[Invoice Date]],"yyyy")</f>
        <v>2021</v>
      </c>
      <c r="P5822" s="4" t="str">
        <f>TEXT(Table1[[#This Row],[Invoice Date]],"mmm")</f>
        <v>Nov</v>
      </c>
      <c r="Q5822" s="4">
        <f>WEEKNUM(Table1[[#This Row],[Invoice Date]])</f>
        <v>48</v>
      </c>
    </row>
    <row r="5823" spans="2:17"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c r="O5823" s="4" t="str">
        <f>TEXT(Table1[[#This Row],[Invoice Date]],"yyyy")</f>
        <v>2021</v>
      </c>
      <c r="P5823" s="4" t="str">
        <f>TEXT(Table1[[#This Row],[Invoice Date]],"mmm")</f>
        <v>Dec</v>
      </c>
      <c r="Q5823" s="4">
        <f>WEEKNUM(Table1[[#This Row],[Invoice Date]])</f>
        <v>52</v>
      </c>
    </row>
    <row r="5824" spans="2:17"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c r="O5824" s="4" t="str">
        <f>TEXT(Table1[[#This Row],[Invoice Date]],"yyyy")</f>
        <v>2021</v>
      </c>
      <c r="P5824" s="4" t="str">
        <f>TEXT(Table1[[#This Row],[Invoice Date]],"mmm")</f>
        <v>Dec</v>
      </c>
      <c r="Q5824" s="4">
        <f>WEEKNUM(Table1[[#This Row],[Invoice Date]])</f>
        <v>52</v>
      </c>
    </row>
    <row r="5825" spans="2:17"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c r="O5825" s="4" t="str">
        <f>TEXT(Table1[[#This Row],[Invoice Date]],"yyyy")</f>
        <v>2021</v>
      </c>
      <c r="P5825" s="4" t="str">
        <f>TEXT(Table1[[#This Row],[Invoice Date]],"mmm")</f>
        <v>Dec</v>
      </c>
      <c r="Q5825" s="4">
        <f>WEEKNUM(Table1[[#This Row],[Invoice Date]])</f>
        <v>52</v>
      </c>
    </row>
    <row r="5826" spans="2:17"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c r="O5826" s="4" t="str">
        <f>TEXT(Table1[[#This Row],[Invoice Date]],"yyyy")</f>
        <v>2021</v>
      </c>
      <c r="P5826" s="4" t="str">
        <f>TEXT(Table1[[#This Row],[Invoice Date]],"mmm")</f>
        <v>Dec</v>
      </c>
      <c r="Q5826" s="4">
        <f>WEEKNUM(Table1[[#This Row],[Invoice Date]])</f>
        <v>52</v>
      </c>
    </row>
    <row r="5827" spans="2:17"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c r="O5827" s="4" t="str">
        <f>TEXT(Table1[[#This Row],[Invoice Date]],"yyyy")</f>
        <v>2021</v>
      </c>
      <c r="P5827" s="4" t="str">
        <f>TEXT(Table1[[#This Row],[Invoice Date]],"mmm")</f>
        <v>Dec</v>
      </c>
      <c r="Q5827" s="4">
        <f>WEEKNUM(Table1[[#This Row],[Invoice Date]])</f>
        <v>52</v>
      </c>
    </row>
    <row r="5828" spans="2:17"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c r="O5828" s="4" t="str">
        <f>TEXT(Table1[[#This Row],[Invoice Date]],"yyyy")</f>
        <v>2021</v>
      </c>
      <c r="P5828" s="4" t="str">
        <f>TEXT(Table1[[#This Row],[Invoice Date]],"mmm")</f>
        <v>Dec</v>
      </c>
      <c r="Q5828" s="4">
        <f>WEEKNUM(Table1[[#This Row],[Invoice Date]])</f>
        <v>52</v>
      </c>
    </row>
    <row r="5829" spans="2:17"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c r="O5829" s="4" t="str">
        <f>TEXT(Table1[[#This Row],[Invoice Date]],"yyyy")</f>
        <v>2021</v>
      </c>
      <c r="P5829" s="4" t="str">
        <f>TEXT(Table1[[#This Row],[Invoice Date]],"mmm")</f>
        <v>Jan</v>
      </c>
      <c r="Q5829" s="4">
        <f>WEEKNUM(Table1[[#This Row],[Invoice Date]])</f>
        <v>4</v>
      </c>
    </row>
    <row r="5830" spans="2:17"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c r="O5830" s="4" t="str">
        <f>TEXT(Table1[[#This Row],[Invoice Date]],"yyyy")</f>
        <v>2021</v>
      </c>
      <c r="P5830" s="4" t="str">
        <f>TEXT(Table1[[#This Row],[Invoice Date]],"mmm")</f>
        <v>Jan</v>
      </c>
      <c r="Q5830" s="4">
        <f>WEEKNUM(Table1[[#This Row],[Invoice Date]])</f>
        <v>4</v>
      </c>
    </row>
    <row r="5831" spans="2:17"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c r="O5831" s="4" t="str">
        <f>TEXT(Table1[[#This Row],[Invoice Date]],"yyyy")</f>
        <v>2021</v>
      </c>
      <c r="P5831" s="4" t="str">
        <f>TEXT(Table1[[#This Row],[Invoice Date]],"mmm")</f>
        <v>Jan</v>
      </c>
      <c r="Q5831" s="4">
        <f>WEEKNUM(Table1[[#This Row],[Invoice Date]])</f>
        <v>4</v>
      </c>
    </row>
    <row r="5832" spans="2:17"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c r="O5832" s="4" t="str">
        <f>TEXT(Table1[[#This Row],[Invoice Date]],"yyyy")</f>
        <v>2021</v>
      </c>
      <c r="P5832" s="4" t="str">
        <f>TEXT(Table1[[#This Row],[Invoice Date]],"mmm")</f>
        <v>Jan</v>
      </c>
      <c r="Q5832" s="4">
        <f>WEEKNUM(Table1[[#This Row],[Invoice Date]])</f>
        <v>4</v>
      </c>
    </row>
    <row r="5833" spans="2:17"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c r="O5833" s="4" t="str">
        <f>TEXT(Table1[[#This Row],[Invoice Date]],"yyyy")</f>
        <v>2021</v>
      </c>
      <c r="P5833" s="4" t="str">
        <f>TEXT(Table1[[#This Row],[Invoice Date]],"mmm")</f>
        <v>Jan</v>
      </c>
      <c r="Q5833" s="4">
        <f>WEEKNUM(Table1[[#This Row],[Invoice Date]])</f>
        <v>4</v>
      </c>
    </row>
    <row r="5834" spans="2:17"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c r="O5834" s="4" t="str">
        <f>TEXT(Table1[[#This Row],[Invoice Date]],"yyyy")</f>
        <v>2021</v>
      </c>
      <c r="P5834" s="4" t="str">
        <f>TEXT(Table1[[#This Row],[Invoice Date]],"mmm")</f>
        <v>Jan</v>
      </c>
      <c r="Q5834" s="4">
        <f>WEEKNUM(Table1[[#This Row],[Invoice Date]])</f>
        <v>4</v>
      </c>
    </row>
    <row r="5835" spans="2:17"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c r="O5835" s="4" t="str">
        <f>TEXT(Table1[[#This Row],[Invoice Date]],"yyyy")</f>
        <v>2021</v>
      </c>
      <c r="P5835" s="4" t="str">
        <f>TEXT(Table1[[#This Row],[Invoice Date]],"mmm")</f>
        <v>Feb</v>
      </c>
      <c r="Q5835" s="4">
        <f>WEEKNUM(Table1[[#This Row],[Invoice Date]])</f>
        <v>8</v>
      </c>
    </row>
    <row r="5836" spans="2:17"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c r="O5836" s="4" t="str">
        <f>TEXT(Table1[[#This Row],[Invoice Date]],"yyyy")</f>
        <v>2021</v>
      </c>
      <c r="P5836" s="4" t="str">
        <f>TEXT(Table1[[#This Row],[Invoice Date]],"mmm")</f>
        <v>Feb</v>
      </c>
      <c r="Q5836" s="4">
        <f>WEEKNUM(Table1[[#This Row],[Invoice Date]])</f>
        <v>8</v>
      </c>
    </row>
    <row r="5837" spans="2:17"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c r="O5837" s="4" t="str">
        <f>TEXT(Table1[[#This Row],[Invoice Date]],"yyyy")</f>
        <v>2021</v>
      </c>
      <c r="P5837" s="4" t="str">
        <f>TEXT(Table1[[#This Row],[Invoice Date]],"mmm")</f>
        <v>Feb</v>
      </c>
      <c r="Q5837" s="4">
        <f>WEEKNUM(Table1[[#This Row],[Invoice Date]])</f>
        <v>8</v>
      </c>
    </row>
    <row r="5838" spans="2:17"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c r="O5838" s="4" t="str">
        <f>TEXT(Table1[[#This Row],[Invoice Date]],"yyyy")</f>
        <v>2021</v>
      </c>
      <c r="P5838" s="4" t="str">
        <f>TEXT(Table1[[#This Row],[Invoice Date]],"mmm")</f>
        <v>Feb</v>
      </c>
      <c r="Q5838" s="4">
        <f>WEEKNUM(Table1[[#This Row],[Invoice Date]])</f>
        <v>8</v>
      </c>
    </row>
    <row r="5839" spans="2:17"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c r="O5839" s="4" t="str">
        <f>TEXT(Table1[[#This Row],[Invoice Date]],"yyyy")</f>
        <v>2021</v>
      </c>
      <c r="P5839" s="4" t="str">
        <f>TEXT(Table1[[#This Row],[Invoice Date]],"mmm")</f>
        <v>Feb</v>
      </c>
      <c r="Q5839" s="4">
        <f>WEEKNUM(Table1[[#This Row],[Invoice Date]])</f>
        <v>8</v>
      </c>
    </row>
    <row r="5840" spans="2:17"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c r="O5840" s="4" t="str">
        <f>TEXT(Table1[[#This Row],[Invoice Date]],"yyyy")</f>
        <v>2021</v>
      </c>
      <c r="P5840" s="4" t="str">
        <f>TEXT(Table1[[#This Row],[Invoice Date]],"mmm")</f>
        <v>Feb</v>
      </c>
      <c r="Q5840" s="4">
        <f>WEEKNUM(Table1[[#This Row],[Invoice Date]])</f>
        <v>8</v>
      </c>
    </row>
    <row r="5841" spans="2:17"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c r="O5841" s="4" t="str">
        <f>TEXT(Table1[[#This Row],[Invoice Date]],"yyyy")</f>
        <v>2021</v>
      </c>
      <c r="P5841" s="4" t="str">
        <f>TEXT(Table1[[#This Row],[Invoice Date]],"mmm")</f>
        <v>Mar</v>
      </c>
      <c r="Q5841" s="4">
        <f>WEEKNUM(Table1[[#This Row],[Invoice Date]])</f>
        <v>12</v>
      </c>
    </row>
    <row r="5842" spans="2:17"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c r="O5842" s="4" t="str">
        <f>TEXT(Table1[[#This Row],[Invoice Date]],"yyyy")</f>
        <v>2021</v>
      </c>
      <c r="P5842" s="4" t="str">
        <f>TEXT(Table1[[#This Row],[Invoice Date]],"mmm")</f>
        <v>Mar</v>
      </c>
      <c r="Q5842" s="4">
        <f>WEEKNUM(Table1[[#This Row],[Invoice Date]])</f>
        <v>12</v>
      </c>
    </row>
    <row r="5843" spans="2:17"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c r="O5843" s="4" t="str">
        <f>TEXT(Table1[[#This Row],[Invoice Date]],"yyyy")</f>
        <v>2021</v>
      </c>
      <c r="P5843" s="4" t="str">
        <f>TEXT(Table1[[#This Row],[Invoice Date]],"mmm")</f>
        <v>Mar</v>
      </c>
      <c r="Q5843" s="4">
        <f>WEEKNUM(Table1[[#This Row],[Invoice Date]])</f>
        <v>12</v>
      </c>
    </row>
    <row r="5844" spans="2:17"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c r="O5844" s="4" t="str">
        <f>TEXT(Table1[[#This Row],[Invoice Date]],"yyyy")</f>
        <v>2021</v>
      </c>
      <c r="P5844" s="4" t="str">
        <f>TEXT(Table1[[#This Row],[Invoice Date]],"mmm")</f>
        <v>Mar</v>
      </c>
      <c r="Q5844" s="4">
        <f>WEEKNUM(Table1[[#This Row],[Invoice Date]])</f>
        <v>12</v>
      </c>
    </row>
    <row r="5845" spans="2:17"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c r="O5845" s="4" t="str">
        <f>TEXT(Table1[[#This Row],[Invoice Date]],"yyyy")</f>
        <v>2021</v>
      </c>
      <c r="P5845" s="4" t="str">
        <f>TEXT(Table1[[#This Row],[Invoice Date]],"mmm")</f>
        <v>Mar</v>
      </c>
      <c r="Q5845" s="4">
        <f>WEEKNUM(Table1[[#This Row],[Invoice Date]])</f>
        <v>12</v>
      </c>
    </row>
    <row r="5846" spans="2:17"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c r="O5846" s="4" t="str">
        <f>TEXT(Table1[[#This Row],[Invoice Date]],"yyyy")</f>
        <v>2021</v>
      </c>
      <c r="P5846" s="4" t="str">
        <f>TEXT(Table1[[#This Row],[Invoice Date]],"mmm")</f>
        <v>Mar</v>
      </c>
      <c r="Q5846" s="4">
        <f>WEEKNUM(Table1[[#This Row],[Invoice Date]])</f>
        <v>12</v>
      </c>
    </row>
    <row r="5847" spans="2:17"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c r="O5847" s="4" t="str">
        <f>TEXT(Table1[[#This Row],[Invoice Date]],"yyyy")</f>
        <v>2021</v>
      </c>
      <c r="P5847" s="4" t="str">
        <f>TEXT(Table1[[#This Row],[Invoice Date]],"mmm")</f>
        <v>Apr</v>
      </c>
      <c r="Q5847" s="4">
        <f>WEEKNUM(Table1[[#This Row],[Invoice Date]])</f>
        <v>16</v>
      </c>
    </row>
    <row r="5848" spans="2:17"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c r="O5848" s="4" t="str">
        <f>TEXT(Table1[[#This Row],[Invoice Date]],"yyyy")</f>
        <v>2021</v>
      </c>
      <c r="P5848" s="4" t="str">
        <f>TEXT(Table1[[#This Row],[Invoice Date]],"mmm")</f>
        <v>Apr</v>
      </c>
      <c r="Q5848" s="4">
        <f>WEEKNUM(Table1[[#This Row],[Invoice Date]])</f>
        <v>16</v>
      </c>
    </row>
    <row r="5849" spans="2:17"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c r="O5849" s="4" t="str">
        <f>TEXT(Table1[[#This Row],[Invoice Date]],"yyyy")</f>
        <v>2021</v>
      </c>
      <c r="P5849" s="4" t="str">
        <f>TEXT(Table1[[#This Row],[Invoice Date]],"mmm")</f>
        <v>Apr</v>
      </c>
      <c r="Q5849" s="4">
        <f>WEEKNUM(Table1[[#This Row],[Invoice Date]])</f>
        <v>16</v>
      </c>
    </row>
    <row r="5850" spans="2:17"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c r="O5850" s="4" t="str">
        <f>TEXT(Table1[[#This Row],[Invoice Date]],"yyyy")</f>
        <v>2021</v>
      </c>
      <c r="P5850" s="4" t="str">
        <f>TEXT(Table1[[#This Row],[Invoice Date]],"mmm")</f>
        <v>Apr</v>
      </c>
      <c r="Q5850" s="4">
        <f>WEEKNUM(Table1[[#This Row],[Invoice Date]])</f>
        <v>16</v>
      </c>
    </row>
    <row r="5851" spans="2:17"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c r="O5851" s="4" t="str">
        <f>TEXT(Table1[[#This Row],[Invoice Date]],"yyyy")</f>
        <v>2021</v>
      </c>
      <c r="P5851" s="4" t="str">
        <f>TEXT(Table1[[#This Row],[Invoice Date]],"mmm")</f>
        <v>Apr</v>
      </c>
      <c r="Q5851" s="4">
        <f>WEEKNUM(Table1[[#This Row],[Invoice Date]])</f>
        <v>16</v>
      </c>
    </row>
    <row r="5852" spans="2:17"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c r="O5852" s="4" t="str">
        <f>TEXT(Table1[[#This Row],[Invoice Date]],"yyyy")</f>
        <v>2021</v>
      </c>
      <c r="P5852" s="4" t="str">
        <f>TEXT(Table1[[#This Row],[Invoice Date]],"mmm")</f>
        <v>Apr</v>
      </c>
      <c r="Q5852" s="4">
        <f>WEEKNUM(Table1[[#This Row],[Invoice Date]])</f>
        <v>16</v>
      </c>
    </row>
    <row r="5853" spans="2:17"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c r="O5853" s="4" t="str">
        <f>TEXT(Table1[[#This Row],[Invoice Date]],"yyyy")</f>
        <v>2021</v>
      </c>
      <c r="P5853" s="4" t="str">
        <f>TEXT(Table1[[#This Row],[Invoice Date]],"mmm")</f>
        <v>May</v>
      </c>
      <c r="Q5853" s="4">
        <f>WEEKNUM(Table1[[#This Row],[Invoice Date]])</f>
        <v>21</v>
      </c>
    </row>
    <row r="5854" spans="2:17"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c r="O5854" s="4" t="str">
        <f>TEXT(Table1[[#This Row],[Invoice Date]],"yyyy")</f>
        <v>2021</v>
      </c>
      <c r="P5854" s="4" t="str">
        <f>TEXT(Table1[[#This Row],[Invoice Date]],"mmm")</f>
        <v>May</v>
      </c>
      <c r="Q5854" s="4">
        <f>WEEKNUM(Table1[[#This Row],[Invoice Date]])</f>
        <v>21</v>
      </c>
    </row>
    <row r="5855" spans="2:17"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c r="O5855" s="4" t="str">
        <f>TEXT(Table1[[#This Row],[Invoice Date]],"yyyy")</f>
        <v>2021</v>
      </c>
      <c r="P5855" s="4" t="str">
        <f>TEXT(Table1[[#This Row],[Invoice Date]],"mmm")</f>
        <v>May</v>
      </c>
      <c r="Q5855" s="4">
        <f>WEEKNUM(Table1[[#This Row],[Invoice Date]])</f>
        <v>21</v>
      </c>
    </row>
    <row r="5856" spans="2:17"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c r="O5856" s="4" t="str">
        <f>TEXT(Table1[[#This Row],[Invoice Date]],"yyyy")</f>
        <v>2021</v>
      </c>
      <c r="P5856" s="4" t="str">
        <f>TEXT(Table1[[#This Row],[Invoice Date]],"mmm")</f>
        <v>May</v>
      </c>
      <c r="Q5856" s="4">
        <f>WEEKNUM(Table1[[#This Row],[Invoice Date]])</f>
        <v>21</v>
      </c>
    </row>
    <row r="5857" spans="2:17"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c r="O5857" s="4" t="str">
        <f>TEXT(Table1[[#This Row],[Invoice Date]],"yyyy")</f>
        <v>2021</v>
      </c>
      <c r="P5857" s="4" t="str">
        <f>TEXT(Table1[[#This Row],[Invoice Date]],"mmm")</f>
        <v>May</v>
      </c>
      <c r="Q5857" s="4">
        <f>WEEKNUM(Table1[[#This Row],[Invoice Date]])</f>
        <v>21</v>
      </c>
    </row>
    <row r="5858" spans="2:17"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c r="O5858" s="4" t="str">
        <f>TEXT(Table1[[#This Row],[Invoice Date]],"yyyy")</f>
        <v>2021</v>
      </c>
      <c r="P5858" s="4" t="str">
        <f>TEXT(Table1[[#This Row],[Invoice Date]],"mmm")</f>
        <v>May</v>
      </c>
      <c r="Q5858" s="4">
        <f>WEEKNUM(Table1[[#This Row],[Invoice Date]])</f>
        <v>21</v>
      </c>
    </row>
    <row r="5859" spans="2:17"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c r="O5859" s="4" t="str">
        <f>TEXT(Table1[[#This Row],[Invoice Date]],"yyyy")</f>
        <v>2021</v>
      </c>
      <c r="P5859" s="4" t="str">
        <f>TEXT(Table1[[#This Row],[Invoice Date]],"mmm")</f>
        <v>Jun</v>
      </c>
      <c r="Q5859" s="4">
        <f>WEEKNUM(Table1[[#This Row],[Invoice Date]])</f>
        <v>25</v>
      </c>
    </row>
    <row r="5860" spans="2:17"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c r="O5860" s="4" t="str">
        <f>TEXT(Table1[[#This Row],[Invoice Date]],"yyyy")</f>
        <v>2021</v>
      </c>
      <c r="P5860" s="4" t="str">
        <f>TEXT(Table1[[#This Row],[Invoice Date]],"mmm")</f>
        <v>Jun</v>
      </c>
      <c r="Q5860" s="4">
        <f>WEEKNUM(Table1[[#This Row],[Invoice Date]])</f>
        <v>25</v>
      </c>
    </row>
    <row r="5861" spans="2:17"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c r="O5861" s="4" t="str">
        <f>TEXT(Table1[[#This Row],[Invoice Date]],"yyyy")</f>
        <v>2021</v>
      </c>
      <c r="P5861" s="4" t="str">
        <f>TEXT(Table1[[#This Row],[Invoice Date]],"mmm")</f>
        <v>Jun</v>
      </c>
      <c r="Q5861" s="4">
        <f>WEEKNUM(Table1[[#This Row],[Invoice Date]])</f>
        <v>25</v>
      </c>
    </row>
    <row r="5862" spans="2:17"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c r="O5862" s="4" t="str">
        <f>TEXT(Table1[[#This Row],[Invoice Date]],"yyyy")</f>
        <v>2021</v>
      </c>
      <c r="P5862" s="4" t="str">
        <f>TEXT(Table1[[#This Row],[Invoice Date]],"mmm")</f>
        <v>Jun</v>
      </c>
      <c r="Q5862" s="4">
        <f>WEEKNUM(Table1[[#This Row],[Invoice Date]])</f>
        <v>25</v>
      </c>
    </row>
    <row r="5863" spans="2:17"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c r="O5863" s="4" t="str">
        <f>TEXT(Table1[[#This Row],[Invoice Date]],"yyyy")</f>
        <v>2021</v>
      </c>
      <c r="P5863" s="4" t="str">
        <f>TEXT(Table1[[#This Row],[Invoice Date]],"mmm")</f>
        <v>Jun</v>
      </c>
      <c r="Q5863" s="4">
        <f>WEEKNUM(Table1[[#This Row],[Invoice Date]])</f>
        <v>25</v>
      </c>
    </row>
    <row r="5864" spans="2:17"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c r="O5864" s="4" t="str">
        <f>TEXT(Table1[[#This Row],[Invoice Date]],"yyyy")</f>
        <v>2021</v>
      </c>
      <c r="P5864" s="4" t="str">
        <f>TEXT(Table1[[#This Row],[Invoice Date]],"mmm")</f>
        <v>Jun</v>
      </c>
      <c r="Q5864" s="4">
        <f>WEEKNUM(Table1[[#This Row],[Invoice Date]])</f>
        <v>25</v>
      </c>
    </row>
    <row r="5865" spans="2:17"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c r="O5865" s="4" t="str">
        <f>TEXT(Table1[[#This Row],[Invoice Date]],"yyyy")</f>
        <v>2021</v>
      </c>
      <c r="P5865" s="4" t="str">
        <f>TEXT(Table1[[#This Row],[Invoice Date]],"mmm")</f>
        <v>Jul</v>
      </c>
      <c r="Q5865" s="4">
        <f>WEEKNUM(Table1[[#This Row],[Invoice Date]])</f>
        <v>29</v>
      </c>
    </row>
    <row r="5866" spans="2:17"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c r="O5866" s="4" t="str">
        <f>TEXT(Table1[[#This Row],[Invoice Date]],"yyyy")</f>
        <v>2021</v>
      </c>
      <c r="P5866" s="4" t="str">
        <f>TEXT(Table1[[#This Row],[Invoice Date]],"mmm")</f>
        <v>Jul</v>
      </c>
      <c r="Q5866" s="4">
        <f>WEEKNUM(Table1[[#This Row],[Invoice Date]])</f>
        <v>29</v>
      </c>
    </row>
    <row r="5867" spans="2:17"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c r="O5867" s="4" t="str">
        <f>TEXT(Table1[[#This Row],[Invoice Date]],"yyyy")</f>
        <v>2021</v>
      </c>
      <c r="P5867" s="4" t="str">
        <f>TEXT(Table1[[#This Row],[Invoice Date]],"mmm")</f>
        <v>Jul</v>
      </c>
      <c r="Q5867" s="4">
        <f>WEEKNUM(Table1[[#This Row],[Invoice Date]])</f>
        <v>29</v>
      </c>
    </row>
    <row r="5868" spans="2:17"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c r="O5868" s="4" t="str">
        <f>TEXT(Table1[[#This Row],[Invoice Date]],"yyyy")</f>
        <v>2021</v>
      </c>
      <c r="P5868" s="4" t="str">
        <f>TEXT(Table1[[#This Row],[Invoice Date]],"mmm")</f>
        <v>Jul</v>
      </c>
      <c r="Q5868" s="4">
        <f>WEEKNUM(Table1[[#This Row],[Invoice Date]])</f>
        <v>29</v>
      </c>
    </row>
    <row r="5869" spans="2:17"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c r="O5869" s="4" t="str">
        <f>TEXT(Table1[[#This Row],[Invoice Date]],"yyyy")</f>
        <v>2021</v>
      </c>
      <c r="P5869" s="4" t="str">
        <f>TEXT(Table1[[#This Row],[Invoice Date]],"mmm")</f>
        <v>Jul</v>
      </c>
      <c r="Q5869" s="4">
        <f>WEEKNUM(Table1[[#This Row],[Invoice Date]])</f>
        <v>29</v>
      </c>
    </row>
    <row r="5870" spans="2:17"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c r="O5870" s="4" t="str">
        <f>TEXT(Table1[[#This Row],[Invoice Date]],"yyyy")</f>
        <v>2021</v>
      </c>
      <c r="P5870" s="4" t="str">
        <f>TEXT(Table1[[#This Row],[Invoice Date]],"mmm")</f>
        <v>Jul</v>
      </c>
      <c r="Q5870" s="4">
        <f>WEEKNUM(Table1[[#This Row],[Invoice Date]])</f>
        <v>29</v>
      </c>
    </row>
    <row r="5871" spans="2:17"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c r="O5871" s="4" t="str">
        <f>TEXT(Table1[[#This Row],[Invoice Date]],"yyyy")</f>
        <v>2021</v>
      </c>
      <c r="P5871" s="4" t="str">
        <f>TEXT(Table1[[#This Row],[Invoice Date]],"mmm")</f>
        <v>Aug</v>
      </c>
      <c r="Q5871" s="4">
        <f>WEEKNUM(Table1[[#This Row],[Invoice Date]])</f>
        <v>34</v>
      </c>
    </row>
    <row r="5872" spans="2:17"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c r="O5872" s="4" t="str">
        <f>TEXT(Table1[[#This Row],[Invoice Date]],"yyyy")</f>
        <v>2021</v>
      </c>
      <c r="P5872" s="4" t="str">
        <f>TEXT(Table1[[#This Row],[Invoice Date]],"mmm")</f>
        <v>Aug</v>
      </c>
      <c r="Q5872" s="4">
        <f>WEEKNUM(Table1[[#This Row],[Invoice Date]])</f>
        <v>34</v>
      </c>
    </row>
    <row r="5873" spans="2:17"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c r="O5873" s="4" t="str">
        <f>TEXT(Table1[[#This Row],[Invoice Date]],"yyyy")</f>
        <v>2021</v>
      </c>
      <c r="P5873" s="4" t="str">
        <f>TEXT(Table1[[#This Row],[Invoice Date]],"mmm")</f>
        <v>Aug</v>
      </c>
      <c r="Q5873" s="4">
        <f>WEEKNUM(Table1[[#This Row],[Invoice Date]])</f>
        <v>34</v>
      </c>
    </row>
    <row r="5874" spans="2:17"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c r="O5874" s="4" t="str">
        <f>TEXT(Table1[[#This Row],[Invoice Date]],"yyyy")</f>
        <v>2021</v>
      </c>
      <c r="P5874" s="4" t="str">
        <f>TEXT(Table1[[#This Row],[Invoice Date]],"mmm")</f>
        <v>Aug</v>
      </c>
      <c r="Q5874" s="4">
        <f>WEEKNUM(Table1[[#This Row],[Invoice Date]])</f>
        <v>34</v>
      </c>
    </row>
    <row r="5875" spans="2:17"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c r="O5875" s="4" t="str">
        <f>TEXT(Table1[[#This Row],[Invoice Date]],"yyyy")</f>
        <v>2021</v>
      </c>
      <c r="P5875" s="4" t="str">
        <f>TEXT(Table1[[#This Row],[Invoice Date]],"mmm")</f>
        <v>Aug</v>
      </c>
      <c r="Q5875" s="4">
        <f>WEEKNUM(Table1[[#This Row],[Invoice Date]])</f>
        <v>34</v>
      </c>
    </row>
    <row r="5876" spans="2:17"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c r="O5876" s="4" t="str">
        <f>TEXT(Table1[[#This Row],[Invoice Date]],"yyyy")</f>
        <v>2021</v>
      </c>
      <c r="P5876" s="4" t="str">
        <f>TEXT(Table1[[#This Row],[Invoice Date]],"mmm")</f>
        <v>Aug</v>
      </c>
      <c r="Q5876" s="4">
        <f>WEEKNUM(Table1[[#This Row],[Invoice Date]])</f>
        <v>34</v>
      </c>
    </row>
    <row r="5877" spans="2:17"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c r="O5877" s="4" t="str">
        <f>TEXT(Table1[[#This Row],[Invoice Date]],"yyyy")</f>
        <v>2021</v>
      </c>
      <c r="P5877" s="4" t="str">
        <f>TEXT(Table1[[#This Row],[Invoice Date]],"mmm")</f>
        <v>Sep</v>
      </c>
      <c r="Q5877" s="4">
        <f>WEEKNUM(Table1[[#This Row],[Invoice Date]])</f>
        <v>38</v>
      </c>
    </row>
    <row r="5878" spans="2:17"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c r="O5878" s="4" t="str">
        <f>TEXT(Table1[[#This Row],[Invoice Date]],"yyyy")</f>
        <v>2021</v>
      </c>
      <c r="P5878" s="4" t="str">
        <f>TEXT(Table1[[#This Row],[Invoice Date]],"mmm")</f>
        <v>Sep</v>
      </c>
      <c r="Q5878" s="4">
        <f>WEEKNUM(Table1[[#This Row],[Invoice Date]])</f>
        <v>38</v>
      </c>
    </row>
    <row r="5879" spans="2:17"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c r="O5879" s="4" t="str">
        <f>TEXT(Table1[[#This Row],[Invoice Date]],"yyyy")</f>
        <v>2021</v>
      </c>
      <c r="P5879" s="4" t="str">
        <f>TEXT(Table1[[#This Row],[Invoice Date]],"mmm")</f>
        <v>Sep</v>
      </c>
      <c r="Q5879" s="4">
        <f>WEEKNUM(Table1[[#This Row],[Invoice Date]])</f>
        <v>38</v>
      </c>
    </row>
    <row r="5880" spans="2:17"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c r="O5880" s="4" t="str">
        <f>TEXT(Table1[[#This Row],[Invoice Date]],"yyyy")</f>
        <v>2021</v>
      </c>
      <c r="P5880" s="4" t="str">
        <f>TEXT(Table1[[#This Row],[Invoice Date]],"mmm")</f>
        <v>Sep</v>
      </c>
      <c r="Q5880" s="4">
        <f>WEEKNUM(Table1[[#This Row],[Invoice Date]])</f>
        <v>38</v>
      </c>
    </row>
    <row r="5881" spans="2:17"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c r="O5881" s="4" t="str">
        <f>TEXT(Table1[[#This Row],[Invoice Date]],"yyyy")</f>
        <v>2021</v>
      </c>
      <c r="P5881" s="4" t="str">
        <f>TEXT(Table1[[#This Row],[Invoice Date]],"mmm")</f>
        <v>Sep</v>
      </c>
      <c r="Q5881" s="4">
        <f>WEEKNUM(Table1[[#This Row],[Invoice Date]])</f>
        <v>38</v>
      </c>
    </row>
    <row r="5882" spans="2:17"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c r="O5882" s="4" t="str">
        <f>TEXT(Table1[[#This Row],[Invoice Date]],"yyyy")</f>
        <v>2021</v>
      </c>
      <c r="P5882" s="4" t="str">
        <f>TEXT(Table1[[#This Row],[Invoice Date]],"mmm")</f>
        <v>Sep</v>
      </c>
      <c r="Q5882" s="4">
        <f>WEEKNUM(Table1[[#This Row],[Invoice Date]])</f>
        <v>38</v>
      </c>
    </row>
    <row r="5883" spans="2:17"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c r="O5883" s="4" t="str">
        <f>TEXT(Table1[[#This Row],[Invoice Date]],"yyyy")</f>
        <v>2021</v>
      </c>
      <c r="P5883" s="4" t="str">
        <f>TEXT(Table1[[#This Row],[Invoice Date]],"mmm")</f>
        <v>Oct</v>
      </c>
      <c r="Q5883" s="4">
        <f>WEEKNUM(Table1[[#This Row],[Invoice Date]])</f>
        <v>43</v>
      </c>
    </row>
    <row r="5884" spans="2:17"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c r="O5884" s="4" t="str">
        <f>TEXT(Table1[[#This Row],[Invoice Date]],"yyyy")</f>
        <v>2021</v>
      </c>
      <c r="P5884" s="4" t="str">
        <f>TEXT(Table1[[#This Row],[Invoice Date]],"mmm")</f>
        <v>Oct</v>
      </c>
      <c r="Q5884" s="4">
        <f>WEEKNUM(Table1[[#This Row],[Invoice Date]])</f>
        <v>43</v>
      </c>
    </row>
    <row r="5885" spans="2:17"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c r="O5885" s="4" t="str">
        <f>TEXT(Table1[[#This Row],[Invoice Date]],"yyyy")</f>
        <v>2021</v>
      </c>
      <c r="P5885" s="4" t="str">
        <f>TEXT(Table1[[#This Row],[Invoice Date]],"mmm")</f>
        <v>Oct</v>
      </c>
      <c r="Q5885" s="4">
        <f>WEEKNUM(Table1[[#This Row],[Invoice Date]])</f>
        <v>43</v>
      </c>
    </row>
    <row r="5886" spans="2:17"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c r="O5886" s="4" t="str">
        <f>TEXT(Table1[[#This Row],[Invoice Date]],"yyyy")</f>
        <v>2021</v>
      </c>
      <c r="P5886" s="4" t="str">
        <f>TEXT(Table1[[#This Row],[Invoice Date]],"mmm")</f>
        <v>Oct</v>
      </c>
      <c r="Q5886" s="4">
        <f>WEEKNUM(Table1[[#This Row],[Invoice Date]])</f>
        <v>43</v>
      </c>
    </row>
    <row r="5887" spans="2:17"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c r="O5887" s="4" t="str">
        <f>TEXT(Table1[[#This Row],[Invoice Date]],"yyyy")</f>
        <v>2021</v>
      </c>
      <c r="P5887" s="4" t="str">
        <f>TEXT(Table1[[#This Row],[Invoice Date]],"mmm")</f>
        <v>Oct</v>
      </c>
      <c r="Q5887" s="4">
        <f>WEEKNUM(Table1[[#This Row],[Invoice Date]])</f>
        <v>43</v>
      </c>
    </row>
    <row r="5888" spans="2:17"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c r="O5888" s="4" t="str">
        <f>TEXT(Table1[[#This Row],[Invoice Date]],"yyyy")</f>
        <v>2021</v>
      </c>
      <c r="P5888" s="4" t="str">
        <f>TEXT(Table1[[#This Row],[Invoice Date]],"mmm")</f>
        <v>Oct</v>
      </c>
      <c r="Q5888" s="4">
        <f>WEEKNUM(Table1[[#This Row],[Invoice Date]])</f>
        <v>43</v>
      </c>
    </row>
    <row r="5889" spans="2:17"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c r="O5889" s="4" t="str">
        <f>TEXT(Table1[[#This Row],[Invoice Date]],"yyyy")</f>
        <v>2021</v>
      </c>
      <c r="P5889" s="4" t="str">
        <f>TEXT(Table1[[#This Row],[Invoice Date]],"mmm")</f>
        <v>Nov</v>
      </c>
      <c r="Q5889" s="4">
        <f>WEEKNUM(Table1[[#This Row],[Invoice Date]])</f>
        <v>47</v>
      </c>
    </row>
    <row r="5890" spans="2:17"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c r="O5890" s="4" t="str">
        <f>TEXT(Table1[[#This Row],[Invoice Date]],"yyyy")</f>
        <v>2021</v>
      </c>
      <c r="P5890" s="4" t="str">
        <f>TEXT(Table1[[#This Row],[Invoice Date]],"mmm")</f>
        <v>Nov</v>
      </c>
      <c r="Q5890" s="4">
        <f>WEEKNUM(Table1[[#This Row],[Invoice Date]])</f>
        <v>47</v>
      </c>
    </row>
    <row r="5891" spans="2:17"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c r="O5891" s="4" t="str">
        <f>TEXT(Table1[[#This Row],[Invoice Date]],"yyyy")</f>
        <v>2021</v>
      </c>
      <c r="P5891" s="4" t="str">
        <f>TEXT(Table1[[#This Row],[Invoice Date]],"mmm")</f>
        <v>Nov</v>
      </c>
      <c r="Q5891" s="4">
        <f>WEEKNUM(Table1[[#This Row],[Invoice Date]])</f>
        <v>47</v>
      </c>
    </row>
    <row r="5892" spans="2:17"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c r="O5892" s="4" t="str">
        <f>TEXT(Table1[[#This Row],[Invoice Date]],"yyyy")</f>
        <v>2021</v>
      </c>
      <c r="P5892" s="4" t="str">
        <f>TEXT(Table1[[#This Row],[Invoice Date]],"mmm")</f>
        <v>Nov</v>
      </c>
      <c r="Q5892" s="4">
        <f>WEEKNUM(Table1[[#This Row],[Invoice Date]])</f>
        <v>47</v>
      </c>
    </row>
    <row r="5893" spans="2:17"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c r="O5893" s="4" t="str">
        <f>TEXT(Table1[[#This Row],[Invoice Date]],"yyyy")</f>
        <v>2021</v>
      </c>
      <c r="P5893" s="4" t="str">
        <f>TEXT(Table1[[#This Row],[Invoice Date]],"mmm")</f>
        <v>Nov</v>
      </c>
      <c r="Q5893" s="4">
        <f>WEEKNUM(Table1[[#This Row],[Invoice Date]])</f>
        <v>47</v>
      </c>
    </row>
    <row r="5894" spans="2:17"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c r="O5894" s="4" t="str">
        <f>TEXT(Table1[[#This Row],[Invoice Date]],"yyyy")</f>
        <v>2021</v>
      </c>
      <c r="P5894" s="4" t="str">
        <f>TEXT(Table1[[#This Row],[Invoice Date]],"mmm")</f>
        <v>Nov</v>
      </c>
      <c r="Q5894" s="4">
        <f>WEEKNUM(Table1[[#This Row],[Invoice Date]])</f>
        <v>47</v>
      </c>
    </row>
    <row r="5895" spans="2:17"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c r="O5895" s="4" t="str">
        <f>TEXT(Table1[[#This Row],[Invoice Date]],"yyyy")</f>
        <v>2021</v>
      </c>
      <c r="P5895" s="4" t="str">
        <f>TEXT(Table1[[#This Row],[Invoice Date]],"mmm")</f>
        <v>Dec</v>
      </c>
      <c r="Q5895" s="4">
        <f>WEEKNUM(Table1[[#This Row],[Invoice Date]])</f>
        <v>51</v>
      </c>
    </row>
    <row r="5896" spans="2:17"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c r="O5896" s="4" t="str">
        <f>TEXT(Table1[[#This Row],[Invoice Date]],"yyyy")</f>
        <v>2021</v>
      </c>
      <c r="P5896" s="4" t="str">
        <f>TEXT(Table1[[#This Row],[Invoice Date]],"mmm")</f>
        <v>Dec</v>
      </c>
      <c r="Q5896" s="4">
        <f>WEEKNUM(Table1[[#This Row],[Invoice Date]])</f>
        <v>51</v>
      </c>
    </row>
    <row r="5897" spans="2:17"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c r="O5897" s="4" t="str">
        <f>TEXT(Table1[[#This Row],[Invoice Date]],"yyyy")</f>
        <v>2021</v>
      </c>
      <c r="P5897" s="4" t="str">
        <f>TEXT(Table1[[#This Row],[Invoice Date]],"mmm")</f>
        <v>Dec</v>
      </c>
      <c r="Q5897" s="4">
        <f>WEEKNUM(Table1[[#This Row],[Invoice Date]])</f>
        <v>51</v>
      </c>
    </row>
    <row r="5898" spans="2:17"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c r="O5898" s="4" t="str">
        <f>TEXT(Table1[[#This Row],[Invoice Date]],"yyyy")</f>
        <v>2021</v>
      </c>
      <c r="P5898" s="4" t="str">
        <f>TEXT(Table1[[#This Row],[Invoice Date]],"mmm")</f>
        <v>Dec</v>
      </c>
      <c r="Q5898" s="4">
        <f>WEEKNUM(Table1[[#This Row],[Invoice Date]])</f>
        <v>51</v>
      </c>
    </row>
    <row r="5899" spans="2:17"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c r="O5899" s="4" t="str">
        <f>TEXT(Table1[[#This Row],[Invoice Date]],"yyyy")</f>
        <v>2021</v>
      </c>
      <c r="P5899" s="4" t="str">
        <f>TEXT(Table1[[#This Row],[Invoice Date]],"mmm")</f>
        <v>Dec</v>
      </c>
      <c r="Q5899" s="4">
        <f>WEEKNUM(Table1[[#This Row],[Invoice Date]])</f>
        <v>51</v>
      </c>
    </row>
    <row r="5900" spans="2:17"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c r="O5900" s="4" t="str">
        <f>TEXT(Table1[[#This Row],[Invoice Date]],"yyyy")</f>
        <v>2021</v>
      </c>
      <c r="P5900" s="4" t="str">
        <f>TEXT(Table1[[#This Row],[Invoice Date]],"mmm")</f>
        <v>Dec</v>
      </c>
      <c r="Q5900" s="4">
        <f>WEEKNUM(Table1[[#This Row],[Invoice Date]])</f>
        <v>51</v>
      </c>
    </row>
    <row r="5901" spans="2:17"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c r="O5901" s="4" t="str">
        <f>TEXT(Table1[[#This Row],[Invoice Date]],"yyyy")</f>
        <v>2021</v>
      </c>
      <c r="P5901" s="4" t="str">
        <f>TEXT(Table1[[#This Row],[Invoice Date]],"mmm")</f>
        <v>Jan</v>
      </c>
      <c r="Q5901" s="4">
        <f>WEEKNUM(Table1[[#This Row],[Invoice Date]])</f>
        <v>2</v>
      </c>
    </row>
    <row r="5902" spans="2:17"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c r="O5902" s="4" t="str">
        <f>TEXT(Table1[[#This Row],[Invoice Date]],"yyyy")</f>
        <v>2021</v>
      </c>
      <c r="P5902" s="4" t="str">
        <f>TEXT(Table1[[#This Row],[Invoice Date]],"mmm")</f>
        <v>Jan</v>
      </c>
      <c r="Q5902" s="4">
        <f>WEEKNUM(Table1[[#This Row],[Invoice Date]])</f>
        <v>2</v>
      </c>
    </row>
    <row r="5903" spans="2:17"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c r="O5903" s="4" t="str">
        <f>TEXT(Table1[[#This Row],[Invoice Date]],"yyyy")</f>
        <v>2021</v>
      </c>
      <c r="P5903" s="4" t="str">
        <f>TEXT(Table1[[#This Row],[Invoice Date]],"mmm")</f>
        <v>Jan</v>
      </c>
      <c r="Q5903" s="4">
        <f>WEEKNUM(Table1[[#This Row],[Invoice Date]])</f>
        <v>2</v>
      </c>
    </row>
    <row r="5904" spans="2:17"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c r="O5904" s="4" t="str">
        <f>TEXT(Table1[[#This Row],[Invoice Date]],"yyyy")</f>
        <v>2021</v>
      </c>
      <c r="P5904" s="4" t="str">
        <f>TEXT(Table1[[#This Row],[Invoice Date]],"mmm")</f>
        <v>Jan</v>
      </c>
      <c r="Q5904" s="4">
        <f>WEEKNUM(Table1[[#This Row],[Invoice Date]])</f>
        <v>2</v>
      </c>
    </row>
    <row r="5905" spans="2:17"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c r="O5905" s="4" t="str">
        <f>TEXT(Table1[[#This Row],[Invoice Date]],"yyyy")</f>
        <v>2021</v>
      </c>
      <c r="P5905" s="4" t="str">
        <f>TEXT(Table1[[#This Row],[Invoice Date]],"mmm")</f>
        <v>Jan</v>
      </c>
      <c r="Q5905" s="4">
        <f>WEEKNUM(Table1[[#This Row],[Invoice Date]])</f>
        <v>2</v>
      </c>
    </row>
    <row r="5906" spans="2:17"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c r="O5906" s="4" t="str">
        <f>TEXT(Table1[[#This Row],[Invoice Date]],"yyyy")</f>
        <v>2021</v>
      </c>
      <c r="P5906" s="4" t="str">
        <f>TEXT(Table1[[#This Row],[Invoice Date]],"mmm")</f>
        <v>Jan</v>
      </c>
      <c r="Q5906" s="4">
        <f>WEEKNUM(Table1[[#This Row],[Invoice Date]])</f>
        <v>2</v>
      </c>
    </row>
    <row r="5907" spans="2:17"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c r="O5907" s="4" t="str">
        <f>TEXT(Table1[[#This Row],[Invoice Date]],"yyyy")</f>
        <v>2021</v>
      </c>
      <c r="P5907" s="4" t="str">
        <f>TEXT(Table1[[#This Row],[Invoice Date]],"mmm")</f>
        <v>Feb</v>
      </c>
      <c r="Q5907" s="4">
        <f>WEEKNUM(Table1[[#This Row],[Invoice Date]])</f>
        <v>6</v>
      </c>
    </row>
    <row r="5908" spans="2:17"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c r="O5908" s="4" t="str">
        <f>TEXT(Table1[[#This Row],[Invoice Date]],"yyyy")</f>
        <v>2021</v>
      </c>
      <c r="P5908" s="4" t="str">
        <f>TEXT(Table1[[#This Row],[Invoice Date]],"mmm")</f>
        <v>Feb</v>
      </c>
      <c r="Q5908" s="4">
        <f>WEEKNUM(Table1[[#This Row],[Invoice Date]])</f>
        <v>6</v>
      </c>
    </row>
    <row r="5909" spans="2:17"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c r="O5909" s="4" t="str">
        <f>TEXT(Table1[[#This Row],[Invoice Date]],"yyyy")</f>
        <v>2021</v>
      </c>
      <c r="P5909" s="4" t="str">
        <f>TEXT(Table1[[#This Row],[Invoice Date]],"mmm")</f>
        <v>Feb</v>
      </c>
      <c r="Q5909" s="4">
        <f>WEEKNUM(Table1[[#This Row],[Invoice Date]])</f>
        <v>6</v>
      </c>
    </row>
    <row r="5910" spans="2:17"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c r="O5910" s="4" t="str">
        <f>TEXT(Table1[[#This Row],[Invoice Date]],"yyyy")</f>
        <v>2021</v>
      </c>
      <c r="P5910" s="4" t="str">
        <f>TEXT(Table1[[#This Row],[Invoice Date]],"mmm")</f>
        <v>Feb</v>
      </c>
      <c r="Q5910" s="4">
        <f>WEEKNUM(Table1[[#This Row],[Invoice Date]])</f>
        <v>6</v>
      </c>
    </row>
    <row r="5911" spans="2:17"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c r="O5911" s="4" t="str">
        <f>TEXT(Table1[[#This Row],[Invoice Date]],"yyyy")</f>
        <v>2021</v>
      </c>
      <c r="P5911" s="4" t="str">
        <f>TEXT(Table1[[#This Row],[Invoice Date]],"mmm")</f>
        <v>Feb</v>
      </c>
      <c r="Q5911" s="4">
        <f>WEEKNUM(Table1[[#This Row],[Invoice Date]])</f>
        <v>6</v>
      </c>
    </row>
    <row r="5912" spans="2:17"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c r="O5912" s="4" t="str">
        <f>TEXT(Table1[[#This Row],[Invoice Date]],"yyyy")</f>
        <v>2021</v>
      </c>
      <c r="P5912" s="4" t="str">
        <f>TEXT(Table1[[#This Row],[Invoice Date]],"mmm")</f>
        <v>Feb</v>
      </c>
      <c r="Q5912" s="4">
        <f>WEEKNUM(Table1[[#This Row],[Invoice Date]])</f>
        <v>6</v>
      </c>
    </row>
    <row r="5913" spans="2:17"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c r="O5913" s="4" t="str">
        <f>TEXT(Table1[[#This Row],[Invoice Date]],"yyyy")</f>
        <v>2021</v>
      </c>
      <c r="P5913" s="4" t="str">
        <f>TEXT(Table1[[#This Row],[Invoice Date]],"mmm")</f>
        <v>Mar</v>
      </c>
      <c r="Q5913" s="4">
        <f>WEEKNUM(Table1[[#This Row],[Invoice Date]])</f>
        <v>10</v>
      </c>
    </row>
    <row r="5914" spans="2:17"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c r="O5914" s="4" t="str">
        <f>TEXT(Table1[[#This Row],[Invoice Date]],"yyyy")</f>
        <v>2021</v>
      </c>
      <c r="P5914" s="4" t="str">
        <f>TEXT(Table1[[#This Row],[Invoice Date]],"mmm")</f>
        <v>Mar</v>
      </c>
      <c r="Q5914" s="4">
        <f>WEEKNUM(Table1[[#This Row],[Invoice Date]])</f>
        <v>10</v>
      </c>
    </row>
    <row r="5915" spans="2:17"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c r="O5915" s="4" t="str">
        <f>TEXT(Table1[[#This Row],[Invoice Date]],"yyyy")</f>
        <v>2021</v>
      </c>
      <c r="P5915" s="4" t="str">
        <f>TEXT(Table1[[#This Row],[Invoice Date]],"mmm")</f>
        <v>Mar</v>
      </c>
      <c r="Q5915" s="4">
        <f>WEEKNUM(Table1[[#This Row],[Invoice Date]])</f>
        <v>10</v>
      </c>
    </row>
    <row r="5916" spans="2:17"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c r="O5916" s="4" t="str">
        <f>TEXT(Table1[[#This Row],[Invoice Date]],"yyyy")</f>
        <v>2021</v>
      </c>
      <c r="P5916" s="4" t="str">
        <f>TEXT(Table1[[#This Row],[Invoice Date]],"mmm")</f>
        <v>Mar</v>
      </c>
      <c r="Q5916" s="4">
        <f>WEEKNUM(Table1[[#This Row],[Invoice Date]])</f>
        <v>10</v>
      </c>
    </row>
    <row r="5917" spans="2:17"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c r="O5917" s="4" t="str">
        <f>TEXT(Table1[[#This Row],[Invoice Date]],"yyyy")</f>
        <v>2021</v>
      </c>
      <c r="P5917" s="4" t="str">
        <f>TEXT(Table1[[#This Row],[Invoice Date]],"mmm")</f>
        <v>Mar</v>
      </c>
      <c r="Q5917" s="4">
        <f>WEEKNUM(Table1[[#This Row],[Invoice Date]])</f>
        <v>10</v>
      </c>
    </row>
    <row r="5918" spans="2:17"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c r="O5918" s="4" t="str">
        <f>TEXT(Table1[[#This Row],[Invoice Date]],"yyyy")</f>
        <v>2021</v>
      </c>
      <c r="P5918" s="4" t="str">
        <f>TEXT(Table1[[#This Row],[Invoice Date]],"mmm")</f>
        <v>Mar</v>
      </c>
      <c r="Q5918" s="4">
        <f>WEEKNUM(Table1[[#This Row],[Invoice Date]])</f>
        <v>10</v>
      </c>
    </row>
    <row r="5919" spans="2:17"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c r="O5919" s="4" t="str">
        <f>TEXT(Table1[[#This Row],[Invoice Date]],"yyyy")</f>
        <v>2021</v>
      </c>
      <c r="P5919" s="4" t="str">
        <f>TEXT(Table1[[#This Row],[Invoice Date]],"mmm")</f>
        <v>Apr</v>
      </c>
      <c r="Q5919" s="4">
        <f>WEEKNUM(Table1[[#This Row],[Invoice Date]])</f>
        <v>15</v>
      </c>
    </row>
    <row r="5920" spans="2:17"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c r="O5920" s="4" t="str">
        <f>TEXT(Table1[[#This Row],[Invoice Date]],"yyyy")</f>
        <v>2021</v>
      </c>
      <c r="P5920" s="4" t="str">
        <f>TEXT(Table1[[#This Row],[Invoice Date]],"mmm")</f>
        <v>Apr</v>
      </c>
      <c r="Q5920" s="4">
        <f>WEEKNUM(Table1[[#This Row],[Invoice Date]])</f>
        <v>15</v>
      </c>
    </row>
    <row r="5921" spans="2:17"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c r="O5921" s="4" t="str">
        <f>TEXT(Table1[[#This Row],[Invoice Date]],"yyyy")</f>
        <v>2021</v>
      </c>
      <c r="P5921" s="4" t="str">
        <f>TEXT(Table1[[#This Row],[Invoice Date]],"mmm")</f>
        <v>Apr</v>
      </c>
      <c r="Q5921" s="4">
        <f>WEEKNUM(Table1[[#This Row],[Invoice Date]])</f>
        <v>15</v>
      </c>
    </row>
    <row r="5922" spans="2:17"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c r="O5922" s="4" t="str">
        <f>TEXT(Table1[[#This Row],[Invoice Date]],"yyyy")</f>
        <v>2021</v>
      </c>
      <c r="P5922" s="4" t="str">
        <f>TEXT(Table1[[#This Row],[Invoice Date]],"mmm")</f>
        <v>Apr</v>
      </c>
      <c r="Q5922" s="4">
        <f>WEEKNUM(Table1[[#This Row],[Invoice Date]])</f>
        <v>15</v>
      </c>
    </row>
    <row r="5923" spans="2:17"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c r="O5923" s="4" t="str">
        <f>TEXT(Table1[[#This Row],[Invoice Date]],"yyyy")</f>
        <v>2021</v>
      </c>
      <c r="P5923" s="4" t="str">
        <f>TEXT(Table1[[#This Row],[Invoice Date]],"mmm")</f>
        <v>Apr</v>
      </c>
      <c r="Q5923" s="4">
        <f>WEEKNUM(Table1[[#This Row],[Invoice Date]])</f>
        <v>15</v>
      </c>
    </row>
    <row r="5924" spans="2:17"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c r="O5924" s="4" t="str">
        <f>TEXT(Table1[[#This Row],[Invoice Date]],"yyyy")</f>
        <v>2021</v>
      </c>
      <c r="P5924" s="4" t="str">
        <f>TEXT(Table1[[#This Row],[Invoice Date]],"mmm")</f>
        <v>Apr</v>
      </c>
      <c r="Q5924" s="4">
        <f>WEEKNUM(Table1[[#This Row],[Invoice Date]])</f>
        <v>15</v>
      </c>
    </row>
    <row r="5925" spans="2:17"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c r="O5925" s="4" t="str">
        <f>TEXT(Table1[[#This Row],[Invoice Date]],"yyyy")</f>
        <v>2021</v>
      </c>
      <c r="P5925" s="4" t="str">
        <f>TEXT(Table1[[#This Row],[Invoice Date]],"mmm")</f>
        <v>May</v>
      </c>
      <c r="Q5925" s="4">
        <f>WEEKNUM(Table1[[#This Row],[Invoice Date]])</f>
        <v>19</v>
      </c>
    </row>
    <row r="5926" spans="2:17"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c r="O5926" s="4" t="str">
        <f>TEXT(Table1[[#This Row],[Invoice Date]],"yyyy")</f>
        <v>2021</v>
      </c>
      <c r="P5926" s="4" t="str">
        <f>TEXT(Table1[[#This Row],[Invoice Date]],"mmm")</f>
        <v>May</v>
      </c>
      <c r="Q5926" s="4">
        <f>WEEKNUM(Table1[[#This Row],[Invoice Date]])</f>
        <v>19</v>
      </c>
    </row>
    <row r="5927" spans="2:17"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c r="O5927" s="4" t="str">
        <f>TEXT(Table1[[#This Row],[Invoice Date]],"yyyy")</f>
        <v>2021</v>
      </c>
      <c r="P5927" s="4" t="str">
        <f>TEXT(Table1[[#This Row],[Invoice Date]],"mmm")</f>
        <v>May</v>
      </c>
      <c r="Q5927" s="4">
        <f>WEEKNUM(Table1[[#This Row],[Invoice Date]])</f>
        <v>19</v>
      </c>
    </row>
    <row r="5928" spans="2:17"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c r="O5928" s="4" t="str">
        <f>TEXT(Table1[[#This Row],[Invoice Date]],"yyyy")</f>
        <v>2021</v>
      </c>
      <c r="P5928" s="4" t="str">
        <f>TEXT(Table1[[#This Row],[Invoice Date]],"mmm")</f>
        <v>May</v>
      </c>
      <c r="Q5928" s="4">
        <f>WEEKNUM(Table1[[#This Row],[Invoice Date]])</f>
        <v>19</v>
      </c>
    </row>
    <row r="5929" spans="2:17"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c r="O5929" s="4" t="str">
        <f>TEXT(Table1[[#This Row],[Invoice Date]],"yyyy")</f>
        <v>2021</v>
      </c>
      <c r="P5929" s="4" t="str">
        <f>TEXT(Table1[[#This Row],[Invoice Date]],"mmm")</f>
        <v>May</v>
      </c>
      <c r="Q5929" s="4">
        <f>WEEKNUM(Table1[[#This Row],[Invoice Date]])</f>
        <v>19</v>
      </c>
    </row>
    <row r="5930" spans="2:17"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c r="O5930" s="4" t="str">
        <f>TEXT(Table1[[#This Row],[Invoice Date]],"yyyy")</f>
        <v>2021</v>
      </c>
      <c r="P5930" s="4" t="str">
        <f>TEXT(Table1[[#This Row],[Invoice Date]],"mmm")</f>
        <v>May</v>
      </c>
      <c r="Q5930" s="4">
        <f>WEEKNUM(Table1[[#This Row],[Invoice Date]])</f>
        <v>19</v>
      </c>
    </row>
    <row r="5931" spans="2:17"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c r="O5931" s="4" t="str">
        <f>TEXT(Table1[[#This Row],[Invoice Date]],"yyyy")</f>
        <v>2021</v>
      </c>
      <c r="P5931" s="4" t="str">
        <f>TEXT(Table1[[#This Row],[Invoice Date]],"mmm")</f>
        <v>Jun</v>
      </c>
      <c r="Q5931" s="4">
        <f>WEEKNUM(Table1[[#This Row],[Invoice Date]])</f>
        <v>23</v>
      </c>
    </row>
    <row r="5932" spans="2:17"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c r="O5932" s="4" t="str">
        <f>TEXT(Table1[[#This Row],[Invoice Date]],"yyyy")</f>
        <v>2021</v>
      </c>
      <c r="P5932" s="4" t="str">
        <f>TEXT(Table1[[#This Row],[Invoice Date]],"mmm")</f>
        <v>Jun</v>
      </c>
      <c r="Q5932" s="4">
        <f>WEEKNUM(Table1[[#This Row],[Invoice Date]])</f>
        <v>23</v>
      </c>
    </row>
    <row r="5933" spans="2:17"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c r="O5933" s="4" t="str">
        <f>TEXT(Table1[[#This Row],[Invoice Date]],"yyyy")</f>
        <v>2021</v>
      </c>
      <c r="P5933" s="4" t="str">
        <f>TEXT(Table1[[#This Row],[Invoice Date]],"mmm")</f>
        <v>Jun</v>
      </c>
      <c r="Q5933" s="4">
        <f>WEEKNUM(Table1[[#This Row],[Invoice Date]])</f>
        <v>23</v>
      </c>
    </row>
    <row r="5934" spans="2:17"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c r="O5934" s="4" t="str">
        <f>TEXT(Table1[[#This Row],[Invoice Date]],"yyyy")</f>
        <v>2021</v>
      </c>
      <c r="P5934" s="4" t="str">
        <f>TEXT(Table1[[#This Row],[Invoice Date]],"mmm")</f>
        <v>Jun</v>
      </c>
      <c r="Q5934" s="4">
        <f>WEEKNUM(Table1[[#This Row],[Invoice Date]])</f>
        <v>23</v>
      </c>
    </row>
    <row r="5935" spans="2:17"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c r="O5935" s="4" t="str">
        <f>TEXT(Table1[[#This Row],[Invoice Date]],"yyyy")</f>
        <v>2021</v>
      </c>
      <c r="P5935" s="4" t="str">
        <f>TEXT(Table1[[#This Row],[Invoice Date]],"mmm")</f>
        <v>Jun</v>
      </c>
      <c r="Q5935" s="4">
        <f>WEEKNUM(Table1[[#This Row],[Invoice Date]])</f>
        <v>23</v>
      </c>
    </row>
    <row r="5936" spans="2:17"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c r="O5936" s="4" t="str">
        <f>TEXT(Table1[[#This Row],[Invoice Date]],"yyyy")</f>
        <v>2021</v>
      </c>
      <c r="P5936" s="4" t="str">
        <f>TEXT(Table1[[#This Row],[Invoice Date]],"mmm")</f>
        <v>Jun</v>
      </c>
      <c r="Q5936" s="4">
        <f>WEEKNUM(Table1[[#This Row],[Invoice Date]])</f>
        <v>23</v>
      </c>
    </row>
    <row r="5937" spans="2:17"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c r="O5937" s="4" t="str">
        <f>TEXT(Table1[[#This Row],[Invoice Date]],"yyyy")</f>
        <v>2021</v>
      </c>
      <c r="P5937" s="4" t="str">
        <f>TEXT(Table1[[#This Row],[Invoice Date]],"mmm")</f>
        <v>Jul</v>
      </c>
      <c r="Q5937" s="4">
        <f>WEEKNUM(Table1[[#This Row],[Invoice Date]])</f>
        <v>28</v>
      </c>
    </row>
    <row r="5938" spans="2:17"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c r="O5938" s="4" t="str">
        <f>TEXT(Table1[[#This Row],[Invoice Date]],"yyyy")</f>
        <v>2021</v>
      </c>
      <c r="P5938" s="4" t="str">
        <f>TEXT(Table1[[#This Row],[Invoice Date]],"mmm")</f>
        <v>Jul</v>
      </c>
      <c r="Q5938" s="4">
        <f>WEEKNUM(Table1[[#This Row],[Invoice Date]])</f>
        <v>28</v>
      </c>
    </row>
    <row r="5939" spans="2:17"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c r="O5939" s="4" t="str">
        <f>TEXT(Table1[[#This Row],[Invoice Date]],"yyyy")</f>
        <v>2021</v>
      </c>
      <c r="P5939" s="4" t="str">
        <f>TEXT(Table1[[#This Row],[Invoice Date]],"mmm")</f>
        <v>Jul</v>
      </c>
      <c r="Q5939" s="4">
        <f>WEEKNUM(Table1[[#This Row],[Invoice Date]])</f>
        <v>28</v>
      </c>
    </row>
    <row r="5940" spans="2:17"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c r="O5940" s="4" t="str">
        <f>TEXT(Table1[[#This Row],[Invoice Date]],"yyyy")</f>
        <v>2021</v>
      </c>
      <c r="P5940" s="4" t="str">
        <f>TEXT(Table1[[#This Row],[Invoice Date]],"mmm")</f>
        <v>Jul</v>
      </c>
      <c r="Q5940" s="4">
        <f>WEEKNUM(Table1[[#This Row],[Invoice Date]])</f>
        <v>28</v>
      </c>
    </row>
    <row r="5941" spans="2:17"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c r="O5941" s="4" t="str">
        <f>TEXT(Table1[[#This Row],[Invoice Date]],"yyyy")</f>
        <v>2021</v>
      </c>
      <c r="P5941" s="4" t="str">
        <f>TEXT(Table1[[#This Row],[Invoice Date]],"mmm")</f>
        <v>Jul</v>
      </c>
      <c r="Q5941" s="4">
        <f>WEEKNUM(Table1[[#This Row],[Invoice Date]])</f>
        <v>28</v>
      </c>
    </row>
    <row r="5942" spans="2:17"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c r="O5942" s="4" t="str">
        <f>TEXT(Table1[[#This Row],[Invoice Date]],"yyyy")</f>
        <v>2021</v>
      </c>
      <c r="P5942" s="4" t="str">
        <f>TEXT(Table1[[#This Row],[Invoice Date]],"mmm")</f>
        <v>Jul</v>
      </c>
      <c r="Q5942" s="4">
        <f>WEEKNUM(Table1[[#This Row],[Invoice Date]])</f>
        <v>28</v>
      </c>
    </row>
    <row r="5943" spans="2:17"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c r="O5943" s="4" t="str">
        <f>TEXT(Table1[[#This Row],[Invoice Date]],"yyyy")</f>
        <v>2021</v>
      </c>
      <c r="P5943" s="4" t="str">
        <f>TEXT(Table1[[#This Row],[Invoice Date]],"mmm")</f>
        <v>Aug</v>
      </c>
      <c r="Q5943" s="4">
        <f>WEEKNUM(Table1[[#This Row],[Invoice Date]])</f>
        <v>33</v>
      </c>
    </row>
    <row r="5944" spans="2:17"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c r="O5944" s="4" t="str">
        <f>TEXT(Table1[[#This Row],[Invoice Date]],"yyyy")</f>
        <v>2021</v>
      </c>
      <c r="P5944" s="4" t="str">
        <f>TEXT(Table1[[#This Row],[Invoice Date]],"mmm")</f>
        <v>Aug</v>
      </c>
      <c r="Q5944" s="4">
        <f>WEEKNUM(Table1[[#This Row],[Invoice Date]])</f>
        <v>33</v>
      </c>
    </row>
    <row r="5945" spans="2:17"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c r="O5945" s="4" t="str">
        <f>TEXT(Table1[[#This Row],[Invoice Date]],"yyyy")</f>
        <v>2021</v>
      </c>
      <c r="P5945" s="4" t="str">
        <f>TEXT(Table1[[#This Row],[Invoice Date]],"mmm")</f>
        <v>Aug</v>
      </c>
      <c r="Q5945" s="4">
        <f>WEEKNUM(Table1[[#This Row],[Invoice Date]])</f>
        <v>33</v>
      </c>
    </row>
    <row r="5946" spans="2:17"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c r="O5946" s="4" t="str">
        <f>TEXT(Table1[[#This Row],[Invoice Date]],"yyyy")</f>
        <v>2021</v>
      </c>
      <c r="P5946" s="4" t="str">
        <f>TEXT(Table1[[#This Row],[Invoice Date]],"mmm")</f>
        <v>Aug</v>
      </c>
      <c r="Q5946" s="4">
        <f>WEEKNUM(Table1[[#This Row],[Invoice Date]])</f>
        <v>33</v>
      </c>
    </row>
    <row r="5947" spans="2:17"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c r="O5947" s="4" t="str">
        <f>TEXT(Table1[[#This Row],[Invoice Date]],"yyyy")</f>
        <v>2021</v>
      </c>
      <c r="P5947" s="4" t="str">
        <f>TEXT(Table1[[#This Row],[Invoice Date]],"mmm")</f>
        <v>Aug</v>
      </c>
      <c r="Q5947" s="4">
        <f>WEEKNUM(Table1[[#This Row],[Invoice Date]])</f>
        <v>33</v>
      </c>
    </row>
    <row r="5948" spans="2:17"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c r="O5948" s="4" t="str">
        <f>TEXT(Table1[[#This Row],[Invoice Date]],"yyyy")</f>
        <v>2021</v>
      </c>
      <c r="P5948" s="4" t="str">
        <f>TEXT(Table1[[#This Row],[Invoice Date]],"mmm")</f>
        <v>Aug</v>
      </c>
      <c r="Q5948" s="4">
        <f>WEEKNUM(Table1[[#This Row],[Invoice Date]])</f>
        <v>33</v>
      </c>
    </row>
    <row r="5949" spans="2:17"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c r="O5949" s="4" t="str">
        <f>TEXT(Table1[[#This Row],[Invoice Date]],"yyyy")</f>
        <v>2021</v>
      </c>
      <c r="P5949" s="4" t="str">
        <f>TEXT(Table1[[#This Row],[Invoice Date]],"mmm")</f>
        <v>Sep</v>
      </c>
      <c r="Q5949" s="4">
        <f>WEEKNUM(Table1[[#This Row],[Invoice Date]])</f>
        <v>37</v>
      </c>
    </row>
    <row r="5950" spans="2:17"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c r="O5950" s="4" t="str">
        <f>TEXT(Table1[[#This Row],[Invoice Date]],"yyyy")</f>
        <v>2021</v>
      </c>
      <c r="P5950" s="4" t="str">
        <f>TEXT(Table1[[#This Row],[Invoice Date]],"mmm")</f>
        <v>Sep</v>
      </c>
      <c r="Q5950" s="4">
        <f>WEEKNUM(Table1[[#This Row],[Invoice Date]])</f>
        <v>37</v>
      </c>
    </row>
    <row r="5951" spans="2:17"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c r="O5951" s="4" t="str">
        <f>TEXT(Table1[[#This Row],[Invoice Date]],"yyyy")</f>
        <v>2021</v>
      </c>
      <c r="P5951" s="4" t="str">
        <f>TEXT(Table1[[#This Row],[Invoice Date]],"mmm")</f>
        <v>Sep</v>
      </c>
      <c r="Q5951" s="4">
        <f>WEEKNUM(Table1[[#This Row],[Invoice Date]])</f>
        <v>37</v>
      </c>
    </row>
    <row r="5952" spans="2:17"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c r="O5952" s="4" t="str">
        <f>TEXT(Table1[[#This Row],[Invoice Date]],"yyyy")</f>
        <v>2021</v>
      </c>
      <c r="P5952" s="4" t="str">
        <f>TEXT(Table1[[#This Row],[Invoice Date]],"mmm")</f>
        <v>Sep</v>
      </c>
      <c r="Q5952" s="4">
        <f>WEEKNUM(Table1[[#This Row],[Invoice Date]])</f>
        <v>37</v>
      </c>
    </row>
    <row r="5953" spans="2:17"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c r="O5953" s="4" t="str">
        <f>TEXT(Table1[[#This Row],[Invoice Date]],"yyyy")</f>
        <v>2021</v>
      </c>
      <c r="P5953" s="4" t="str">
        <f>TEXT(Table1[[#This Row],[Invoice Date]],"mmm")</f>
        <v>Sep</v>
      </c>
      <c r="Q5953" s="4">
        <f>WEEKNUM(Table1[[#This Row],[Invoice Date]])</f>
        <v>37</v>
      </c>
    </row>
    <row r="5954" spans="2:17"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c r="O5954" s="4" t="str">
        <f>TEXT(Table1[[#This Row],[Invoice Date]],"yyyy")</f>
        <v>2021</v>
      </c>
      <c r="P5954" s="4" t="str">
        <f>TEXT(Table1[[#This Row],[Invoice Date]],"mmm")</f>
        <v>Sep</v>
      </c>
      <c r="Q5954" s="4">
        <f>WEEKNUM(Table1[[#This Row],[Invoice Date]])</f>
        <v>37</v>
      </c>
    </row>
    <row r="5955" spans="2:17"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c r="O5955" s="4" t="str">
        <f>TEXT(Table1[[#This Row],[Invoice Date]],"yyyy")</f>
        <v>2021</v>
      </c>
      <c r="P5955" s="4" t="str">
        <f>TEXT(Table1[[#This Row],[Invoice Date]],"mmm")</f>
        <v>Oct</v>
      </c>
      <c r="Q5955" s="4">
        <f>WEEKNUM(Table1[[#This Row],[Invoice Date]])</f>
        <v>41</v>
      </c>
    </row>
    <row r="5956" spans="2:17"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c r="O5956" s="4" t="str">
        <f>TEXT(Table1[[#This Row],[Invoice Date]],"yyyy")</f>
        <v>2021</v>
      </c>
      <c r="P5956" s="4" t="str">
        <f>TEXT(Table1[[#This Row],[Invoice Date]],"mmm")</f>
        <v>Oct</v>
      </c>
      <c r="Q5956" s="4">
        <f>WEEKNUM(Table1[[#This Row],[Invoice Date]])</f>
        <v>41</v>
      </c>
    </row>
    <row r="5957" spans="2:17"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c r="O5957" s="4" t="str">
        <f>TEXT(Table1[[#This Row],[Invoice Date]],"yyyy")</f>
        <v>2021</v>
      </c>
      <c r="P5957" s="4" t="str">
        <f>TEXT(Table1[[#This Row],[Invoice Date]],"mmm")</f>
        <v>Oct</v>
      </c>
      <c r="Q5957" s="4">
        <f>WEEKNUM(Table1[[#This Row],[Invoice Date]])</f>
        <v>41</v>
      </c>
    </row>
    <row r="5958" spans="2:17"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c r="O5958" s="4" t="str">
        <f>TEXT(Table1[[#This Row],[Invoice Date]],"yyyy")</f>
        <v>2021</v>
      </c>
      <c r="P5958" s="4" t="str">
        <f>TEXT(Table1[[#This Row],[Invoice Date]],"mmm")</f>
        <v>Oct</v>
      </c>
      <c r="Q5958" s="4">
        <f>WEEKNUM(Table1[[#This Row],[Invoice Date]])</f>
        <v>41</v>
      </c>
    </row>
    <row r="5959" spans="2:17"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c r="O5959" s="4" t="str">
        <f>TEXT(Table1[[#This Row],[Invoice Date]],"yyyy")</f>
        <v>2021</v>
      </c>
      <c r="P5959" s="4" t="str">
        <f>TEXT(Table1[[#This Row],[Invoice Date]],"mmm")</f>
        <v>Oct</v>
      </c>
      <c r="Q5959" s="4">
        <f>WEEKNUM(Table1[[#This Row],[Invoice Date]])</f>
        <v>41</v>
      </c>
    </row>
    <row r="5960" spans="2:17"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c r="O5960" s="4" t="str">
        <f>TEXT(Table1[[#This Row],[Invoice Date]],"yyyy")</f>
        <v>2021</v>
      </c>
      <c r="P5960" s="4" t="str">
        <f>TEXT(Table1[[#This Row],[Invoice Date]],"mmm")</f>
        <v>Oct</v>
      </c>
      <c r="Q5960" s="4">
        <f>WEEKNUM(Table1[[#This Row],[Invoice Date]])</f>
        <v>41</v>
      </c>
    </row>
    <row r="5961" spans="2:17"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c r="O5961" s="4" t="str">
        <f>TEXT(Table1[[#This Row],[Invoice Date]],"yyyy")</f>
        <v>2021</v>
      </c>
      <c r="P5961" s="4" t="str">
        <f>TEXT(Table1[[#This Row],[Invoice Date]],"mmm")</f>
        <v>Nov</v>
      </c>
      <c r="Q5961" s="4">
        <f>WEEKNUM(Table1[[#This Row],[Invoice Date]])</f>
        <v>45</v>
      </c>
    </row>
    <row r="5962" spans="2:17"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c r="O5962" s="4" t="str">
        <f>TEXT(Table1[[#This Row],[Invoice Date]],"yyyy")</f>
        <v>2021</v>
      </c>
      <c r="P5962" s="4" t="str">
        <f>TEXT(Table1[[#This Row],[Invoice Date]],"mmm")</f>
        <v>Nov</v>
      </c>
      <c r="Q5962" s="4">
        <f>WEEKNUM(Table1[[#This Row],[Invoice Date]])</f>
        <v>45</v>
      </c>
    </row>
    <row r="5963" spans="2:17"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c r="O5963" s="4" t="str">
        <f>TEXT(Table1[[#This Row],[Invoice Date]],"yyyy")</f>
        <v>2021</v>
      </c>
      <c r="P5963" s="4" t="str">
        <f>TEXT(Table1[[#This Row],[Invoice Date]],"mmm")</f>
        <v>Nov</v>
      </c>
      <c r="Q5963" s="4">
        <f>WEEKNUM(Table1[[#This Row],[Invoice Date]])</f>
        <v>45</v>
      </c>
    </row>
    <row r="5964" spans="2:17"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c r="O5964" s="4" t="str">
        <f>TEXT(Table1[[#This Row],[Invoice Date]],"yyyy")</f>
        <v>2021</v>
      </c>
      <c r="P5964" s="4" t="str">
        <f>TEXT(Table1[[#This Row],[Invoice Date]],"mmm")</f>
        <v>Nov</v>
      </c>
      <c r="Q5964" s="4">
        <f>WEEKNUM(Table1[[#This Row],[Invoice Date]])</f>
        <v>45</v>
      </c>
    </row>
    <row r="5965" spans="2:17"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c r="O5965" s="4" t="str">
        <f>TEXT(Table1[[#This Row],[Invoice Date]],"yyyy")</f>
        <v>2021</v>
      </c>
      <c r="P5965" s="4" t="str">
        <f>TEXT(Table1[[#This Row],[Invoice Date]],"mmm")</f>
        <v>Nov</v>
      </c>
      <c r="Q5965" s="4">
        <f>WEEKNUM(Table1[[#This Row],[Invoice Date]])</f>
        <v>45</v>
      </c>
    </row>
    <row r="5966" spans="2:17"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c r="O5966" s="4" t="str">
        <f>TEXT(Table1[[#This Row],[Invoice Date]],"yyyy")</f>
        <v>2021</v>
      </c>
      <c r="P5966" s="4" t="str">
        <f>TEXT(Table1[[#This Row],[Invoice Date]],"mmm")</f>
        <v>Nov</v>
      </c>
      <c r="Q5966" s="4">
        <f>WEEKNUM(Table1[[#This Row],[Invoice Date]])</f>
        <v>45</v>
      </c>
    </row>
    <row r="5967" spans="2:17"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c r="O5967" s="4" t="str">
        <f>TEXT(Table1[[#This Row],[Invoice Date]],"yyyy")</f>
        <v>2021</v>
      </c>
      <c r="P5967" s="4" t="str">
        <f>TEXT(Table1[[#This Row],[Invoice Date]],"mmm")</f>
        <v>Dec</v>
      </c>
      <c r="Q5967" s="4">
        <f>WEEKNUM(Table1[[#This Row],[Invoice Date]])</f>
        <v>49</v>
      </c>
    </row>
    <row r="5968" spans="2:17"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c r="O5968" s="4" t="str">
        <f>TEXT(Table1[[#This Row],[Invoice Date]],"yyyy")</f>
        <v>2021</v>
      </c>
      <c r="P5968" s="4" t="str">
        <f>TEXT(Table1[[#This Row],[Invoice Date]],"mmm")</f>
        <v>Dec</v>
      </c>
      <c r="Q5968" s="4">
        <f>WEEKNUM(Table1[[#This Row],[Invoice Date]])</f>
        <v>49</v>
      </c>
    </row>
    <row r="5969" spans="2:17"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c r="O5969" s="4" t="str">
        <f>TEXT(Table1[[#This Row],[Invoice Date]],"yyyy")</f>
        <v>2021</v>
      </c>
      <c r="P5969" s="4" t="str">
        <f>TEXT(Table1[[#This Row],[Invoice Date]],"mmm")</f>
        <v>Dec</v>
      </c>
      <c r="Q5969" s="4">
        <f>WEEKNUM(Table1[[#This Row],[Invoice Date]])</f>
        <v>49</v>
      </c>
    </row>
    <row r="5970" spans="2:17"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c r="O5970" s="4" t="str">
        <f>TEXT(Table1[[#This Row],[Invoice Date]],"yyyy")</f>
        <v>2021</v>
      </c>
      <c r="P5970" s="4" t="str">
        <f>TEXT(Table1[[#This Row],[Invoice Date]],"mmm")</f>
        <v>Dec</v>
      </c>
      <c r="Q5970" s="4">
        <f>WEEKNUM(Table1[[#This Row],[Invoice Date]])</f>
        <v>49</v>
      </c>
    </row>
    <row r="5971" spans="2:17"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c r="O5971" s="4" t="str">
        <f>TEXT(Table1[[#This Row],[Invoice Date]],"yyyy")</f>
        <v>2021</v>
      </c>
      <c r="P5971" s="4" t="str">
        <f>TEXT(Table1[[#This Row],[Invoice Date]],"mmm")</f>
        <v>Dec</v>
      </c>
      <c r="Q5971" s="4">
        <f>WEEKNUM(Table1[[#This Row],[Invoice Date]])</f>
        <v>49</v>
      </c>
    </row>
    <row r="5972" spans="2:17"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c r="O5972" s="4" t="str">
        <f>TEXT(Table1[[#This Row],[Invoice Date]],"yyyy")</f>
        <v>2021</v>
      </c>
      <c r="P5972" s="4" t="str">
        <f>TEXT(Table1[[#This Row],[Invoice Date]],"mmm")</f>
        <v>Dec</v>
      </c>
      <c r="Q5972" s="4">
        <f>WEEKNUM(Table1[[#This Row],[Invoice Date]])</f>
        <v>49</v>
      </c>
    </row>
    <row r="5973" spans="2:17"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c r="O5973" s="4" t="str">
        <f>TEXT(Table1[[#This Row],[Invoice Date]],"yyyy")</f>
        <v>2021</v>
      </c>
      <c r="P5973" s="4" t="str">
        <f>TEXT(Table1[[#This Row],[Invoice Date]],"mmm")</f>
        <v>Jan</v>
      </c>
      <c r="Q5973" s="4">
        <f>WEEKNUM(Table1[[#This Row],[Invoice Date]])</f>
        <v>4</v>
      </c>
    </row>
    <row r="5974" spans="2:17"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c r="O5974" s="4" t="str">
        <f>TEXT(Table1[[#This Row],[Invoice Date]],"yyyy")</f>
        <v>2021</v>
      </c>
      <c r="P5974" s="4" t="str">
        <f>TEXT(Table1[[#This Row],[Invoice Date]],"mmm")</f>
        <v>Jan</v>
      </c>
      <c r="Q5974" s="4">
        <f>WEEKNUM(Table1[[#This Row],[Invoice Date]])</f>
        <v>4</v>
      </c>
    </row>
    <row r="5975" spans="2:17"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c r="O5975" s="4" t="str">
        <f>TEXT(Table1[[#This Row],[Invoice Date]],"yyyy")</f>
        <v>2021</v>
      </c>
      <c r="P5975" s="4" t="str">
        <f>TEXT(Table1[[#This Row],[Invoice Date]],"mmm")</f>
        <v>Jan</v>
      </c>
      <c r="Q5975" s="4">
        <f>WEEKNUM(Table1[[#This Row],[Invoice Date]])</f>
        <v>4</v>
      </c>
    </row>
    <row r="5976" spans="2:17"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c r="O5976" s="4" t="str">
        <f>TEXT(Table1[[#This Row],[Invoice Date]],"yyyy")</f>
        <v>2021</v>
      </c>
      <c r="P5976" s="4" t="str">
        <f>TEXT(Table1[[#This Row],[Invoice Date]],"mmm")</f>
        <v>Jan</v>
      </c>
      <c r="Q5976" s="4">
        <f>WEEKNUM(Table1[[#This Row],[Invoice Date]])</f>
        <v>4</v>
      </c>
    </row>
    <row r="5977" spans="2:17"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c r="O5977" s="4" t="str">
        <f>TEXT(Table1[[#This Row],[Invoice Date]],"yyyy")</f>
        <v>2021</v>
      </c>
      <c r="P5977" s="4" t="str">
        <f>TEXT(Table1[[#This Row],[Invoice Date]],"mmm")</f>
        <v>Jan</v>
      </c>
      <c r="Q5977" s="4">
        <f>WEEKNUM(Table1[[#This Row],[Invoice Date]])</f>
        <v>4</v>
      </c>
    </row>
    <row r="5978" spans="2:17"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c r="O5978" s="4" t="str">
        <f>TEXT(Table1[[#This Row],[Invoice Date]],"yyyy")</f>
        <v>2021</v>
      </c>
      <c r="P5978" s="4" t="str">
        <f>TEXT(Table1[[#This Row],[Invoice Date]],"mmm")</f>
        <v>Jan</v>
      </c>
      <c r="Q5978" s="4">
        <f>WEEKNUM(Table1[[#This Row],[Invoice Date]])</f>
        <v>4</v>
      </c>
    </row>
    <row r="5979" spans="2:17"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c r="O5979" s="4" t="str">
        <f>TEXT(Table1[[#This Row],[Invoice Date]],"yyyy")</f>
        <v>2021</v>
      </c>
      <c r="P5979" s="4" t="str">
        <f>TEXT(Table1[[#This Row],[Invoice Date]],"mmm")</f>
        <v>Feb</v>
      </c>
      <c r="Q5979" s="4">
        <f>WEEKNUM(Table1[[#This Row],[Invoice Date]])</f>
        <v>9</v>
      </c>
    </row>
    <row r="5980" spans="2:17"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c r="O5980" s="4" t="str">
        <f>TEXT(Table1[[#This Row],[Invoice Date]],"yyyy")</f>
        <v>2021</v>
      </c>
      <c r="P5980" s="4" t="str">
        <f>TEXT(Table1[[#This Row],[Invoice Date]],"mmm")</f>
        <v>Feb</v>
      </c>
      <c r="Q5980" s="4">
        <f>WEEKNUM(Table1[[#This Row],[Invoice Date]])</f>
        <v>9</v>
      </c>
    </row>
    <row r="5981" spans="2:17"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c r="O5981" s="4" t="str">
        <f>TEXT(Table1[[#This Row],[Invoice Date]],"yyyy")</f>
        <v>2021</v>
      </c>
      <c r="P5981" s="4" t="str">
        <f>TEXT(Table1[[#This Row],[Invoice Date]],"mmm")</f>
        <v>Feb</v>
      </c>
      <c r="Q5981" s="4">
        <f>WEEKNUM(Table1[[#This Row],[Invoice Date]])</f>
        <v>9</v>
      </c>
    </row>
    <row r="5982" spans="2:17"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c r="O5982" s="4" t="str">
        <f>TEXT(Table1[[#This Row],[Invoice Date]],"yyyy")</f>
        <v>2021</v>
      </c>
      <c r="P5982" s="4" t="str">
        <f>TEXT(Table1[[#This Row],[Invoice Date]],"mmm")</f>
        <v>Feb</v>
      </c>
      <c r="Q5982" s="4">
        <f>WEEKNUM(Table1[[#This Row],[Invoice Date]])</f>
        <v>9</v>
      </c>
    </row>
    <row r="5983" spans="2:17"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c r="O5983" s="4" t="str">
        <f>TEXT(Table1[[#This Row],[Invoice Date]],"yyyy")</f>
        <v>2021</v>
      </c>
      <c r="P5983" s="4" t="str">
        <f>TEXT(Table1[[#This Row],[Invoice Date]],"mmm")</f>
        <v>Feb</v>
      </c>
      <c r="Q5983" s="4">
        <f>WEEKNUM(Table1[[#This Row],[Invoice Date]])</f>
        <v>9</v>
      </c>
    </row>
    <row r="5984" spans="2:17"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c r="O5984" s="4" t="str">
        <f>TEXT(Table1[[#This Row],[Invoice Date]],"yyyy")</f>
        <v>2021</v>
      </c>
      <c r="P5984" s="4" t="str">
        <f>TEXT(Table1[[#This Row],[Invoice Date]],"mmm")</f>
        <v>Feb</v>
      </c>
      <c r="Q5984" s="4">
        <f>WEEKNUM(Table1[[#This Row],[Invoice Date]])</f>
        <v>9</v>
      </c>
    </row>
    <row r="5985" spans="2:17"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c r="O5985" s="4" t="str">
        <f>TEXT(Table1[[#This Row],[Invoice Date]],"yyyy")</f>
        <v>2021</v>
      </c>
      <c r="P5985" s="4" t="str">
        <f>TEXT(Table1[[#This Row],[Invoice Date]],"mmm")</f>
        <v>Mar</v>
      </c>
      <c r="Q5985" s="4">
        <f>WEEKNUM(Table1[[#This Row],[Invoice Date]])</f>
        <v>13</v>
      </c>
    </row>
    <row r="5986" spans="2:17"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c r="O5986" s="4" t="str">
        <f>TEXT(Table1[[#This Row],[Invoice Date]],"yyyy")</f>
        <v>2021</v>
      </c>
      <c r="P5986" s="4" t="str">
        <f>TEXT(Table1[[#This Row],[Invoice Date]],"mmm")</f>
        <v>Mar</v>
      </c>
      <c r="Q5986" s="4">
        <f>WEEKNUM(Table1[[#This Row],[Invoice Date]])</f>
        <v>13</v>
      </c>
    </row>
    <row r="5987" spans="2:17"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c r="O5987" s="4" t="str">
        <f>TEXT(Table1[[#This Row],[Invoice Date]],"yyyy")</f>
        <v>2021</v>
      </c>
      <c r="P5987" s="4" t="str">
        <f>TEXT(Table1[[#This Row],[Invoice Date]],"mmm")</f>
        <v>Mar</v>
      </c>
      <c r="Q5987" s="4">
        <f>WEEKNUM(Table1[[#This Row],[Invoice Date]])</f>
        <v>13</v>
      </c>
    </row>
    <row r="5988" spans="2:17"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c r="O5988" s="4" t="str">
        <f>TEXT(Table1[[#This Row],[Invoice Date]],"yyyy")</f>
        <v>2021</v>
      </c>
      <c r="P5988" s="4" t="str">
        <f>TEXT(Table1[[#This Row],[Invoice Date]],"mmm")</f>
        <v>Mar</v>
      </c>
      <c r="Q5988" s="4">
        <f>WEEKNUM(Table1[[#This Row],[Invoice Date]])</f>
        <v>13</v>
      </c>
    </row>
    <row r="5989" spans="2:17"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c r="O5989" s="4" t="str">
        <f>TEXT(Table1[[#This Row],[Invoice Date]],"yyyy")</f>
        <v>2021</v>
      </c>
      <c r="P5989" s="4" t="str">
        <f>TEXT(Table1[[#This Row],[Invoice Date]],"mmm")</f>
        <v>Mar</v>
      </c>
      <c r="Q5989" s="4">
        <f>WEEKNUM(Table1[[#This Row],[Invoice Date]])</f>
        <v>13</v>
      </c>
    </row>
    <row r="5990" spans="2:17"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c r="O5990" s="4" t="str">
        <f>TEXT(Table1[[#This Row],[Invoice Date]],"yyyy")</f>
        <v>2021</v>
      </c>
      <c r="P5990" s="4" t="str">
        <f>TEXT(Table1[[#This Row],[Invoice Date]],"mmm")</f>
        <v>Mar</v>
      </c>
      <c r="Q5990" s="4">
        <f>WEEKNUM(Table1[[#This Row],[Invoice Date]])</f>
        <v>13</v>
      </c>
    </row>
    <row r="5991" spans="2:17"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c r="O5991" s="4" t="str">
        <f>TEXT(Table1[[#This Row],[Invoice Date]],"yyyy")</f>
        <v>2021</v>
      </c>
      <c r="P5991" s="4" t="str">
        <f>TEXT(Table1[[#This Row],[Invoice Date]],"mmm")</f>
        <v>Apr</v>
      </c>
      <c r="Q5991" s="4">
        <f>WEEKNUM(Table1[[#This Row],[Invoice Date]])</f>
        <v>17</v>
      </c>
    </row>
    <row r="5992" spans="2:17"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c r="O5992" s="4" t="str">
        <f>TEXT(Table1[[#This Row],[Invoice Date]],"yyyy")</f>
        <v>2021</v>
      </c>
      <c r="P5992" s="4" t="str">
        <f>TEXT(Table1[[#This Row],[Invoice Date]],"mmm")</f>
        <v>Apr</v>
      </c>
      <c r="Q5992" s="4">
        <f>WEEKNUM(Table1[[#This Row],[Invoice Date]])</f>
        <v>17</v>
      </c>
    </row>
    <row r="5993" spans="2:17"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c r="O5993" s="4" t="str">
        <f>TEXT(Table1[[#This Row],[Invoice Date]],"yyyy")</f>
        <v>2021</v>
      </c>
      <c r="P5993" s="4" t="str">
        <f>TEXT(Table1[[#This Row],[Invoice Date]],"mmm")</f>
        <v>Apr</v>
      </c>
      <c r="Q5993" s="4">
        <f>WEEKNUM(Table1[[#This Row],[Invoice Date]])</f>
        <v>17</v>
      </c>
    </row>
    <row r="5994" spans="2:17"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c r="O5994" s="4" t="str">
        <f>TEXT(Table1[[#This Row],[Invoice Date]],"yyyy")</f>
        <v>2021</v>
      </c>
      <c r="P5994" s="4" t="str">
        <f>TEXT(Table1[[#This Row],[Invoice Date]],"mmm")</f>
        <v>Apr</v>
      </c>
      <c r="Q5994" s="4">
        <f>WEEKNUM(Table1[[#This Row],[Invoice Date]])</f>
        <v>17</v>
      </c>
    </row>
    <row r="5995" spans="2:17"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c r="O5995" s="4" t="str">
        <f>TEXT(Table1[[#This Row],[Invoice Date]],"yyyy")</f>
        <v>2021</v>
      </c>
      <c r="P5995" s="4" t="str">
        <f>TEXT(Table1[[#This Row],[Invoice Date]],"mmm")</f>
        <v>Apr</v>
      </c>
      <c r="Q5995" s="4">
        <f>WEEKNUM(Table1[[#This Row],[Invoice Date]])</f>
        <v>17</v>
      </c>
    </row>
    <row r="5996" spans="2:17"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c r="O5996" s="4" t="str">
        <f>TEXT(Table1[[#This Row],[Invoice Date]],"yyyy")</f>
        <v>2021</v>
      </c>
      <c r="P5996" s="4" t="str">
        <f>TEXT(Table1[[#This Row],[Invoice Date]],"mmm")</f>
        <v>Apr</v>
      </c>
      <c r="Q5996" s="4">
        <f>WEEKNUM(Table1[[#This Row],[Invoice Date]])</f>
        <v>17</v>
      </c>
    </row>
    <row r="5997" spans="2:17"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c r="O5997" s="4" t="str">
        <f>TEXT(Table1[[#This Row],[Invoice Date]],"yyyy")</f>
        <v>2021</v>
      </c>
      <c r="P5997" s="4" t="str">
        <f>TEXT(Table1[[#This Row],[Invoice Date]],"mmm")</f>
        <v>May</v>
      </c>
      <c r="Q5997" s="4">
        <f>WEEKNUM(Table1[[#This Row],[Invoice Date]])</f>
        <v>22</v>
      </c>
    </row>
    <row r="5998" spans="2:17"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c r="O5998" s="4" t="str">
        <f>TEXT(Table1[[#This Row],[Invoice Date]],"yyyy")</f>
        <v>2021</v>
      </c>
      <c r="P5998" s="4" t="str">
        <f>TEXT(Table1[[#This Row],[Invoice Date]],"mmm")</f>
        <v>May</v>
      </c>
      <c r="Q5998" s="4">
        <f>WEEKNUM(Table1[[#This Row],[Invoice Date]])</f>
        <v>22</v>
      </c>
    </row>
    <row r="5999" spans="2:17"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c r="O5999" s="4" t="str">
        <f>TEXT(Table1[[#This Row],[Invoice Date]],"yyyy")</f>
        <v>2021</v>
      </c>
      <c r="P5999" s="4" t="str">
        <f>TEXT(Table1[[#This Row],[Invoice Date]],"mmm")</f>
        <v>May</v>
      </c>
      <c r="Q5999" s="4">
        <f>WEEKNUM(Table1[[#This Row],[Invoice Date]])</f>
        <v>22</v>
      </c>
    </row>
    <row r="6000" spans="2:17"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c r="O6000" s="4" t="str">
        <f>TEXT(Table1[[#This Row],[Invoice Date]],"yyyy")</f>
        <v>2021</v>
      </c>
      <c r="P6000" s="4" t="str">
        <f>TEXT(Table1[[#This Row],[Invoice Date]],"mmm")</f>
        <v>May</v>
      </c>
      <c r="Q6000" s="4">
        <f>WEEKNUM(Table1[[#This Row],[Invoice Date]])</f>
        <v>22</v>
      </c>
    </row>
    <row r="6001" spans="2:17"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c r="O6001" s="4" t="str">
        <f>TEXT(Table1[[#This Row],[Invoice Date]],"yyyy")</f>
        <v>2021</v>
      </c>
      <c r="P6001" s="4" t="str">
        <f>TEXT(Table1[[#This Row],[Invoice Date]],"mmm")</f>
        <v>May</v>
      </c>
      <c r="Q6001" s="4">
        <f>WEEKNUM(Table1[[#This Row],[Invoice Date]])</f>
        <v>22</v>
      </c>
    </row>
    <row r="6002" spans="2:17"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c r="O6002" s="4" t="str">
        <f>TEXT(Table1[[#This Row],[Invoice Date]],"yyyy")</f>
        <v>2021</v>
      </c>
      <c r="P6002" s="4" t="str">
        <f>TEXT(Table1[[#This Row],[Invoice Date]],"mmm")</f>
        <v>May</v>
      </c>
      <c r="Q6002" s="4">
        <f>WEEKNUM(Table1[[#This Row],[Invoice Date]])</f>
        <v>22</v>
      </c>
    </row>
    <row r="6003" spans="2:17"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c r="O6003" s="4" t="str">
        <f>TEXT(Table1[[#This Row],[Invoice Date]],"yyyy")</f>
        <v>2021</v>
      </c>
      <c r="P6003" s="4" t="str">
        <f>TEXT(Table1[[#This Row],[Invoice Date]],"mmm")</f>
        <v>Jun</v>
      </c>
      <c r="Q6003" s="4">
        <f>WEEKNUM(Table1[[#This Row],[Invoice Date]])</f>
        <v>26</v>
      </c>
    </row>
    <row r="6004" spans="2:17"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c r="O6004" s="4" t="str">
        <f>TEXT(Table1[[#This Row],[Invoice Date]],"yyyy")</f>
        <v>2021</v>
      </c>
      <c r="P6004" s="4" t="str">
        <f>TEXT(Table1[[#This Row],[Invoice Date]],"mmm")</f>
        <v>Jun</v>
      </c>
      <c r="Q6004" s="4">
        <f>WEEKNUM(Table1[[#This Row],[Invoice Date]])</f>
        <v>26</v>
      </c>
    </row>
    <row r="6005" spans="2:17"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c r="O6005" s="4" t="str">
        <f>TEXT(Table1[[#This Row],[Invoice Date]],"yyyy")</f>
        <v>2021</v>
      </c>
      <c r="P6005" s="4" t="str">
        <f>TEXT(Table1[[#This Row],[Invoice Date]],"mmm")</f>
        <v>Jun</v>
      </c>
      <c r="Q6005" s="4">
        <f>WEEKNUM(Table1[[#This Row],[Invoice Date]])</f>
        <v>26</v>
      </c>
    </row>
    <row r="6006" spans="2:17"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c r="O6006" s="4" t="str">
        <f>TEXT(Table1[[#This Row],[Invoice Date]],"yyyy")</f>
        <v>2021</v>
      </c>
      <c r="P6006" s="4" t="str">
        <f>TEXT(Table1[[#This Row],[Invoice Date]],"mmm")</f>
        <v>Jun</v>
      </c>
      <c r="Q6006" s="4">
        <f>WEEKNUM(Table1[[#This Row],[Invoice Date]])</f>
        <v>26</v>
      </c>
    </row>
    <row r="6007" spans="2:17"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c r="O6007" s="4" t="str">
        <f>TEXT(Table1[[#This Row],[Invoice Date]],"yyyy")</f>
        <v>2021</v>
      </c>
      <c r="P6007" s="4" t="str">
        <f>TEXT(Table1[[#This Row],[Invoice Date]],"mmm")</f>
        <v>Jun</v>
      </c>
      <c r="Q6007" s="4">
        <f>WEEKNUM(Table1[[#This Row],[Invoice Date]])</f>
        <v>26</v>
      </c>
    </row>
    <row r="6008" spans="2:17"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c r="O6008" s="4" t="str">
        <f>TEXT(Table1[[#This Row],[Invoice Date]],"yyyy")</f>
        <v>2021</v>
      </c>
      <c r="P6008" s="4" t="str">
        <f>TEXT(Table1[[#This Row],[Invoice Date]],"mmm")</f>
        <v>Jun</v>
      </c>
      <c r="Q6008" s="4">
        <f>WEEKNUM(Table1[[#This Row],[Invoice Date]])</f>
        <v>26</v>
      </c>
    </row>
    <row r="6009" spans="2:17"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c r="O6009" s="4" t="str">
        <f>TEXT(Table1[[#This Row],[Invoice Date]],"yyyy")</f>
        <v>2021</v>
      </c>
      <c r="P6009" s="4" t="str">
        <f>TEXT(Table1[[#This Row],[Invoice Date]],"mmm")</f>
        <v>Jul</v>
      </c>
      <c r="Q6009" s="4">
        <f>WEEKNUM(Table1[[#This Row],[Invoice Date]])</f>
        <v>30</v>
      </c>
    </row>
    <row r="6010" spans="2:17"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c r="O6010" s="4" t="str">
        <f>TEXT(Table1[[#This Row],[Invoice Date]],"yyyy")</f>
        <v>2021</v>
      </c>
      <c r="P6010" s="4" t="str">
        <f>TEXT(Table1[[#This Row],[Invoice Date]],"mmm")</f>
        <v>Jul</v>
      </c>
      <c r="Q6010" s="4">
        <f>WEEKNUM(Table1[[#This Row],[Invoice Date]])</f>
        <v>30</v>
      </c>
    </row>
    <row r="6011" spans="2:17"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c r="O6011" s="4" t="str">
        <f>TEXT(Table1[[#This Row],[Invoice Date]],"yyyy")</f>
        <v>2021</v>
      </c>
      <c r="P6011" s="4" t="str">
        <f>TEXT(Table1[[#This Row],[Invoice Date]],"mmm")</f>
        <v>Jul</v>
      </c>
      <c r="Q6011" s="4">
        <f>WEEKNUM(Table1[[#This Row],[Invoice Date]])</f>
        <v>30</v>
      </c>
    </row>
    <row r="6012" spans="2:17"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c r="O6012" s="4" t="str">
        <f>TEXT(Table1[[#This Row],[Invoice Date]],"yyyy")</f>
        <v>2021</v>
      </c>
      <c r="P6012" s="4" t="str">
        <f>TEXT(Table1[[#This Row],[Invoice Date]],"mmm")</f>
        <v>Jul</v>
      </c>
      <c r="Q6012" s="4">
        <f>WEEKNUM(Table1[[#This Row],[Invoice Date]])</f>
        <v>30</v>
      </c>
    </row>
    <row r="6013" spans="2:17"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c r="O6013" s="4" t="str">
        <f>TEXT(Table1[[#This Row],[Invoice Date]],"yyyy")</f>
        <v>2021</v>
      </c>
      <c r="P6013" s="4" t="str">
        <f>TEXT(Table1[[#This Row],[Invoice Date]],"mmm")</f>
        <v>Jul</v>
      </c>
      <c r="Q6013" s="4">
        <f>WEEKNUM(Table1[[#This Row],[Invoice Date]])</f>
        <v>30</v>
      </c>
    </row>
    <row r="6014" spans="2:17"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c r="O6014" s="4" t="str">
        <f>TEXT(Table1[[#This Row],[Invoice Date]],"yyyy")</f>
        <v>2021</v>
      </c>
      <c r="P6014" s="4" t="str">
        <f>TEXT(Table1[[#This Row],[Invoice Date]],"mmm")</f>
        <v>Jul</v>
      </c>
      <c r="Q6014" s="4">
        <f>WEEKNUM(Table1[[#This Row],[Invoice Date]])</f>
        <v>30</v>
      </c>
    </row>
    <row r="6015" spans="2:17"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c r="O6015" s="4" t="str">
        <f>TEXT(Table1[[#This Row],[Invoice Date]],"yyyy")</f>
        <v>2021</v>
      </c>
      <c r="P6015" s="4" t="str">
        <f>TEXT(Table1[[#This Row],[Invoice Date]],"mmm")</f>
        <v>Aug</v>
      </c>
      <c r="Q6015" s="4">
        <f>WEEKNUM(Table1[[#This Row],[Invoice Date]])</f>
        <v>35</v>
      </c>
    </row>
    <row r="6016" spans="2:17"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c r="O6016" s="4" t="str">
        <f>TEXT(Table1[[#This Row],[Invoice Date]],"yyyy")</f>
        <v>2021</v>
      </c>
      <c r="P6016" s="4" t="str">
        <f>TEXT(Table1[[#This Row],[Invoice Date]],"mmm")</f>
        <v>Aug</v>
      </c>
      <c r="Q6016" s="4">
        <f>WEEKNUM(Table1[[#This Row],[Invoice Date]])</f>
        <v>35</v>
      </c>
    </row>
    <row r="6017" spans="2:17"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c r="O6017" s="4" t="str">
        <f>TEXT(Table1[[#This Row],[Invoice Date]],"yyyy")</f>
        <v>2021</v>
      </c>
      <c r="P6017" s="4" t="str">
        <f>TEXT(Table1[[#This Row],[Invoice Date]],"mmm")</f>
        <v>Aug</v>
      </c>
      <c r="Q6017" s="4">
        <f>WEEKNUM(Table1[[#This Row],[Invoice Date]])</f>
        <v>35</v>
      </c>
    </row>
    <row r="6018" spans="2:17"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c r="O6018" s="4" t="str">
        <f>TEXT(Table1[[#This Row],[Invoice Date]],"yyyy")</f>
        <v>2021</v>
      </c>
      <c r="P6018" s="4" t="str">
        <f>TEXT(Table1[[#This Row],[Invoice Date]],"mmm")</f>
        <v>Aug</v>
      </c>
      <c r="Q6018" s="4">
        <f>WEEKNUM(Table1[[#This Row],[Invoice Date]])</f>
        <v>35</v>
      </c>
    </row>
    <row r="6019" spans="2:17"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c r="O6019" s="4" t="str">
        <f>TEXT(Table1[[#This Row],[Invoice Date]],"yyyy")</f>
        <v>2021</v>
      </c>
      <c r="P6019" s="4" t="str">
        <f>TEXT(Table1[[#This Row],[Invoice Date]],"mmm")</f>
        <v>Aug</v>
      </c>
      <c r="Q6019" s="4">
        <f>WEEKNUM(Table1[[#This Row],[Invoice Date]])</f>
        <v>35</v>
      </c>
    </row>
    <row r="6020" spans="2:17"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c r="O6020" s="4" t="str">
        <f>TEXT(Table1[[#This Row],[Invoice Date]],"yyyy")</f>
        <v>2021</v>
      </c>
      <c r="P6020" s="4" t="str">
        <f>TEXT(Table1[[#This Row],[Invoice Date]],"mmm")</f>
        <v>Aug</v>
      </c>
      <c r="Q6020" s="4">
        <f>WEEKNUM(Table1[[#This Row],[Invoice Date]])</f>
        <v>35</v>
      </c>
    </row>
    <row r="6021" spans="2:17"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c r="O6021" s="4" t="str">
        <f>TEXT(Table1[[#This Row],[Invoice Date]],"yyyy")</f>
        <v>2021</v>
      </c>
      <c r="P6021" s="4" t="str">
        <f>TEXT(Table1[[#This Row],[Invoice Date]],"mmm")</f>
        <v>Sep</v>
      </c>
      <c r="Q6021" s="4">
        <f>WEEKNUM(Table1[[#This Row],[Invoice Date]])</f>
        <v>39</v>
      </c>
    </row>
    <row r="6022" spans="2:17"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c r="O6022" s="4" t="str">
        <f>TEXT(Table1[[#This Row],[Invoice Date]],"yyyy")</f>
        <v>2021</v>
      </c>
      <c r="P6022" s="4" t="str">
        <f>TEXT(Table1[[#This Row],[Invoice Date]],"mmm")</f>
        <v>Sep</v>
      </c>
      <c r="Q6022" s="4">
        <f>WEEKNUM(Table1[[#This Row],[Invoice Date]])</f>
        <v>39</v>
      </c>
    </row>
    <row r="6023" spans="2:17"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c r="O6023" s="4" t="str">
        <f>TEXT(Table1[[#This Row],[Invoice Date]],"yyyy")</f>
        <v>2021</v>
      </c>
      <c r="P6023" s="4" t="str">
        <f>TEXT(Table1[[#This Row],[Invoice Date]],"mmm")</f>
        <v>Sep</v>
      </c>
      <c r="Q6023" s="4">
        <f>WEEKNUM(Table1[[#This Row],[Invoice Date]])</f>
        <v>39</v>
      </c>
    </row>
    <row r="6024" spans="2:17"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c r="O6024" s="4" t="str">
        <f>TEXT(Table1[[#This Row],[Invoice Date]],"yyyy")</f>
        <v>2021</v>
      </c>
      <c r="P6024" s="4" t="str">
        <f>TEXT(Table1[[#This Row],[Invoice Date]],"mmm")</f>
        <v>Sep</v>
      </c>
      <c r="Q6024" s="4">
        <f>WEEKNUM(Table1[[#This Row],[Invoice Date]])</f>
        <v>39</v>
      </c>
    </row>
    <row r="6025" spans="2:17"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c r="O6025" s="4" t="str">
        <f>TEXT(Table1[[#This Row],[Invoice Date]],"yyyy")</f>
        <v>2021</v>
      </c>
      <c r="P6025" s="4" t="str">
        <f>TEXT(Table1[[#This Row],[Invoice Date]],"mmm")</f>
        <v>Sep</v>
      </c>
      <c r="Q6025" s="4">
        <f>WEEKNUM(Table1[[#This Row],[Invoice Date]])</f>
        <v>39</v>
      </c>
    </row>
    <row r="6026" spans="2:17"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c r="O6026" s="4" t="str">
        <f>TEXT(Table1[[#This Row],[Invoice Date]],"yyyy")</f>
        <v>2021</v>
      </c>
      <c r="P6026" s="4" t="str">
        <f>TEXT(Table1[[#This Row],[Invoice Date]],"mmm")</f>
        <v>Sep</v>
      </c>
      <c r="Q6026" s="4">
        <f>WEEKNUM(Table1[[#This Row],[Invoice Date]])</f>
        <v>39</v>
      </c>
    </row>
    <row r="6027" spans="2:17"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c r="O6027" s="4" t="str">
        <f>TEXT(Table1[[#This Row],[Invoice Date]],"yyyy")</f>
        <v>2021</v>
      </c>
      <c r="P6027" s="4" t="str">
        <f>TEXT(Table1[[#This Row],[Invoice Date]],"mmm")</f>
        <v>Oct</v>
      </c>
      <c r="Q6027" s="4">
        <f>WEEKNUM(Table1[[#This Row],[Invoice Date]])</f>
        <v>43</v>
      </c>
    </row>
    <row r="6028" spans="2:17"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c r="O6028" s="4" t="str">
        <f>TEXT(Table1[[#This Row],[Invoice Date]],"yyyy")</f>
        <v>2021</v>
      </c>
      <c r="P6028" s="4" t="str">
        <f>TEXT(Table1[[#This Row],[Invoice Date]],"mmm")</f>
        <v>Oct</v>
      </c>
      <c r="Q6028" s="4">
        <f>WEEKNUM(Table1[[#This Row],[Invoice Date]])</f>
        <v>43</v>
      </c>
    </row>
    <row r="6029" spans="2:17"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c r="O6029" s="4" t="str">
        <f>TEXT(Table1[[#This Row],[Invoice Date]],"yyyy")</f>
        <v>2021</v>
      </c>
      <c r="P6029" s="4" t="str">
        <f>TEXT(Table1[[#This Row],[Invoice Date]],"mmm")</f>
        <v>Oct</v>
      </c>
      <c r="Q6029" s="4">
        <f>WEEKNUM(Table1[[#This Row],[Invoice Date]])</f>
        <v>43</v>
      </c>
    </row>
    <row r="6030" spans="2:17"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c r="O6030" s="4" t="str">
        <f>TEXT(Table1[[#This Row],[Invoice Date]],"yyyy")</f>
        <v>2021</v>
      </c>
      <c r="P6030" s="4" t="str">
        <f>TEXT(Table1[[#This Row],[Invoice Date]],"mmm")</f>
        <v>Oct</v>
      </c>
      <c r="Q6030" s="4">
        <f>WEEKNUM(Table1[[#This Row],[Invoice Date]])</f>
        <v>43</v>
      </c>
    </row>
    <row r="6031" spans="2:17"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c r="O6031" s="4" t="str">
        <f>TEXT(Table1[[#This Row],[Invoice Date]],"yyyy")</f>
        <v>2021</v>
      </c>
      <c r="P6031" s="4" t="str">
        <f>TEXT(Table1[[#This Row],[Invoice Date]],"mmm")</f>
        <v>Oct</v>
      </c>
      <c r="Q6031" s="4">
        <f>WEEKNUM(Table1[[#This Row],[Invoice Date]])</f>
        <v>43</v>
      </c>
    </row>
    <row r="6032" spans="2:17"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c r="O6032" s="4" t="str">
        <f>TEXT(Table1[[#This Row],[Invoice Date]],"yyyy")</f>
        <v>2021</v>
      </c>
      <c r="P6032" s="4" t="str">
        <f>TEXT(Table1[[#This Row],[Invoice Date]],"mmm")</f>
        <v>Oct</v>
      </c>
      <c r="Q6032" s="4">
        <f>WEEKNUM(Table1[[#This Row],[Invoice Date]])</f>
        <v>43</v>
      </c>
    </row>
    <row r="6033" spans="2:17"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c r="O6033" s="4" t="str">
        <f>TEXT(Table1[[#This Row],[Invoice Date]],"yyyy")</f>
        <v>2021</v>
      </c>
      <c r="P6033" s="4" t="str">
        <f>TEXT(Table1[[#This Row],[Invoice Date]],"mmm")</f>
        <v>Nov</v>
      </c>
      <c r="Q6033" s="4">
        <f>WEEKNUM(Table1[[#This Row],[Invoice Date]])</f>
        <v>48</v>
      </c>
    </row>
    <row r="6034" spans="2:17"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c r="O6034" s="4" t="str">
        <f>TEXT(Table1[[#This Row],[Invoice Date]],"yyyy")</f>
        <v>2021</v>
      </c>
      <c r="P6034" s="4" t="str">
        <f>TEXT(Table1[[#This Row],[Invoice Date]],"mmm")</f>
        <v>Nov</v>
      </c>
      <c r="Q6034" s="4">
        <f>WEEKNUM(Table1[[#This Row],[Invoice Date]])</f>
        <v>48</v>
      </c>
    </row>
    <row r="6035" spans="2:17"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c r="O6035" s="4" t="str">
        <f>TEXT(Table1[[#This Row],[Invoice Date]],"yyyy")</f>
        <v>2021</v>
      </c>
      <c r="P6035" s="4" t="str">
        <f>TEXT(Table1[[#This Row],[Invoice Date]],"mmm")</f>
        <v>Nov</v>
      </c>
      <c r="Q6035" s="4">
        <f>WEEKNUM(Table1[[#This Row],[Invoice Date]])</f>
        <v>48</v>
      </c>
    </row>
    <row r="6036" spans="2:17"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c r="O6036" s="4" t="str">
        <f>TEXT(Table1[[#This Row],[Invoice Date]],"yyyy")</f>
        <v>2021</v>
      </c>
      <c r="P6036" s="4" t="str">
        <f>TEXT(Table1[[#This Row],[Invoice Date]],"mmm")</f>
        <v>Nov</v>
      </c>
      <c r="Q6036" s="4">
        <f>WEEKNUM(Table1[[#This Row],[Invoice Date]])</f>
        <v>48</v>
      </c>
    </row>
    <row r="6037" spans="2:17"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c r="O6037" s="4" t="str">
        <f>TEXT(Table1[[#This Row],[Invoice Date]],"yyyy")</f>
        <v>2021</v>
      </c>
      <c r="P6037" s="4" t="str">
        <f>TEXT(Table1[[#This Row],[Invoice Date]],"mmm")</f>
        <v>Nov</v>
      </c>
      <c r="Q6037" s="4">
        <f>WEEKNUM(Table1[[#This Row],[Invoice Date]])</f>
        <v>48</v>
      </c>
    </row>
    <row r="6038" spans="2:17"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c r="O6038" s="4" t="str">
        <f>TEXT(Table1[[#This Row],[Invoice Date]],"yyyy")</f>
        <v>2021</v>
      </c>
      <c r="P6038" s="4" t="str">
        <f>TEXT(Table1[[#This Row],[Invoice Date]],"mmm")</f>
        <v>Nov</v>
      </c>
      <c r="Q6038" s="4">
        <f>WEEKNUM(Table1[[#This Row],[Invoice Date]])</f>
        <v>48</v>
      </c>
    </row>
    <row r="6039" spans="2:17"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c r="O6039" s="4" t="str">
        <f>TEXT(Table1[[#This Row],[Invoice Date]],"yyyy")</f>
        <v>2021</v>
      </c>
      <c r="P6039" s="4" t="str">
        <f>TEXT(Table1[[#This Row],[Invoice Date]],"mmm")</f>
        <v>Dec</v>
      </c>
      <c r="Q6039" s="4">
        <f>WEEKNUM(Table1[[#This Row],[Invoice Date]])</f>
        <v>52</v>
      </c>
    </row>
    <row r="6040" spans="2:17"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c r="O6040" s="4" t="str">
        <f>TEXT(Table1[[#This Row],[Invoice Date]],"yyyy")</f>
        <v>2021</v>
      </c>
      <c r="P6040" s="4" t="str">
        <f>TEXT(Table1[[#This Row],[Invoice Date]],"mmm")</f>
        <v>Dec</v>
      </c>
      <c r="Q6040" s="4">
        <f>WEEKNUM(Table1[[#This Row],[Invoice Date]])</f>
        <v>52</v>
      </c>
    </row>
    <row r="6041" spans="2:17"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c r="O6041" s="4" t="str">
        <f>TEXT(Table1[[#This Row],[Invoice Date]],"yyyy")</f>
        <v>2021</v>
      </c>
      <c r="P6041" s="4" t="str">
        <f>TEXT(Table1[[#This Row],[Invoice Date]],"mmm")</f>
        <v>Dec</v>
      </c>
      <c r="Q6041" s="4">
        <f>WEEKNUM(Table1[[#This Row],[Invoice Date]])</f>
        <v>52</v>
      </c>
    </row>
    <row r="6042" spans="2:17"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c r="O6042" s="4" t="str">
        <f>TEXT(Table1[[#This Row],[Invoice Date]],"yyyy")</f>
        <v>2021</v>
      </c>
      <c r="P6042" s="4" t="str">
        <f>TEXT(Table1[[#This Row],[Invoice Date]],"mmm")</f>
        <v>Dec</v>
      </c>
      <c r="Q6042" s="4">
        <f>WEEKNUM(Table1[[#This Row],[Invoice Date]])</f>
        <v>52</v>
      </c>
    </row>
    <row r="6043" spans="2:17"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c r="O6043" s="4" t="str">
        <f>TEXT(Table1[[#This Row],[Invoice Date]],"yyyy")</f>
        <v>2021</v>
      </c>
      <c r="P6043" s="4" t="str">
        <f>TEXT(Table1[[#This Row],[Invoice Date]],"mmm")</f>
        <v>Dec</v>
      </c>
      <c r="Q6043" s="4">
        <f>WEEKNUM(Table1[[#This Row],[Invoice Date]])</f>
        <v>52</v>
      </c>
    </row>
    <row r="6044" spans="2:17"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c r="O6044" s="4" t="str">
        <f>TEXT(Table1[[#This Row],[Invoice Date]],"yyyy")</f>
        <v>2021</v>
      </c>
      <c r="P6044" s="4" t="str">
        <f>TEXT(Table1[[#This Row],[Invoice Date]],"mmm")</f>
        <v>Dec</v>
      </c>
      <c r="Q6044" s="4">
        <f>WEEKNUM(Table1[[#This Row],[Invoice Date]])</f>
        <v>52</v>
      </c>
    </row>
    <row r="6045" spans="2:17"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c r="O6045" s="4" t="str">
        <f>TEXT(Table1[[#This Row],[Invoice Date]],"yyyy")</f>
        <v>2021</v>
      </c>
      <c r="P6045" s="4" t="str">
        <f>TEXT(Table1[[#This Row],[Invoice Date]],"mmm")</f>
        <v>Jan</v>
      </c>
      <c r="Q6045" s="4">
        <f>WEEKNUM(Table1[[#This Row],[Invoice Date]])</f>
        <v>5</v>
      </c>
    </row>
    <row r="6046" spans="2:17"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c r="O6046" s="4" t="str">
        <f>TEXT(Table1[[#This Row],[Invoice Date]],"yyyy")</f>
        <v>2021</v>
      </c>
      <c r="P6046" s="4" t="str">
        <f>TEXT(Table1[[#This Row],[Invoice Date]],"mmm")</f>
        <v>Jan</v>
      </c>
      <c r="Q6046" s="4">
        <f>WEEKNUM(Table1[[#This Row],[Invoice Date]])</f>
        <v>5</v>
      </c>
    </row>
    <row r="6047" spans="2:17"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c r="O6047" s="4" t="str">
        <f>TEXT(Table1[[#This Row],[Invoice Date]],"yyyy")</f>
        <v>2021</v>
      </c>
      <c r="P6047" s="4" t="str">
        <f>TEXT(Table1[[#This Row],[Invoice Date]],"mmm")</f>
        <v>Jan</v>
      </c>
      <c r="Q6047" s="4">
        <f>WEEKNUM(Table1[[#This Row],[Invoice Date]])</f>
        <v>5</v>
      </c>
    </row>
    <row r="6048" spans="2:17"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c r="O6048" s="4" t="str">
        <f>TEXT(Table1[[#This Row],[Invoice Date]],"yyyy")</f>
        <v>2021</v>
      </c>
      <c r="P6048" s="4" t="str">
        <f>TEXT(Table1[[#This Row],[Invoice Date]],"mmm")</f>
        <v>Jan</v>
      </c>
      <c r="Q6048" s="4">
        <f>WEEKNUM(Table1[[#This Row],[Invoice Date]])</f>
        <v>5</v>
      </c>
    </row>
    <row r="6049" spans="2:17"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c r="O6049" s="4" t="str">
        <f>TEXT(Table1[[#This Row],[Invoice Date]],"yyyy")</f>
        <v>2021</v>
      </c>
      <c r="P6049" s="4" t="str">
        <f>TEXT(Table1[[#This Row],[Invoice Date]],"mmm")</f>
        <v>Jan</v>
      </c>
      <c r="Q6049" s="4">
        <f>WEEKNUM(Table1[[#This Row],[Invoice Date]])</f>
        <v>5</v>
      </c>
    </row>
    <row r="6050" spans="2:17"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c r="O6050" s="4" t="str">
        <f>TEXT(Table1[[#This Row],[Invoice Date]],"yyyy")</f>
        <v>2021</v>
      </c>
      <c r="P6050" s="4" t="str">
        <f>TEXT(Table1[[#This Row],[Invoice Date]],"mmm")</f>
        <v>Jan</v>
      </c>
      <c r="Q6050" s="4">
        <f>WEEKNUM(Table1[[#This Row],[Invoice Date]])</f>
        <v>5</v>
      </c>
    </row>
    <row r="6051" spans="2:17"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c r="O6051" s="4" t="str">
        <f>TEXT(Table1[[#This Row],[Invoice Date]],"yyyy")</f>
        <v>2021</v>
      </c>
      <c r="P6051" s="4" t="str">
        <f>TEXT(Table1[[#This Row],[Invoice Date]],"mmm")</f>
        <v>Feb</v>
      </c>
      <c r="Q6051" s="4">
        <f>WEEKNUM(Table1[[#This Row],[Invoice Date]])</f>
        <v>9</v>
      </c>
    </row>
    <row r="6052" spans="2:17"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c r="O6052" s="4" t="str">
        <f>TEXT(Table1[[#This Row],[Invoice Date]],"yyyy")</f>
        <v>2021</v>
      </c>
      <c r="P6052" s="4" t="str">
        <f>TEXT(Table1[[#This Row],[Invoice Date]],"mmm")</f>
        <v>Feb</v>
      </c>
      <c r="Q6052" s="4">
        <f>WEEKNUM(Table1[[#This Row],[Invoice Date]])</f>
        <v>9</v>
      </c>
    </row>
    <row r="6053" spans="2:17"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c r="O6053" s="4" t="str">
        <f>TEXT(Table1[[#This Row],[Invoice Date]],"yyyy")</f>
        <v>2021</v>
      </c>
      <c r="P6053" s="4" t="str">
        <f>TEXT(Table1[[#This Row],[Invoice Date]],"mmm")</f>
        <v>Feb</v>
      </c>
      <c r="Q6053" s="4">
        <f>WEEKNUM(Table1[[#This Row],[Invoice Date]])</f>
        <v>9</v>
      </c>
    </row>
    <row r="6054" spans="2:17"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c r="O6054" s="4" t="str">
        <f>TEXT(Table1[[#This Row],[Invoice Date]],"yyyy")</f>
        <v>2021</v>
      </c>
      <c r="P6054" s="4" t="str">
        <f>TEXT(Table1[[#This Row],[Invoice Date]],"mmm")</f>
        <v>Feb</v>
      </c>
      <c r="Q6054" s="4">
        <f>WEEKNUM(Table1[[#This Row],[Invoice Date]])</f>
        <v>9</v>
      </c>
    </row>
    <row r="6055" spans="2:17"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c r="O6055" s="4" t="str">
        <f>TEXT(Table1[[#This Row],[Invoice Date]],"yyyy")</f>
        <v>2021</v>
      </c>
      <c r="P6055" s="4" t="str">
        <f>TEXT(Table1[[#This Row],[Invoice Date]],"mmm")</f>
        <v>Feb</v>
      </c>
      <c r="Q6055" s="4">
        <f>WEEKNUM(Table1[[#This Row],[Invoice Date]])</f>
        <v>9</v>
      </c>
    </row>
    <row r="6056" spans="2:17"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c r="O6056" s="4" t="str">
        <f>TEXT(Table1[[#This Row],[Invoice Date]],"yyyy")</f>
        <v>2021</v>
      </c>
      <c r="P6056" s="4" t="str">
        <f>TEXT(Table1[[#This Row],[Invoice Date]],"mmm")</f>
        <v>Feb</v>
      </c>
      <c r="Q6056" s="4">
        <f>WEEKNUM(Table1[[#This Row],[Invoice Date]])</f>
        <v>9</v>
      </c>
    </row>
    <row r="6057" spans="2:17"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c r="O6057" s="4" t="str">
        <f>TEXT(Table1[[#This Row],[Invoice Date]],"yyyy")</f>
        <v>2021</v>
      </c>
      <c r="P6057" s="4" t="str">
        <f>TEXT(Table1[[#This Row],[Invoice Date]],"mmm")</f>
        <v>Mar</v>
      </c>
      <c r="Q6057" s="4">
        <f>WEEKNUM(Table1[[#This Row],[Invoice Date]])</f>
        <v>13</v>
      </c>
    </row>
    <row r="6058" spans="2:17"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c r="O6058" s="4" t="str">
        <f>TEXT(Table1[[#This Row],[Invoice Date]],"yyyy")</f>
        <v>2021</v>
      </c>
      <c r="P6058" s="4" t="str">
        <f>TEXT(Table1[[#This Row],[Invoice Date]],"mmm")</f>
        <v>Mar</v>
      </c>
      <c r="Q6058" s="4">
        <f>WEEKNUM(Table1[[#This Row],[Invoice Date]])</f>
        <v>13</v>
      </c>
    </row>
    <row r="6059" spans="2:17"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c r="O6059" s="4" t="str">
        <f>TEXT(Table1[[#This Row],[Invoice Date]],"yyyy")</f>
        <v>2021</v>
      </c>
      <c r="P6059" s="4" t="str">
        <f>TEXT(Table1[[#This Row],[Invoice Date]],"mmm")</f>
        <v>Mar</v>
      </c>
      <c r="Q6059" s="4">
        <f>WEEKNUM(Table1[[#This Row],[Invoice Date]])</f>
        <v>13</v>
      </c>
    </row>
    <row r="6060" spans="2:17"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c r="O6060" s="4" t="str">
        <f>TEXT(Table1[[#This Row],[Invoice Date]],"yyyy")</f>
        <v>2021</v>
      </c>
      <c r="P6060" s="4" t="str">
        <f>TEXT(Table1[[#This Row],[Invoice Date]],"mmm")</f>
        <v>Mar</v>
      </c>
      <c r="Q6060" s="4">
        <f>WEEKNUM(Table1[[#This Row],[Invoice Date]])</f>
        <v>13</v>
      </c>
    </row>
    <row r="6061" spans="2:17"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c r="O6061" s="4" t="str">
        <f>TEXT(Table1[[#This Row],[Invoice Date]],"yyyy")</f>
        <v>2021</v>
      </c>
      <c r="P6061" s="4" t="str">
        <f>TEXT(Table1[[#This Row],[Invoice Date]],"mmm")</f>
        <v>Mar</v>
      </c>
      <c r="Q6061" s="4">
        <f>WEEKNUM(Table1[[#This Row],[Invoice Date]])</f>
        <v>13</v>
      </c>
    </row>
    <row r="6062" spans="2:17"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c r="O6062" s="4" t="str">
        <f>TEXT(Table1[[#This Row],[Invoice Date]],"yyyy")</f>
        <v>2021</v>
      </c>
      <c r="P6062" s="4" t="str">
        <f>TEXT(Table1[[#This Row],[Invoice Date]],"mmm")</f>
        <v>Mar</v>
      </c>
      <c r="Q6062" s="4">
        <f>WEEKNUM(Table1[[#This Row],[Invoice Date]])</f>
        <v>13</v>
      </c>
    </row>
    <row r="6063" spans="2:17"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c r="O6063" s="4" t="str">
        <f>TEXT(Table1[[#This Row],[Invoice Date]],"yyyy")</f>
        <v>2021</v>
      </c>
      <c r="P6063" s="4" t="str">
        <f>TEXT(Table1[[#This Row],[Invoice Date]],"mmm")</f>
        <v>Apr</v>
      </c>
      <c r="Q6063" s="4">
        <f>WEEKNUM(Table1[[#This Row],[Invoice Date]])</f>
        <v>18</v>
      </c>
    </row>
    <row r="6064" spans="2:17"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c r="O6064" s="4" t="str">
        <f>TEXT(Table1[[#This Row],[Invoice Date]],"yyyy")</f>
        <v>2021</v>
      </c>
      <c r="P6064" s="4" t="str">
        <f>TEXT(Table1[[#This Row],[Invoice Date]],"mmm")</f>
        <v>Apr</v>
      </c>
      <c r="Q6064" s="4">
        <f>WEEKNUM(Table1[[#This Row],[Invoice Date]])</f>
        <v>18</v>
      </c>
    </row>
    <row r="6065" spans="2:17"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c r="O6065" s="4" t="str">
        <f>TEXT(Table1[[#This Row],[Invoice Date]],"yyyy")</f>
        <v>2021</v>
      </c>
      <c r="P6065" s="4" t="str">
        <f>TEXT(Table1[[#This Row],[Invoice Date]],"mmm")</f>
        <v>Apr</v>
      </c>
      <c r="Q6065" s="4">
        <f>WEEKNUM(Table1[[#This Row],[Invoice Date]])</f>
        <v>18</v>
      </c>
    </row>
    <row r="6066" spans="2:17"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c r="O6066" s="4" t="str">
        <f>TEXT(Table1[[#This Row],[Invoice Date]],"yyyy")</f>
        <v>2021</v>
      </c>
      <c r="P6066" s="4" t="str">
        <f>TEXT(Table1[[#This Row],[Invoice Date]],"mmm")</f>
        <v>Apr</v>
      </c>
      <c r="Q6066" s="4">
        <f>WEEKNUM(Table1[[#This Row],[Invoice Date]])</f>
        <v>18</v>
      </c>
    </row>
    <row r="6067" spans="2:17"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c r="O6067" s="4" t="str">
        <f>TEXT(Table1[[#This Row],[Invoice Date]],"yyyy")</f>
        <v>2021</v>
      </c>
      <c r="P6067" s="4" t="str">
        <f>TEXT(Table1[[#This Row],[Invoice Date]],"mmm")</f>
        <v>Apr</v>
      </c>
      <c r="Q6067" s="4">
        <f>WEEKNUM(Table1[[#This Row],[Invoice Date]])</f>
        <v>18</v>
      </c>
    </row>
    <row r="6068" spans="2:17"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c r="O6068" s="4" t="str">
        <f>TEXT(Table1[[#This Row],[Invoice Date]],"yyyy")</f>
        <v>2021</v>
      </c>
      <c r="P6068" s="4" t="str">
        <f>TEXT(Table1[[#This Row],[Invoice Date]],"mmm")</f>
        <v>Apr</v>
      </c>
      <c r="Q6068" s="4">
        <f>WEEKNUM(Table1[[#This Row],[Invoice Date]])</f>
        <v>18</v>
      </c>
    </row>
    <row r="6069" spans="2:17"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c r="O6069" s="4" t="str">
        <f>TEXT(Table1[[#This Row],[Invoice Date]],"yyyy")</f>
        <v>2021</v>
      </c>
      <c r="P6069" s="4" t="str">
        <f>TEXT(Table1[[#This Row],[Invoice Date]],"mmm")</f>
        <v>May</v>
      </c>
      <c r="Q6069" s="4">
        <f>WEEKNUM(Table1[[#This Row],[Invoice Date]])</f>
        <v>22</v>
      </c>
    </row>
    <row r="6070" spans="2:17"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c r="O6070" s="4" t="str">
        <f>TEXT(Table1[[#This Row],[Invoice Date]],"yyyy")</f>
        <v>2021</v>
      </c>
      <c r="P6070" s="4" t="str">
        <f>TEXT(Table1[[#This Row],[Invoice Date]],"mmm")</f>
        <v>May</v>
      </c>
      <c r="Q6070" s="4">
        <f>WEEKNUM(Table1[[#This Row],[Invoice Date]])</f>
        <v>22</v>
      </c>
    </row>
    <row r="6071" spans="2:17"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c r="O6071" s="4" t="str">
        <f>TEXT(Table1[[#This Row],[Invoice Date]],"yyyy")</f>
        <v>2021</v>
      </c>
      <c r="P6071" s="4" t="str">
        <f>TEXT(Table1[[#This Row],[Invoice Date]],"mmm")</f>
        <v>May</v>
      </c>
      <c r="Q6071" s="4">
        <f>WEEKNUM(Table1[[#This Row],[Invoice Date]])</f>
        <v>22</v>
      </c>
    </row>
    <row r="6072" spans="2:17"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c r="O6072" s="4" t="str">
        <f>TEXT(Table1[[#This Row],[Invoice Date]],"yyyy")</f>
        <v>2021</v>
      </c>
      <c r="P6072" s="4" t="str">
        <f>TEXT(Table1[[#This Row],[Invoice Date]],"mmm")</f>
        <v>May</v>
      </c>
      <c r="Q6072" s="4">
        <f>WEEKNUM(Table1[[#This Row],[Invoice Date]])</f>
        <v>22</v>
      </c>
    </row>
    <row r="6073" spans="2:17"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c r="O6073" s="4" t="str">
        <f>TEXT(Table1[[#This Row],[Invoice Date]],"yyyy")</f>
        <v>2021</v>
      </c>
      <c r="P6073" s="4" t="str">
        <f>TEXT(Table1[[#This Row],[Invoice Date]],"mmm")</f>
        <v>May</v>
      </c>
      <c r="Q6073" s="4">
        <f>WEEKNUM(Table1[[#This Row],[Invoice Date]])</f>
        <v>22</v>
      </c>
    </row>
    <row r="6074" spans="2:17"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c r="O6074" s="4" t="str">
        <f>TEXT(Table1[[#This Row],[Invoice Date]],"yyyy")</f>
        <v>2021</v>
      </c>
      <c r="P6074" s="4" t="str">
        <f>TEXT(Table1[[#This Row],[Invoice Date]],"mmm")</f>
        <v>May</v>
      </c>
      <c r="Q6074" s="4">
        <f>WEEKNUM(Table1[[#This Row],[Invoice Date]])</f>
        <v>22</v>
      </c>
    </row>
    <row r="6075" spans="2:17"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c r="O6075" s="4" t="str">
        <f>TEXT(Table1[[#This Row],[Invoice Date]],"yyyy")</f>
        <v>2021</v>
      </c>
      <c r="P6075" s="4" t="str">
        <f>TEXT(Table1[[#This Row],[Invoice Date]],"mmm")</f>
        <v>Jun</v>
      </c>
      <c r="Q6075" s="4">
        <f>WEEKNUM(Table1[[#This Row],[Invoice Date]])</f>
        <v>26</v>
      </c>
    </row>
    <row r="6076" spans="2:17"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c r="O6076" s="4" t="str">
        <f>TEXT(Table1[[#This Row],[Invoice Date]],"yyyy")</f>
        <v>2021</v>
      </c>
      <c r="P6076" s="4" t="str">
        <f>TEXT(Table1[[#This Row],[Invoice Date]],"mmm")</f>
        <v>Jun</v>
      </c>
      <c r="Q6076" s="4">
        <f>WEEKNUM(Table1[[#This Row],[Invoice Date]])</f>
        <v>26</v>
      </c>
    </row>
    <row r="6077" spans="2:17"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c r="O6077" s="4" t="str">
        <f>TEXT(Table1[[#This Row],[Invoice Date]],"yyyy")</f>
        <v>2021</v>
      </c>
      <c r="P6077" s="4" t="str">
        <f>TEXT(Table1[[#This Row],[Invoice Date]],"mmm")</f>
        <v>Jun</v>
      </c>
      <c r="Q6077" s="4">
        <f>WEEKNUM(Table1[[#This Row],[Invoice Date]])</f>
        <v>26</v>
      </c>
    </row>
    <row r="6078" spans="2:17"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c r="O6078" s="4" t="str">
        <f>TEXT(Table1[[#This Row],[Invoice Date]],"yyyy")</f>
        <v>2021</v>
      </c>
      <c r="P6078" s="4" t="str">
        <f>TEXT(Table1[[#This Row],[Invoice Date]],"mmm")</f>
        <v>Jun</v>
      </c>
      <c r="Q6078" s="4">
        <f>WEEKNUM(Table1[[#This Row],[Invoice Date]])</f>
        <v>26</v>
      </c>
    </row>
    <row r="6079" spans="2:17"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c r="O6079" s="4" t="str">
        <f>TEXT(Table1[[#This Row],[Invoice Date]],"yyyy")</f>
        <v>2021</v>
      </c>
      <c r="P6079" s="4" t="str">
        <f>TEXT(Table1[[#This Row],[Invoice Date]],"mmm")</f>
        <v>Jun</v>
      </c>
      <c r="Q6079" s="4">
        <f>WEEKNUM(Table1[[#This Row],[Invoice Date]])</f>
        <v>26</v>
      </c>
    </row>
    <row r="6080" spans="2:17"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c r="O6080" s="4" t="str">
        <f>TEXT(Table1[[#This Row],[Invoice Date]],"yyyy")</f>
        <v>2021</v>
      </c>
      <c r="P6080" s="4" t="str">
        <f>TEXT(Table1[[#This Row],[Invoice Date]],"mmm")</f>
        <v>Jun</v>
      </c>
      <c r="Q6080" s="4">
        <f>WEEKNUM(Table1[[#This Row],[Invoice Date]])</f>
        <v>26</v>
      </c>
    </row>
    <row r="6081" spans="2:17"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c r="O6081" s="4" t="str">
        <f>TEXT(Table1[[#This Row],[Invoice Date]],"yyyy")</f>
        <v>2021</v>
      </c>
      <c r="P6081" s="4" t="str">
        <f>TEXT(Table1[[#This Row],[Invoice Date]],"mmm")</f>
        <v>Jul</v>
      </c>
      <c r="Q6081" s="4">
        <f>WEEKNUM(Table1[[#This Row],[Invoice Date]])</f>
        <v>31</v>
      </c>
    </row>
    <row r="6082" spans="2:17"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c r="O6082" s="4" t="str">
        <f>TEXT(Table1[[#This Row],[Invoice Date]],"yyyy")</f>
        <v>2021</v>
      </c>
      <c r="P6082" s="4" t="str">
        <f>TEXT(Table1[[#This Row],[Invoice Date]],"mmm")</f>
        <v>Jul</v>
      </c>
      <c r="Q6082" s="4">
        <f>WEEKNUM(Table1[[#This Row],[Invoice Date]])</f>
        <v>31</v>
      </c>
    </row>
    <row r="6083" spans="2:17"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c r="O6083" s="4" t="str">
        <f>TEXT(Table1[[#This Row],[Invoice Date]],"yyyy")</f>
        <v>2021</v>
      </c>
      <c r="P6083" s="4" t="str">
        <f>TEXT(Table1[[#This Row],[Invoice Date]],"mmm")</f>
        <v>Jul</v>
      </c>
      <c r="Q6083" s="4">
        <f>WEEKNUM(Table1[[#This Row],[Invoice Date]])</f>
        <v>31</v>
      </c>
    </row>
    <row r="6084" spans="2:17"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c r="O6084" s="4" t="str">
        <f>TEXT(Table1[[#This Row],[Invoice Date]],"yyyy")</f>
        <v>2021</v>
      </c>
      <c r="P6084" s="4" t="str">
        <f>TEXT(Table1[[#This Row],[Invoice Date]],"mmm")</f>
        <v>Jul</v>
      </c>
      <c r="Q6084" s="4">
        <f>WEEKNUM(Table1[[#This Row],[Invoice Date]])</f>
        <v>31</v>
      </c>
    </row>
    <row r="6085" spans="2:17"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c r="O6085" s="4" t="str">
        <f>TEXT(Table1[[#This Row],[Invoice Date]],"yyyy")</f>
        <v>2021</v>
      </c>
      <c r="P6085" s="4" t="str">
        <f>TEXT(Table1[[#This Row],[Invoice Date]],"mmm")</f>
        <v>Jul</v>
      </c>
      <c r="Q6085" s="4">
        <f>WEEKNUM(Table1[[#This Row],[Invoice Date]])</f>
        <v>31</v>
      </c>
    </row>
    <row r="6086" spans="2:17"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c r="O6086" s="4" t="str">
        <f>TEXT(Table1[[#This Row],[Invoice Date]],"yyyy")</f>
        <v>2021</v>
      </c>
      <c r="P6086" s="4" t="str">
        <f>TEXT(Table1[[#This Row],[Invoice Date]],"mmm")</f>
        <v>Jul</v>
      </c>
      <c r="Q6086" s="4">
        <f>WEEKNUM(Table1[[#This Row],[Invoice Date]])</f>
        <v>31</v>
      </c>
    </row>
    <row r="6087" spans="2:17"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c r="O6087" s="4" t="str">
        <f>TEXT(Table1[[#This Row],[Invoice Date]],"yyyy")</f>
        <v>2021</v>
      </c>
      <c r="P6087" s="4" t="str">
        <f>TEXT(Table1[[#This Row],[Invoice Date]],"mmm")</f>
        <v>Aug</v>
      </c>
      <c r="Q6087" s="4">
        <f>WEEKNUM(Table1[[#This Row],[Invoice Date]])</f>
        <v>35</v>
      </c>
    </row>
    <row r="6088" spans="2:17"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c r="O6088" s="4" t="str">
        <f>TEXT(Table1[[#This Row],[Invoice Date]],"yyyy")</f>
        <v>2021</v>
      </c>
      <c r="P6088" s="4" t="str">
        <f>TEXT(Table1[[#This Row],[Invoice Date]],"mmm")</f>
        <v>Aug</v>
      </c>
      <c r="Q6088" s="4">
        <f>WEEKNUM(Table1[[#This Row],[Invoice Date]])</f>
        <v>35</v>
      </c>
    </row>
    <row r="6089" spans="2:17"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c r="O6089" s="4" t="str">
        <f>TEXT(Table1[[#This Row],[Invoice Date]],"yyyy")</f>
        <v>2021</v>
      </c>
      <c r="P6089" s="4" t="str">
        <f>TEXT(Table1[[#This Row],[Invoice Date]],"mmm")</f>
        <v>Aug</v>
      </c>
      <c r="Q6089" s="4">
        <f>WEEKNUM(Table1[[#This Row],[Invoice Date]])</f>
        <v>35</v>
      </c>
    </row>
    <row r="6090" spans="2:17"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c r="O6090" s="4" t="str">
        <f>TEXT(Table1[[#This Row],[Invoice Date]],"yyyy")</f>
        <v>2021</v>
      </c>
      <c r="P6090" s="4" t="str">
        <f>TEXT(Table1[[#This Row],[Invoice Date]],"mmm")</f>
        <v>Aug</v>
      </c>
      <c r="Q6090" s="4">
        <f>WEEKNUM(Table1[[#This Row],[Invoice Date]])</f>
        <v>35</v>
      </c>
    </row>
    <row r="6091" spans="2:17"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c r="O6091" s="4" t="str">
        <f>TEXT(Table1[[#This Row],[Invoice Date]],"yyyy")</f>
        <v>2021</v>
      </c>
      <c r="P6091" s="4" t="str">
        <f>TEXT(Table1[[#This Row],[Invoice Date]],"mmm")</f>
        <v>Aug</v>
      </c>
      <c r="Q6091" s="4">
        <f>WEEKNUM(Table1[[#This Row],[Invoice Date]])</f>
        <v>35</v>
      </c>
    </row>
    <row r="6092" spans="2:17"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c r="O6092" s="4" t="str">
        <f>TEXT(Table1[[#This Row],[Invoice Date]],"yyyy")</f>
        <v>2021</v>
      </c>
      <c r="P6092" s="4" t="str">
        <f>TEXT(Table1[[#This Row],[Invoice Date]],"mmm")</f>
        <v>Aug</v>
      </c>
      <c r="Q6092" s="4">
        <f>WEEKNUM(Table1[[#This Row],[Invoice Date]])</f>
        <v>35</v>
      </c>
    </row>
    <row r="6093" spans="2:17"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c r="O6093" s="4" t="str">
        <f>TEXT(Table1[[#This Row],[Invoice Date]],"yyyy")</f>
        <v>2021</v>
      </c>
      <c r="P6093" s="4" t="str">
        <f>TEXT(Table1[[#This Row],[Invoice Date]],"mmm")</f>
        <v>Sep</v>
      </c>
      <c r="Q6093" s="4">
        <f>WEEKNUM(Table1[[#This Row],[Invoice Date]])</f>
        <v>40</v>
      </c>
    </row>
    <row r="6094" spans="2:17"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c r="O6094" s="4" t="str">
        <f>TEXT(Table1[[#This Row],[Invoice Date]],"yyyy")</f>
        <v>2021</v>
      </c>
      <c r="P6094" s="4" t="str">
        <f>TEXT(Table1[[#This Row],[Invoice Date]],"mmm")</f>
        <v>Sep</v>
      </c>
      <c r="Q6094" s="4">
        <f>WEEKNUM(Table1[[#This Row],[Invoice Date]])</f>
        <v>40</v>
      </c>
    </row>
    <row r="6095" spans="2:17"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c r="O6095" s="4" t="str">
        <f>TEXT(Table1[[#This Row],[Invoice Date]],"yyyy")</f>
        <v>2021</v>
      </c>
      <c r="P6095" s="4" t="str">
        <f>TEXT(Table1[[#This Row],[Invoice Date]],"mmm")</f>
        <v>Sep</v>
      </c>
      <c r="Q6095" s="4">
        <f>WEEKNUM(Table1[[#This Row],[Invoice Date]])</f>
        <v>40</v>
      </c>
    </row>
    <row r="6096" spans="2:17"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c r="O6096" s="4" t="str">
        <f>TEXT(Table1[[#This Row],[Invoice Date]],"yyyy")</f>
        <v>2021</v>
      </c>
      <c r="P6096" s="4" t="str">
        <f>TEXT(Table1[[#This Row],[Invoice Date]],"mmm")</f>
        <v>Sep</v>
      </c>
      <c r="Q6096" s="4">
        <f>WEEKNUM(Table1[[#This Row],[Invoice Date]])</f>
        <v>40</v>
      </c>
    </row>
    <row r="6097" spans="2:17"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c r="O6097" s="4" t="str">
        <f>TEXT(Table1[[#This Row],[Invoice Date]],"yyyy")</f>
        <v>2021</v>
      </c>
      <c r="P6097" s="4" t="str">
        <f>TEXT(Table1[[#This Row],[Invoice Date]],"mmm")</f>
        <v>Sep</v>
      </c>
      <c r="Q6097" s="4">
        <f>WEEKNUM(Table1[[#This Row],[Invoice Date]])</f>
        <v>40</v>
      </c>
    </row>
    <row r="6098" spans="2:17"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c r="O6098" s="4" t="str">
        <f>TEXT(Table1[[#This Row],[Invoice Date]],"yyyy")</f>
        <v>2021</v>
      </c>
      <c r="P6098" s="4" t="str">
        <f>TEXT(Table1[[#This Row],[Invoice Date]],"mmm")</f>
        <v>Sep</v>
      </c>
      <c r="Q6098" s="4">
        <f>WEEKNUM(Table1[[#This Row],[Invoice Date]])</f>
        <v>40</v>
      </c>
    </row>
    <row r="6099" spans="2:17"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c r="O6099" s="4" t="str">
        <f>TEXT(Table1[[#This Row],[Invoice Date]],"yyyy")</f>
        <v>2021</v>
      </c>
      <c r="P6099" s="4" t="str">
        <f>TEXT(Table1[[#This Row],[Invoice Date]],"mmm")</f>
        <v>Oct</v>
      </c>
      <c r="Q6099" s="4">
        <f>WEEKNUM(Table1[[#This Row],[Invoice Date]])</f>
        <v>44</v>
      </c>
    </row>
    <row r="6100" spans="2:17"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c r="O6100" s="4" t="str">
        <f>TEXT(Table1[[#This Row],[Invoice Date]],"yyyy")</f>
        <v>2021</v>
      </c>
      <c r="P6100" s="4" t="str">
        <f>TEXT(Table1[[#This Row],[Invoice Date]],"mmm")</f>
        <v>Oct</v>
      </c>
      <c r="Q6100" s="4">
        <f>WEEKNUM(Table1[[#This Row],[Invoice Date]])</f>
        <v>44</v>
      </c>
    </row>
    <row r="6101" spans="2:17"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c r="O6101" s="4" t="str">
        <f>TEXT(Table1[[#This Row],[Invoice Date]],"yyyy")</f>
        <v>2021</v>
      </c>
      <c r="P6101" s="4" t="str">
        <f>TEXT(Table1[[#This Row],[Invoice Date]],"mmm")</f>
        <v>Oct</v>
      </c>
      <c r="Q6101" s="4">
        <f>WEEKNUM(Table1[[#This Row],[Invoice Date]])</f>
        <v>44</v>
      </c>
    </row>
    <row r="6102" spans="2:17"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c r="O6102" s="4" t="str">
        <f>TEXT(Table1[[#This Row],[Invoice Date]],"yyyy")</f>
        <v>2021</v>
      </c>
      <c r="P6102" s="4" t="str">
        <f>TEXT(Table1[[#This Row],[Invoice Date]],"mmm")</f>
        <v>Oct</v>
      </c>
      <c r="Q6102" s="4">
        <f>WEEKNUM(Table1[[#This Row],[Invoice Date]])</f>
        <v>44</v>
      </c>
    </row>
    <row r="6103" spans="2:17"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c r="O6103" s="4" t="str">
        <f>TEXT(Table1[[#This Row],[Invoice Date]],"yyyy")</f>
        <v>2021</v>
      </c>
      <c r="P6103" s="4" t="str">
        <f>TEXT(Table1[[#This Row],[Invoice Date]],"mmm")</f>
        <v>Oct</v>
      </c>
      <c r="Q6103" s="4">
        <f>WEEKNUM(Table1[[#This Row],[Invoice Date]])</f>
        <v>44</v>
      </c>
    </row>
    <row r="6104" spans="2:17"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c r="O6104" s="4" t="str">
        <f>TEXT(Table1[[#This Row],[Invoice Date]],"yyyy")</f>
        <v>2021</v>
      </c>
      <c r="P6104" s="4" t="str">
        <f>TEXT(Table1[[#This Row],[Invoice Date]],"mmm")</f>
        <v>Oct</v>
      </c>
      <c r="Q6104" s="4">
        <f>WEEKNUM(Table1[[#This Row],[Invoice Date]])</f>
        <v>44</v>
      </c>
    </row>
    <row r="6105" spans="2:17"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c r="O6105" s="4" t="str">
        <f>TEXT(Table1[[#This Row],[Invoice Date]],"yyyy")</f>
        <v>2021</v>
      </c>
      <c r="P6105" s="4" t="str">
        <f>TEXT(Table1[[#This Row],[Invoice Date]],"mmm")</f>
        <v>Nov</v>
      </c>
      <c r="Q6105" s="4">
        <f>WEEKNUM(Table1[[#This Row],[Invoice Date]])</f>
        <v>48</v>
      </c>
    </row>
    <row r="6106" spans="2:17"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c r="O6106" s="4" t="str">
        <f>TEXT(Table1[[#This Row],[Invoice Date]],"yyyy")</f>
        <v>2021</v>
      </c>
      <c r="P6106" s="4" t="str">
        <f>TEXT(Table1[[#This Row],[Invoice Date]],"mmm")</f>
        <v>Nov</v>
      </c>
      <c r="Q6106" s="4">
        <f>WEEKNUM(Table1[[#This Row],[Invoice Date]])</f>
        <v>48</v>
      </c>
    </row>
    <row r="6107" spans="2:17"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c r="O6107" s="4" t="str">
        <f>TEXT(Table1[[#This Row],[Invoice Date]],"yyyy")</f>
        <v>2021</v>
      </c>
      <c r="P6107" s="4" t="str">
        <f>TEXT(Table1[[#This Row],[Invoice Date]],"mmm")</f>
        <v>Nov</v>
      </c>
      <c r="Q6107" s="4">
        <f>WEEKNUM(Table1[[#This Row],[Invoice Date]])</f>
        <v>48</v>
      </c>
    </row>
    <row r="6108" spans="2:17"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c r="O6108" s="4" t="str">
        <f>TEXT(Table1[[#This Row],[Invoice Date]],"yyyy")</f>
        <v>2021</v>
      </c>
      <c r="P6108" s="4" t="str">
        <f>TEXT(Table1[[#This Row],[Invoice Date]],"mmm")</f>
        <v>Nov</v>
      </c>
      <c r="Q6108" s="4">
        <f>WEEKNUM(Table1[[#This Row],[Invoice Date]])</f>
        <v>48</v>
      </c>
    </row>
    <row r="6109" spans="2:17"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c r="O6109" s="4" t="str">
        <f>TEXT(Table1[[#This Row],[Invoice Date]],"yyyy")</f>
        <v>2021</v>
      </c>
      <c r="P6109" s="4" t="str">
        <f>TEXT(Table1[[#This Row],[Invoice Date]],"mmm")</f>
        <v>Nov</v>
      </c>
      <c r="Q6109" s="4">
        <f>WEEKNUM(Table1[[#This Row],[Invoice Date]])</f>
        <v>48</v>
      </c>
    </row>
    <row r="6110" spans="2:17"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c r="O6110" s="4" t="str">
        <f>TEXT(Table1[[#This Row],[Invoice Date]],"yyyy")</f>
        <v>2021</v>
      </c>
      <c r="P6110" s="4" t="str">
        <f>TEXT(Table1[[#This Row],[Invoice Date]],"mmm")</f>
        <v>Nov</v>
      </c>
      <c r="Q6110" s="4">
        <f>WEEKNUM(Table1[[#This Row],[Invoice Date]])</f>
        <v>48</v>
      </c>
    </row>
    <row r="6111" spans="2:17"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c r="O6111" s="4" t="str">
        <f>TEXT(Table1[[#This Row],[Invoice Date]],"yyyy")</f>
        <v>2021</v>
      </c>
      <c r="P6111" s="4" t="str">
        <f>TEXT(Table1[[#This Row],[Invoice Date]],"mmm")</f>
        <v>Dec</v>
      </c>
      <c r="Q6111" s="4">
        <f>WEEKNUM(Table1[[#This Row],[Invoice Date]])</f>
        <v>52</v>
      </c>
    </row>
    <row r="6112" spans="2:17"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c r="O6112" s="4" t="str">
        <f>TEXT(Table1[[#This Row],[Invoice Date]],"yyyy")</f>
        <v>2021</v>
      </c>
      <c r="P6112" s="4" t="str">
        <f>TEXT(Table1[[#This Row],[Invoice Date]],"mmm")</f>
        <v>Dec</v>
      </c>
      <c r="Q6112" s="4">
        <f>WEEKNUM(Table1[[#This Row],[Invoice Date]])</f>
        <v>52</v>
      </c>
    </row>
    <row r="6113" spans="2:17"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c r="O6113" s="4" t="str">
        <f>TEXT(Table1[[#This Row],[Invoice Date]],"yyyy")</f>
        <v>2021</v>
      </c>
      <c r="P6113" s="4" t="str">
        <f>TEXT(Table1[[#This Row],[Invoice Date]],"mmm")</f>
        <v>Dec</v>
      </c>
      <c r="Q6113" s="4">
        <f>WEEKNUM(Table1[[#This Row],[Invoice Date]])</f>
        <v>52</v>
      </c>
    </row>
    <row r="6114" spans="2:17"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c r="O6114" s="4" t="str">
        <f>TEXT(Table1[[#This Row],[Invoice Date]],"yyyy")</f>
        <v>2021</v>
      </c>
      <c r="P6114" s="4" t="str">
        <f>TEXT(Table1[[#This Row],[Invoice Date]],"mmm")</f>
        <v>Dec</v>
      </c>
      <c r="Q6114" s="4">
        <f>WEEKNUM(Table1[[#This Row],[Invoice Date]])</f>
        <v>52</v>
      </c>
    </row>
    <row r="6115" spans="2:17"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c r="O6115" s="4" t="str">
        <f>TEXT(Table1[[#This Row],[Invoice Date]],"yyyy")</f>
        <v>2021</v>
      </c>
      <c r="P6115" s="4" t="str">
        <f>TEXT(Table1[[#This Row],[Invoice Date]],"mmm")</f>
        <v>Dec</v>
      </c>
      <c r="Q6115" s="4">
        <f>WEEKNUM(Table1[[#This Row],[Invoice Date]])</f>
        <v>52</v>
      </c>
    </row>
    <row r="6116" spans="2:17"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c r="O6116" s="4" t="str">
        <f>TEXT(Table1[[#This Row],[Invoice Date]],"yyyy")</f>
        <v>2021</v>
      </c>
      <c r="P6116" s="4" t="str">
        <f>TEXT(Table1[[#This Row],[Invoice Date]],"mmm")</f>
        <v>Dec</v>
      </c>
      <c r="Q6116" s="4">
        <f>WEEKNUM(Table1[[#This Row],[Invoice Date]])</f>
        <v>52</v>
      </c>
    </row>
    <row r="6117" spans="2:17"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c r="O6117" s="4" t="str">
        <f>TEXT(Table1[[#This Row],[Invoice Date]],"yyyy")</f>
        <v>2021</v>
      </c>
      <c r="P6117" s="4" t="str">
        <f>TEXT(Table1[[#This Row],[Invoice Date]],"mmm")</f>
        <v>Jan</v>
      </c>
      <c r="Q6117" s="4">
        <f>WEEKNUM(Table1[[#This Row],[Invoice Date]])</f>
        <v>3</v>
      </c>
    </row>
    <row r="6118" spans="2:17"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c r="O6118" s="4" t="str">
        <f>TEXT(Table1[[#This Row],[Invoice Date]],"yyyy")</f>
        <v>2021</v>
      </c>
      <c r="P6118" s="4" t="str">
        <f>TEXT(Table1[[#This Row],[Invoice Date]],"mmm")</f>
        <v>Jan</v>
      </c>
      <c r="Q6118" s="4">
        <f>WEEKNUM(Table1[[#This Row],[Invoice Date]])</f>
        <v>3</v>
      </c>
    </row>
    <row r="6119" spans="2:17"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c r="O6119" s="4" t="str">
        <f>TEXT(Table1[[#This Row],[Invoice Date]],"yyyy")</f>
        <v>2021</v>
      </c>
      <c r="P6119" s="4" t="str">
        <f>TEXT(Table1[[#This Row],[Invoice Date]],"mmm")</f>
        <v>Jan</v>
      </c>
      <c r="Q6119" s="4">
        <f>WEEKNUM(Table1[[#This Row],[Invoice Date]])</f>
        <v>3</v>
      </c>
    </row>
    <row r="6120" spans="2:17"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c r="O6120" s="4" t="str">
        <f>TEXT(Table1[[#This Row],[Invoice Date]],"yyyy")</f>
        <v>2021</v>
      </c>
      <c r="P6120" s="4" t="str">
        <f>TEXT(Table1[[#This Row],[Invoice Date]],"mmm")</f>
        <v>Jan</v>
      </c>
      <c r="Q6120" s="4">
        <f>WEEKNUM(Table1[[#This Row],[Invoice Date]])</f>
        <v>3</v>
      </c>
    </row>
    <row r="6121" spans="2:17"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c r="O6121" s="4" t="str">
        <f>TEXT(Table1[[#This Row],[Invoice Date]],"yyyy")</f>
        <v>2021</v>
      </c>
      <c r="P6121" s="4" t="str">
        <f>TEXT(Table1[[#This Row],[Invoice Date]],"mmm")</f>
        <v>Jan</v>
      </c>
      <c r="Q6121" s="4">
        <f>WEEKNUM(Table1[[#This Row],[Invoice Date]])</f>
        <v>3</v>
      </c>
    </row>
    <row r="6122" spans="2:17"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c r="O6122" s="4" t="str">
        <f>TEXT(Table1[[#This Row],[Invoice Date]],"yyyy")</f>
        <v>2021</v>
      </c>
      <c r="P6122" s="4" t="str">
        <f>TEXT(Table1[[#This Row],[Invoice Date]],"mmm")</f>
        <v>Jan</v>
      </c>
      <c r="Q6122" s="4">
        <f>WEEKNUM(Table1[[#This Row],[Invoice Date]])</f>
        <v>3</v>
      </c>
    </row>
    <row r="6123" spans="2:17"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c r="O6123" s="4" t="str">
        <f>TEXT(Table1[[#This Row],[Invoice Date]],"yyyy")</f>
        <v>2021</v>
      </c>
      <c r="P6123" s="4" t="str">
        <f>TEXT(Table1[[#This Row],[Invoice Date]],"mmm")</f>
        <v>Feb</v>
      </c>
      <c r="Q6123" s="4">
        <f>WEEKNUM(Table1[[#This Row],[Invoice Date]])</f>
        <v>7</v>
      </c>
    </row>
    <row r="6124" spans="2:17"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c r="O6124" s="4" t="str">
        <f>TEXT(Table1[[#This Row],[Invoice Date]],"yyyy")</f>
        <v>2021</v>
      </c>
      <c r="P6124" s="4" t="str">
        <f>TEXT(Table1[[#This Row],[Invoice Date]],"mmm")</f>
        <v>Feb</v>
      </c>
      <c r="Q6124" s="4">
        <f>WEEKNUM(Table1[[#This Row],[Invoice Date]])</f>
        <v>7</v>
      </c>
    </row>
    <row r="6125" spans="2:17"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c r="O6125" s="4" t="str">
        <f>TEXT(Table1[[#This Row],[Invoice Date]],"yyyy")</f>
        <v>2021</v>
      </c>
      <c r="P6125" s="4" t="str">
        <f>TEXT(Table1[[#This Row],[Invoice Date]],"mmm")</f>
        <v>Feb</v>
      </c>
      <c r="Q6125" s="4">
        <f>WEEKNUM(Table1[[#This Row],[Invoice Date]])</f>
        <v>7</v>
      </c>
    </row>
    <row r="6126" spans="2:17"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c r="O6126" s="4" t="str">
        <f>TEXT(Table1[[#This Row],[Invoice Date]],"yyyy")</f>
        <v>2021</v>
      </c>
      <c r="P6126" s="4" t="str">
        <f>TEXT(Table1[[#This Row],[Invoice Date]],"mmm")</f>
        <v>Feb</v>
      </c>
      <c r="Q6126" s="4">
        <f>WEEKNUM(Table1[[#This Row],[Invoice Date]])</f>
        <v>7</v>
      </c>
    </row>
    <row r="6127" spans="2:17"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c r="O6127" s="4" t="str">
        <f>TEXT(Table1[[#This Row],[Invoice Date]],"yyyy")</f>
        <v>2021</v>
      </c>
      <c r="P6127" s="4" t="str">
        <f>TEXT(Table1[[#This Row],[Invoice Date]],"mmm")</f>
        <v>Feb</v>
      </c>
      <c r="Q6127" s="4">
        <f>WEEKNUM(Table1[[#This Row],[Invoice Date]])</f>
        <v>7</v>
      </c>
    </row>
    <row r="6128" spans="2:17"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c r="O6128" s="4" t="str">
        <f>TEXT(Table1[[#This Row],[Invoice Date]],"yyyy")</f>
        <v>2021</v>
      </c>
      <c r="P6128" s="4" t="str">
        <f>TEXT(Table1[[#This Row],[Invoice Date]],"mmm")</f>
        <v>Feb</v>
      </c>
      <c r="Q6128" s="4">
        <f>WEEKNUM(Table1[[#This Row],[Invoice Date]])</f>
        <v>7</v>
      </c>
    </row>
    <row r="6129" spans="2:17"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c r="O6129" s="4" t="str">
        <f>TEXT(Table1[[#This Row],[Invoice Date]],"yyyy")</f>
        <v>2021</v>
      </c>
      <c r="P6129" s="4" t="str">
        <f>TEXT(Table1[[#This Row],[Invoice Date]],"mmm")</f>
        <v>Mar</v>
      </c>
      <c r="Q6129" s="4">
        <f>WEEKNUM(Table1[[#This Row],[Invoice Date]])</f>
        <v>11</v>
      </c>
    </row>
    <row r="6130" spans="2:17"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c r="O6130" s="4" t="str">
        <f>TEXT(Table1[[#This Row],[Invoice Date]],"yyyy")</f>
        <v>2021</v>
      </c>
      <c r="P6130" s="4" t="str">
        <f>TEXT(Table1[[#This Row],[Invoice Date]],"mmm")</f>
        <v>Mar</v>
      </c>
      <c r="Q6130" s="4">
        <f>WEEKNUM(Table1[[#This Row],[Invoice Date]])</f>
        <v>11</v>
      </c>
    </row>
    <row r="6131" spans="2:17"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c r="O6131" s="4" t="str">
        <f>TEXT(Table1[[#This Row],[Invoice Date]],"yyyy")</f>
        <v>2021</v>
      </c>
      <c r="P6131" s="4" t="str">
        <f>TEXT(Table1[[#This Row],[Invoice Date]],"mmm")</f>
        <v>Mar</v>
      </c>
      <c r="Q6131" s="4">
        <f>WEEKNUM(Table1[[#This Row],[Invoice Date]])</f>
        <v>11</v>
      </c>
    </row>
    <row r="6132" spans="2:17"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c r="O6132" s="4" t="str">
        <f>TEXT(Table1[[#This Row],[Invoice Date]],"yyyy")</f>
        <v>2021</v>
      </c>
      <c r="P6132" s="4" t="str">
        <f>TEXT(Table1[[#This Row],[Invoice Date]],"mmm")</f>
        <v>Mar</v>
      </c>
      <c r="Q6132" s="4">
        <f>WEEKNUM(Table1[[#This Row],[Invoice Date]])</f>
        <v>11</v>
      </c>
    </row>
    <row r="6133" spans="2:17"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c r="O6133" s="4" t="str">
        <f>TEXT(Table1[[#This Row],[Invoice Date]],"yyyy")</f>
        <v>2021</v>
      </c>
      <c r="P6133" s="4" t="str">
        <f>TEXT(Table1[[#This Row],[Invoice Date]],"mmm")</f>
        <v>Mar</v>
      </c>
      <c r="Q6133" s="4">
        <f>WEEKNUM(Table1[[#This Row],[Invoice Date]])</f>
        <v>11</v>
      </c>
    </row>
    <row r="6134" spans="2:17"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c r="O6134" s="4" t="str">
        <f>TEXT(Table1[[#This Row],[Invoice Date]],"yyyy")</f>
        <v>2021</v>
      </c>
      <c r="P6134" s="4" t="str">
        <f>TEXT(Table1[[#This Row],[Invoice Date]],"mmm")</f>
        <v>Mar</v>
      </c>
      <c r="Q6134" s="4">
        <f>WEEKNUM(Table1[[#This Row],[Invoice Date]])</f>
        <v>11</v>
      </c>
    </row>
    <row r="6135" spans="2:17"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c r="O6135" s="4" t="str">
        <f>TEXT(Table1[[#This Row],[Invoice Date]],"yyyy")</f>
        <v>2021</v>
      </c>
      <c r="P6135" s="4" t="str">
        <f>TEXT(Table1[[#This Row],[Invoice Date]],"mmm")</f>
        <v>Apr</v>
      </c>
      <c r="Q6135" s="4">
        <f>WEEKNUM(Table1[[#This Row],[Invoice Date]])</f>
        <v>16</v>
      </c>
    </row>
    <row r="6136" spans="2:17"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c r="O6136" s="4" t="str">
        <f>TEXT(Table1[[#This Row],[Invoice Date]],"yyyy")</f>
        <v>2021</v>
      </c>
      <c r="P6136" s="4" t="str">
        <f>TEXT(Table1[[#This Row],[Invoice Date]],"mmm")</f>
        <v>Apr</v>
      </c>
      <c r="Q6136" s="4">
        <f>WEEKNUM(Table1[[#This Row],[Invoice Date]])</f>
        <v>16</v>
      </c>
    </row>
    <row r="6137" spans="2:17"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c r="O6137" s="4" t="str">
        <f>TEXT(Table1[[#This Row],[Invoice Date]],"yyyy")</f>
        <v>2021</v>
      </c>
      <c r="P6137" s="4" t="str">
        <f>TEXT(Table1[[#This Row],[Invoice Date]],"mmm")</f>
        <v>Apr</v>
      </c>
      <c r="Q6137" s="4">
        <f>WEEKNUM(Table1[[#This Row],[Invoice Date]])</f>
        <v>16</v>
      </c>
    </row>
    <row r="6138" spans="2:17"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c r="O6138" s="4" t="str">
        <f>TEXT(Table1[[#This Row],[Invoice Date]],"yyyy")</f>
        <v>2021</v>
      </c>
      <c r="P6138" s="4" t="str">
        <f>TEXT(Table1[[#This Row],[Invoice Date]],"mmm")</f>
        <v>Apr</v>
      </c>
      <c r="Q6138" s="4">
        <f>WEEKNUM(Table1[[#This Row],[Invoice Date]])</f>
        <v>16</v>
      </c>
    </row>
    <row r="6139" spans="2:17"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c r="O6139" s="4" t="str">
        <f>TEXT(Table1[[#This Row],[Invoice Date]],"yyyy")</f>
        <v>2021</v>
      </c>
      <c r="P6139" s="4" t="str">
        <f>TEXT(Table1[[#This Row],[Invoice Date]],"mmm")</f>
        <v>Apr</v>
      </c>
      <c r="Q6139" s="4">
        <f>WEEKNUM(Table1[[#This Row],[Invoice Date]])</f>
        <v>16</v>
      </c>
    </row>
    <row r="6140" spans="2:17"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c r="O6140" s="4" t="str">
        <f>TEXT(Table1[[#This Row],[Invoice Date]],"yyyy")</f>
        <v>2021</v>
      </c>
      <c r="P6140" s="4" t="str">
        <f>TEXT(Table1[[#This Row],[Invoice Date]],"mmm")</f>
        <v>Apr</v>
      </c>
      <c r="Q6140" s="4">
        <f>WEEKNUM(Table1[[#This Row],[Invoice Date]])</f>
        <v>16</v>
      </c>
    </row>
    <row r="6141" spans="2:17"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c r="O6141" s="4" t="str">
        <f>TEXT(Table1[[#This Row],[Invoice Date]],"yyyy")</f>
        <v>2021</v>
      </c>
      <c r="P6141" s="4" t="str">
        <f>TEXT(Table1[[#This Row],[Invoice Date]],"mmm")</f>
        <v>May</v>
      </c>
      <c r="Q6141" s="4">
        <f>WEEKNUM(Table1[[#This Row],[Invoice Date]])</f>
        <v>20</v>
      </c>
    </row>
    <row r="6142" spans="2:17"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c r="O6142" s="4" t="str">
        <f>TEXT(Table1[[#This Row],[Invoice Date]],"yyyy")</f>
        <v>2021</v>
      </c>
      <c r="P6142" s="4" t="str">
        <f>TEXT(Table1[[#This Row],[Invoice Date]],"mmm")</f>
        <v>May</v>
      </c>
      <c r="Q6142" s="4">
        <f>WEEKNUM(Table1[[#This Row],[Invoice Date]])</f>
        <v>20</v>
      </c>
    </row>
    <row r="6143" spans="2:17"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c r="O6143" s="4" t="str">
        <f>TEXT(Table1[[#This Row],[Invoice Date]],"yyyy")</f>
        <v>2021</v>
      </c>
      <c r="P6143" s="4" t="str">
        <f>TEXT(Table1[[#This Row],[Invoice Date]],"mmm")</f>
        <v>May</v>
      </c>
      <c r="Q6143" s="4">
        <f>WEEKNUM(Table1[[#This Row],[Invoice Date]])</f>
        <v>20</v>
      </c>
    </row>
    <row r="6144" spans="2:17"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c r="O6144" s="4" t="str">
        <f>TEXT(Table1[[#This Row],[Invoice Date]],"yyyy")</f>
        <v>2021</v>
      </c>
      <c r="P6144" s="4" t="str">
        <f>TEXT(Table1[[#This Row],[Invoice Date]],"mmm")</f>
        <v>May</v>
      </c>
      <c r="Q6144" s="4">
        <f>WEEKNUM(Table1[[#This Row],[Invoice Date]])</f>
        <v>20</v>
      </c>
    </row>
    <row r="6145" spans="2:17"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c r="O6145" s="4" t="str">
        <f>TEXT(Table1[[#This Row],[Invoice Date]],"yyyy")</f>
        <v>2021</v>
      </c>
      <c r="P6145" s="4" t="str">
        <f>TEXT(Table1[[#This Row],[Invoice Date]],"mmm")</f>
        <v>May</v>
      </c>
      <c r="Q6145" s="4">
        <f>WEEKNUM(Table1[[#This Row],[Invoice Date]])</f>
        <v>20</v>
      </c>
    </row>
    <row r="6146" spans="2:17"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c r="O6146" s="4" t="str">
        <f>TEXT(Table1[[#This Row],[Invoice Date]],"yyyy")</f>
        <v>2021</v>
      </c>
      <c r="P6146" s="4" t="str">
        <f>TEXT(Table1[[#This Row],[Invoice Date]],"mmm")</f>
        <v>May</v>
      </c>
      <c r="Q6146" s="4">
        <f>WEEKNUM(Table1[[#This Row],[Invoice Date]])</f>
        <v>20</v>
      </c>
    </row>
    <row r="6147" spans="2:17"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c r="O6147" s="4" t="str">
        <f>TEXT(Table1[[#This Row],[Invoice Date]],"yyyy")</f>
        <v>2021</v>
      </c>
      <c r="P6147" s="4" t="str">
        <f>TEXT(Table1[[#This Row],[Invoice Date]],"mmm")</f>
        <v>Jun</v>
      </c>
      <c r="Q6147" s="4">
        <f>WEEKNUM(Table1[[#This Row],[Invoice Date]])</f>
        <v>25</v>
      </c>
    </row>
    <row r="6148" spans="2:17"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c r="O6148" s="4" t="str">
        <f>TEXT(Table1[[#This Row],[Invoice Date]],"yyyy")</f>
        <v>2021</v>
      </c>
      <c r="P6148" s="4" t="str">
        <f>TEXT(Table1[[#This Row],[Invoice Date]],"mmm")</f>
        <v>Jun</v>
      </c>
      <c r="Q6148" s="4">
        <f>WEEKNUM(Table1[[#This Row],[Invoice Date]])</f>
        <v>25</v>
      </c>
    </row>
    <row r="6149" spans="2:17"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c r="O6149" s="4" t="str">
        <f>TEXT(Table1[[#This Row],[Invoice Date]],"yyyy")</f>
        <v>2021</v>
      </c>
      <c r="P6149" s="4" t="str">
        <f>TEXT(Table1[[#This Row],[Invoice Date]],"mmm")</f>
        <v>Jun</v>
      </c>
      <c r="Q6149" s="4">
        <f>WEEKNUM(Table1[[#This Row],[Invoice Date]])</f>
        <v>25</v>
      </c>
    </row>
    <row r="6150" spans="2:17"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c r="O6150" s="4" t="str">
        <f>TEXT(Table1[[#This Row],[Invoice Date]],"yyyy")</f>
        <v>2021</v>
      </c>
      <c r="P6150" s="4" t="str">
        <f>TEXT(Table1[[#This Row],[Invoice Date]],"mmm")</f>
        <v>Jun</v>
      </c>
      <c r="Q6150" s="4">
        <f>WEEKNUM(Table1[[#This Row],[Invoice Date]])</f>
        <v>25</v>
      </c>
    </row>
    <row r="6151" spans="2:17"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c r="O6151" s="4" t="str">
        <f>TEXT(Table1[[#This Row],[Invoice Date]],"yyyy")</f>
        <v>2021</v>
      </c>
      <c r="P6151" s="4" t="str">
        <f>TEXT(Table1[[#This Row],[Invoice Date]],"mmm")</f>
        <v>Jun</v>
      </c>
      <c r="Q6151" s="4">
        <f>WEEKNUM(Table1[[#This Row],[Invoice Date]])</f>
        <v>25</v>
      </c>
    </row>
    <row r="6152" spans="2:17"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c r="O6152" s="4" t="str">
        <f>TEXT(Table1[[#This Row],[Invoice Date]],"yyyy")</f>
        <v>2021</v>
      </c>
      <c r="P6152" s="4" t="str">
        <f>TEXT(Table1[[#This Row],[Invoice Date]],"mmm")</f>
        <v>Jun</v>
      </c>
      <c r="Q6152" s="4">
        <f>WEEKNUM(Table1[[#This Row],[Invoice Date]])</f>
        <v>25</v>
      </c>
    </row>
    <row r="6153" spans="2:17"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c r="O6153" s="4" t="str">
        <f>TEXT(Table1[[#This Row],[Invoice Date]],"yyyy")</f>
        <v>2021</v>
      </c>
      <c r="P6153" s="4" t="str">
        <f>TEXT(Table1[[#This Row],[Invoice Date]],"mmm")</f>
        <v>Jul</v>
      </c>
      <c r="Q6153" s="4">
        <f>WEEKNUM(Table1[[#This Row],[Invoice Date]])</f>
        <v>29</v>
      </c>
    </row>
    <row r="6154" spans="2:17"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c r="O6154" s="4" t="str">
        <f>TEXT(Table1[[#This Row],[Invoice Date]],"yyyy")</f>
        <v>2021</v>
      </c>
      <c r="P6154" s="4" t="str">
        <f>TEXT(Table1[[#This Row],[Invoice Date]],"mmm")</f>
        <v>Jul</v>
      </c>
      <c r="Q6154" s="4">
        <f>WEEKNUM(Table1[[#This Row],[Invoice Date]])</f>
        <v>29</v>
      </c>
    </row>
    <row r="6155" spans="2:17"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c r="O6155" s="4" t="str">
        <f>TEXT(Table1[[#This Row],[Invoice Date]],"yyyy")</f>
        <v>2021</v>
      </c>
      <c r="P6155" s="4" t="str">
        <f>TEXT(Table1[[#This Row],[Invoice Date]],"mmm")</f>
        <v>Jul</v>
      </c>
      <c r="Q6155" s="4">
        <f>WEEKNUM(Table1[[#This Row],[Invoice Date]])</f>
        <v>29</v>
      </c>
    </row>
    <row r="6156" spans="2:17"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c r="O6156" s="4" t="str">
        <f>TEXT(Table1[[#This Row],[Invoice Date]],"yyyy")</f>
        <v>2021</v>
      </c>
      <c r="P6156" s="4" t="str">
        <f>TEXT(Table1[[#This Row],[Invoice Date]],"mmm")</f>
        <v>Jul</v>
      </c>
      <c r="Q6156" s="4">
        <f>WEEKNUM(Table1[[#This Row],[Invoice Date]])</f>
        <v>29</v>
      </c>
    </row>
    <row r="6157" spans="2:17"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c r="O6157" s="4" t="str">
        <f>TEXT(Table1[[#This Row],[Invoice Date]],"yyyy")</f>
        <v>2021</v>
      </c>
      <c r="P6157" s="4" t="str">
        <f>TEXT(Table1[[#This Row],[Invoice Date]],"mmm")</f>
        <v>Jul</v>
      </c>
      <c r="Q6157" s="4">
        <f>WEEKNUM(Table1[[#This Row],[Invoice Date]])</f>
        <v>29</v>
      </c>
    </row>
    <row r="6158" spans="2:17"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c r="O6158" s="4" t="str">
        <f>TEXT(Table1[[#This Row],[Invoice Date]],"yyyy")</f>
        <v>2021</v>
      </c>
      <c r="P6158" s="4" t="str">
        <f>TEXT(Table1[[#This Row],[Invoice Date]],"mmm")</f>
        <v>Jul</v>
      </c>
      <c r="Q6158" s="4">
        <f>WEEKNUM(Table1[[#This Row],[Invoice Date]])</f>
        <v>29</v>
      </c>
    </row>
    <row r="6159" spans="2:17"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c r="O6159" s="4" t="str">
        <f>TEXT(Table1[[#This Row],[Invoice Date]],"yyyy")</f>
        <v>2021</v>
      </c>
      <c r="P6159" s="4" t="str">
        <f>TEXT(Table1[[#This Row],[Invoice Date]],"mmm")</f>
        <v>Aug</v>
      </c>
      <c r="Q6159" s="4">
        <f>WEEKNUM(Table1[[#This Row],[Invoice Date]])</f>
        <v>33</v>
      </c>
    </row>
    <row r="6160" spans="2:17"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c r="O6160" s="4" t="str">
        <f>TEXT(Table1[[#This Row],[Invoice Date]],"yyyy")</f>
        <v>2021</v>
      </c>
      <c r="P6160" s="4" t="str">
        <f>TEXT(Table1[[#This Row],[Invoice Date]],"mmm")</f>
        <v>Aug</v>
      </c>
      <c r="Q6160" s="4">
        <f>WEEKNUM(Table1[[#This Row],[Invoice Date]])</f>
        <v>33</v>
      </c>
    </row>
    <row r="6161" spans="2:17"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c r="O6161" s="4" t="str">
        <f>TEXT(Table1[[#This Row],[Invoice Date]],"yyyy")</f>
        <v>2021</v>
      </c>
      <c r="P6161" s="4" t="str">
        <f>TEXT(Table1[[#This Row],[Invoice Date]],"mmm")</f>
        <v>Aug</v>
      </c>
      <c r="Q6161" s="4">
        <f>WEEKNUM(Table1[[#This Row],[Invoice Date]])</f>
        <v>33</v>
      </c>
    </row>
    <row r="6162" spans="2:17"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c r="O6162" s="4" t="str">
        <f>TEXT(Table1[[#This Row],[Invoice Date]],"yyyy")</f>
        <v>2021</v>
      </c>
      <c r="P6162" s="4" t="str">
        <f>TEXT(Table1[[#This Row],[Invoice Date]],"mmm")</f>
        <v>Aug</v>
      </c>
      <c r="Q6162" s="4">
        <f>WEEKNUM(Table1[[#This Row],[Invoice Date]])</f>
        <v>33</v>
      </c>
    </row>
    <row r="6163" spans="2:17"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c r="O6163" s="4" t="str">
        <f>TEXT(Table1[[#This Row],[Invoice Date]],"yyyy")</f>
        <v>2021</v>
      </c>
      <c r="P6163" s="4" t="str">
        <f>TEXT(Table1[[#This Row],[Invoice Date]],"mmm")</f>
        <v>Aug</v>
      </c>
      <c r="Q6163" s="4">
        <f>WEEKNUM(Table1[[#This Row],[Invoice Date]])</f>
        <v>33</v>
      </c>
    </row>
    <row r="6164" spans="2:17"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c r="O6164" s="4" t="str">
        <f>TEXT(Table1[[#This Row],[Invoice Date]],"yyyy")</f>
        <v>2021</v>
      </c>
      <c r="P6164" s="4" t="str">
        <f>TEXT(Table1[[#This Row],[Invoice Date]],"mmm")</f>
        <v>Aug</v>
      </c>
      <c r="Q6164" s="4">
        <f>WEEKNUM(Table1[[#This Row],[Invoice Date]])</f>
        <v>33</v>
      </c>
    </row>
    <row r="6165" spans="2:17"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c r="O6165" s="4" t="str">
        <f>TEXT(Table1[[#This Row],[Invoice Date]],"yyyy")</f>
        <v>2021</v>
      </c>
      <c r="P6165" s="4" t="str">
        <f>TEXT(Table1[[#This Row],[Invoice Date]],"mmm")</f>
        <v>Sep</v>
      </c>
      <c r="Q6165" s="4">
        <f>WEEKNUM(Table1[[#This Row],[Invoice Date]])</f>
        <v>38</v>
      </c>
    </row>
    <row r="6166" spans="2:17"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c r="O6166" s="4" t="str">
        <f>TEXT(Table1[[#This Row],[Invoice Date]],"yyyy")</f>
        <v>2021</v>
      </c>
      <c r="P6166" s="4" t="str">
        <f>TEXT(Table1[[#This Row],[Invoice Date]],"mmm")</f>
        <v>Sep</v>
      </c>
      <c r="Q6166" s="4">
        <f>WEEKNUM(Table1[[#This Row],[Invoice Date]])</f>
        <v>38</v>
      </c>
    </row>
    <row r="6167" spans="2:17"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c r="O6167" s="4" t="str">
        <f>TEXT(Table1[[#This Row],[Invoice Date]],"yyyy")</f>
        <v>2021</v>
      </c>
      <c r="P6167" s="4" t="str">
        <f>TEXT(Table1[[#This Row],[Invoice Date]],"mmm")</f>
        <v>Sep</v>
      </c>
      <c r="Q6167" s="4">
        <f>WEEKNUM(Table1[[#This Row],[Invoice Date]])</f>
        <v>38</v>
      </c>
    </row>
    <row r="6168" spans="2:17"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c r="O6168" s="4" t="str">
        <f>TEXT(Table1[[#This Row],[Invoice Date]],"yyyy")</f>
        <v>2021</v>
      </c>
      <c r="P6168" s="4" t="str">
        <f>TEXT(Table1[[#This Row],[Invoice Date]],"mmm")</f>
        <v>Sep</v>
      </c>
      <c r="Q6168" s="4">
        <f>WEEKNUM(Table1[[#This Row],[Invoice Date]])</f>
        <v>38</v>
      </c>
    </row>
    <row r="6169" spans="2:17"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c r="O6169" s="4" t="str">
        <f>TEXT(Table1[[#This Row],[Invoice Date]],"yyyy")</f>
        <v>2021</v>
      </c>
      <c r="P6169" s="4" t="str">
        <f>TEXT(Table1[[#This Row],[Invoice Date]],"mmm")</f>
        <v>Sep</v>
      </c>
      <c r="Q6169" s="4">
        <f>WEEKNUM(Table1[[#This Row],[Invoice Date]])</f>
        <v>38</v>
      </c>
    </row>
    <row r="6170" spans="2:17"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c r="O6170" s="4" t="str">
        <f>TEXT(Table1[[#This Row],[Invoice Date]],"yyyy")</f>
        <v>2021</v>
      </c>
      <c r="P6170" s="4" t="str">
        <f>TEXT(Table1[[#This Row],[Invoice Date]],"mmm")</f>
        <v>Sep</v>
      </c>
      <c r="Q6170" s="4">
        <f>WEEKNUM(Table1[[#This Row],[Invoice Date]])</f>
        <v>38</v>
      </c>
    </row>
    <row r="6171" spans="2:17"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c r="O6171" s="4" t="str">
        <f>TEXT(Table1[[#This Row],[Invoice Date]],"yyyy")</f>
        <v>2021</v>
      </c>
      <c r="P6171" s="4" t="str">
        <f>TEXT(Table1[[#This Row],[Invoice Date]],"mmm")</f>
        <v>Oct</v>
      </c>
      <c r="Q6171" s="4">
        <f>WEEKNUM(Table1[[#This Row],[Invoice Date]])</f>
        <v>42</v>
      </c>
    </row>
    <row r="6172" spans="2:17"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c r="O6172" s="4" t="str">
        <f>TEXT(Table1[[#This Row],[Invoice Date]],"yyyy")</f>
        <v>2021</v>
      </c>
      <c r="P6172" s="4" t="str">
        <f>TEXT(Table1[[#This Row],[Invoice Date]],"mmm")</f>
        <v>Oct</v>
      </c>
      <c r="Q6172" s="4">
        <f>WEEKNUM(Table1[[#This Row],[Invoice Date]])</f>
        <v>42</v>
      </c>
    </row>
    <row r="6173" spans="2:17"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c r="O6173" s="4" t="str">
        <f>TEXT(Table1[[#This Row],[Invoice Date]],"yyyy")</f>
        <v>2021</v>
      </c>
      <c r="P6173" s="4" t="str">
        <f>TEXT(Table1[[#This Row],[Invoice Date]],"mmm")</f>
        <v>Oct</v>
      </c>
      <c r="Q6173" s="4">
        <f>WEEKNUM(Table1[[#This Row],[Invoice Date]])</f>
        <v>42</v>
      </c>
    </row>
    <row r="6174" spans="2:17"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c r="O6174" s="4" t="str">
        <f>TEXT(Table1[[#This Row],[Invoice Date]],"yyyy")</f>
        <v>2021</v>
      </c>
      <c r="P6174" s="4" t="str">
        <f>TEXT(Table1[[#This Row],[Invoice Date]],"mmm")</f>
        <v>Oct</v>
      </c>
      <c r="Q6174" s="4">
        <f>WEEKNUM(Table1[[#This Row],[Invoice Date]])</f>
        <v>42</v>
      </c>
    </row>
    <row r="6175" spans="2:17"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c r="O6175" s="4" t="str">
        <f>TEXT(Table1[[#This Row],[Invoice Date]],"yyyy")</f>
        <v>2021</v>
      </c>
      <c r="P6175" s="4" t="str">
        <f>TEXT(Table1[[#This Row],[Invoice Date]],"mmm")</f>
        <v>Oct</v>
      </c>
      <c r="Q6175" s="4">
        <f>WEEKNUM(Table1[[#This Row],[Invoice Date]])</f>
        <v>42</v>
      </c>
    </row>
    <row r="6176" spans="2:17"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c r="O6176" s="4" t="str">
        <f>TEXT(Table1[[#This Row],[Invoice Date]],"yyyy")</f>
        <v>2021</v>
      </c>
      <c r="P6176" s="4" t="str">
        <f>TEXT(Table1[[#This Row],[Invoice Date]],"mmm")</f>
        <v>Oct</v>
      </c>
      <c r="Q6176" s="4">
        <f>WEEKNUM(Table1[[#This Row],[Invoice Date]])</f>
        <v>42</v>
      </c>
    </row>
    <row r="6177" spans="2:17"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c r="O6177" s="4" t="str">
        <f>TEXT(Table1[[#This Row],[Invoice Date]],"yyyy")</f>
        <v>2021</v>
      </c>
      <c r="P6177" s="4" t="str">
        <f>TEXT(Table1[[#This Row],[Invoice Date]],"mmm")</f>
        <v>Nov</v>
      </c>
      <c r="Q6177" s="4">
        <f>WEEKNUM(Table1[[#This Row],[Invoice Date]])</f>
        <v>46</v>
      </c>
    </row>
    <row r="6178" spans="2:17"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c r="O6178" s="4" t="str">
        <f>TEXT(Table1[[#This Row],[Invoice Date]],"yyyy")</f>
        <v>2021</v>
      </c>
      <c r="P6178" s="4" t="str">
        <f>TEXT(Table1[[#This Row],[Invoice Date]],"mmm")</f>
        <v>Nov</v>
      </c>
      <c r="Q6178" s="4">
        <f>WEEKNUM(Table1[[#This Row],[Invoice Date]])</f>
        <v>46</v>
      </c>
    </row>
    <row r="6179" spans="2:17"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c r="O6179" s="4" t="str">
        <f>TEXT(Table1[[#This Row],[Invoice Date]],"yyyy")</f>
        <v>2021</v>
      </c>
      <c r="P6179" s="4" t="str">
        <f>TEXT(Table1[[#This Row],[Invoice Date]],"mmm")</f>
        <v>Nov</v>
      </c>
      <c r="Q6179" s="4">
        <f>WEEKNUM(Table1[[#This Row],[Invoice Date]])</f>
        <v>46</v>
      </c>
    </row>
    <row r="6180" spans="2:17"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c r="O6180" s="4" t="str">
        <f>TEXT(Table1[[#This Row],[Invoice Date]],"yyyy")</f>
        <v>2021</v>
      </c>
      <c r="P6180" s="4" t="str">
        <f>TEXT(Table1[[#This Row],[Invoice Date]],"mmm")</f>
        <v>Nov</v>
      </c>
      <c r="Q6180" s="4">
        <f>WEEKNUM(Table1[[#This Row],[Invoice Date]])</f>
        <v>46</v>
      </c>
    </row>
    <row r="6181" spans="2:17"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c r="O6181" s="4" t="str">
        <f>TEXT(Table1[[#This Row],[Invoice Date]],"yyyy")</f>
        <v>2021</v>
      </c>
      <c r="P6181" s="4" t="str">
        <f>TEXT(Table1[[#This Row],[Invoice Date]],"mmm")</f>
        <v>Nov</v>
      </c>
      <c r="Q6181" s="4">
        <f>WEEKNUM(Table1[[#This Row],[Invoice Date]])</f>
        <v>46</v>
      </c>
    </row>
    <row r="6182" spans="2:17"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c r="O6182" s="4" t="str">
        <f>TEXT(Table1[[#This Row],[Invoice Date]],"yyyy")</f>
        <v>2021</v>
      </c>
      <c r="P6182" s="4" t="str">
        <f>TEXT(Table1[[#This Row],[Invoice Date]],"mmm")</f>
        <v>Nov</v>
      </c>
      <c r="Q6182" s="4">
        <f>WEEKNUM(Table1[[#This Row],[Invoice Date]])</f>
        <v>46</v>
      </c>
    </row>
    <row r="6183" spans="2:17"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c r="O6183" s="4" t="str">
        <f>TEXT(Table1[[#This Row],[Invoice Date]],"yyyy")</f>
        <v>2021</v>
      </c>
      <c r="P6183" s="4" t="str">
        <f>TEXT(Table1[[#This Row],[Invoice Date]],"mmm")</f>
        <v>Dec</v>
      </c>
      <c r="Q6183" s="4">
        <f>WEEKNUM(Table1[[#This Row],[Invoice Date]])</f>
        <v>51</v>
      </c>
    </row>
    <row r="6184" spans="2:17"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c r="O6184" s="4" t="str">
        <f>TEXT(Table1[[#This Row],[Invoice Date]],"yyyy")</f>
        <v>2021</v>
      </c>
      <c r="P6184" s="4" t="str">
        <f>TEXT(Table1[[#This Row],[Invoice Date]],"mmm")</f>
        <v>Dec</v>
      </c>
      <c r="Q6184" s="4">
        <f>WEEKNUM(Table1[[#This Row],[Invoice Date]])</f>
        <v>51</v>
      </c>
    </row>
    <row r="6185" spans="2:17"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c r="O6185" s="4" t="str">
        <f>TEXT(Table1[[#This Row],[Invoice Date]],"yyyy")</f>
        <v>2021</v>
      </c>
      <c r="P6185" s="4" t="str">
        <f>TEXT(Table1[[#This Row],[Invoice Date]],"mmm")</f>
        <v>Dec</v>
      </c>
      <c r="Q6185" s="4">
        <f>WEEKNUM(Table1[[#This Row],[Invoice Date]])</f>
        <v>51</v>
      </c>
    </row>
    <row r="6186" spans="2:17"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c r="O6186" s="4" t="str">
        <f>TEXT(Table1[[#This Row],[Invoice Date]],"yyyy")</f>
        <v>2021</v>
      </c>
      <c r="P6186" s="4" t="str">
        <f>TEXT(Table1[[#This Row],[Invoice Date]],"mmm")</f>
        <v>Dec</v>
      </c>
      <c r="Q6186" s="4">
        <f>WEEKNUM(Table1[[#This Row],[Invoice Date]])</f>
        <v>51</v>
      </c>
    </row>
    <row r="6187" spans="2:17"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c r="O6187" s="4" t="str">
        <f>TEXT(Table1[[#This Row],[Invoice Date]],"yyyy")</f>
        <v>2021</v>
      </c>
      <c r="P6187" s="4" t="str">
        <f>TEXT(Table1[[#This Row],[Invoice Date]],"mmm")</f>
        <v>Dec</v>
      </c>
      <c r="Q6187" s="4">
        <f>WEEKNUM(Table1[[#This Row],[Invoice Date]])</f>
        <v>51</v>
      </c>
    </row>
    <row r="6188" spans="2:17"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c r="O6188" s="4" t="str">
        <f>TEXT(Table1[[#This Row],[Invoice Date]],"yyyy")</f>
        <v>2021</v>
      </c>
      <c r="P6188" s="4" t="str">
        <f>TEXT(Table1[[#This Row],[Invoice Date]],"mmm")</f>
        <v>Dec</v>
      </c>
      <c r="Q6188" s="4">
        <f>WEEKNUM(Table1[[#This Row],[Invoice Date]])</f>
        <v>51</v>
      </c>
    </row>
    <row r="6189" spans="2:17"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c r="O6189" s="4" t="str">
        <f>TEXT(Table1[[#This Row],[Invoice Date]],"yyyy")</f>
        <v>2021</v>
      </c>
      <c r="P6189" s="4" t="str">
        <f>TEXT(Table1[[#This Row],[Invoice Date]],"mmm")</f>
        <v>Jan</v>
      </c>
      <c r="Q6189" s="4">
        <f>WEEKNUM(Table1[[#This Row],[Invoice Date]])</f>
        <v>2</v>
      </c>
    </row>
    <row r="6190" spans="2:17"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c r="O6190" s="4" t="str">
        <f>TEXT(Table1[[#This Row],[Invoice Date]],"yyyy")</f>
        <v>2021</v>
      </c>
      <c r="P6190" s="4" t="str">
        <f>TEXT(Table1[[#This Row],[Invoice Date]],"mmm")</f>
        <v>Jan</v>
      </c>
      <c r="Q6190" s="4">
        <f>WEEKNUM(Table1[[#This Row],[Invoice Date]])</f>
        <v>2</v>
      </c>
    </row>
    <row r="6191" spans="2:17"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c r="O6191" s="4" t="str">
        <f>TEXT(Table1[[#This Row],[Invoice Date]],"yyyy")</f>
        <v>2021</v>
      </c>
      <c r="P6191" s="4" t="str">
        <f>TEXT(Table1[[#This Row],[Invoice Date]],"mmm")</f>
        <v>Jan</v>
      </c>
      <c r="Q6191" s="4">
        <f>WEEKNUM(Table1[[#This Row],[Invoice Date]])</f>
        <v>2</v>
      </c>
    </row>
    <row r="6192" spans="2:17"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c r="O6192" s="4" t="str">
        <f>TEXT(Table1[[#This Row],[Invoice Date]],"yyyy")</f>
        <v>2021</v>
      </c>
      <c r="P6192" s="4" t="str">
        <f>TEXT(Table1[[#This Row],[Invoice Date]],"mmm")</f>
        <v>Jan</v>
      </c>
      <c r="Q6192" s="4">
        <f>WEEKNUM(Table1[[#This Row],[Invoice Date]])</f>
        <v>2</v>
      </c>
    </row>
    <row r="6193" spans="2:17"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c r="O6193" s="4" t="str">
        <f>TEXT(Table1[[#This Row],[Invoice Date]],"yyyy")</f>
        <v>2021</v>
      </c>
      <c r="P6193" s="4" t="str">
        <f>TEXT(Table1[[#This Row],[Invoice Date]],"mmm")</f>
        <v>Jan</v>
      </c>
      <c r="Q6193" s="4">
        <f>WEEKNUM(Table1[[#This Row],[Invoice Date]])</f>
        <v>2</v>
      </c>
    </row>
    <row r="6194" spans="2:17"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c r="O6194" s="4" t="str">
        <f>TEXT(Table1[[#This Row],[Invoice Date]],"yyyy")</f>
        <v>2021</v>
      </c>
      <c r="P6194" s="4" t="str">
        <f>TEXT(Table1[[#This Row],[Invoice Date]],"mmm")</f>
        <v>Jan</v>
      </c>
      <c r="Q6194" s="4">
        <f>WEEKNUM(Table1[[#This Row],[Invoice Date]])</f>
        <v>2</v>
      </c>
    </row>
    <row r="6195" spans="2:17"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c r="O6195" s="4" t="str">
        <f>TEXT(Table1[[#This Row],[Invoice Date]],"yyyy")</f>
        <v>2021</v>
      </c>
      <c r="P6195" s="4" t="str">
        <f>TEXT(Table1[[#This Row],[Invoice Date]],"mmm")</f>
        <v>Feb</v>
      </c>
      <c r="Q6195" s="4">
        <f>WEEKNUM(Table1[[#This Row],[Invoice Date]])</f>
        <v>7</v>
      </c>
    </row>
    <row r="6196" spans="2:17"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c r="O6196" s="4" t="str">
        <f>TEXT(Table1[[#This Row],[Invoice Date]],"yyyy")</f>
        <v>2021</v>
      </c>
      <c r="P6196" s="4" t="str">
        <f>TEXT(Table1[[#This Row],[Invoice Date]],"mmm")</f>
        <v>Feb</v>
      </c>
      <c r="Q6196" s="4">
        <f>WEEKNUM(Table1[[#This Row],[Invoice Date]])</f>
        <v>7</v>
      </c>
    </row>
    <row r="6197" spans="2:17"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c r="O6197" s="4" t="str">
        <f>TEXT(Table1[[#This Row],[Invoice Date]],"yyyy")</f>
        <v>2021</v>
      </c>
      <c r="P6197" s="4" t="str">
        <f>TEXT(Table1[[#This Row],[Invoice Date]],"mmm")</f>
        <v>Feb</v>
      </c>
      <c r="Q6197" s="4">
        <f>WEEKNUM(Table1[[#This Row],[Invoice Date]])</f>
        <v>7</v>
      </c>
    </row>
    <row r="6198" spans="2:17"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c r="O6198" s="4" t="str">
        <f>TEXT(Table1[[#This Row],[Invoice Date]],"yyyy")</f>
        <v>2021</v>
      </c>
      <c r="P6198" s="4" t="str">
        <f>TEXT(Table1[[#This Row],[Invoice Date]],"mmm")</f>
        <v>Feb</v>
      </c>
      <c r="Q6198" s="4">
        <f>WEEKNUM(Table1[[#This Row],[Invoice Date]])</f>
        <v>7</v>
      </c>
    </row>
    <row r="6199" spans="2:17"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c r="O6199" s="4" t="str">
        <f>TEXT(Table1[[#This Row],[Invoice Date]],"yyyy")</f>
        <v>2021</v>
      </c>
      <c r="P6199" s="4" t="str">
        <f>TEXT(Table1[[#This Row],[Invoice Date]],"mmm")</f>
        <v>Feb</v>
      </c>
      <c r="Q6199" s="4">
        <f>WEEKNUM(Table1[[#This Row],[Invoice Date]])</f>
        <v>7</v>
      </c>
    </row>
    <row r="6200" spans="2:17"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c r="O6200" s="4" t="str">
        <f>TEXT(Table1[[#This Row],[Invoice Date]],"yyyy")</f>
        <v>2021</v>
      </c>
      <c r="P6200" s="4" t="str">
        <f>TEXT(Table1[[#This Row],[Invoice Date]],"mmm")</f>
        <v>Feb</v>
      </c>
      <c r="Q6200" s="4">
        <f>WEEKNUM(Table1[[#This Row],[Invoice Date]])</f>
        <v>7</v>
      </c>
    </row>
    <row r="6201" spans="2:17"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c r="O6201" s="4" t="str">
        <f>TEXT(Table1[[#This Row],[Invoice Date]],"yyyy")</f>
        <v>2021</v>
      </c>
      <c r="P6201" s="4" t="str">
        <f>TEXT(Table1[[#This Row],[Invoice Date]],"mmm")</f>
        <v>Mar</v>
      </c>
      <c r="Q6201" s="4">
        <f>WEEKNUM(Table1[[#This Row],[Invoice Date]])</f>
        <v>10</v>
      </c>
    </row>
    <row r="6202" spans="2:17"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c r="O6202" s="4" t="str">
        <f>TEXT(Table1[[#This Row],[Invoice Date]],"yyyy")</f>
        <v>2021</v>
      </c>
      <c r="P6202" s="4" t="str">
        <f>TEXT(Table1[[#This Row],[Invoice Date]],"mmm")</f>
        <v>Mar</v>
      </c>
      <c r="Q6202" s="4">
        <f>WEEKNUM(Table1[[#This Row],[Invoice Date]])</f>
        <v>10</v>
      </c>
    </row>
    <row r="6203" spans="2:17"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c r="O6203" s="4" t="str">
        <f>TEXT(Table1[[#This Row],[Invoice Date]],"yyyy")</f>
        <v>2021</v>
      </c>
      <c r="P6203" s="4" t="str">
        <f>TEXT(Table1[[#This Row],[Invoice Date]],"mmm")</f>
        <v>Mar</v>
      </c>
      <c r="Q6203" s="4">
        <f>WEEKNUM(Table1[[#This Row],[Invoice Date]])</f>
        <v>10</v>
      </c>
    </row>
    <row r="6204" spans="2:17"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c r="O6204" s="4" t="str">
        <f>TEXT(Table1[[#This Row],[Invoice Date]],"yyyy")</f>
        <v>2021</v>
      </c>
      <c r="P6204" s="4" t="str">
        <f>TEXT(Table1[[#This Row],[Invoice Date]],"mmm")</f>
        <v>Mar</v>
      </c>
      <c r="Q6204" s="4">
        <f>WEEKNUM(Table1[[#This Row],[Invoice Date]])</f>
        <v>10</v>
      </c>
    </row>
    <row r="6205" spans="2:17"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c r="O6205" s="4" t="str">
        <f>TEXT(Table1[[#This Row],[Invoice Date]],"yyyy")</f>
        <v>2021</v>
      </c>
      <c r="P6205" s="4" t="str">
        <f>TEXT(Table1[[#This Row],[Invoice Date]],"mmm")</f>
        <v>Mar</v>
      </c>
      <c r="Q6205" s="4">
        <f>WEEKNUM(Table1[[#This Row],[Invoice Date]])</f>
        <v>10</v>
      </c>
    </row>
    <row r="6206" spans="2:17"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c r="O6206" s="4" t="str">
        <f>TEXT(Table1[[#This Row],[Invoice Date]],"yyyy")</f>
        <v>2021</v>
      </c>
      <c r="P6206" s="4" t="str">
        <f>TEXT(Table1[[#This Row],[Invoice Date]],"mmm")</f>
        <v>Mar</v>
      </c>
      <c r="Q6206" s="4">
        <f>WEEKNUM(Table1[[#This Row],[Invoice Date]])</f>
        <v>10</v>
      </c>
    </row>
    <row r="6207" spans="2:17"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c r="O6207" s="4" t="str">
        <f>TEXT(Table1[[#This Row],[Invoice Date]],"yyyy")</f>
        <v>2021</v>
      </c>
      <c r="P6207" s="4" t="str">
        <f>TEXT(Table1[[#This Row],[Invoice Date]],"mmm")</f>
        <v>Apr</v>
      </c>
      <c r="Q6207" s="4">
        <f>WEEKNUM(Table1[[#This Row],[Invoice Date]])</f>
        <v>15</v>
      </c>
    </row>
    <row r="6208" spans="2:17"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c r="O6208" s="4" t="str">
        <f>TEXT(Table1[[#This Row],[Invoice Date]],"yyyy")</f>
        <v>2021</v>
      </c>
      <c r="P6208" s="4" t="str">
        <f>TEXT(Table1[[#This Row],[Invoice Date]],"mmm")</f>
        <v>Apr</v>
      </c>
      <c r="Q6208" s="4">
        <f>WEEKNUM(Table1[[#This Row],[Invoice Date]])</f>
        <v>15</v>
      </c>
    </row>
    <row r="6209" spans="2:17"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c r="O6209" s="4" t="str">
        <f>TEXT(Table1[[#This Row],[Invoice Date]],"yyyy")</f>
        <v>2021</v>
      </c>
      <c r="P6209" s="4" t="str">
        <f>TEXT(Table1[[#This Row],[Invoice Date]],"mmm")</f>
        <v>Apr</v>
      </c>
      <c r="Q6209" s="4">
        <f>WEEKNUM(Table1[[#This Row],[Invoice Date]])</f>
        <v>15</v>
      </c>
    </row>
    <row r="6210" spans="2:17"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c r="O6210" s="4" t="str">
        <f>TEXT(Table1[[#This Row],[Invoice Date]],"yyyy")</f>
        <v>2021</v>
      </c>
      <c r="P6210" s="4" t="str">
        <f>TEXT(Table1[[#This Row],[Invoice Date]],"mmm")</f>
        <v>Apr</v>
      </c>
      <c r="Q6210" s="4">
        <f>WEEKNUM(Table1[[#This Row],[Invoice Date]])</f>
        <v>15</v>
      </c>
    </row>
    <row r="6211" spans="2:17"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c r="O6211" s="4" t="str">
        <f>TEXT(Table1[[#This Row],[Invoice Date]],"yyyy")</f>
        <v>2021</v>
      </c>
      <c r="P6211" s="4" t="str">
        <f>TEXT(Table1[[#This Row],[Invoice Date]],"mmm")</f>
        <v>Apr</v>
      </c>
      <c r="Q6211" s="4">
        <f>WEEKNUM(Table1[[#This Row],[Invoice Date]])</f>
        <v>15</v>
      </c>
    </row>
    <row r="6212" spans="2:17"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c r="O6212" s="4" t="str">
        <f>TEXT(Table1[[#This Row],[Invoice Date]],"yyyy")</f>
        <v>2021</v>
      </c>
      <c r="P6212" s="4" t="str">
        <f>TEXT(Table1[[#This Row],[Invoice Date]],"mmm")</f>
        <v>Apr</v>
      </c>
      <c r="Q6212" s="4">
        <f>WEEKNUM(Table1[[#This Row],[Invoice Date]])</f>
        <v>15</v>
      </c>
    </row>
    <row r="6213" spans="2:17"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c r="O6213" s="4" t="str">
        <f>TEXT(Table1[[#This Row],[Invoice Date]],"yyyy")</f>
        <v>2021</v>
      </c>
      <c r="P6213" s="4" t="str">
        <f>TEXT(Table1[[#This Row],[Invoice Date]],"mmm")</f>
        <v>May</v>
      </c>
      <c r="Q6213" s="4">
        <f>WEEKNUM(Table1[[#This Row],[Invoice Date]])</f>
        <v>19</v>
      </c>
    </row>
    <row r="6214" spans="2:17"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c r="O6214" s="4" t="str">
        <f>TEXT(Table1[[#This Row],[Invoice Date]],"yyyy")</f>
        <v>2021</v>
      </c>
      <c r="P6214" s="4" t="str">
        <f>TEXT(Table1[[#This Row],[Invoice Date]],"mmm")</f>
        <v>May</v>
      </c>
      <c r="Q6214" s="4">
        <f>WEEKNUM(Table1[[#This Row],[Invoice Date]])</f>
        <v>19</v>
      </c>
    </row>
    <row r="6215" spans="2:17"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c r="O6215" s="4" t="str">
        <f>TEXT(Table1[[#This Row],[Invoice Date]],"yyyy")</f>
        <v>2021</v>
      </c>
      <c r="P6215" s="4" t="str">
        <f>TEXT(Table1[[#This Row],[Invoice Date]],"mmm")</f>
        <v>May</v>
      </c>
      <c r="Q6215" s="4">
        <f>WEEKNUM(Table1[[#This Row],[Invoice Date]])</f>
        <v>19</v>
      </c>
    </row>
    <row r="6216" spans="2:17"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c r="O6216" s="4" t="str">
        <f>TEXT(Table1[[#This Row],[Invoice Date]],"yyyy")</f>
        <v>2021</v>
      </c>
      <c r="P6216" s="4" t="str">
        <f>TEXT(Table1[[#This Row],[Invoice Date]],"mmm")</f>
        <v>May</v>
      </c>
      <c r="Q6216" s="4">
        <f>WEEKNUM(Table1[[#This Row],[Invoice Date]])</f>
        <v>19</v>
      </c>
    </row>
    <row r="6217" spans="2:17"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c r="O6217" s="4" t="str">
        <f>TEXT(Table1[[#This Row],[Invoice Date]],"yyyy")</f>
        <v>2021</v>
      </c>
      <c r="P6217" s="4" t="str">
        <f>TEXT(Table1[[#This Row],[Invoice Date]],"mmm")</f>
        <v>May</v>
      </c>
      <c r="Q6217" s="4">
        <f>WEEKNUM(Table1[[#This Row],[Invoice Date]])</f>
        <v>19</v>
      </c>
    </row>
    <row r="6218" spans="2:17"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c r="O6218" s="4" t="str">
        <f>TEXT(Table1[[#This Row],[Invoice Date]],"yyyy")</f>
        <v>2021</v>
      </c>
      <c r="P6218" s="4" t="str">
        <f>TEXT(Table1[[#This Row],[Invoice Date]],"mmm")</f>
        <v>May</v>
      </c>
      <c r="Q6218" s="4">
        <f>WEEKNUM(Table1[[#This Row],[Invoice Date]])</f>
        <v>19</v>
      </c>
    </row>
    <row r="6219" spans="2:17"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c r="O6219" s="4" t="str">
        <f>TEXT(Table1[[#This Row],[Invoice Date]],"yyyy")</f>
        <v>2021</v>
      </c>
      <c r="P6219" s="4" t="str">
        <f>TEXT(Table1[[#This Row],[Invoice Date]],"mmm")</f>
        <v>Jun</v>
      </c>
      <c r="Q6219" s="4">
        <f>WEEKNUM(Table1[[#This Row],[Invoice Date]])</f>
        <v>24</v>
      </c>
    </row>
    <row r="6220" spans="2:17"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c r="O6220" s="4" t="str">
        <f>TEXT(Table1[[#This Row],[Invoice Date]],"yyyy")</f>
        <v>2021</v>
      </c>
      <c r="P6220" s="4" t="str">
        <f>TEXT(Table1[[#This Row],[Invoice Date]],"mmm")</f>
        <v>Jun</v>
      </c>
      <c r="Q6220" s="4">
        <f>WEEKNUM(Table1[[#This Row],[Invoice Date]])</f>
        <v>24</v>
      </c>
    </row>
    <row r="6221" spans="2:17"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c r="O6221" s="4" t="str">
        <f>TEXT(Table1[[#This Row],[Invoice Date]],"yyyy")</f>
        <v>2021</v>
      </c>
      <c r="P6221" s="4" t="str">
        <f>TEXT(Table1[[#This Row],[Invoice Date]],"mmm")</f>
        <v>Jun</v>
      </c>
      <c r="Q6221" s="4">
        <f>WEEKNUM(Table1[[#This Row],[Invoice Date]])</f>
        <v>24</v>
      </c>
    </row>
    <row r="6222" spans="2:17"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c r="O6222" s="4" t="str">
        <f>TEXT(Table1[[#This Row],[Invoice Date]],"yyyy")</f>
        <v>2021</v>
      </c>
      <c r="P6222" s="4" t="str">
        <f>TEXT(Table1[[#This Row],[Invoice Date]],"mmm")</f>
        <v>Jun</v>
      </c>
      <c r="Q6222" s="4">
        <f>WEEKNUM(Table1[[#This Row],[Invoice Date]])</f>
        <v>24</v>
      </c>
    </row>
    <row r="6223" spans="2:17"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c r="O6223" s="4" t="str">
        <f>TEXT(Table1[[#This Row],[Invoice Date]],"yyyy")</f>
        <v>2021</v>
      </c>
      <c r="P6223" s="4" t="str">
        <f>TEXT(Table1[[#This Row],[Invoice Date]],"mmm")</f>
        <v>Jun</v>
      </c>
      <c r="Q6223" s="4">
        <f>WEEKNUM(Table1[[#This Row],[Invoice Date]])</f>
        <v>24</v>
      </c>
    </row>
    <row r="6224" spans="2:17"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c r="O6224" s="4" t="str">
        <f>TEXT(Table1[[#This Row],[Invoice Date]],"yyyy")</f>
        <v>2021</v>
      </c>
      <c r="P6224" s="4" t="str">
        <f>TEXT(Table1[[#This Row],[Invoice Date]],"mmm")</f>
        <v>Jun</v>
      </c>
      <c r="Q6224" s="4">
        <f>WEEKNUM(Table1[[#This Row],[Invoice Date]])</f>
        <v>24</v>
      </c>
    </row>
    <row r="6225" spans="2:17"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c r="O6225" s="4" t="str">
        <f>TEXT(Table1[[#This Row],[Invoice Date]],"yyyy")</f>
        <v>2021</v>
      </c>
      <c r="P6225" s="4" t="str">
        <f>TEXT(Table1[[#This Row],[Invoice Date]],"mmm")</f>
        <v>Jul</v>
      </c>
      <c r="Q6225" s="4">
        <f>WEEKNUM(Table1[[#This Row],[Invoice Date]])</f>
        <v>28</v>
      </c>
    </row>
    <row r="6226" spans="2:17"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c r="O6226" s="4" t="str">
        <f>TEXT(Table1[[#This Row],[Invoice Date]],"yyyy")</f>
        <v>2021</v>
      </c>
      <c r="P6226" s="4" t="str">
        <f>TEXT(Table1[[#This Row],[Invoice Date]],"mmm")</f>
        <v>Jul</v>
      </c>
      <c r="Q6226" s="4">
        <f>WEEKNUM(Table1[[#This Row],[Invoice Date]])</f>
        <v>28</v>
      </c>
    </row>
    <row r="6227" spans="2:17"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c r="O6227" s="4" t="str">
        <f>TEXT(Table1[[#This Row],[Invoice Date]],"yyyy")</f>
        <v>2021</v>
      </c>
      <c r="P6227" s="4" t="str">
        <f>TEXT(Table1[[#This Row],[Invoice Date]],"mmm")</f>
        <v>Jul</v>
      </c>
      <c r="Q6227" s="4">
        <f>WEEKNUM(Table1[[#This Row],[Invoice Date]])</f>
        <v>28</v>
      </c>
    </row>
    <row r="6228" spans="2:17"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c r="O6228" s="4" t="str">
        <f>TEXT(Table1[[#This Row],[Invoice Date]],"yyyy")</f>
        <v>2021</v>
      </c>
      <c r="P6228" s="4" t="str">
        <f>TEXT(Table1[[#This Row],[Invoice Date]],"mmm")</f>
        <v>Jul</v>
      </c>
      <c r="Q6228" s="4">
        <f>WEEKNUM(Table1[[#This Row],[Invoice Date]])</f>
        <v>28</v>
      </c>
    </row>
    <row r="6229" spans="2:17"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c r="O6229" s="4" t="str">
        <f>TEXT(Table1[[#This Row],[Invoice Date]],"yyyy")</f>
        <v>2021</v>
      </c>
      <c r="P6229" s="4" t="str">
        <f>TEXT(Table1[[#This Row],[Invoice Date]],"mmm")</f>
        <v>Jul</v>
      </c>
      <c r="Q6229" s="4">
        <f>WEEKNUM(Table1[[#This Row],[Invoice Date]])</f>
        <v>28</v>
      </c>
    </row>
    <row r="6230" spans="2:17"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c r="O6230" s="4" t="str">
        <f>TEXT(Table1[[#This Row],[Invoice Date]],"yyyy")</f>
        <v>2021</v>
      </c>
      <c r="P6230" s="4" t="str">
        <f>TEXT(Table1[[#This Row],[Invoice Date]],"mmm")</f>
        <v>Jul</v>
      </c>
      <c r="Q6230" s="4">
        <f>WEEKNUM(Table1[[#This Row],[Invoice Date]])</f>
        <v>28</v>
      </c>
    </row>
    <row r="6231" spans="2:17"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c r="O6231" s="4" t="str">
        <f>TEXT(Table1[[#This Row],[Invoice Date]],"yyyy")</f>
        <v>2021</v>
      </c>
      <c r="P6231" s="4" t="str">
        <f>TEXT(Table1[[#This Row],[Invoice Date]],"mmm")</f>
        <v>Aug</v>
      </c>
      <c r="Q6231" s="4">
        <f>WEEKNUM(Table1[[#This Row],[Invoice Date]])</f>
        <v>32</v>
      </c>
    </row>
    <row r="6232" spans="2:17"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c r="O6232" s="4" t="str">
        <f>TEXT(Table1[[#This Row],[Invoice Date]],"yyyy")</f>
        <v>2021</v>
      </c>
      <c r="P6232" s="4" t="str">
        <f>TEXT(Table1[[#This Row],[Invoice Date]],"mmm")</f>
        <v>Aug</v>
      </c>
      <c r="Q6232" s="4">
        <f>WEEKNUM(Table1[[#This Row],[Invoice Date]])</f>
        <v>32</v>
      </c>
    </row>
    <row r="6233" spans="2:17"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c r="O6233" s="4" t="str">
        <f>TEXT(Table1[[#This Row],[Invoice Date]],"yyyy")</f>
        <v>2021</v>
      </c>
      <c r="P6233" s="4" t="str">
        <f>TEXT(Table1[[#This Row],[Invoice Date]],"mmm")</f>
        <v>Aug</v>
      </c>
      <c r="Q6233" s="4">
        <f>WEEKNUM(Table1[[#This Row],[Invoice Date]])</f>
        <v>32</v>
      </c>
    </row>
    <row r="6234" spans="2:17"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c r="O6234" s="4" t="str">
        <f>TEXT(Table1[[#This Row],[Invoice Date]],"yyyy")</f>
        <v>2021</v>
      </c>
      <c r="P6234" s="4" t="str">
        <f>TEXT(Table1[[#This Row],[Invoice Date]],"mmm")</f>
        <v>Aug</v>
      </c>
      <c r="Q6234" s="4">
        <f>WEEKNUM(Table1[[#This Row],[Invoice Date]])</f>
        <v>32</v>
      </c>
    </row>
    <row r="6235" spans="2:17"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c r="O6235" s="4" t="str">
        <f>TEXT(Table1[[#This Row],[Invoice Date]],"yyyy")</f>
        <v>2021</v>
      </c>
      <c r="P6235" s="4" t="str">
        <f>TEXT(Table1[[#This Row],[Invoice Date]],"mmm")</f>
        <v>Aug</v>
      </c>
      <c r="Q6235" s="4">
        <f>WEEKNUM(Table1[[#This Row],[Invoice Date]])</f>
        <v>32</v>
      </c>
    </row>
    <row r="6236" spans="2:17"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c r="O6236" s="4" t="str">
        <f>TEXT(Table1[[#This Row],[Invoice Date]],"yyyy")</f>
        <v>2021</v>
      </c>
      <c r="P6236" s="4" t="str">
        <f>TEXT(Table1[[#This Row],[Invoice Date]],"mmm")</f>
        <v>Aug</v>
      </c>
      <c r="Q6236" s="4">
        <f>WEEKNUM(Table1[[#This Row],[Invoice Date]])</f>
        <v>32</v>
      </c>
    </row>
    <row r="6237" spans="2:17"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c r="O6237" s="4" t="str">
        <f>TEXT(Table1[[#This Row],[Invoice Date]],"yyyy")</f>
        <v>2021</v>
      </c>
      <c r="P6237" s="4" t="str">
        <f>TEXT(Table1[[#This Row],[Invoice Date]],"mmm")</f>
        <v>Sep</v>
      </c>
      <c r="Q6237" s="4">
        <f>WEEKNUM(Table1[[#This Row],[Invoice Date]])</f>
        <v>37</v>
      </c>
    </row>
    <row r="6238" spans="2:17"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c r="O6238" s="4" t="str">
        <f>TEXT(Table1[[#This Row],[Invoice Date]],"yyyy")</f>
        <v>2021</v>
      </c>
      <c r="P6238" s="4" t="str">
        <f>TEXT(Table1[[#This Row],[Invoice Date]],"mmm")</f>
        <v>Sep</v>
      </c>
      <c r="Q6238" s="4">
        <f>WEEKNUM(Table1[[#This Row],[Invoice Date]])</f>
        <v>37</v>
      </c>
    </row>
    <row r="6239" spans="2:17"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c r="O6239" s="4" t="str">
        <f>TEXT(Table1[[#This Row],[Invoice Date]],"yyyy")</f>
        <v>2021</v>
      </c>
      <c r="P6239" s="4" t="str">
        <f>TEXT(Table1[[#This Row],[Invoice Date]],"mmm")</f>
        <v>Sep</v>
      </c>
      <c r="Q6239" s="4">
        <f>WEEKNUM(Table1[[#This Row],[Invoice Date]])</f>
        <v>37</v>
      </c>
    </row>
    <row r="6240" spans="2:17"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c r="O6240" s="4" t="str">
        <f>TEXT(Table1[[#This Row],[Invoice Date]],"yyyy")</f>
        <v>2021</v>
      </c>
      <c r="P6240" s="4" t="str">
        <f>TEXT(Table1[[#This Row],[Invoice Date]],"mmm")</f>
        <v>Sep</v>
      </c>
      <c r="Q6240" s="4">
        <f>WEEKNUM(Table1[[#This Row],[Invoice Date]])</f>
        <v>37</v>
      </c>
    </row>
    <row r="6241" spans="2:17"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c r="O6241" s="4" t="str">
        <f>TEXT(Table1[[#This Row],[Invoice Date]],"yyyy")</f>
        <v>2021</v>
      </c>
      <c r="P6241" s="4" t="str">
        <f>TEXT(Table1[[#This Row],[Invoice Date]],"mmm")</f>
        <v>Sep</v>
      </c>
      <c r="Q6241" s="4">
        <f>WEEKNUM(Table1[[#This Row],[Invoice Date]])</f>
        <v>37</v>
      </c>
    </row>
    <row r="6242" spans="2:17"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c r="O6242" s="4" t="str">
        <f>TEXT(Table1[[#This Row],[Invoice Date]],"yyyy")</f>
        <v>2021</v>
      </c>
      <c r="P6242" s="4" t="str">
        <f>TEXT(Table1[[#This Row],[Invoice Date]],"mmm")</f>
        <v>Sep</v>
      </c>
      <c r="Q6242" s="4">
        <f>WEEKNUM(Table1[[#This Row],[Invoice Date]])</f>
        <v>37</v>
      </c>
    </row>
    <row r="6243" spans="2:17"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c r="O6243" s="4" t="str">
        <f>TEXT(Table1[[#This Row],[Invoice Date]],"yyyy")</f>
        <v>2021</v>
      </c>
      <c r="P6243" s="4" t="str">
        <f>TEXT(Table1[[#This Row],[Invoice Date]],"mmm")</f>
        <v>Oct</v>
      </c>
      <c r="Q6243" s="4">
        <f>WEEKNUM(Table1[[#This Row],[Invoice Date]])</f>
        <v>41</v>
      </c>
    </row>
    <row r="6244" spans="2:17"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c r="O6244" s="4" t="str">
        <f>TEXT(Table1[[#This Row],[Invoice Date]],"yyyy")</f>
        <v>2021</v>
      </c>
      <c r="P6244" s="4" t="str">
        <f>TEXT(Table1[[#This Row],[Invoice Date]],"mmm")</f>
        <v>Oct</v>
      </c>
      <c r="Q6244" s="4">
        <f>WEEKNUM(Table1[[#This Row],[Invoice Date]])</f>
        <v>41</v>
      </c>
    </row>
    <row r="6245" spans="2:17"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c r="O6245" s="4" t="str">
        <f>TEXT(Table1[[#This Row],[Invoice Date]],"yyyy")</f>
        <v>2021</v>
      </c>
      <c r="P6245" s="4" t="str">
        <f>TEXT(Table1[[#This Row],[Invoice Date]],"mmm")</f>
        <v>Oct</v>
      </c>
      <c r="Q6245" s="4">
        <f>WEEKNUM(Table1[[#This Row],[Invoice Date]])</f>
        <v>41</v>
      </c>
    </row>
    <row r="6246" spans="2:17"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c r="O6246" s="4" t="str">
        <f>TEXT(Table1[[#This Row],[Invoice Date]],"yyyy")</f>
        <v>2021</v>
      </c>
      <c r="P6246" s="4" t="str">
        <f>TEXT(Table1[[#This Row],[Invoice Date]],"mmm")</f>
        <v>Oct</v>
      </c>
      <c r="Q6246" s="4">
        <f>WEEKNUM(Table1[[#This Row],[Invoice Date]])</f>
        <v>41</v>
      </c>
    </row>
    <row r="6247" spans="2:17"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c r="O6247" s="4" t="str">
        <f>TEXT(Table1[[#This Row],[Invoice Date]],"yyyy")</f>
        <v>2021</v>
      </c>
      <c r="P6247" s="4" t="str">
        <f>TEXT(Table1[[#This Row],[Invoice Date]],"mmm")</f>
        <v>Oct</v>
      </c>
      <c r="Q6247" s="4">
        <f>WEEKNUM(Table1[[#This Row],[Invoice Date]])</f>
        <v>41</v>
      </c>
    </row>
    <row r="6248" spans="2:17"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c r="O6248" s="4" t="str">
        <f>TEXT(Table1[[#This Row],[Invoice Date]],"yyyy")</f>
        <v>2021</v>
      </c>
      <c r="P6248" s="4" t="str">
        <f>TEXT(Table1[[#This Row],[Invoice Date]],"mmm")</f>
        <v>Oct</v>
      </c>
      <c r="Q6248" s="4">
        <f>WEEKNUM(Table1[[#This Row],[Invoice Date]])</f>
        <v>41</v>
      </c>
    </row>
    <row r="6249" spans="2:17"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c r="O6249" s="4" t="str">
        <f>TEXT(Table1[[#This Row],[Invoice Date]],"yyyy")</f>
        <v>2021</v>
      </c>
      <c r="P6249" s="4" t="str">
        <f>TEXT(Table1[[#This Row],[Invoice Date]],"mmm")</f>
        <v>Nov</v>
      </c>
      <c r="Q6249" s="4">
        <f>WEEKNUM(Table1[[#This Row],[Invoice Date]])</f>
        <v>45</v>
      </c>
    </row>
    <row r="6250" spans="2:17"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c r="O6250" s="4" t="str">
        <f>TEXT(Table1[[#This Row],[Invoice Date]],"yyyy")</f>
        <v>2021</v>
      </c>
      <c r="P6250" s="4" t="str">
        <f>TEXT(Table1[[#This Row],[Invoice Date]],"mmm")</f>
        <v>Nov</v>
      </c>
      <c r="Q6250" s="4">
        <f>WEEKNUM(Table1[[#This Row],[Invoice Date]])</f>
        <v>45</v>
      </c>
    </row>
    <row r="6251" spans="2:17"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c r="O6251" s="4" t="str">
        <f>TEXT(Table1[[#This Row],[Invoice Date]],"yyyy")</f>
        <v>2021</v>
      </c>
      <c r="P6251" s="4" t="str">
        <f>TEXT(Table1[[#This Row],[Invoice Date]],"mmm")</f>
        <v>Nov</v>
      </c>
      <c r="Q6251" s="4">
        <f>WEEKNUM(Table1[[#This Row],[Invoice Date]])</f>
        <v>45</v>
      </c>
    </row>
    <row r="6252" spans="2:17"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c r="O6252" s="4" t="str">
        <f>TEXT(Table1[[#This Row],[Invoice Date]],"yyyy")</f>
        <v>2021</v>
      </c>
      <c r="P6252" s="4" t="str">
        <f>TEXT(Table1[[#This Row],[Invoice Date]],"mmm")</f>
        <v>Nov</v>
      </c>
      <c r="Q6252" s="4">
        <f>WEEKNUM(Table1[[#This Row],[Invoice Date]])</f>
        <v>45</v>
      </c>
    </row>
    <row r="6253" spans="2:17"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c r="O6253" s="4" t="str">
        <f>TEXT(Table1[[#This Row],[Invoice Date]],"yyyy")</f>
        <v>2021</v>
      </c>
      <c r="P6253" s="4" t="str">
        <f>TEXT(Table1[[#This Row],[Invoice Date]],"mmm")</f>
        <v>Nov</v>
      </c>
      <c r="Q6253" s="4">
        <f>WEEKNUM(Table1[[#This Row],[Invoice Date]])</f>
        <v>45</v>
      </c>
    </row>
    <row r="6254" spans="2:17"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c r="O6254" s="4" t="str">
        <f>TEXT(Table1[[#This Row],[Invoice Date]],"yyyy")</f>
        <v>2021</v>
      </c>
      <c r="P6254" s="4" t="str">
        <f>TEXT(Table1[[#This Row],[Invoice Date]],"mmm")</f>
        <v>Nov</v>
      </c>
      <c r="Q6254" s="4">
        <f>WEEKNUM(Table1[[#This Row],[Invoice Date]])</f>
        <v>45</v>
      </c>
    </row>
    <row r="6255" spans="2:17"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c r="O6255" s="4" t="str">
        <f>TEXT(Table1[[#This Row],[Invoice Date]],"yyyy")</f>
        <v>2021</v>
      </c>
      <c r="P6255" s="4" t="str">
        <f>TEXT(Table1[[#This Row],[Invoice Date]],"mmm")</f>
        <v>Dec</v>
      </c>
      <c r="Q6255" s="4">
        <f>WEEKNUM(Table1[[#This Row],[Invoice Date]])</f>
        <v>50</v>
      </c>
    </row>
    <row r="6256" spans="2:17"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c r="O6256" s="4" t="str">
        <f>TEXT(Table1[[#This Row],[Invoice Date]],"yyyy")</f>
        <v>2021</v>
      </c>
      <c r="P6256" s="4" t="str">
        <f>TEXT(Table1[[#This Row],[Invoice Date]],"mmm")</f>
        <v>Dec</v>
      </c>
      <c r="Q6256" s="4">
        <f>WEEKNUM(Table1[[#This Row],[Invoice Date]])</f>
        <v>50</v>
      </c>
    </row>
    <row r="6257" spans="2:17"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c r="O6257" s="4" t="str">
        <f>TEXT(Table1[[#This Row],[Invoice Date]],"yyyy")</f>
        <v>2021</v>
      </c>
      <c r="P6257" s="4" t="str">
        <f>TEXT(Table1[[#This Row],[Invoice Date]],"mmm")</f>
        <v>Dec</v>
      </c>
      <c r="Q6257" s="4">
        <f>WEEKNUM(Table1[[#This Row],[Invoice Date]])</f>
        <v>50</v>
      </c>
    </row>
    <row r="6258" spans="2:17"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c r="O6258" s="4" t="str">
        <f>TEXT(Table1[[#This Row],[Invoice Date]],"yyyy")</f>
        <v>2021</v>
      </c>
      <c r="P6258" s="4" t="str">
        <f>TEXT(Table1[[#This Row],[Invoice Date]],"mmm")</f>
        <v>Dec</v>
      </c>
      <c r="Q6258" s="4">
        <f>WEEKNUM(Table1[[#This Row],[Invoice Date]])</f>
        <v>50</v>
      </c>
    </row>
    <row r="6259" spans="2:17"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c r="O6259" s="4" t="str">
        <f>TEXT(Table1[[#This Row],[Invoice Date]],"yyyy")</f>
        <v>2021</v>
      </c>
      <c r="P6259" s="4" t="str">
        <f>TEXT(Table1[[#This Row],[Invoice Date]],"mmm")</f>
        <v>Dec</v>
      </c>
      <c r="Q6259" s="4">
        <f>WEEKNUM(Table1[[#This Row],[Invoice Date]])</f>
        <v>50</v>
      </c>
    </row>
    <row r="6260" spans="2:17"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c r="O6260" s="4" t="str">
        <f>TEXT(Table1[[#This Row],[Invoice Date]],"yyyy")</f>
        <v>2021</v>
      </c>
      <c r="P6260" s="4" t="str">
        <f>TEXT(Table1[[#This Row],[Invoice Date]],"mmm")</f>
        <v>Dec</v>
      </c>
      <c r="Q6260" s="4">
        <f>WEEKNUM(Table1[[#This Row],[Invoice Date]])</f>
        <v>50</v>
      </c>
    </row>
    <row r="6261" spans="2:17"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c r="O6261" s="4" t="str">
        <f>TEXT(Table1[[#This Row],[Invoice Date]],"yyyy")</f>
        <v>2021</v>
      </c>
      <c r="P6261" s="4" t="str">
        <f>TEXT(Table1[[#This Row],[Invoice Date]],"mmm")</f>
        <v>Jan</v>
      </c>
      <c r="Q6261" s="4">
        <f>WEEKNUM(Table1[[#This Row],[Invoice Date]])</f>
        <v>2</v>
      </c>
    </row>
    <row r="6262" spans="2:17"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c r="O6262" s="4" t="str">
        <f>TEXT(Table1[[#This Row],[Invoice Date]],"yyyy")</f>
        <v>2021</v>
      </c>
      <c r="P6262" s="4" t="str">
        <f>TEXT(Table1[[#This Row],[Invoice Date]],"mmm")</f>
        <v>Jan</v>
      </c>
      <c r="Q6262" s="4">
        <f>WEEKNUM(Table1[[#This Row],[Invoice Date]])</f>
        <v>2</v>
      </c>
    </row>
    <row r="6263" spans="2:17"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c r="O6263" s="4" t="str">
        <f>TEXT(Table1[[#This Row],[Invoice Date]],"yyyy")</f>
        <v>2021</v>
      </c>
      <c r="P6263" s="4" t="str">
        <f>TEXT(Table1[[#This Row],[Invoice Date]],"mmm")</f>
        <v>Jan</v>
      </c>
      <c r="Q6263" s="4">
        <f>WEEKNUM(Table1[[#This Row],[Invoice Date]])</f>
        <v>2</v>
      </c>
    </row>
    <row r="6264" spans="2:17"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c r="O6264" s="4" t="str">
        <f>TEXT(Table1[[#This Row],[Invoice Date]],"yyyy")</f>
        <v>2021</v>
      </c>
      <c r="P6264" s="4" t="str">
        <f>TEXT(Table1[[#This Row],[Invoice Date]],"mmm")</f>
        <v>Jan</v>
      </c>
      <c r="Q6264" s="4">
        <f>WEEKNUM(Table1[[#This Row],[Invoice Date]])</f>
        <v>2</v>
      </c>
    </row>
    <row r="6265" spans="2:17"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c r="O6265" s="4" t="str">
        <f>TEXT(Table1[[#This Row],[Invoice Date]],"yyyy")</f>
        <v>2021</v>
      </c>
      <c r="P6265" s="4" t="str">
        <f>TEXT(Table1[[#This Row],[Invoice Date]],"mmm")</f>
        <v>Jan</v>
      </c>
      <c r="Q6265" s="4">
        <f>WEEKNUM(Table1[[#This Row],[Invoice Date]])</f>
        <v>2</v>
      </c>
    </row>
    <row r="6266" spans="2:17"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c r="O6266" s="4" t="str">
        <f>TEXT(Table1[[#This Row],[Invoice Date]],"yyyy")</f>
        <v>2021</v>
      </c>
      <c r="P6266" s="4" t="str">
        <f>TEXT(Table1[[#This Row],[Invoice Date]],"mmm")</f>
        <v>Jan</v>
      </c>
      <c r="Q6266" s="4">
        <f>WEEKNUM(Table1[[#This Row],[Invoice Date]])</f>
        <v>2</v>
      </c>
    </row>
    <row r="6267" spans="2:17"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c r="O6267" s="4" t="str">
        <f>TEXT(Table1[[#This Row],[Invoice Date]],"yyyy")</f>
        <v>2021</v>
      </c>
      <c r="P6267" s="4" t="str">
        <f>TEXT(Table1[[#This Row],[Invoice Date]],"mmm")</f>
        <v>Feb</v>
      </c>
      <c r="Q6267" s="4">
        <f>WEEKNUM(Table1[[#This Row],[Invoice Date]])</f>
        <v>6</v>
      </c>
    </row>
    <row r="6268" spans="2:17"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c r="O6268" s="4" t="str">
        <f>TEXT(Table1[[#This Row],[Invoice Date]],"yyyy")</f>
        <v>2021</v>
      </c>
      <c r="P6268" s="4" t="str">
        <f>TEXT(Table1[[#This Row],[Invoice Date]],"mmm")</f>
        <v>Feb</v>
      </c>
      <c r="Q6268" s="4">
        <f>WEEKNUM(Table1[[#This Row],[Invoice Date]])</f>
        <v>6</v>
      </c>
    </row>
    <row r="6269" spans="2:17"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c r="O6269" s="4" t="str">
        <f>TEXT(Table1[[#This Row],[Invoice Date]],"yyyy")</f>
        <v>2021</v>
      </c>
      <c r="P6269" s="4" t="str">
        <f>TEXT(Table1[[#This Row],[Invoice Date]],"mmm")</f>
        <v>Feb</v>
      </c>
      <c r="Q6269" s="4">
        <f>WEEKNUM(Table1[[#This Row],[Invoice Date]])</f>
        <v>6</v>
      </c>
    </row>
    <row r="6270" spans="2:17"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c r="O6270" s="4" t="str">
        <f>TEXT(Table1[[#This Row],[Invoice Date]],"yyyy")</f>
        <v>2021</v>
      </c>
      <c r="P6270" s="4" t="str">
        <f>TEXT(Table1[[#This Row],[Invoice Date]],"mmm")</f>
        <v>Feb</v>
      </c>
      <c r="Q6270" s="4">
        <f>WEEKNUM(Table1[[#This Row],[Invoice Date]])</f>
        <v>6</v>
      </c>
    </row>
    <row r="6271" spans="2:17"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c r="O6271" s="4" t="str">
        <f>TEXT(Table1[[#This Row],[Invoice Date]],"yyyy")</f>
        <v>2021</v>
      </c>
      <c r="P6271" s="4" t="str">
        <f>TEXT(Table1[[#This Row],[Invoice Date]],"mmm")</f>
        <v>Feb</v>
      </c>
      <c r="Q6271" s="4">
        <f>WEEKNUM(Table1[[#This Row],[Invoice Date]])</f>
        <v>6</v>
      </c>
    </row>
    <row r="6272" spans="2:17"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c r="O6272" s="4" t="str">
        <f>TEXT(Table1[[#This Row],[Invoice Date]],"yyyy")</f>
        <v>2021</v>
      </c>
      <c r="P6272" s="4" t="str">
        <f>TEXT(Table1[[#This Row],[Invoice Date]],"mmm")</f>
        <v>Feb</v>
      </c>
      <c r="Q6272" s="4">
        <f>WEEKNUM(Table1[[#This Row],[Invoice Date]])</f>
        <v>6</v>
      </c>
    </row>
    <row r="6273" spans="2:17"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c r="O6273" s="4" t="str">
        <f>TEXT(Table1[[#This Row],[Invoice Date]],"yyyy")</f>
        <v>2021</v>
      </c>
      <c r="P6273" s="4" t="str">
        <f>TEXT(Table1[[#This Row],[Invoice Date]],"mmm")</f>
        <v>Mar</v>
      </c>
      <c r="Q6273" s="4">
        <f>WEEKNUM(Table1[[#This Row],[Invoice Date]])</f>
        <v>10</v>
      </c>
    </row>
    <row r="6274" spans="2:17"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c r="O6274" s="4" t="str">
        <f>TEXT(Table1[[#This Row],[Invoice Date]],"yyyy")</f>
        <v>2021</v>
      </c>
      <c r="P6274" s="4" t="str">
        <f>TEXT(Table1[[#This Row],[Invoice Date]],"mmm")</f>
        <v>Mar</v>
      </c>
      <c r="Q6274" s="4">
        <f>WEEKNUM(Table1[[#This Row],[Invoice Date]])</f>
        <v>10</v>
      </c>
    </row>
    <row r="6275" spans="2:17"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c r="O6275" s="4" t="str">
        <f>TEXT(Table1[[#This Row],[Invoice Date]],"yyyy")</f>
        <v>2021</v>
      </c>
      <c r="P6275" s="4" t="str">
        <f>TEXT(Table1[[#This Row],[Invoice Date]],"mmm")</f>
        <v>Mar</v>
      </c>
      <c r="Q6275" s="4">
        <f>WEEKNUM(Table1[[#This Row],[Invoice Date]])</f>
        <v>10</v>
      </c>
    </row>
    <row r="6276" spans="2:17"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c r="O6276" s="4" t="str">
        <f>TEXT(Table1[[#This Row],[Invoice Date]],"yyyy")</f>
        <v>2021</v>
      </c>
      <c r="P6276" s="4" t="str">
        <f>TEXT(Table1[[#This Row],[Invoice Date]],"mmm")</f>
        <v>Mar</v>
      </c>
      <c r="Q6276" s="4">
        <f>WEEKNUM(Table1[[#This Row],[Invoice Date]])</f>
        <v>10</v>
      </c>
    </row>
    <row r="6277" spans="2:17"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c r="O6277" s="4" t="str">
        <f>TEXT(Table1[[#This Row],[Invoice Date]],"yyyy")</f>
        <v>2021</v>
      </c>
      <c r="P6277" s="4" t="str">
        <f>TEXT(Table1[[#This Row],[Invoice Date]],"mmm")</f>
        <v>Mar</v>
      </c>
      <c r="Q6277" s="4">
        <f>WEEKNUM(Table1[[#This Row],[Invoice Date]])</f>
        <v>10</v>
      </c>
    </row>
    <row r="6278" spans="2:17"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c r="O6278" s="4" t="str">
        <f>TEXT(Table1[[#This Row],[Invoice Date]],"yyyy")</f>
        <v>2021</v>
      </c>
      <c r="P6278" s="4" t="str">
        <f>TEXT(Table1[[#This Row],[Invoice Date]],"mmm")</f>
        <v>Mar</v>
      </c>
      <c r="Q6278" s="4">
        <f>WEEKNUM(Table1[[#This Row],[Invoice Date]])</f>
        <v>10</v>
      </c>
    </row>
    <row r="6279" spans="2:17"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c r="O6279" s="4" t="str">
        <f>TEXT(Table1[[#This Row],[Invoice Date]],"yyyy")</f>
        <v>2021</v>
      </c>
      <c r="P6279" s="4" t="str">
        <f>TEXT(Table1[[#This Row],[Invoice Date]],"mmm")</f>
        <v>Apr</v>
      </c>
      <c r="Q6279" s="4">
        <f>WEEKNUM(Table1[[#This Row],[Invoice Date]])</f>
        <v>14</v>
      </c>
    </row>
    <row r="6280" spans="2:17"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c r="O6280" s="4" t="str">
        <f>TEXT(Table1[[#This Row],[Invoice Date]],"yyyy")</f>
        <v>2021</v>
      </c>
      <c r="P6280" s="4" t="str">
        <f>TEXT(Table1[[#This Row],[Invoice Date]],"mmm")</f>
        <v>Apr</v>
      </c>
      <c r="Q6280" s="4">
        <f>WEEKNUM(Table1[[#This Row],[Invoice Date]])</f>
        <v>14</v>
      </c>
    </row>
    <row r="6281" spans="2:17"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c r="O6281" s="4" t="str">
        <f>TEXT(Table1[[#This Row],[Invoice Date]],"yyyy")</f>
        <v>2021</v>
      </c>
      <c r="P6281" s="4" t="str">
        <f>TEXT(Table1[[#This Row],[Invoice Date]],"mmm")</f>
        <v>Apr</v>
      </c>
      <c r="Q6281" s="4">
        <f>WEEKNUM(Table1[[#This Row],[Invoice Date]])</f>
        <v>14</v>
      </c>
    </row>
    <row r="6282" spans="2:17"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c r="O6282" s="4" t="str">
        <f>TEXT(Table1[[#This Row],[Invoice Date]],"yyyy")</f>
        <v>2021</v>
      </c>
      <c r="P6282" s="4" t="str">
        <f>TEXT(Table1[[#This Row],[Invoice Date]],"mmm")</f>
        <v>Apr</v>
      </c>
      <c r="Q6282" s="4">
        <f>WEEKNUM(Table1[[#This Row],[Invoice Date]])</f>
        <v>14</v>
      </c>
    </row>
    <row r="6283" spans="2:17"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c r="O6283" s="4" t="str">
        <f>TEXT(Table1[[#This Row],[Invoice Date]],"yyyy")</f>
        <v>2021</v>
      </c>
      <c r="P6283" s="4" t="str">
        <f>TEXT(Table1[[#This Row],[Invoice Date]],"mmm")</f>
        <v>Apr</v>
      </c>
      <c r="Q6283" s="4">
        <f>WEEKNUM(Table1[[#This Row],[Invoice Date]])</f>
        <v>14</v>
      </c>
    </row>
    <row r="6284" spans="2:17"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c r="O6284" s="4" t="str">
        <f>TEXT(Table1[[#This Row],[Invoice Date]],"yyyy")</f>
        <v>2021</v>
      </c>
      <c r="P6284" s="4" t="str">
        <f>TEXT(Table1[[#This Row],[Invoice Date]],"mmm")</f>
        <v>Apr</v>
      </c>
      <c r="Q6284" s="4">
        <f>WEEKNUM(Table1[[#This Row],[Invoice Date]])</f>
        <v>14</v>
      </c>
    </row>
    <row r="6285" spans="2:17"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c r="O6285" s="4" t="str">
        <f>TEXT(Table1[[#This Row],[Invoice Date]],"yyyy")</f>
        <v>2021</v>
      </c>
      <c r="P6285" s="4" t="str">
        <f>TEXT(Table1[[#This Row],[Invoice Date]],"mmm")</f>
        <v>May</v>
      </c>
      <c r="Q6285" s="4">
        <f>WEEKNUM(Table1[[#This Row],[Invoice Date]])</f>
        <v>19</v>
      </c>
    </row>
    <row r="6286" spans="2:17"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c r="O6286" s="4" t="str">
        <f>TEXT(Table1[[#This Row],[Invoice Date]],"yyyy")</f>
        <v>2021</v>
      </c>
      <c r="P6286" s="4" t="str">
        <f>TEXT(Table1[[#This Row],[Invoice Date]],"mmm")</f>
        <v>May</v>
      </c>
      <c r="Q6286" s="4">
        <f>WEEKNUM(Table1[[#This Row],[Invoice Date]])</f>
        <v>19</v>
      </c>
    </row>
    <row r="6287" spans="2:17"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c r="O6287" s="4" t="str">
        <f>TEXT(Table1[[#This Row],[Invoice Date]],"yyyy")</f>
        <v>2021</v>
      </c>
      <c r="P6287" s="4" t="str">
        <f>TEXT(Table1[[#This Row],[Invoice Date]],"mmm")</f>
        <v>May</v>
      </c>
      <c r="Q6287" s="4">
        <f>WEEKNUM(Table1[[#This Row],[Invoice Date]])</f>
        <v>19</v>
      </c>
    </row>
    <row r="6288" spans="2:17"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c r="O6288" s="4" t="str">
        <f>TEXT(Table1[[#This Row],[Invoice Date]],"yyyy")</f>
        <v>2021</v>
      </c>
      <c r="P6288" s="4" t="str">
        <f>TEXT(Table1[[#This Row],[Invoice Date]],"mmm")</f>
        <v>May</v>
      </c>
      <c r="Q6288" s="4">
        <f>WEEKNUM(Table1[[#This Row],[Invoice Date]])</f>
        <v>19</v>
      </c>
    </row>
    <row r="6289" spans="2:17"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c r="O6289" s="4" t="str">
        <f>TEXT(Table1[[#This Row],[Invoice Date]],"yyyy")</f>
        <v>2021</v>
      </c>
      <c r="P6289" s="4" t="str">
        <f>TEXT(Table1[[#This Row],[Invoice Date]],"mmm")</f>
        <v>May</v>
      </c>
      <c r="Q6289" s="4">
        <f>WEEKNUM(Table1[[#This Row],[Invoice Date]])</f>
        <v>19</v>
      </c>
    </row>
    <row r="6290" spans="2:17"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c r="O6290" s="4" t="str">
        <f>TEXT(Table1[[#This Row],[Invoice Date]],"yyyy")</f>
        <v>2021</v>
      </c>
      <c r="P6290" s="4" t="str">
        <f>TEXT(Table1[[#This Row],[Invoice Date]],"mmm")</f>
        <v>May</v>
      </c>
      <c r="Q6290" s="4">
        <f>WEEKNUM(Table1[[#This Row],[Invoice Date]])</f>
        <v>19</v>
      </c>
    </row>
    <row r="6291" spans="2:17"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c r="O6291" s="4" t="str">
        <f>TEXT(Table1[[#This Row],[Invoice Date]],"yyyy")</f>
        <v>2021</v>
      </c>
      <c r="P6291" s="4" t="str">
        <f>TEXT(Table1[[#This Row],[Invoice Date]],"mmm")</f>
        <v>Jun</v>
      </c>
      <c r="Q6291" s="4">
        <f>WEEKNUM(Table1[[#This Row],[Invoice Date]])</f>
        <v>23</v>
      </c>
    </row>
    <row r="6292" spans="2:17"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c r="O6292" s="4" t="str">
        <f>TEXT(Table1[[#This Row],[Invoice Date]],"yyyy")</f>
        <v>2021</v>
      </c>
      <c r="P6292" s="4" t="str">
        <f>TEXT(Table1[[#This Row],[Invoice Date]],"mmm")</f>
        <v>Jun</v>
      </c>
      <c r="Q6292" s="4">
        <f>WEEKNUM(Table1[[#This Row],[Invoice Date]])</f>
        <v>23</v>
      </c>
    </row>
    <row r="6293" spans="2:17"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c r="O6293" s="4" t="str">
        <f>TEXT(Table1[[#This Row],[Invoice Date]],"yyyy")</f>
        <v>2021</v>
      </c>
      <c r="P6293" s="4" t="str">
        <f>TEXT(Table1[[#This Row],[Invoice Date]],"mmm")</f>
        <v>Jun</v>
      </c>
      <c r="Q6293" s="4">
        <f>WEEKNUM(Table1[[#This Row],[Invoice Date]])</f>
        <v>23</v>
      </c>
    </row>
    <row r="6294" spans="2:17"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c r="O6294" s="4" t="str">
        <f>TEXT(Table1[[#This Row],[Invoice Date]],"yyyy")</f>
        <v>2021</v>
      </c>
      <c r="P6294" s="4" t="str">
        <f>TEXT(Table1[[#This Row],[Invoice Date]],"mmm")</f>
        <v>Jun</v>
      </c>
      <c r="Q6294" s="4">
        <f>WEEKNUM(Table1[[#This Row],[Invoice Date]])</f>
        <v>23</v>
      </c>
    </row>
    <row r="6295" spans="2:17"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c r="O6295" s="4" t="str">
        <f>TEXT(Table1[[#This Row],[Invoice Date]],"yyyy")</f>
        <v>2021</v>
      </c>
      <c r="P6295" s="4" t="str">
        <f>TEXT(Table1[[#This Row],[Invoice Date]],"mmm")</f>
        <v>Jun</v>
      </c>
      <c r="Q6295" s="4">
        <f>WEEKNUM(Table1[[#This Row],[Invoice Date]])</f>
        <v>23</v>
      </c>
    </row>
    <row r="6296" spans="2:17"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c r="O6296" s="4" t="str">
        <f>TEXT(Table1[[#This Row],[Invoice Date]],"yyyy")</f>
        <v>2021</v>
      </c>
      <c r="P6296" s="4" t="str">
        <f>TEXT(Table1[[#This Row],[Invoice Date]],"mmm")</f>
        <v>Jun</v>
      </c>
      <c r="Q6296" s="4">
        <f>WEEKNUM(Table1[[#This Row],[Invoice Date]])</f>
        <v>23</v>
      </c>
    </row>
    <row r="6297" spans="2:17"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c r="O6297" s="4" t="str">
        <f>TEXT(Table1[[#This Row],[Invoice Date]],"yyyy")</f>
        <v>2021</v>
      </c>
      <c r="P6297" s="4" t="str">
        <f>TEXT(Table1[[#This Row],[Invoice Date]],"mmm")</f>
        <v>Jul</v>
      </c>
      <c r="Q6297" s="4">
        <f>WEEKNUM(Table1[[#This Row],[Invoice Date]])</f>
        <v>27</v>
      </c>
    </row>
    <row r="6298" spans="2:17"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c r="O6298" s="4" t="str">
        <f>TEXT(Table1[[#This Row],[Invoice Date]],"yyyy")</f>
        <v>2021</v>
      </c>
      <c r="P6298" s="4" t="str">
        <f>TEXT(Table1[[#This Row],[Invoice Date]],"mmm")</f>
        <v>Jul</v>
      </c>
      <c r="Q6298" s="4">
        <f>WEEKNUM(Table1[[#This Row],[Invoice Date]])</f>
        <v>27</v>
      </c>
    </row>
    <row r="6299" spans="2:17"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c r="O6299" s="4" t="str">
        <f>TEXT(Table1[[#This Row],[Invoice Date]],"yyyy")</f>
        <v>2021</v>
      </c>
      <c r="P6299" s="4" t="str">
        <f>TEXT(Table1[[#This Row],[Invoice Date]],"mmm")</f>
        <v>Jul</v>
      </c>
      <c r="Q6299" s="4">
        <f>WEEKNUM(Table1[[#This Row],[Invoice Date]])</f>
        <v>27</v>
      </c>
    </row>
    <row r="6300" spans="2:17"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c r="O6300" s="4" t="str">
        <f>TEXT(Table1[[#This Row],[Invoice Date]],"yyyy")</f>
        <v>2021</v>
      </c>
      <c r="P6300" s="4" t="str">
        <f>TEXT(Table1[[#This Row],[Invoice Date]],"mmm")</f>
        <v>Jul</v>
      </c>
      <c r="Q6300" s="4">
        <f>WEEKNUM(Table1[[#This Row],[Invoice Date]])</f>
        <v>27</v>
      </c>
    </row>
    <row r="6301" spans="2:17"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c r="O6301" s="4" t="str">
        <f>TEXT(Table1[[#This Row],[Invoice Date]],"yyyy")</f>
        <v>2021</v>
      </c>
      <c r="P6301" s="4" t="str">
        <f>TEXT(Table1[[#This Row],[Invoice Date]],"mmm")</f>
        <v>Jul</v>
      </c>
      <c r="Q6301" s="4">
        <f>WEEKNUM(Table1[[#This Row],[Invoice Date]])</f>
        <v>27</v>
      </c>
    </row>
    <row r="6302" spans="2:17"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c r="O6302" s="4" t="str">
        <f>TEXT(Table1[[#This Row],[Invoice Date]],"yyyy")</f>
        <v>2021</v>
      </c>
      <c r="P6302" s="4" t="str">
        <f>TEXT(Table1[[#This Row],[Invoice Date]],"mmm")</f>
        <v>Jul</v>
      </c>
      <c r="Q6302" s="4">
        <f>WEEKNUM(Table1[[#This Row],[Invoice Date]])</f>
        <v>27</v>
      </c>
    </row>
    <row r="6303" spans="2:17"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c r="O6303" s="4" t="str">
        <f>TEXT(Table1[[#This Row],[Invoice Date]],"yyyy")</f>
        <v>2021</v>
      </c>
      <c r="P6303" s="4" t="str">
        <f>TEXT(Table1[[#This Row],[Invoice Date]],"mmm")</f>
        <v>Aug</v>
      </c>
      <c r="Q6303" s="4">
        <f>WEEKNUM(Table1[[#This Row],[Invoice Date]])</f>
        <v>32</v>
      </c>
    </row>
    <row r="6304" spans="2:17"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c r="O6304" s="4" t="str">
        <f>TEXT(Table1[[#This Row],[Invoice Date]],"yyyy")</f>
        <v>2021</v>
      </c>
      <c r="P6304" s="4" t="str">
        <f>TEXT(Table1[[#This Row],[Invoice Date]],"mmm")</f>
        <v>Aug</v>
      </c>
      <c r="Q6304" s="4">
        <f>WEEKNUM(Table1[[#This Row],[Invoice Date]])</f>
        <v>32</v>
      </c>
    </row>
    <row r="6305" spans="2:17"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c r="O6305" s="4" t="str">
        <f>TEXT(Table1[[#This Row],[Invoice Date]],"yyyy")</f>
        <v>2021</v>
      </c>
      <c r="P6305" s="4" t="str">
        <f>TEXT(Table1[[#This Row],[Invoice Date]],"mmm")</f>
        <v>Aug</v>
      </c>
      <c r="Q6305" s="4">
        <f>WEEKNUM(Table1[[#This Row],[Invoice Date]])</f>
        <v>32</v>
      </c>
    </row>
    <row r="6306" spans="2:17"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c r="O6306" s="4" t="str">
        <f>TEXT(Table1[[#This Row],[Invoice Date]],"yyyy")</f>
        <v>2021</v>
      </c>
      <c r="P6306" s="4" t="str">
        <f>TEXT(Table1[[#This Row],[Invoice Date]],"mmm")</f>
        <v>Aug</v>
      </c>
      <c r="Q6306" s="4">
        <f>WEEKNUM(Table1[[#This Row],[Invoice Date]])</f>
        <v>32</v>
      </c>
    </row>
    <row r="6307" spans="2:17"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c r="O6307" s="4" t="str">
        <f>TEXT(Table1[[#This Row],[Invoice Date]],"yyyy")</f>
        <v>2021</v>
      </c>
      <c r="P6307" s="4" t="str">
        <f>TEXT(Table1[[#This Row],[Invoice Date]],"mmm")</f>
        <v>Aug</v>
      </c>
      <c r="Q6307" s="4">
        <f>WEEKNUM(Table1[[#This Row],[Invoice Date]])</f>
        <v>32</v>
      </c>
    </row>
    <row r="6308" spans="2:17"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c r="O6308" s="4" t="str">
        <f>TEXT(Table1[[#This Row],[Invoice Date]],"yyyy")</f>
        <v>2021</v>
      </c>
      <c r="P6308" s="4" t="str">
        <f>TEXT(Table1[[#This Row],[Invoice Date]],"mmm")</f>
        <v>Aug</v>
      </c>
      <c r="Q6308" s="4">
        <f>WEEKNUM(Table1[[#This Row],[Invoice Date]])</f>
        <v>32</v>
      </c>
    </row>
    <row r="6309" spans="2:17"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c r="O6309" s="4" t="str">
        <f>TEXT(Table1[[#This Row],[Invoice Date]],"yyyy")</f>
        <v>2021</v>
      </c>
      <c r="P6309" s="4" t="str">
        <f>TEXT(Table1[[#This Row],[Invoice Date]],"mmm")</f>
        <v>Sep</v>
      </c>
      <c r="Q6309" s="4">
        <f>WEEKNUM(Table1[[#This Row],[Invoice Date]])</f>
        <v>36</v>
      </c>
    </row>
    <row r="6310" spans="2:17"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c r="O6310" s="4" t="str">
        <f>TEXT(Table1[[#This Row],[Invoice Date]],"yyyy")</f>
        <v>2021</v>
      </c>
      <c r="P6310" s="4" t="str">
        <f>TEXT(Table1[[#This Row],[Invoice Date]],"mmm")</f>
        <v>Sep</v>
      </c>
      <c r="Q6310" s="4">
        <f>WEEKNUM(Table1[[#This Row],[Invoice Date]])</f>
        <v>36</v>
      </c>
    </row>
    <row r="6311" spans="2:17"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c r="O6311" s="4" t="str">
        <f>TEXT(Table1[[#This Row],[Invoice Date]],"yyyy")</f>
        <v>2021</v>
      </c>
      <c r="P6311" s="4" t="str">
        <f>TEXT(Table1[[#This Row],[Invoice Date]],"mmm")</f>
        <v>Sep</v>
      </c>
      <c r="Q6311" s="4">
        <f>WEEKNUM(Table1[[#This Row],[Invoice Date]])</f>
        <v>36</v>
      </c>
    </row>
    <row r="6312" spans="2:17"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c r="O6312" s="4" t="str">
        <f>TEXT(Table1[[#This Row],[Invoice Date]],"yyyy")</f>
        <v>2021</v>
      </c>
      <c r="P6312" s="4" t="str">
        <f>TEXT(Table1[[#This Row],[Invoice Date]],"mmm")</f>
        <v>Sep</v>
      </c>
      <c r="Q6312" s="4">
        <f>WEEKNUM(Table1[[#This Row],[Invoice Date]])</f>
        <v>36</v>
      </c>
    </row>
    <row r="6313" spans="2:17"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c r="O6313" s="4" t="str">
        <f>TEXT(Table1[[#This Row],[Invoice Date]],"yyyy")</f>
        <v>2021</v>
      </c>
      <c r="P6313" s="4" t="str">
        <f>TEXT(Table1[[#This Row],[Invoice Date]],"mmm")</f>
        <v>Sep</v>
      </c>
      <c r="Q6313" s="4">
        <f>WEEKNUM(Table1[[#This Row],[Invoice Date]])</f>
        <v>36</v>
      </c>
    </row>
    <row r="6314" spans="2:17"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c r="O6314" s="4" t="str">
        <f>TEXT(Table1[[#This Row],[Invoice Date]],"yyyy")</f>
        <v>2021</v>
      </c>
      <c r="P6314" s="4" t="str">
        <f>TEXT(Table1[[#This Row],[Invoice Date]],"mmm")</f>
        <v>Sep</v>
      </c>
      <c r="Q6314" s="4">
        <f>WEEKNUM(Table1[[#This Row],[Invoice Date]])</f>
        <v>36</v>
      </c>
    </row>
    <row r="6315" spans="2:17"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c r="O6315" s="4" t="str">
        <f>TEXT(Table1[[#This Row],[Invoice Date]],"yyyy")</f>
        <v>2021</v>
      </c>
      <c r="P6315" s="4" t="str">
        <f>TEXT(Table1[[#This Row],[Invoice Date]],"mmm")</f>
        <v>Oct</v>
      </c>
      <c r="Q6315" s="4">
        <f>WEEKNUM(Table1[[#This Row],[Invoice Date]])</f>
        <v>41</v>
      </c>
    </row>
    <row r="6316" spans="2:17"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c r="O6316" s="4" t="str">
        <f>TEXT(Table1[[#This Row],[Invoice Date]],"yyyy")</f>
        <v>2021</v>
      </c>
      <c r="P6316" s="4" t="str">
        <f>TEXT(Table1[[#This Row],[Invoice Date]],"mmm")</f>
        <v>Oct</v>
      </c>
      <c r="Q6316" s="4">
        <f>WEEKNUM(Table1[[#This Row],[Invoice Date]])</f>
        <v>41</v>
      </c>
    </row>
    <row r="6317" spans="2:17"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c r="O6317" s="4" t="str">
        <f>TEXT(Table1[[#This Row],[Invoice Date]],"yyyy")</f>
        <v>2021</v>
      </c>
      <c r="P6317" s="4" t="str">
        <f>TEXT(Table1[[#This Row],[Invoice Date]],"mmm")</f>
        <v>Oct</v>
      </c>
      <c r="Q6317" s="4">
        <f>WEEKNUM(Table1[[#This Row],[Invoice Date]])</f>
        <v>41</v>
      </c>
    </row>
    <row r="6318" spans="2:17"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c r="O6318" s="4" t="str">
        <f>TEXT(Table1[[#This Row],[Invoice Date]],"yyyy")</f>
        <v>2021</v>
      </c>
      <c r="P6318" s="4" t="str">
        <f>TEXT(Table1[[#This Row],[Invoice Date]],"mmm")</f>
        <v>Oct</v>
      </c>
      <c r="Q6318" s="4">
        <f>WEEKNUM(Table1[[#This Row],[Invoice Date]])</f>
        <v>41</v>
      </c>
    </row>
    <row r="6319" spans="2:17"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c r="O6319" s="4" t="str">
        <f>TEXT(Table1[[#This Row],[Invoice Date]],"yyyy")</f>
        <v>2021</v>
      </c>
      <c r="P6319" s="4" t="str">
        <f>TEXT(Table1[[#This Row],[Invoice Date]],"mmm")</f>
        <v>Oct</v>
      </c>
      <c r="Q6319" s="4">
        <f>WEEKNUM(Table1[[#This Row],[Invoice Date]])</f>
        <v>41</v>
      </c>
    </row>
    <row r="6320" spans="2:17"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c r="O6320" s="4" t="str">
        <f>TEXT(Table1[[#This Row],[Invoice Date]],"yyyy")</f>
        <v>2021</v>
      </c>
      <c r="P6320" s="4" t="str">
        <f>TEXT(Table1[[#This Row],[Invoice Date]],"mmm")</f>
        <v>Oct</v>
      </c>
      <c r="Q6320" s="4">
        <f>WEEKNUM(Table1[[#This Row],[Invoice Date]])</f>
        <v>41</v>
      </c>
    </row>
    <row r="6321" spans="2:17"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c r="O6321" s="4" t="str">
        <f>TEXT(Table1[[#This Row],[Invoice Date]],"yyyy")</f>
        <v>2021</v>
      </c>
      <c r="P6321" s="4" t="str">
        <f>TEXT(Table1[[#This Row],[Invoice Date]],"mmm")</f>
        <v>Nov</v>
      </c>
      <c r="Q6321" s="4">
        <f>WEEKNUM(Table1[[#This Row],[Invoice Date]])</f>
        <v>45</v>
      </c>
    </row>
    <row r="6322" spans="2:17"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c r="O6322" s="4" t="str">
        <f>TEXT(Table1[[#This Row],[Invoice Date]],"yyyy")</f>
        <v>2021</v>
      </c>
      <c r="P6322" s="4" t="str">
        <f>TEXT(Table1[[#This Row],[Invoice Date]],"mmm")</f>
        <v>Nov</v>
      </c>
      <c r="Q6322" s="4">
        <f>WEEKNUM(Table1[[#This Row],[Invoice Date]])</f>
        <v>45</v>
      </c>
    </row>
    <row r="6323" spans="2:17"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c r="O6323" s="4" t="str">
        <f>TEXT(Table1[[#This Row],[Invoice Date]],"yyyy")</f>
        <v>2021</v>
      </c>
      <c r="P6323" s="4" t="str">
        <f>TEXT(Table1[[#This Row],[Invoice Date]],"mmm")</f>
        <v>Nov</v>
      </c>
      <c r="Q6323" s="4">
        <f>WEEKNUM(Table1[[#This Row],[Invoice Date]])</f>
        <v>45</v>
      </c>
    </row>
    <row r="6324" spans="2:17"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c r="O6324" s="4" t="str">
        <f>TEXT(Table1[[#This Row],[Invoice Date]],"yyyy")</f>
        <v>2021</v>
      </c>
      <c r="P6324" s="4" t="str">
        <f>TEXT(Table1[[#This Row],[Invoice Date]],"mmm")</f>
        <v>Nov</v>
      </c>
      <c r="Q6324" s="4">
        <f>WEEKNUM(Table1[[#This Row],[Invoice Date]])</f>
        <v>45</v>
      </c>
    </row>
    <row r="6325" spans="2:17"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c r="O6325" s="4" t="str">
        <f>TEXT(Table1[[#This Row],[Invoice Date]],"yyyy")</f>
        <v>2021</v>
      </c>
      <c r="P6325" s="4" t="str">
        <f>TEXT(Table1[[#This Row],[Invoice Date]],"mmm")</f>
        <v>Nov</v>
      </c>
      <c r="Q6325" s="4">
        <f>WEEKNUM(Table1[[#This Row],[Invoice Date]])</f>
        <v>45</v>
      </c>
    </row>
    <row r="6326" spans="2:17"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c r="O6326" s="4" t="str">
        <f>TEXT(Table1[[#This Row],[Invoice Date]],"yyyy")</f>
        <v>2021</v>
      </c>
      <c r="P6326" s="4" t="str">
        <f>TEXT(Table1[[#This Row],[Invoice Date]],"mmm")</f>
        <v>Nov</v>
      </c>
      <c r="Q6326" s="4">
        <f>WEEKNUM(Table1[[#This Row],[Invoice Date]])</f>
        <v>45</v>
      </c>
    </row>
    <row r="6327" spans="2:17"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c r="O6327" s="4" t="str">
        <f>TEXT(Table1[[#This Row],[Invoice Date]],"yyyy")</f>
        <v>2021</v>
      </c>
      <c r="P6327" s="4" t="str">
        <f>TEXT(Table1[[#This Row],[Invoice Date]],"mmm")</f>
        <v>Dec</v>
      </c>
      <c r="Q6327" s="4">
        <f>WEEKNUM(Table1[[#This Row],[Invoice Date]])</f>
        <v>49</v>
      </c>
    </row>
    <row r="6328" spans="2:17"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c r="O6328" s="4" t="str">
        <f>TEXT(Table1[[#This Row],[Invoice Date]],"yyyy")</f>
        <v>2021</v>
      </c>
      <c r="P6328" s="4" t="str">
        <f>TEXT(Table1[[#This Row],[Invoice Date]],"mmm")</f>
        <v>Dec</v>
      </c>
      <c r="Q6328" s="4">
        <f>WEEKNUM(Table1[[#This Row],[Invoice Date]])</f>
        <v>49</v>
      </c>
    </row>
    <row r="6329" spans="2:17"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c r="O6329" s="4" t="str">
        <f>TEXT(Table1[[#This Row],[Invoice Date]],"yyyy")</f>
        <v>2021</v>
      </c>
      <c r="P6329" s="4" t="str">
        <f>TEXT(Table1[[#This Row],[Invoice Date]],"mmm")</f>
        <v>Dec</v>
      </c>
      <c r="Q6329" s="4">
        <f>WEEKNUM(Table1[[#This Row],[Invoice Date]])</f>
        <v>49</v>
      </c>
    </row>
    <row r="6330" spans="2:17"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c r="O6330" s="4" t="str">
        <f>TEXT(Table1[[#This Row],[Invoice Date]],"yyyy")</f>
        <v>2021</v>
      </c>
      <c r="P6330" s="4" t="str">
        <f>TEXT(Table1[[#This Row],[Invoice Date]],"mmm")</f>
        <v>Dec</v>
      </c>
      <c r="Q6330" s="4">
        <f>WEEKNUM(Table1[[#This Row],[Invoice Date]])</f>
        <v>49</v>
      </c>
    </row>
    <row r="6331" spans="2:17"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c r="O6331" s="4" t="str">
        <f>TEXT(Table1[[#This Row],[Invoice Date]],"yyyy")</f>
        <v>2021</v>
      </c>
      <c r="P6331" s="4" t="str">
        <f>TEXT(Table1[[#This Row],[Invoice Date]],"mmm")</f>
        <v>Dec</v>
      </c>
      <c r="Q6331" s="4">
        <f>WEEKNUM(Table1[[#This Row],[Invoice Date]])</f>
        <v>49</v>
      </c>
    </row>
    <row r="6332" spans="2:17"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c r="O6332" s="4" t="str">
        <f>TEXT(Table1[[#This Row],[Invoice Date]],"yyyy")</f>
        <v>2021</v>
      </c>
      <c r="P6332" s="4" t="str">
        <f>TEXT(Table1[[#This Row],[Invoice Date]],"mmm")</f>
        <v>Dec</v>
      </c>
      <c r="Q6332" s="4">
        <f>WEEKNUM(Table1[[#This Row],[Invoice Date]])</f>
        <v>49</v>
      </c>
    </row>
    <row r="6333" spans="2:17"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c r="O6333" s="4" t="str">
        <f>TEXT(Table1[[#This Row],[Invoice Date]],"yyyy")</f>
        <v>2021</v>
      </c>
      <c r="P6333" s="4" t="str">
        <f>TEXT(Table1[[#This Row],[Invoice Date]],"mmm")</f>
        <v>Jan</v>
      </c>
      <c r="Q6333" s="4">
        <f>WEEKNUM(Table1[[#This Row],[Invoice Date]])</f>
        <v>3</v>
      </c>
    </row>
    <row r="6334" spans="2:17"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c r="O6334" s="4" t="str">
        <f>TEXT(Table1[[#This Row],[Invoice Date]],"yyyy")</f>
        <v>2021</v>
      </c>
      <c r="P6334" s="4" t="str">
        <f>TEXT(Table1[[#This Row],[Invoice Date]],"mmm")</f>
        <v>Jan</v>
      </c>
      <c r="Q6334" s="4">
        <f>WEEKNUM(Table1[[#This Row],[Invoice Date]])</f>
        <v>3</v>
      </c>
    </row>
    <row r="6335" spans="2:17"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c r="O6335" s="4" t="str">
        <f>TEXT(Table1[[#This Row],[Invoice Date]],"yyyy")</f>
        <v>2021</v>
      </c>
      <c r="P6335" s="4" t="str">
        <f>TEXT(Table1[[#This Row],[Invoice Date]],"mmm")</f>
        <v>Jan</v>
      </c>
      <c r="Q6335" s="4">
        <f>WEEKNUM(Table1[[#This Row],[Invoice Date]])</f>
        <v>3</v>
      </c>
    </row>
    <row r="6336" spans="2:17"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c r="O6336" s="4" t="str">
        <f>TEXT(Table1[[#This Row],[Invoice Date]],"yyyy")</f>
        <v>2021</v>
      </c>
      <c r="P6336" s="4" t="str">
        <f>TEXT(Table1[[#This Row],[Invoice Date]],"mmm")</f>
        <v>Jan</v>
      </c>
      <c r="Q6336" s="4">
        <f>WEEKNUM(Table1[[#This Row],[Invoice Date]])</f>
        <v>3</v>
      </c>
    </row>
    <row r="6337" spans="2:17"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c r="O6337" s="4" t="str">
        <f>TEXT(Table1[[#This Row],[Invoice Date]],"yyyy")</f>
        <v>2021</v>
      </c>
      <c r="P6337" s="4" t="str">
        <f>TEXT(Table1[[#This Row],[Invoice Date]],"mmm")</f>
        <v>Jan</v>
      </c>
      <c r="Q6337" s="4">
        <f>WEEKNUM(Table1[[#This Row],[Invoice Date]])</f>
        <v>3</v>
      </c>
    </row>
    <row r="6338" spans="2:17"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c r="O6338" s="4" t="str">
        <f>TEXT(Table1[[#This Row],[Invoice Date]],"yyyy")</f>
        <v>2021</v>
      </c>
      <c r="P6338" s="4" t="str">
        <f>TEXT(Table1[[#This Row],[Invoice Date]],"mmm")</f>
        <v>Jan</v>
      </c>
      <c r="Q6338" s="4">
        <f>WEEKNUM(Table1[[#This Row],[Invoice Date]])</f>
        <v>3</v>
      </c>
    </row>
    <row r="6339" spans="2:17"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c r="O6339" s="4" t="str">
        <f>TEXT(Table1[[#This Row],[Invoice Date]],"yyyy")</f>
        <v>2021</v>
      </c>
      <c r="P6339" s="4" t="str">
        <f>TEXT(Table1[[#This Row],[Invoice Date]],"mmm")</f>
        <v>Feb</v>
      </c>
      <c r="Q6339" s="4">
        <f>WEEKNUM(Table1[[#This Row],[Invoice Date]])</f>
        <v>7</v>
      </c>
    </row>
    <row r="6340" spans="2:17"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c r="O6340" s="4" t="str">
        <f>TEXT(Table1[[#This Row],[Invoice Date]],"yyyy")</f>
        <v>2021</v>
      </c>
      <c r="P6340" s="4" t="str">
        <f>TEXT(Table1[[#This Row],[Invoice Date]],"mmm")</f>
        <v>Feb</v>
      </c>
      <c r="Q6340" s="4">
        <f>WEEKNUM(Table1[[#This Row],[Invoice Date]])</f>
        <v>7</v>
      </c>
    </row>
    <row r="6341" spans="2:17"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c r="O6341" s="4" t="str">
        <f>TEXT(Table1[[#This Row],[Invoice Date]],"yyyy")</f>
        <v>2021</v>
      </c>
      <c r="P6341" s="4" t="str">
        <f>TEXT(Table1[[#This Row],[Invoice Date]],"mmm")</f>
        <v>Feb</v>
      </c>
      <c r="Q6341" s="4">
        <f>WEEKNUM(Table1[[#This Row],[Invoice Date]])</f>
        <v>7</v>
      </c>
    </row>
    <row r="6342" spans="2:17"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c r="O6342" s="4" t="str">
        <f>TEXT(Table1[[#This Row],[Invoice Date]],"yyyy")</f>
        <v>2021</v>
      </c>
      <c r="P6342" s="4" t="str">
        <f>TEXT(Table1[[#This Row],[Invoice Date]],"mmm")</f>
        <v>Feb</v>
      </c>
      <c r="Q6342" s="4">
        <f>WEEKNUM(Table1[[#This Row],[Invoice Date]])</f>
        <v>7</v>
      </c>
    </row>
    <row r="6343" spans="2:17"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c r="O6343" s="4" t="str">
        <f>TEXT(Table1[[#This Row],[Invoice Date]],"yyyy")</f>
        <v>2021</v>
      </c>
      <c r="P6343" s="4" t="str">
        <f>TEXT(Table1[[#This Row],[Invoice Date]],"mmm")</f>
        <v>Feb</v>
      </c>
      <c r="Q6343" s="4">
        <f>WEEKNUM(Table1[[#This Row],[Invoice Date]])</f>
        <v>7</v>
      </c>
    </row>
    <row r="6344" spans="2:17"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c r="O6344" s="4" t="str">
        <f>TEXT(Table1[[#This Row],[Invoice Date]],"yyyy")</f>
        <v>2021</v>
      </c>
      <c r="P6344" s="4" t="str">
        <f>TEXT(Table1[[#This Row],[Invoice Date]],"mmm")</f>
        <v>Feb</v>
      </c>
      <c r="Q6344" s="4">
        <f>WEEKNUM(Table1[[#This Row],[Invoice Date]])</f>
        <v>7</v>
      </c>
    </row>
    <row r="6345" spans="2:17"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c r="O6345" s="4" t="str">
        <f>TEXT(Table1[[#This Row],[Invoice Date]],"yyyy")</f>
        <v>2021</v>
      </c>
      <c r="P6345" s="4" t="str">
        <f>TEXT(Table1[[#This Row],[Invoice Date]],"mmm")</f>
        <v>Mar</v>
      </c>
      <c r="Q6345" s="4">
        <f>WEEKNUM(Table1[[#This Row],[Invoice Date]])</f>
        <v>11</v>
      </c>
    </row>
    <row r="6346" spans="2:17"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c r="O6346" s="4" t="str">
        <f>TEXT(Table1[[#This Row],[Invoice Date]],"yyyy")</f>
        <v>2021</v>
      </c>
      <c r="P6346" s="4" t="str">
        <f>TEXT(Table1[[#This Row],[Invoice Date]],"mmm")</f>
        <v>Mar</v>
      </c>
      <c r="Q6346" s="4">
        <f>WEEKNUM(Table1[[#This Row],[Invoice Date]])</f>
        <v>11</v>
      </c>
    </row>
    <row r="6347" spans="2:17"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c r="O6347" s="4" t="str">
        <f>TEXT(Table1[[#This Row],[Invoice Date]],"yyyy")</f>
        <v>2021</v>
      </c>
      <c r="P6347" s="4" t="str">
        <f>TEXT(Table1[[#This Row],[Invoice Date]],"mmm")</f>
        <v>Mar</v>
      </c>
      <c r="Q6347" s="4">
        <f>WEEKNUM(Table1[[#This Row],[Invoice Date]])</f>
        <v>11</v>
      </c>
    </row>
    <row r="6348" spans="2:17"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c r="O6348" s="4" t="str">
        <f>TEXT(Table1[[#This Row],[Invoice Date]],"yyyy")</f>
        <v>2021</v>
      </c>
      <c r="P6348" s="4" t="str">
        <f>TEXT(Table1[[#This Row],[Invoice Date]],"mmm")</f>
        <v>Mar</v>
      </c>
      <c r="Q6348" s="4">
        <f>WEEKNUM(Table1[[#This Row],[Invoice Date]])</f>
        <v>11</v>
      </c>
    </row>
    <row r="6349" spans="2:17"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c r="O6349" s="4" t="str">
        <f>TEXT(Table1[[#This Row],[Invoice Date]],"yyyy")</f>
        <v>2021</v>
      </c>
      <c r="P6349" s="4" t="str">
        <f>TEXT(Table1[[#This Row],[Invoice Date]],"mmm")</f>
        <v>Mar</v>
      </c>
      <c r="Q6349" s="4">
        <f>WEEKNUM(Table1[[#This Row],[Invoice Date]])</f>
        <v>11</v>
      </c>
    </row>
    <row r="6350" spans="2:17"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c r="O6350" s="4" t="str">
        <f>TEXT(Table1[[#This Row],[Invoice Date]],"yyyy")</f>
        <v>2021</v>
      </c>
      <c r="P6350" s="4" t="str">
        <f>TEXT(Table1[[#This Row],[Invoice Date]],"mmm")</f>
        <v>Mar</v>
      </c>
      <c r="Q6350" s="4">
        <f>WEEKNUM(Table1[[#This Row],[Invoice Date]])</f>
        <v>11</v>
      </c>
    </row>
    <row r="6351" spans="2:17"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c r="O6351" s="4" t="str">
        <f>TEXT(Table1[[#This Row],[Invoice Date]],"yyyy")</f>
        <v>2021</v>
      </c>
      <c r="P6351" s="4" t="str">
        <f>TEXT(Table1[[#This Row],[Invoice Date]],"mmm")</f>
        <v>Apr</v>
      </c>
      <c r="Q6351" s="4">
        <f>WEEKNUM(Table1[[#This Row],[Invoice Date]])</f>
        <v>15</v>
      </c>
    </row>
    <row r="6352" spans="2:17"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c r="O6352" s="4" t="str">
        <f>TEXT(Table1[[#This Row],[Invoice Date]],"yyyy")</f>
        <v>2021</v>
      </c>
      <c r="P6352" s="4" t="str">
        <f>TEXT(Table1[[#This Row],[Invoice Date]],"mmm")</f>
        <v>Apr</v>
      </c>
      <c r="Q6352" s="4">
        <f>WEEKNUM(Table1[[#This Row],[Invoice Date]])</f>
        <v>15</v>
      </c>
    </row>
    <row r="6353" spans="2:17"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c r="O6353" s="4" t="str">
        <f>TEXT(Table1[[#This Row],[Invoice Date]],"yyyy")</f>
        <v>2021</v>
      </c>
      <c r="P6353" s="4" t="str">
        <f>TEXT(Table1[[#This Row],[Invoice Date]],"mmm")</f>
        <v>Apr</v>
      </c>
      <c r="Q6353" s="4">
        <f>WEEKNUM(Table1[[#This Row],[Invoice Date]])</f>
        <v>15</v>
      </c>
    </row>
    <row r="6354" spans="2:17"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c r="O6354" s="4" t="str">
        <f>TEXT(Table1[[#This Row],[Invoice Date]],"yyyy")</f>
        <v>2021</v>
      </c>
      <c r="P6354" s="4" t="str">
        <f>TEXT(Table1[[#This Row],[Invoice Date]],"mmm")</f>
        <v>Apr</v>
      </c>
      <c r="Q6354" s="4">
        <f>WEEKNUM(Table1[[#This Row],[Invoice Date]])</f>
        <v>15</v>
      </c>
    </row>
    <row r="6355" spans="2:17"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c r="O6355" s="4" t="str">
        <f>TEXT(Table1[[#This Row],[Invoice Date]],"yyyy")</f>
        <v>2021</v>
      </c>
      <c r="P6355" s="4" t="str">
        <f>TEXT(Table1[[#This Row],[Invoice Date]],"mmm")</f>
        <v>Apr</v>
      </c>
      <c r="Q6355" s="4">
        <f>WEEKNUM(Table1[[#This Row],[Invoice Date]])</f>
        <v>15</v>
      </c>
    </row>
    <row r="6356" spans="2:17"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c r="O6356" s="4" t="str">
        <f>TEXT(Table1[[#This Row],[Invoice Date]],"yyyy")</f>
        <v>2021</v>
      </c>
      <c r="P6356" s="4" t="str">
        <f>TEXT(Table1[[#This Row],[Invoice Date]],"mmm")</f>
        <v>Apr</v>
      </c>
      <c r="Q6356" s="4">
        <f>WEEKNUM(Table1[[#This Row],[Invoice Date]])</f>
        <v>15</v>
      </c>
    </row>
    <row r="6357" spans="2:17"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c r="O6357" s="4" t="str">
        <f>TEXT(Table1[[#This Row],[Invoice Date]],"yyyy")</f>
        <v>2021</v>
      </c>
      <c r="P6357" s="4" t="str">
        <f>TEXT(Table1[[#This Row],[Invoice Date]],"mmm")</f>
        <v>May</v>
      </c>
      <c r="Q6357" s="4">
        <f>WEEKNUM(Table1[[#This Row],[Invoice Date]])</f>
        <v>20</v>
      </c>
    </row>
    <row r="6358" spans="2:17"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c r="O6358" s="4" t="str">
        <f>TEXT(Table1[[#This Row],[Invoice Date]],"yyyy")</f>
        <v>2021</v>
      </c>
      <c r="P6358" s="4" t="str">
        <f>TEXT(Table1[[#This Row],[Invoice Date]],"mmm")</f>
        <v>May</v>
      </c>
      <c r="Q6358" s="4">
        <f>WEEKNUM(Table1[[#This Row],[Invoice Date]])</f>
        <v>20</v>
      </c>
    </row>
    <row r="6359" spans="2:17"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c r="O6359" s="4" t="str">
        <f>TEXT(Table1[[#This Row],[Invoice Date]],"yyyy")</f>
        <v>2021</v>
      </c>
      <c r="P6359" s="4" t="str">
        <f>TEXT(Table1[[#This Row],[Invoice Date]],"mmm")</f>
        <v>May</v>
      </c>
      <c r="Q6359" s="4">
        <f>WEEKNUM(Table1[[#This Row],[Invoice Date]])</f>
        <v>20</v>
      </c>
    </row>
    <row r="6360" spans="2:17"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c r="O6360" s="4" t="str">
        <f>TEXT(Table1[[#This Row],[Invoice Date]],"yyyy")</f>
        <v>2021</v>
      </c>
      <c r="P6360" s="4" t="str">
        <f>TEXT(Table1[[#This Row],[Invoice Date]],"mmm")</f>
        <v>May</v>
      </c>
      <c r="Q6360" s="4">
        <f>WEEKNUM(Table1[[#This Row],[Invoice Date]])</f>
        <v>20</v>
      </c>
    </row>
    <row r="6361" spans="2:17"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c r="O6361" s="4" t="str">
        <f>TEXT(Table1[[#This Row],[Invoice Date]],"yyyy")</f>
        <v>2021</v>
      </c>
      <c r="P6361" s="4" t="str">
        <f>TEXT(Table1[[#This Row],[Invoice Date]],"mmm")</f>
        <v>May</v>
      </c>
      <c r="Q6361" s="4">
        <f>WEEKNUM(Table1[[#This Row],[Invoice Date]])</f>
        <v>20</v>
      </c>
    </row>
    <row r="6362" spans="2:17"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c r="O6362" s="4" t="str">
        <f>TEXT(Table1[[#This Row],[Invoice Date]],"yyyy")</f>
        <v>2021</v>
      </c>
      <c r="P6362" s="4" t="str">
        <f>TEXT(Table1[[#This Row],[Invoice Date]],"mmm")</f>
        <v>May</v>
      </c>
      <c r="Q6362" s="4">
        <f>WEEKNUM(Table1[[#This Row],[Invoice Date]])</f>
        <v>20</v>
      </c>
    </row>
    <row r="6363" spans="2:17"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c r="O6363" s="4" t="str">
        <f>TEXT(Table1[[#This Row],[Invoice Date]],"yyyy")</f>
        <v>2021</v>
      </c>
      <c r="P6363" s="4" t="str">
        <f>TEXT(Table1[[#This Row],[Invoice Date]],"mmm")</f>
        <v>Jun</v>
      </c>
      <c r="Q6363" s="4">
        <f>WEEKNUM(Table1[[#This Row],[Invoice Date]])</f>
        <v>24</v>
      </c>
    </row>
    <row r="6364" spans="2:17"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c r="O6364" s="4" t="str">
        <f>TEXT(Table1[[#This Row],[Invoice Date]],"yyyy")</f>
        <v>2021</v>
      </c>
      <c r="P6364" s="4" t="str">
        <f>TEXT(Table1[[#This Row],[Invoice Date]],"mmm")</f>
        <v>Jun</v>
      </c>
      <c r="Q6364" s="4">
        <f>WEEKNUM(Table1[[#This Row],[Invoice Date]])</f>
        <v>24</v>
      </c>
    </row>
    <row r="6365" spans="2:17"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c r="O6365" s="4" t="str">
        <f>TEXT(Table1[[#This Row],[Invoice Date]],"yyyy")</f>
        <v>2021</v>
      </c>
      <c r="P6365" s="4" t="str">
        <f>TEXT(Table1[[#This Row],[Invoice Date]],"mmm")</f>
        <v>Jun</v>
      </c>
      <c r="Q6365" s="4">
        <f>WEEKNUM(Table1[[#This Row],[Invoice Date]])</f>
        <v>24</v>
      </c>
    </row>
    <row r="6366" spans="2:17"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c r="O6366" s="4" t="str">
        <f>TEXT(Table1[[#This Row],[Invoice Date]],"yyyy")</f>
        <v>2021</v>
      </c>
      <c r="P6366" s="4" t="str">
        <f>TEXT(Table1[[#This Row],[Invoice Date]],"mmm")</f>
        <v>Jun</v>
      </c>
      <c r="Q6366" s="4">
        <f>WEEKNUM(Table1[[#This Row],[Invoice Date]])</f>
        <v>24</v>
      </c>
    </row>
    <row r="6367" spans="2:17"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c r="O6367" s="4" t="str">
        <f>TEXT(Table1[[#This Row],[Invoice Date]],"yyyy")</f>
        <v>2021</v>
      </c>
      <c r="P6367" s="4" t="str">
        <f>TEXT(Table1[[#This Row],[Invoice Date]],"mmm")</f>
        <v>Jun</v>
      </c>
      <c r="Q6367" s="4">
        <f>WEEKNUM(Table1[[#This Row],[Invoice Date]])</f>
        <v>24</v>
      </c>
    </row>
    <row r="6368" spans="2:17"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c r="O6368" s="4" t="str">
        <f>TEXT(Table1[[#This Row],[Invoice Date]],"yyyy")</f>
        <v>2021</v>
      </c>
      <c r="P6368" s="4" t="str">
        <f>TEXT(Table1[[#This Row],[Invoice Date]],"mmm")</f>
        <v>Jun</v>
      </c>
      <c r="Q6368" s="4">
        <f>WEEKNUM(Table1[[#This Row],[Invoice Date]])</f>
        <v>24</v>
      </c>
    </row>
    <row r="6369" spans="2:17"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c r="O6369" s="4" t="str">
        <f>TEXT(Table1[[#This Row],[Invoice Date]],"yyyy")</f>
        <v>2021</v>
      </c>
      <c r="P6369" s="4" t="str">
        <f>TEXT(Table1[[#This Row],[Invoice Date]],"mmm")</f>
        <v>Jul</v>
      </c>
      <c r="Q6369" s="4">
        <f>WEEKNUM(Table1[[#This Row],[Invoice Date]])</f>
        <v>28</v>
      </c>
    </row>
    <row r="6370" spans="2:17"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c r="O6370" s="4" t="str">
        <f>TEXT(Table1[[#This Row],[Invoice Date]],"yyyy")</f>
        <v>2021</v>
      </c>
      <c r="P6370" s="4" t="str">
        <f>TEXT(Table1[[#This Row],[Invoice Date]],"mmm")</f>
        <v>Jul</v>
      </c>
      <c r="Q6370" s="4">
        <f>WEEKNUM(Table1[[#This Row],[Invoice Date]])</f>
        <v>28</v>
      </c>
    </row>
    <row r="6371" spans="2:17"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c r="O6371" s="4" t="str">
        <f>TEXT(Table1[[#This Row],[Invoice Date]],"yyyy")</f>
        <v>2021</v>
      </c>
      <c r="P6371" s="4" t="str">
        <f>TEXT(Table1[[#This Row],[Invoice Date]],"mmm")</f>
        <v>Jul</v>
      </c>
      <c r="Q6371" s="4">
        <f>WEEKNUM(Table1[[#This Row],[Invoice Date]])</f>
        <v>28</v>
      </c>
    </row>
    <row r="6372" spans="2:17"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c r="O6372" s="4" t="str">
        <f>TEXT(Table1[[#This Row],[Invoice Date]],"yyyy")</f>
        <v>2021</v>
      </c>
      <c r="P6372" s="4" t="str">
        <f>TEXT(Table1[[#This Row],[Invoice Date]],"mmm")</f>
        <v>Jul</v>
      </c>
      <c r="Q6372" s="4">
        <f>WEEKNUM(Table1[[#This Row],[Invoice Date]])</f>
        <v>28</v>
      </c>
    </row>
    <row r="6373" spans="2:17"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c r="O6373" s="4" t="str">
        <f>TEXT(Table1[[#This Row],[Invoice Date]],"yyyy")</f>
        <v>2021</v>
      </c>
      <c r="P6373" s="4" t="str">
        <f>TEXT(Table1[[#This Row],[Invoice Date]],"mmm")</f>
        <v>Jul</v>
      </c>
      <c r="Q6373" s="4">
        <f>WEEKNUM(Table1[[#This Row],[Invoice Date]])</f>
        <v>28</v>
      </c>
    </row>
    <row r="6374" spans="2:17"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c r="O6374" s="4" t="str">
        <f>TEXT(Table1[[#This Row],[Invoice Date]],"yyyy")</f>
        <v>2021</v>
      </c>
      <c r="P6374" s="4" t="str">
        <f>TEXT(Table1[[#This Row],[Invoice Date]],"mmm")</f>
        <v>Jul</v>
      </c>
      <c r="Q6374" s="4">
        <f>WEEKNUM(Table1[[#This Row],[Invoice Date]])</f>
        <v>28</v>
      </c>
    </row>
    <row r="6375" spans="2:17"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c r="O6375" s="4" t="str">
        <f>TEXT(Table1[[#This Row],[Invoice Date]],"yyyy")</f>
        <v>2021</v>
      </c>
      <c r="P6375" s="4" t="str">
        <f>TEXT(Table1[[#This Row],[Invoice Date]],"mmm")</f>
        <v>Aug</v>
      </c>
      <c r="Q6375" s="4">
        <f>WEEKNUM(Table1[[#This Row],[Invoice Date]])</f>
        <v>33</v>
      </c>
    </row>
    <row r="6376" spans="2:17"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c r="O6376" s="4" t="str">
        <f>TEXT(Table1[[#This Row],[Invoice Date]],"yyyy")</f>
        <v>2021</v>
      </c>
      <c r="P6376" s="4" t="str">
        <f>TEXT(Table1[[#This Row],[Invoice Date]],"mmm")</f>
        <v>Aug</v>
      </c>
      <c r="Q6376" s="4">
        <f>WEEKNUM(Table1[[#This Row],[Invoice Date]])</f>
        <v>33</v>
      </c>
    </row>
    <row r="6377" spans="2:17"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c r="O6377" s="4" t="str">
        <f>TEXT(Table1[[#This Row],[Invoice Date]],"yyyy")</f>
        <v>2021</v>
      </c>
      <c r="P6377" s="4" t="str">
        <f>TEXT(Table1[[#This Row],[Invoice Date]],"mmm")</f>
        <v>Aug</v>
      </c>
      <c r="Q6377" s="4">
        <f>WEEKNUM(Table1[[#This Row],[Invoice Date]])</f>
        <v>33</v>
      </c>
    </row>
    <row r="6378" spans="2:17"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c r="O6378" s="4" t="str">
        <f>TEXT(Table1[[#This Row],[Invoice Date]],"yyyy")</f>
        <v>2021</v>
      </c>
      <c r="P6378" s="4" t="str">
        <f>TEXT(Table1[[#This Row],[Invoice Date]],"mmm")</f>
        <v>Aug</v>
      </c>
      <c r="Q6378" s="4">
        <f>WEEKNUM(Table1[[#This Row],[Invoice Date]])</f>
        <v>33</v>
      </c>
    </row>
    <row r="6379" spans="2:17"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c r="O6379" s="4" t="str">
        <f>TEXT(Table1[[#This Row],[Invoice Date]],"yyyy")</f>
        <v>2021</v>
      </c>
      <c r="P6379" s="4" t="str">
        <f>TEXT(Table1[[#This Row],[Invoice Date]],"mmm")</f>
        <v>Aug</v>
      </c>
      <c r="Q6379" s="4">
        <f>WEEKNUM(Table1[[#This Row],[Invoice Date]])</f>
        <v>33</v>
      </c>
    </row>
    <row r="6380" spans="2:17"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c r="O6380" s="4" t="str">
        <f>TEXT(Table1[[#This Row],[Invoice Date]],"yyyy")</f>
        <v>2021</v>
      </c>
      <c r="P6380" s="4" t="str">
        <f>TEXT(Table1[[#This Row],[Invoice Date]],"mmm")</f>
        <v>Aug</v>
      </c>
      <c r="Q6380" s="4">
        <f>WEEKNUM(Table1[[#This Row],[Invoice Date]])</f>
        <v>33</v>
      </c>
    </row>
    <row r="6381" spans="2:17"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c r="O6381" s="4" t="str">
        <f>TEXT(Table1[[#This Row],[Invoice Date]],"yyyy")</f>
        <v>2021</v>
      </c>
      <c r="P6381" s="4" t="str">
        <f>TEXT(Table1[[#This Row],[Invoice Date]],"mmm")</f>
        <v>Sep</v>
      </c>
      <c r="Q6381" s="4">
        <f>WEEKNUM(Table1[[#This Row],[Invoice Date]])</f>
        <v>37</v>
      </c>
    </row>
    <row r="6382" spans="2:17"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c r="O6382" s="4" t="str">
        <f>TEXT(Table1[[#This Row],[Invoice Date]],"yyyy")</f>
        <v>2021</v>
      </c>
      <c r="P6382" s="4" t="str">
        <f>TEXT(Table1[[#This Row],[Invoice Date]],"mmm")</f>
        <v>Sep</v>
      </c>
      <c r="Q6382" s="4">
        <f>WEEKNUM(Table1[[#This Row],[Invoice Date]])</f>
        <v>37</v>
      </c>
    </row>
    <row r="6383" spans="2:17"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c r="O6383" s="4" t="str">
        <f>TEXT(Table1[[#This Row],[Invoice Date]],"yyyy")</f>
        <v>2021</v>
      </c>
      <c r="P6383" s="4" t="str">
        <f>TEXT(Table1[[#This Row],[Invoice Date]],"mmm")</f>
        <v>Sep</v>
      </c>
      <c r="Q6383" s="4">
        <f>WEEKNUM(Table1[[#This Row],[Invoice Date]])</f>
        <v>37</v>
      </c>
    </row>
    <row r="6384" spans="2:17"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c r="O6384" s="4" t="str">
        <f>TEXT(Table1[[#This Row],[Invoice Date]],"yyyy")</f>
        <v>2021</v>
      </c>
      <c r="P6384" s="4" t="str">
        <f>TEXT(Table1[[#This Row],[Invoice Date]],"mmm")</f>
        <v>Sep</v>
      </c>
      <c r="Q6384" s="4">
        <f>WEEKNUM(Table1[[#This Row],[Invoice Date]])</f>
        <v>37</v>
      </c>
    </row>
    <row r="6385" spans="2:17"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c r="O6385" s="4" t="str">
        <f>TEXT(Table1[[#This Row],[Invoice Date]],"yyyy")</f>
        <v>2021</v>
      </c>
      <c r="P6385" s="4" t="str">
        <f>TEXT(Table1[[#This Row],[Invoice Date]],"mmm")</f>
        <v>Sep</v>
      </c>
      <c r="Q6385" s="4">
        <f>WEEKNUM(Table1[[#This Row],[Invoice Date]])</f>
        <v>37</v>
      </c>
    </row>
    <row r="6386" spans="2:17"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c r="O6386" s="4" t="str">
        <f>TEXT(Table1[[#This Row],[Invoice Date]],"yyyy")</f>
        <v>2021</v>
      </c>
      <c r="P6386" s="4" t="str">
        <f>TEXT(Table1[[#This Row],[Invoice Date]],"mmm")</f>
        <v>Sep</v>
      </c>
      <c r="Q6386" s="4">
        <f>WEEKNUM(Table1[[#This Row],[Invoice Date]])</f>
        <v>37</v>
      </c>
    </row>
    <row r="6387" spans="2:17"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c r="O6387" s="4" t="str">
        <f>TEXT(Table1[[#This Row],[Invoice Date]],"yyyy")</f>
        <v>2021</v>
      </c>
      <c r="P6387" s="4" t="str">
        <f>TEXT(Table1[[#This Row],[Invoice Date]],"mmm")</f>
        <v>Oct</v>
      </c>
      <c r="Q6387" s="4">
        <f>WEEKNUM(Table1[[#This Row],[Invoice Date]])</f>
        <v>42</v>
      </c>
    </row>
    <row r="6388" spans="2:17"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c r="O6388" s="4" t="str">
        <f>TEXT(Table1[[#This Row],[Invoice Date]],"yyyy")</f>
        <v>2021</v>
      </c>
      <c r="P6388" s="4" t="str">
        <f>TEXT(Table1[[#This Row],[Invoice Date]],"mmm")</f>
        <v>Oct</v>
      </c>
      <c r="Q6388" s="4">
        <f>WEEKNUM(Table1[[#This Row],[Invoice Date]])</f>
        <v>42</v>
      </c>
    </row>
    <row r="6389" spans="2:17"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c r="O6389" s="4" t="str">
        <f>TEXT(Table1[[#This Row],[Invoice Date]],"yyyy")</f>
        <v>2021</v>
      </c>
      <c r="P6389" s="4" t="str">
        <f>TEXT(Table1[[#This Row],[Invoice Date]],"mmm")</f>
        <v>Oct</v>
      </c>
      <c r="Q6389" s="4">
        <f>WEEKNUM(Table1[[#This Row],[Invoice Date]])</f>
        <v>42</v>
      </c>
    </row>
    <row r="6390" spans="2:17"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c r="O6390" s="4" t="str">
        <f>TEXT(Table1[[#This Row],[Invoice Date]],"yyyy")</f>
        <v>2021</v>
      </c>
      <c r="P6390" s="4" t="str">
        <f>TEXT(Table1[[#This Row],[Invoice Date]],"mmm")</f>
        <v>Oct</v>
      </c>
      <c r="Q6390" s="4">
        <f>WEEKNUM(Table1[[#This Row],[Invoice Date]])</f>
        <v>42</v>
      </c>
    </row>
    <row r="6391" spans="2:17"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c r="O6391" s="4" t="str">
        <f>TEXT(Table1[[#This Row],[Invoice Date]],"yyyy")</f>
        <v>2021</v>
      </c>
      <c r="P6391" s="4" t="str">
        <f>TEXT(Table1[[#This Row],[Invoice Date]],"mmm")</f>
        <v>Oct</v>
      </c>
      <c r="Q6391" s="4">
        <f>WEEKNUM(Table1[[#This Row],[Invoice Date]])</f>
        <v>42</v>
      </c>
    </row>
    <row r="6392" spans="2:17"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c r="O6392" s="4" t="str">
        <f>TEXT(Table1[[#This Row],[Invoice Date]],"yyyy")</f>
        <v>2021</v>
      </c>
      <c r="P6392" s="4" t="str">
        <f>TEXT(Table1[[#This Row],[Invoice Date]],"mmm")</f>
        <v>Oct</v>
      </c>
      <c r="Q6392" s="4">
        <f>WEEKNUM(Table1[[#This Row],[Invoice Date]])</f>
        <v>42</v>
      </c>
    </row>
    <row r="6393" spans="2:17"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c r="O6393" s="4" t="str">
        <f>TEXT(Table1[[#This Row],[Invoice Date]],"yyyy")</f>
        <v>2021</v>
      </c>
      <c r="P6393" s="4" t="str">
        <f>TEXT(Table1[[#This Row],[Invoice Date]],"mmm")</f>
        <v>Nov</v>
      </c>
      <c r="Q6393" s="4">
        <f>WEEKNUM(Table1[[#This Row],[Invoice Date]])</f>
        <v>46</v>
      </c>
    </row>
    <row r="6394" spans="2:17"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c r="O6394" s="4" t="str">
        <f>TEXT(Table1[[#This Row],[Invoice Date]],"yyyy")</f>
        <v>2021</v>
      </c>
      <c r="P6394" s="4" t="str">
        <f>TEXT(Table1[[#This Row],[Invoice Date]],"mmm")</f>
        <v>Nov</v>
      </c>
      <c r="Q6394" s="4">
        <f>WEEKNUM(Table1[[#This Row],[Invoice Date]])</f>
        <v>46</v>
      </c>
    </row>
    <row r="6395" spans="2:17"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c r="O6395" s="4" t="str">
        <f>TEXT(Table1[[#This Row],[Invoice Date]],"yyyy")</f>
        <v>2021</v>
      </c>
      <c r="P6395" s="4" t="str">
        <f>TEXT(Table1[[#This Row],[Invoice Date]],"mmm")</f>
        <v>Nov</v>
      </c>
      <c r="Q6395" s="4">
        <f>WEEKNUM(Table1[[#This Row],[Invoice Date]])</f>
        <v>46</v>
      </c>
    </row>
    <row r="6396" spans="2:17"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c r="O6396" s="4" t="str">
        <f>TEXT(Table1[[#This Row],[Invoice Date]],"yyyy")</f>
        <v>2021</v>
      </c>
      <c r="P6396" s="4" t="str">
        <f>TEXT(Table1[[#This Row],[Invoice Date]],"mmm")</f>
        <v>Nov</v>
      </c>
      <c r="Q6396" s="4">
        <f>WEEKNUM(Table1[[#This Row],[Invoice Date]])</f>
        <v>46</v>
      </c>
    </row>
    <row r="6397" spans="2:17"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c r="O6397" s="4" t="str">
        <f>TEXT(Table1[[#This Row],[Invoice Date]],"yyyy")</f>
        <v>2021</v>
      </c>
      <c r="P6397" s="4" t="str">
        <f>TEXT(Table1[[#This Row],[Invoice Date]],"mmm")</f>
        <v>Nov</v>
      </c>
      <c r="Q6397" s="4">
        <f>WEEKNUM(Table1[[#This Row],[Invoice Date]])</f>
        <v>46</v>
      </c>
    </row>
    <row r="6398" spans="2:17"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c r="O6398" s="4" t="str">
        <f>TEXT(Table1[[#This Row],[Invoice Date]],"yyyy")</f>
        <v>2021</v>
      </c>
      <c r="P6398" s="4" t="str">
        <f>TEXT(Table1[[#This Row],[Invoice Date]],"mmm")</f>
        <v>Nov</v>
      </c>
      <c r="Q6398" s="4">
        <f>WEEKNUM(Table1[[#This Row],[Invoice Date]])</f>
        <v>46</v>
      </c>
    </row>
    <row r="6399" spans="2:17"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c r="O6399" s="4" t="str">
        <f>TEXT(Table1[[#This Row],[Invoice Date]],"yyyy")</f>
        <v>2021</v>
      </c>
      <c r="P6399" s="4" t="str">
        <f>TEXT(Table1[[#This Row],[Invoice Date]],"mmm")</f>
        <v>Dec</v>
      </c>
      <c r="Q6399" s="4">
        <f>WEEKNUM(Table1[[#This Row],[Invoice Date]])</f>
        <v>50</v>
      </c>
    </row>
    <row r="6400" spans="2:17"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c r="O6400" s="4" t="str">
        <f>TEXT(Table1[[#This Row],[Invoice Date]],"yyyy")</f>
        <v>2021</v>
      </c>
      <c r="P6400" s="4" t="str">
        <f>TEXT(Table1[[#This Row],[Invoice Date]],"mmm")</f>
        <v>Dec</v>
      </c>
      <c r="Q6400" s="4">
        <f>WEEKNUM(Table1[[#This Row],[Invoice Date]])</f>
        <v>50</v>
      </c>
    </row>
    <row r="6401" spans="2:17"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c r="O6401" s="4" t="str">
        <f>TEXT(Table1[[#This Row],[Invoice Date]],"yyyy")</f>
        <v>2021</v>
      </c>
      <c r="P6401" s="4" t="str">
        <f>TEXT(Table1[[#This Row],[Invoice Date]],"mmm")</f>
        <v>Dec</v>
      </c>
      <c r="Q6401" s="4">
        <f>WEEKNUM(Table1[[#This Row],[Invoice Date]])</f>
        <v>50</v>
      </c>
    </row>
    <row r="6402" spans="2:17"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c r="O6402" s="4" t="str">
        <f>TEXT(Table1[[#This Row],[Invoice Date]],"yyyy")</f>
        <v>2021</v>
      </c>
      <c r="P6402" s="4" t="str">
        <f>TEXT(Table1[[#This Row],[Invoice Date]],"mmm")</f>
        <v>Dec</v>
      </c>
      <c r="Q6402" s="4">
        <f>WEEKNUM(Table1[[#This Row],[Invoice Date]])</f>
        <v>50</v>
      </c>
    </row>
    <row r="6403" spans="2:17"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c r="O6403" s="4" t="str">
        <f>TEXT(Table1[[#This Row],[Invoice Date]],"yyyy")</f>
        <v>2021</v>
      </c>
      <c r="P6403" s="4" t="str">
        <f>TEXT(Table1[[#This Row],[Invoice Date]],"mmm")</f>
        <v>Dec</v>
      </c>
      <c r="Q6403" s="4">
        <f>WEEKNUM(Table1[[#This Row],[Invoice Date]])</f>
        <v>50</v>
      </c>
    </row>
    <row r="6404" spans="2:17"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c r="O6404" s="4" t="str">
        <f>TEXT(Table1[[#This Row],[Invoice Date]],"yyyy")</f>
        <v>2021</v>
      </c>
      <c r="P6404" s="4" t="str">
        <f>TEXT(Table1[[#This Row],[Invoice Date]],"mmm")</f>
        <v>Dec</v>
      </c>
      <c r="Q6404" s="4">
        <f>WEEKNUM(Table1[[#This Row],[Invoice Date]])</f>
        <v>50</v>
      </c>
    </row>
    <row r="6405" spans="2:17"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c r="O6405" s="4" t="str">
        <f>TEXT(Table1[[#This Row],[Invoice Date]],"yyyy")</f>
        <v>2021</v>
      </c>
      <c r="P6405" s="4" t="str">
        <f>TEXT(Table1[[#This Row],[Invoice Date]],"mmm")</f>
        <v>Jan</v>
      </c>
      <c r="Q6405" s="4">
        <f>WEEKNUM(Table1[[#This Row],[Invoice Date]])</f>
        <v>4</v>
      </c>
    </row>
    <row r="6406" spans="2:17"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c r="O6406" s="4" t="str">
        <f>TEXT(Table1[[#This Row],[Invoice Date]],"yyyy")</f>
        <v>2021</v>
      </c>
      <c r="P6406" s="4" t="str">
        <f>TEXT(Table1[[#This Row],[Invoice Date]],"mmm")</f>
        <v>Jan</v>
      </c>
      <c r="Q6406" s="4">
        <f>WEEKNUM(Table1[[#This Row],[Invoice Date]])</f>
        <v>4</v>
      </c>
    </row>
    <row r="6407" spans="2:17"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c r="O6407" s="4" t="str">
        <f>TEXT(Table1[[#This Row],[Invoice Date]],"yyyy")</f>
        <v>2021</v>
      </c>
      <c r="P6407" s="4" t="str">
        <f>TEXT(Table1[[#This Row],[Invoice Date]],"mmm")</f>
        <v>Jan</v>
      </c>
      <c r="Q6407" s="4">
        <f>WEEKNUM(Table1[[#This Row],[Invoice Date]])</f>
        <v>4</v>
      </c>
    </row>
    <row r="6408" spans="2:17"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c r="O6408" s="4" t="str">
        <f>TEXT(Table1[[#This Row],[Invoice Date]],"yyyy")</f>
        <v>2021</v>
      </c>
      <c r="P6408" s="4" t="str">
        <f>TEXT(Table1[[#This Row],[Invoice Date]],"mmm")</f>
        <v>Jan</v>
      </c>
      <c r="Q6408" s="4">
        <f>WEEKNUM(Table1[[#This Row],[Invoice Date]])</f>
        <v>4</v>
      </c>
    </row>
    <row r="6409" spans="2:17"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c r="O6409" s="4" t="str">
        <f>TEXT(Table1[[#This Row],[Invoice Date]],"yyyy")</f>
        <v>2021</v>
      </c>
      <c r="P6409" s="4" t="str">
        <f>TEXT(Table1[[#This Row],[Invoice Date]],"mmm")</f>
        <v>Jan</v>
      </c>
      <c r="Q6409" s="4">
        <f>WEEKNUM(Table1[[#This Row],[Invoice Date]])</f>
        <v>4</v>
      </c>
    </row>
    <row r="6410" spans="2:17"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c r="O6410" s="4" t="str">
        <f>TEXT(Table1[[#This Row],[Invoice Date]],"yyyy")</f>
        <v>2021</v>
      </c>
      <c r="P6410" s="4" t="str">
        <f>TEXT(Table1[[#This Row],[Invoice Date]],"mmm")</f>
        <v>Jan</v>
      </c>
      <c r="Q6410" s="4">
        <f>WEEKNUM(Table1[[#This Row],[Invoice Date]])</f>
        <v>4</v>
      </c>
    </row>
    <row r="6411" spans="2:17"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c r="O6411" s="4" t="str">
        <f>TEXT(Table1[[#This Row],[Invoice Date]],"yyyy")</f>
        <v>2021</v>
      </c>
      <c r="P6411" s="4" t="str">
        <f>TEXT(Table1[[#This Row],[Invoice Date]],"mmm")</f>
        <v>Feb</v>
      </c>
      <c r="Q6411" s="4">
        <f>WEEKNUM(Table1[[#This Row],[Invoice Date]])</f>
        <v>9</v>
      </c>
    </row>
    <row r="6412" spans="2:17"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c r="O6412" s="4" t="str">
        <f>TEXT(Table1[[#This Row],[Invoice Date]],"yyyy")</f>
        <v>2021</v>
      </c>
      <c r="P6412" s="4" t="str">
        <f>TEXT(Table1[[#This Row],[Invoice Date]],"mmm")</f>
        <v>Feb</v>
      </c>
      <c r="Q6412" s="4">
        <f>WEEKNUM(Table1[[#This Row],[Invoice Date]])</f>
        <v>9</v>
      </c>
    </row>
    <row r="6413" spans="2:17"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c r="O6413" s="4" t="str">
        <f>TEXT(Table1[[#This Row],[Invoice Date]],"yyyy")</f>
        <v>2021</v>
      </c>
      <c r="P6413" s="4" t="str">
        <f>TEXT(Table1[[#This Row],[Invoice Date]],"mmm")</f>
        <v>Feb</v>
      </c>
      <c r="Q6413" s="4">
        <f>WEEKNUM(Table1[[#This Row],[Invoice Date]])</f>
        <v>9</v>
      </c>
    </row>
    <row r="6414" spans="2:17"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c r="O6414" s="4" t="str">
        <f>TEXT(Table1[[#This Row],[Invoice Date]],"yyyy")</f>
        <v>2021</v>
      </c>
      <c r="P6414" s="4" t="str">
        <f>TEXT(Table1[[#This Row],[Invoice Date]],"mmm")</f>
        <v>Feb</v>
      </c>
      <c r="Q6414" s="4">
        <f>WEEKNUM(Table1[[#This Row],[Invoice Date]])</f>
        <v>9</v>
      </c>
    </row>
    <row r="6415" spans="2:17"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c r="O6415" s="4" t="str">
        <f>TEXT(Table1[[#This Row],[Invoice Date]],"yyyy")</f>
        <v>2021</v>
      </c>
      <c r="P6415" s="4" t="str">
        <f>TEXT(Table1[[#This Row],[Invoice Date]],"mmm")</f>
        <v>Feb</v>
      </c>
      <c r="Q6415" s="4">
        <f>WEEKNUM(Table1[[#This Row],[Invoice Date]])</f>
        <v>9</v>
      </c>
    </row>
    <row r="6416" spans="2:17"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c r="O6416" s="4" t="str">
        <f>TEXT(Table1[[#This Row],[Invoice Date]],"yyyy")</f>
        <v>2021</v>
      </c>
      <c r="P6416" s="4" t="str">
        <f>TEXT(Table1[[#This Row],[Invoice Date]],"mmm")</f>
        <v>Feb</v>
      </c>
      <c r="Q6416" s="4">
        <f>WEEKNUM(Table1[[#This Row],[Invoice Date]])</f>
        <v>9</v>
      </c>
    </row>
    <row r="6417" spans="2:17"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c r="O6417" s="4" t="str">
        <f>TEXT(Table1[[#This Row],[Invoice Date]],"yyyy")</f>
        <v>2021</v>
      </c>
      <c r="P6417" s="4" t="str">
        <f>TEXT(Table1[[#This Row],[Invoice Date]],"mmm")</f>
        <v>Mar</v>
      </c>
      <c r="Q6417" s="4">
        <f>WEEKNUM(Table1[[#This Row],[Invoice Date]])</f>
        <v>13</v>
      </c>
    </row>
    <row r="6418" spans="2:17"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c r="O6418" s="4" t="str">
        <f>TEXT(Table1[[#This Row],[Invoice Date]],"yyyy")</f>
        <v>2021</v>
      </c>
      <c r="P6418" s="4" t="str">
        <f>TEXT(Table1[[#This Row],[Invoice Date]],"mmm")</f>
        <v>Mar</v>
      </c>
      <c r="Q6418" s="4">
        <f>WEEKNUM(Table1[[#This Row],[Invoice Date]])</f>
        <v>13</v>
      </c>
    </row>
    <row r="6419" spans="2:17"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c r="O6419" s="4" t="str">
        <f>TEXT(Table1[[#This Row],[Invoice Date]],"yyyy")</f>
        <v>2021</v>
      </c>
      <c r="P6419" s="4" t="str">
        <f>TEXT(Table1[[#This Row],[Invoice Date]],"mmm")</f>
        <v>Mar</v>
      </c>
      <c r="Q6419" s="4">
        <f>WEEKNUM(Table1[[#This Row],[Invoice Date]])</f>
        <v>13</v>
      </c>
    </row>
    <row r="6420" spans="2:17"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c r="O6420" s="4" t="str">
        <f>TEXT(Table1[[#This Row],[Invoice Date]],"yyyy")</f>
        <v>2021</v>
      </c>
      <c r="P6420" s="4" t="str">
        <f>TEXT(Table1[[#This Row],[Invoice Date]],"mmm")</f>
        <v>Mar</v>
      </c>
      <c r="Q6420" s="4">
        <f>WEEKNUM(Table1[[#This Row],[Invoice Date]])</f>
        <v>13</v>
      </c>
    </row>
    <row r="6421" spans="2:17"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c r="O6421" s="4" t="str">
        <f>TEXT(Table1[[#This Row],[Invoice Date]],"yyyy")</f>
        <v>2021</v>
      </c>
      <c r="P6421" s="4" t="str">
        <f>TEXT(Table1[[#This Row],[Invoice Date]],"mmm")</f>
        <v>Mar</v>
      </c>
      <c r="Q6421" s="4">
        <f>WEEKNUM(Table1[[#This Row],[Invoice Date]])</f>
        <v>13</v>
      </c>
    </row>
    <row r="6422" spans="2:17"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c r="O6422" s="4" t="str">
        <f>TEXT(Table1[[#This Row],[Invoice Date]],"yyyy")</f>
        <v>2021</v>
      </c>
      <c r="P6422" s="4" t="str">
        <f>TEXT(Table1[[#This Row],[Invoice Date]],"mmm")</f>
        <v>Mar</v>
      </c>
      <c r="Q6422" s="4">
        <f>WEEKNUM(Table1[[#This Row],[Invoice Date]])</f>
        <v>13</v>
      </c>
    </row>
    <row r="6423" spans="2:17"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c r="O6423" s="4" t="str">
        <f>TEXT(Table1[[#This Row],[Invoice Date]],"yyyy")</f>
        <v>2021</v>
      </c>
      <c r="P6423" s="4" t="str">
        <f>TEXT(Table1[[#This Row],[Invoice Date]],"mmm")</f>
        <v>Apr</v>
      </c>
      <c r="Q6423" s="4">
        <f>WEEKNUM(Table1[[#This Row],[Invoice Date]])</f>
        <v>17</v>
      </c>
    </row>
    <row r="6424" spans="2:17"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c r="O6424" s="4" t="str">
        <f>TEXT(Table1[[#This Row],[Invoice Date]],"yyyy")</f>
        <v>2021</v>
      </c>
      <c r="P6424" s="4" t="str">
        <f>TEXT(Table1[[#This Row],[Invoice Date]],"mmm")</f>
        <v>Apr</v>
      </c>
      <c r="Q6424" s="4">
        <f>WEEKNUM(Table1[[#This Row],[Invoice Date]])</f>
        <v>17</v>
      </c>
    </row>
    <row r="6425" spans="2:17"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c r="O6425" s="4" t="str">
        <f>TEXT(Table1[[#This Row],[Invoice Date]],"yyyy")</f>
        <v>2021</v>
      </c>
      <c r="P6425" s="4" t="str">
        <f>TEXT(Table1[[#This Row],[Invoice Date]],"mmm")</f>
        <v>Apr</v>
      </c>
      <c r="Q6425" s="4">
        <f>WEEKNUM(Table1[[#This Row],[Invoice Date]])</f>
        <v>17</v>
      </c>
    </row>
    <row r="6426" spans="2:17"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c r="O6426" s="4" t="str">
        <f>TEXT(Table1[[#This Row],[Invoice Date]],"yyyy")</f>
        <v>2021</v>
      </c>
      <c r="P6426" s="4" t="str">
        <f>TEXT(Table1[[#This Row],[Invoice Date]],"mmm")</f>
        <v>Apr</v>
      </c>
      <c r="Q6426" s="4">
        <f>WEEKNUM(Table1[[#This Row],[Invoice Date]])</f>
        <v>17</v>
      </c>
    </row>
    <row r="6427" spans="2:17"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c r="O6427" s="4" t="str">
        <f>TEXT(Table1[[#This Row],[Invoice Date]],"yyyy")</f>
        <v>2021</v>
      </c>
      <c r="P6427" s="4" t="str">
        <f>TEXT(Table1[[#This Row],[Invoice Date]],"mmm")</f>
        <v>Apr</v>
      </c>
      <c r="Q6427" s="4">
        <f>WEEKNUM(Table1[[#This Row],[Invoice Date]])</f>
        <v>17</v>
      </c>
    </row>
    <row r="6428" spans="2:17"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c r="O6428" s="4" t="str">
        <f>TEXT(Table1[[#This Row],[Invoice Date]],"yyyy")</f>
        <v>2021</v>
      </c>
      <c r="P6428" s="4" t="str">
        <f>TEXT(Table1[[#This Row],[Invoice Date]],"mmm")</f>
        <v>Apr</v>
      </c>
      <c r="Q6428" s="4">
        <f>WEEKNUM(Table1[[#This Row],[Invoice Date]])</f>
        <v>17</v>
      </c>
    </row>
    <row r="6429" spans="2:17"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c r="O6429" s="4" t="str">
        <f>TEXT(Table1[[#This Row],[Invoice Date]],"yyyy")</f>
        <v>2021</v>
      </c>
      <c r="P6429" s="4" t="str">
        <f>TEXT(Table1[[#This Row],[Invoice Date]],"mmm")</f>
        <v>May</v>
      </c>
      <c r="Q6429" s="4">
        <f>WEEKNUM(Table1[[#This Row],[Invoice Date]])</f>
        <v>22</v>
      </c>
    </row>
    <row r="6430" spans="2:17"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c r="O6430" s="4" t="str">
        <f>TEXT(Table1[[#This Row],[Invoice Date]],"yyyy")</f>
        <v>2021</v>
      </c>
      <c r="P6430" s="4" t="str">
        <f>TEXT(Table1[[#This Row],[Invoice Date]],"mmm")</f>
        <v>May</v>
      </c>
      <c r="Q6430" s="4">
        <f>WEEKNUM(Table1[[#This Row],[Invoice Date]])</f>
        <v>22</v>
      </c>
    </row>
    <row r="6431" spans="2:17"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c r="O6431" s="4" t="str">
        <f>TEXT(Table1[[#This Row],[Invoice Date]],"yyyy")</f>
        <v>2021</v>
      </c>
      <c r="P6431" s="4" t="str">
        <f>TEXT(Table1[[#This Row],[Invoice Date]],"mmm")</f>
        <v>May</v>
      </c>
      <c r="Q6431" s="4">
        <f>WEEKNUM(Table1[[#This Row],[Invoice Date]])</f>
        <v>22</v>
      </c>
    </row>
    <row r="6432" spans="2:17"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c r="O6432" s="4" t="str">
        <f>TEXT(Table1[[#This Row],[Invoice Date]],"yyyy")</f>
        <v>2021</v>
      </c>
      <c r="P6432" s="4" t="str">
        <f>TEXT(Table1[[#This Row],[Invoice Date]],"mmm")</f>
        <v>May</v>
      </c>
      <c r="Q6432" s="4">
        <f>WEEKNUM(Table1[[#This Row],[Invoice Date]])</f>
        <v>22</v>
      </c>
    </row>
    <row r="6433" spans="2:17"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c r="O6433" s="4" t="str">
        <f>TEXT(Table1[[#This Row],[Invoice Date]],"yyyy")</f>
        <v>2021</v>
      </c>
      <c r="P6433" s="4" t="str">
        <f>TEXT(Table1[[#This Row],[Invoice Date]],"mmm")</f>
        <v>May</v>
      </c>
      <c r="Q6433" s="4">
        <f>WEEKNUM(Table1[[#This Row],[Invoice Date]])</f>
        <v>22</v>
      </c>
    </row>
    <row r="6434" spans="2:17"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c r="O6434" s="4" t="str">
        <f>TEXT(Table1[[#This Row],[Invoice Date]],"yyyy")</f>
        <v>2021</v>
      </c>
      <c r="P6434" s="4" t="str">
        <f>TEXT(Table1[[#This Row],[Invoice Date]],"mmm")</f>
        <v>May</v>
      </c>
      <c r="Q6434" s="4">
        <f>WEEKNUM(Table1[[#This Row],[Invoice Date]])</f>
        <v>22</v>
      </c>
    </row>
    <row r="6435" spans="2:17"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c r="O6435" s="4" t="str">
        <f>TEXT(Table1[[#This Row],[Invoice Date]],"yyyy")</f>
        <v>2021</v>
      </c>
      <c r="P6435" s="4" t="str">
        <f>TEXT(Table1[[#This Row],[Invoice Date]],"mmm")</f>
        <v>Jun</v>
      </c>
      <c r="Q6435" s="4">
        <f>WEEKNUM(Table1[[#This Row],[Invoice Date]])</f>
        <v>26</v>
      </c>
    </row>
    <row r="6436" spans="2:17"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c r="O6436" s="4" t="str">
        <f>TEXT(Table1[[#This Row],[Invoice Date]],"yyyy")</f>
        <v>2021</v>
      </c>
      <c r="P6436" s="4" t="str">
        <f>TEXT(Table1[[#This Row],[Invoice Date]],"mmm")</f>
        <v>Jun</v>
      </c>
      <c r="Q6436" s="4">
        <f>WEEKNUM(Table1[[#This Row],[Invoice Date]])</f>
        <v>26</v>
      </c>
    </row>
    <row r="6437" spans="2:17"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c r="O6437" s="4" t="str">
        <f>TEXT(Table1[[#This Row],[Invoice Date]],"yyyy")</f>
        <v>2021</v>
      </c>
      <c r="P6437" s="4" t="str">
        <f>TEXT(Table1[[#This Row],[Invoice Date]],"mmm")</f>
        <v>Jun</v>
      </c>
      <c r="Q6437" s="4">
        <f>WEEKNUM(Table1[[#This Row],[Invoice Date]])</f>
        <v>26</v>
      </c>
    </row>
    <row r="6438" spans="2:17"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c r="O6438" s="4" t="str">
        <f>TEXT(Table1[[#This Row],[Invoice Date]],"yyyy")</f>
        <v>2021</v>
      </c>
      <c r="P6438" s="4" t="str">
        <f>TEXT(Table1[[#This Row],[Invoice Date]],"mmm")</f>
        <v>Jun</v>
      </c>
      <c r="Q6438" s="4">
        <f>WEEKNUM(Table1[[#This Row],[Invoice Date]])</f>
        <v>26</v>
      </c>
    </row>
    <row r="6439" spans="2:17"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c r="O6439" s="4" t="str">
        <f>TEXT(Table1[[#This Row],[Invoice Date]],"yyyy")</f>
        <v>2021</v>
      </c>
      <c r="P6439" s="4" t="str">
        <f>TEXT(Table1[[#This Row],[Invoice Date]],"mmm")</f>
        <v>Jun</v>
      </c>
      <c r="Q6439" s="4">
        <f>WEEKNUM(Table1[[#This Row],[Invoice Date]])</f>
        <v>26</v>
      </c>
    </row>
    <row r="6440" spans="2:17"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c r="O6440" s="4" t="str">
        <f>TEXT(Table1[[#This Row],[Invoice Date]],"yyyy")</f>
        <v>2021</v>
      </c>
      <c r="P6440" s="4" t="str">
        <f>TEXT(Table1[[#This Row],[Invoice Date]],"mmm")</f>
        <v>Jun</v>
      </c>
      <c r="Q6440" s="4">
        <f>WEEKNUM(Table1[[#This Row],[Invoice Date]])</f>
        <v>26</v>
      </c>
    </row>
    <row r="6441" spans="2:17"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c r="O6441" s="4" t="str">
        <f>TEXT(Table1[[#This Row],[Invoice Date]],"yyyy")</f>
        <v>2021</v>
      </c>
      <c r="P6441" s="4" t="str">
        <f>TEXT(Table1[[#This Row],[Invoice Date]],"mmm")</f>
        <v>Jul</v>
      </c>
      <c r="Q6441" s="4">
        <f>WEEKNUM(Table1[[#This Row],[Invoice Date]])</f>
        <v>30</v>
      </c>
    </row>
    <row r="6442" spans="2:17"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c r="O6442" s="4" t="str">
        <f>TEXT(Table1[[#This Row],[Invoice Date]],"yyyy")</f>
        <v>2021</v>
      </c>
      <c r="P6442" s="4" t="str">
        <f>TEXT(Table1[[#This Row],[Invoice Date]],"mmm")</f>
        <v>Jul</v>
      </c>
      <c r="Q6442" s="4">
        <f>WEEKNUM(Table1[[#This Row],[Invoice Date]])</f>
        <v>30</v>
      </c>
    </row>
    <row r="6443" spans="2:17"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c r="O6443" s="4" t="str">
        <f>TEXT(Table1[[#This Row],[Invoice Date]],"yyyy")</f>
        <v>2021</v>
      </c>
      <c r="P6443" s="4" t="str">
        <f>TEXT(Table1[[#This Row],[Invoice Date]],"mmm")</f>
        <v>Jul</v>
      </c>
      <c r="Q6443" s="4">
        <f>WEEKNUM(Table1[[#This Row],[Invoice Date]])</f>
        <v>30</v>
      </c>
    </row>
    <row r="6444" spans="2:17"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c r="O6444" s="4" t="str">
        <f>TEXT(Table1[[#This Row],[Invoice Date]],"yyyy")</f>
        <v>2021</v>
      </c>
      <c r="P6444" s="4" t="str">
        <f>TEXT(Table1[[#This Row],[Invoice Date]],"mmm")</f>
        <v>Jul</v>
      </c>
      <c r="Q6444" s="4">
        <f>WEEKNUM(Table1[[#This Row],[Invoice Date]])</f>
        <v>30</v>
      </c>
    </row>
    <row r="6445" spans="2:17"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c r="O6445" s="4" t="str">
        <f>TEXT(Table1[[#This Row],[Invoice Date]],"yyyy")</f>
        <v>2021</v>
      </c>
      <c r="P6445" s="4" t="str">
        <f>TEXT(Table1[[#This Row],[Invoice Date]],"mmm")</f>
        <v>Jul</v>
      </c>
      <c r="Q6445" s="4">
        <f>WEEKNUM(Table1[[#This Row],[Invoice Date]])</f>
        <v>30</v>
      </c>
    </row>
    <row r="6446" spans="2:17"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c r="O6446" s="4" t="str">
        <f>TEXT(Table1[[#This Row],[Invoice Date]],"yyyy")</f>
        <v>2021</v>
      </c>
      <c r="P6446" s="4" t="str">
        <f>TEXT(Table1[[#This Row],[Invoice Date]],"mmm")</f>
        <v>Jul</v>
      </c>
      <c r="Q6446" s="4">
        <f>WEEKNUM(Table1[[#This Row],[Invoice Date]])</f>
        <v>30</v>
      </c>
    </row>
    <row r="6447" spans="2:17"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c r="O6447" s="4" t="str">
        <f>TEXT(Table1[[#This Row],[Invoice Date]],"yyyy")</f>
        <v>2021</v>
      </c>
      <c r="P6447" s="4" t="str">
        <f>TEXT(Table1[[#This Row],[Invoice Date]],"mmm")</f>
        <v>Aug</v>
      </c>
      <c r="Q6447" s="4">
        <f>WEEKNUM(Table1[[#This Row],[Invoice Date]])</f>
        <v>35</v>
      </c>
    </row>
    <row r="6448" spans="2:17"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c r="O6448" s="4" t="str">
        <f>TEXT(Table1[[#This Row],[Invoice Date]],"yyyy")</f>
        <v>2021</v>
      </c>
      <c r="P6448" s="4" t="str">
        <f>TEXT(Table1[[#This Row],[Invoice Date]],"mmm")</f>
        <v>Aug</v>
      </c>
      <c r="Q6448" s="4">
        <f>WEEKNUM(Table1[[#This Row],[Invoice Date]])</f>
        <v>35</v>
      </c>
    </row>
    <row r="6449" spans="2:17"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c r="O6449" s="4" t="str">
        <f>TEXT(Table1[[#This Row],[Invoice Date]],"yyyy")</f>
        <v>2021</v>
      </c>
      <c r="P6449" s="4" t="str">
        <f>TEXT(Table1[[#This Row],[Invoice Date]],"mmm")</f>
        <v>Aug</v>
      </c>
      <c r="Q6449" s="4">
        <f>WEEKNUM(Table1[[#This Row],[Invoice Date]])</f>
        <v>35</v>
      </c>
    </row>
    <row r="6450" spans="2:17"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c r="O6450" s="4" t="str">
        <f>TEXT(Table1[[#This Row],[Invoice Date]],"yyyy")</f>
        <v>2021</v>
      </c>
      <c r="P6450" s="4" t="str">
        <f>TEXT(Table1[[#This Row],[Invoice Date]],"mmm")</f>
        <v>Aug</v>
      </c>
      <c r="Q6450" s="4">
        <f>WEEKNUM(Table1[[#This Row],[Invoice Date]])</f>
        <v>35</v>
      </c>
    </row>
    <row r="6451" spans="2:17"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c r="O6451" s="4" t="str">
        <f>TEXT(Table1[[#This Row],[Invoice Date]],"yyyy")</f>
        <v>2021</v>
      </c>
      <c r="P6451" s="4" t="str">
        <f>TEXT(Table1[[#This Row],[Invoice Date]],"mmm")</f>
        <v>Aug</v>
      </c>
      <c r="Q6451" s="4">
        <f>WEEKNUM(Table1[[#This Row],[Invoice Date]])</f>
        <v>35</v>
      </c>
    </row>
    <row r="6452" spans="2:17"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c r="O6452" s="4" t="str">
        <f>TEXT(Table1[[#This Row],[Invoice Date]],"yyyy")</f>
        <v>2021</v>
      </c>
      <c r="P6452" s="4" t="str">
        <f>TEXT(Table1[[#This Row],[Invoice Date]],"mmm")</f>
        <v>Aug</v>
      </c>
      <c r="Q6452" s="4">
        <f>WEEKNUM(Table1[[#This Row],[Invoice Date]])</f>
        <v>35</v>
      </c>
    </row>
    <row r="6453" spans="2:17"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c r="O6453" s="4" t="str">
        <f>TEXT(Table1[[#This Row],[Invoice Date]],"yyyy")</f>
        <v>2021</v>
      </c>
      <c r="P6453" s="4" t="str">
        <f>TEXT(Table1[[#This Row],[Invoice Date]],"mmm")</f>
        <v>Sep</v>
      </c>
      <c r="Q6453" s="4">
        <f>WEEKNUM(Table1[[#This Row],[Invoice Date]])</f>
        <v>39</v>
      </c>
    </row>
    <row r="6454" spans="2:17"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c r="O6454" s="4" t="str">
        <f>TEXT(Table1[[#This Row],[Invoice Date]],"yyyy")</f>
        <v>2021</v>
      </c>
      <c r="P6454" s="4" t="str">
        <f>TEXT(Table1[[#This Row],[Invoice Date]],"mmm")</f>
        <v>Sep</v>
      </c>
      <c r="Q6454" s="4">
        <f>WEEKNUM(Table1[[#This Row],[Invoice Date]])</f>
        <v>39</v>
      </c>
    </row>
    <row r="6455" spans="2:17"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c r="O6455" s="4" t="str">
        <f>TEXT(Table1[[#This Row],[Invoice Date]],"yyyy")</f>
        <v>2021</v>
      </c>
      <c r="P6455" s="4" t="str">
        <f>TEXT(Table1[[#This Row],[Invoice Date]],"mmm")</f>
        <v>Sep</v>
      </c>
      <c r="Q6455" s="4">
        <f>WEEKNUM(Table1[[#This Row],[Invoice Date]])</f>
        <v>39</v>
      </c>
    </row>
    <row r="6456" spans="2:17"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c r="O6456" s="4" t="str">
        <f>TEXT(Table1[[#This Row],[Invoice Date]],"yyyy")</f>
        <v>2021</v>
      </c>
      <c r="P6456" s="4" t="str">
        <f>TEXT(Table1[[#This Row],[Invoice Date]],"mmm")</f>
        <v>Sep</v>
      </c>
      <c r="Q6456" s="4">
        <f>WEEKNUM(Table1[[#This Row],[Invoice Date]])</f>
        <v>39</v>
      </c>
    </row>
    <row r="6457" spans="2:17"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c r="O6457" s="4" t="str">
        <f>TEXT(Table1[[#This Row],[Invoice Date]],"yyyy")</f>
        <v>2021</v>
      </c>
      <c r="P6457" s="4" t="str">
        <f>TEXT(Table1[[#This Row],[Invoice Date]],"mmm")</f>
        <v>Sep</v>
      </c>
      <c r="Q6457" s="4">
        <f>WEEKNUM(Table1[[#This Row],[Invoice Date]])</f>
        <v>39</v>
      </c>
    </row>
    <row r="6458" spans="2:17"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c r="O6458" s="4" t="str">
        <f>TEXT(Table1[[#This Row],[Invoice Date]],"yyyy")</f>
        <v>2021</v>
      </c>
      <c r="P6458" s="4" t="str">
        <f>TEXT(Table1[[#This Row],[Invoice Date]],"mmm")</f>
        <v>Sep</v>
      </c>
      <c r="Q6458" s="4">
        <f>WEEKNUM(Table1[[#This Row],[Invoice Date]])</f>
        <v>39</v>
      </c>
    </row>
    <row r="6459" spans="2:17"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c r="O6459" s="4" t="str">
        <f>TEXT(Table1[[#This Row],[Invoice Date]],"yyyy")</f>
        <v>2021</v>
      </c>
      <c r="P6459" s="4" t="str">
        <f>TEXT(Table1[[#This Row],[Invoice Date]],"mmm")</f>
        <v>Oct</v>
      </c>
      <c r="Q6459" s="4">
        <f>WEEKNUM(Table1[[#This Row],[Invoice Date]])</f>
        <v>43</v>
      </c>
    </row>
    <row r="6460" spans="2:17"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c r="O6460" s="4" t="str">
        <f>TEXT(Table1[[#This Row],[Invoice Date]],"yyyy")</f>
        <v>2021</v>
      </c>
      <c r="P6460" s="4" t="str">
        <f>TEXT(Table1[[#This Row],[Invoice Date]],"mmm")</f>
        <v>Oct</v>
      </c>
      <c r="Q6460" s="4">
        <f>WEEKNUM(Table1[[#This Row],[Invoice Date]])</f>
        <v>43</v>
      </c>
    </row>
    <row r="6461" spans="2:17"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c r="O6461" s="4" t="str">
        <f>TEXT(Table1[[#This Row],[Invoice Date]],"yyyy")</f>
        <v>2021</v>
      </c>
      <c r="P6461" s="4" t="str">
        <f>TEXT(Table1[[#This Row],[Invoice Date]],"mmm")</f>
        <v>Oct</v>
      </c>
      <c r="Q6461" s="4">
        <f>WEEKNUM(Table1[[#This Row],[Invoice Date]])</f>
        <v>43</v>
      </c>
    </row>
    <row r="6462" spans="2:17"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c r="O6462" s="4" t="str">
        <f>TEXT(Table1[[#This Row],[Invoice Date]],"yyyy")</f>
        <v>2021</v>
      </c>
      <c r="P6462" s="4" t="str">
        <f>TEXT(Table1[[#This Row],[Invoice Date]],"mmm")</f>
        <v>Oct</v>
      </c>
      <c r="Q6462" s="4">
        <f>WEEKNUM(Table1[[#This Row],[Invoice Date]])</f>
        <v>43</v>
      </c>
    </row>
    <row r="6463" spans="2:17"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c r="O6463" s="4" t="str">
        <f>TEXT(Table1[[#This Row],[Invoice Date]],"yyyy")</f>
        <v>2021</v>
      </c>
      <c r="P6463" s="4" t="str">
        <f>TEXT(Table1[[#This Row],[Invoice Date]],"mmm")</f>
        <v>Oct</v>
      </c>
      <c r="Q6463" s="4">
        <f>WEEKNUM(Table1[[#This Row],[Invoice Date]])</f>
        <v>43</v>
      </c>
    </row>
    <row r="6464" spans="2:17"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c r="O6464" s="4" t="str">
        <f>TEXT(Table1[[#This Row],[Invoice Date]],"yyyy")</f>
        <v>2021</v>
      </c>
      <c r="P6464" s="4" t="str">
        <f>TEXT(Table1[[#This Row],[Invoice Date]],"mmm")</f>
        <v>Oct</v>
      </c>
      <c r="Q6464" s="4">
        <f>WEEKNUM(Table1[[#This Row],[Invoice Date]])</f>
        <v>43</v>
      </c>
    </row>
    <row r="6465" spans="2:17"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c r="O6465" s="4" t="str">
        <f>TEXT(Table1[[#This Row],[Invoice Date]],"yyyy")</f>
        <v>2021</v>
      </c>
      <c r="P6465" s="4" t="str">
        <f>TEXT(Table1[[#This Row],[Invoice Date]],"mmm")</f>
        <v>Nov</v>
      </c>
      <c r="Q6465" s="4">
        <f>WEEKNUM(Table1[[#This Row],[Invoice Date]])</f>
        <v>48</v>
      </c>
    </row>
    <row r="6466" spans="2:17"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c r="O6466" s="4" t="str">
        <f>TEXT(Table1[[#This Row],[Invoice Date]],"yyyy")</f>
        <v>2021</v>
      </c>
      <c r="P6466" s="4" t="str">
        <f>TEXT(Table1[[#This Row],[Invoice Date]],"mmm")</f>
        <v>Nov</v>
      </c>
      <c r="Q6466" s="4">
        <f>WEEKNUM(Table1[[#This Row],[Invoice Date]])</f>
        <v>48</v>
      </c>
    </row>
    <row r="6467" spans="2:17"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c r="O6467" s="4" t="str">
        <f>TEXT(Table1[[#This Row],[Invoice Date]],"yyyy")</f>
        <v>2021</v>
      </c>
      <c r="P6467" s="4" t="str">
        <f>TEXT(Table1[[#This Row],[Invoice Date]],"mmm")</f>
        <v>Nov</v>
      </c>
      <c r="Q6467" s="4">
        <f>WEEKNUM(Table1[[#This Row],[Invoice Date]])</f>
        <v>48</v>
      </c>
    </row>
    <row r="6468" spans="2:17"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c r="O6468" s="4" t="str">
        <f>TEXT(Table1[[#This Row],[Invoice Date]],"yyyy")</f>
        <v>2021</v>
      </c>
      <c r="P6468" s="4" t="str">
        <f>TEXT(Table1[[#This Row],[Invoice Date]],"mmm")</f>
        <v>Nov</v>
      </c>
      <c r="Q6468" s="4">
        <f>WEEKNUM(Table1[[#This Row],[Invoice Date]])</f>
        <v>48</v>
      </c>
    </row>
    <row r="6469" spans="2:17"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c r="O6469" s="4" t="str">
        <f>TEXT(Table1[[#This Row],[Invoice Date]],"yyyy")</f>
        <v>2021</v>
      </c>
      <c r="P6469" s="4" t="str">
        <f>TEXT(Table1[[#This Row],[Invoice Date]],"mmm")</f>
        <v>Nov</v>
      </c>
      <c r="Q6469" s="4">
        <f>WEEKNUM(Table1[[#This Row],[Invoice Date]])</f>
        <v>48</v>
      </c>
    </row>
    <row r="6470" spans="2:17"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c r="O6470" s="4" t="str">
        <f>TEXT(Table1[[#This Row],[Invoice Date]],"yyyy")</f>
        <v>2021</v>
      </c>
      <c r="P6470" s="4" t="str">
        <f>TEXT(Table1[[#This Row],[Invoice Date]],"mmm")</f>
        <v>Nov</v>
      </c>
      <c r="Q6470" s="4">
        <f>WEEKNUM(Table1[[#This Row],[Invoice Date]])</f>
        <v>48</v>
      </c>
    </row>
    <row r="6471" spans="2:17"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c r="O6471" s="4" t="str">
        <f>TEXT(Table1[[#This Row],[Invoice Date]],"yyyy")</f>
        <v>2021</v>
      </c>
      <c r="P6471" s="4" t="str">
        <f>TEXT(Table1[[#This Row],[Invoice Date]],"mmm")</f>
        <v>Dec</v>
      </c>
      <c r="Q6471" s="4">
        <f>WEEKNUM(Table1[[#This Row],[Invoice Date]])</f>
        <v>52</v>
      </c>
    </row>
    <row r="6472" spans="2:17"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c r="O6472" s="4" t="str">
        <f>TEXT(Table1[[#This Row],[Invoice Date]],"yyyy")</f>
        <v>2021</v>
      </c>
      <c r="P6472" s="4" t="str">
        <f>TEXT(Table1[[#This Row],[Invoice Date]],"mmm")</f>
        <v>Dec</v>
      </c>
      <c r="Q6472" s="4">
        <f>WEEKNUM(Table1[[#This Row],[Invoice Date]])</f>
        <v>52</v>
      </c>
    </row>
    <row r="6473" spans="2:17"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c r="O6473" s="4" t="str">
        <f>TEXT(Table1[[#This Row],[Invoice Date]],"yyyy")</f>
        <v>2021</v>
      </c>
      <c r="P6473" s="4" t="str">
        <f>TEXT(Table1[[#This Row],[Invoice Date]],"mmm")</f>
        <v>Dec</v>
      </c>
      <c r="Q6473" s="4">
        <f>WEEKNUM(Table1[[#This Row],[Invoice Date]])</f>
        <v>52</v>
      </c>
    </row>
    <row r="6474" spans="2:17"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c r="O6474" s="4" t="str">
        <f>TEXT(Table1[[#This Row],[Invoice Date]],"yyyy")</f>
        <v>2021</v>
      </c>
      <c r="P6474" s="4" t="str">
        <f>TEXT(Table1[[#This Row],[Invoice Date]],"mmm")</f>
        <v>Dec</v>
      </c>
      <c r="Q6474" s="4">
        <f>WEEKNUM(Table1[[#This Row],[Invoice Date]])</f>
        <v>52</v>
      </c>
    </row>
    <row r="6475" spans="2:17"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c r="O6475" s="4" t="str">
        <f>TEXT(Table1[[#This Row],[Invoice Date]],"yyyy")</f>
        <v>2021</v>
      </c>
      <c r="P6475" s="4" t="str">
        <f>TEXT(Table1[[#This Row],[Invoice Date]],"mmm")</f>
        <v>Dec</v>
      </c>
      <c r="Q6475" s="4">
        <f>WEEKNUM(Table1[[#This Row],[Invoice Date]])</f>
        <v>52</v>
      </c>
    </row>
    <row r="6476" spans="2:17"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c r="O6476" s="4" t="str">
        <f>TEXT(Table1[[#This Row],[Invoice Date]],"yyyy")</f>
        <v>2021</v>
      </c>
      <c r="P6476" s="4" t="str">
        <f>TEXT(Table1[[#This Row],[Invoice Date]],"mmm")</f>
        <v>Dec</v>
      </c>
      <c r="Q6476" s="4">
        <f>WEEKNUM(Table1[[#This Row],[Invoice Date]])</f>
        <v>52</v>
      </c>
    </row>
    <row r="6477" spans="2:17"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c r="O6477" s="4" t="str">
        <f>TEXT(Table1[[#This Row],[Invoice Date]],"yyyy")</f>
        <v>2021</v>
      </c>
      <c r="P6477" s="4" t="str">
        <f>TEXT(Table1[[#This Row],[Invoice Date]],"mmm")</f>
        <v>Jan</v>
      </c>
      <c r="Q6477" s="4">
        <f>WEEKNUM(Table1[[#This Row],[Invoice Date]])</f>
        <v>4</v>
      </c>
    </row>
    <row r="6478" spans="2:17"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c r="O6478" s="4" t="str">
        <f>TEXT(Table1[[#This Row],[Invoice Date]],"yyyy")</f>
        <v>2021</v>
      </c>
      <c r="P6478" s="4" t="str">
        <f>TEXT(Table1[[#This Row],[Invoice Date]],"mmm")</f>
        <v>Jan</v>
      </c>
      <c r="Q6478" s="4">
        <f>WEEKNUM(Table1[[#This Row],[Invoice Date]])</f>
        <v>4</v>
      </c>
    </row>
    <row r="6479" spans="2:17"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c r="O6479" s="4" t="str">
        <f>TEXT(Table1[[#This Row],[Invoice Date]],"yyyy")</f>
        <v>2021</v>
      </c>
      <c r="P6479" s="4" t="str">
        <f>TEXT(Table1[[#This Row],[Invoice Date]],"mmm")</f>
        <v>Jan</v>
      </c>
      <c r="Q6479" s="4">
        <f>WEEKNUM(Table1[[#This Row],[Invoice Date]])</f>
        <v>4</v>
      </c>
    </row>
    <row r="6480" spans="2:17"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c r="O6480" s="4" t="str">
        <f>TEXT(Table1[[#This Row],[Invoice Date]],"yyyy")</f>
        <v>2021</v>
      </c>
      <c r="P6480" s="4" t="str">
        <f>TEXT(Table1[[#This Row],[Invoice Date]],"mmm")</f>
        <v>Jan</v>
      </c>
      <c r="Q6480" s="4">
        <f>WEEKNUM(Table1[[#This Row],[Invoice Date]])</f>
        <v>4</v>
      </c>
    </row>
    <row r="6481" spans="2:17"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c r="O6481" s="4" t="str">
        <f>TEXT(Table1[[#This Row],[Invoice Date]],"yyyy")</f>
        <v>2021</v>
      </c>
      <c r="P6481" s="4" t="str">
        <f>TEXT(Table1[[#This Row],[Invoice Date]],"mmm")</f>
        <v>Jan</v>
      </c>
      <c r="Q6481" s="4">
        <f>WEEKNUM(Table1[[#This Row],[Invoice Date]])</f>
        <v>4</v>
      </c>
    </row>
    <row r="6482" spans="2:17"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c r="O6482" s="4" t="str">
        <f>TEXT(Table1[[#This Row],[Invoice Date]],"yyyy")</f>
        <v>2021</v>
      </c>
      <c r="P6482" s="4" t="str">
        <f>TEXT(Table1[[#This Row],[Invoice Date]],"mmm")</f>
        <v>Jan</v>
      </c>
      <c r="Q6482" s="4">
        <f>WEEKNUM(Table1[[#This Row],[Invoice Date]])</f>
        <v>4</v>
      </c>
    </row>
    <row r="6483" spans="2:17"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c r="O6483" s="4" t="str">
        <f>TEXT(Table1[[#This Row],[Invoice Date]],"yyyy")</f>
        <v>2021</v>
      </c>
      <c r="P6483" s="4" t="str">
        <f>TEXT(Table1[[#This Row],[Invoice Date]],"mmm")</f>
        <v>Feb</v>
      </c>
      <c r="Q6483" s="4">
        <f>WEEKNUM(Table1[[#This Row],[Invoice Date]])</f>
        <v>8</v>
      </c>
    </row>
    <row r="6484" spans="2:17"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c r="O6484" s="4" t="str">
        <f>TEXT(Table1[[#This Row],[Invoice Date]],"yyyy")</f>
        <v>2021</v>
      </c>
      <c r="P6484" s="4" t="str">
        <f>TEXT(Table1[[#This Row],[Invoice Date]],"mmm")</f>
        <v>Feb</v>
      </c>
      <c r="Q6484" s="4">
        <f>WEEKNUM(Table1[[#This Row],[Invoice Date]])</f>
        <v>8</v>
      </c>
    </row>
    <row r="6485" spans="2:17"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c r="O6485" s="4" t="str">
        <f>TEXT(Table1[[#This Row],[Invoice Date]],"yyyy")</f>
        <v>2021</v>
      </c>
      <c r="P6485" s="4" t="str">
        <f>TEXT(Table1[[#This Row],[Invoice Date]],"mmm")</f>
        <v>Feb</v>
      </c>
      <c r="Q6485" s="4">
        <f>WEEKNUM(Table1[[#This Row],[Invoice Date]])</f>
        <v>8</v>
      </c>
    </row>
    <row r="6486" spans="2:17"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c r="O6486" s="4" t="str">
        <f>TEXT(Table1[[#This Row],[Invoice Date]],"yyyy")</f>
        <v>2021</v>
      </c>
      <c r="P6486" s="4" t="str">
        <f>TEXT(Table1[[#This Row],[Invoice Date]],"mmm")</f>
        <v>Feb</v>
      </c>
      <c r="Q6486" s="4">
        <f>WEEKNUM(Table1[[#This Row],[Invoice Date]])</f>
        <v>8</v>
      </c>
    </row>
    <row r="6487" spans="2:17"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c r="O6487" s="4" t="str">
        <f>TEXT(Table1[[#This Row],[Invoice Date]],"yyyy")</f>
        <v>2021</v>
      </c>
      <c r="P6487" s="4" t="str">
        <f>TEXT(Table1[[#This Row],[Invoice Date]],"mmm")</f>
        <v>Feb</v>
      </c>
      <c r="Q6487" s="4">
        <f>WEEKNUM(Table1[[#This Row],[Invoice Date]])</f>
        <v>8</v>
      </c>
    </row>
    <row r="6488" spans="2:17"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c r="O6488" s="4" t="str">
        <f>TEXT(Table1[[#This Row],[Invoice Date]],"yyyy")</f>
        <v>2021</v>
      </c>
      <c r="P6488" s="4" t="str">
        <f>TEXT(Table1[[#This Row],[Invoice Date]],"mmm")</f>
        <v>Feb</v>
      </c>
      <c r="Q6488" s="4">
        <f>WEEKNUM(Table1[[#This Row],[Invoice Date]])</f>
        <v>8</v>
      </c>
    </row>
    <row r="6489" spans="2:17"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c r="O6489" s="4" t="str">
        <f>TEXT(Table1[[#This Row],[Invoice Date]],"yyyy")</f>
        <v>2021</v>
      </c>
      <c r="P6489" s="4" t="str">
        <f>TEXT(Table1[[#This Row],[Invoice Date]],"mmm")</f>
        <v>Mar</v>
      </c>
      <c r="Q6489" s="4">
        <f>WEEKNUM(Table1[[#This Row],[Invoice Date]])</f>
        <v>12</v>
      </c>
    </row>
    <row r="6490" spans="2:17"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c r="O6490" s="4" t="str">
        <f>TEXT(Table1[[#This Row],[Invoice Date]],"yyyy")</f>
        <v>2021</v>
      </c>
      <c r="P6490" s="4" t="str">
        <f>TEXT(Table1[[#This Row],[Invoice Date]],"mmm")</f>
        <v>Mar</v>
      </c>
      <c r="Q6490" s="4">
        <f>WEEKNUM(Table1[[#This Row],[Invoice Date]])</f>
        <v>12</v>
      </c>
    </row>
    <row r="6491" spans="2:17"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c r="O6491" s="4" t="str">
        <f>TEXT(Table1[[#This Row],[Invoice Date]],"yyyy")</f>
        <v>2021</v>
      </c>
      <c r="P6491" s="4" t="str">
        <f>TEXT(Table1[[#This Row],[Invoice Date]],"mmm")</f>
        <v>Mar</v>
      </c>
      <c r="Q6491" s="4">
        <f>WEEKNUM(Table1[[#This Row],[Invoice Date]])</f>
        <v>12</v>
      </c>
    </row>
    <row r="6492" spans="2:17"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c r="O6492" s="4" t="str">
        <f>TEXT(Table1[[#This Row],[Invoice Date]],"yyyy")</f>
        <v>2021</v>
      </c>
      <c r="P6492" s="4" t="str">
        <f>TEXT(Table1[[#This Row],[Invoice Date]],"mmm")</f>
        <v>Mar</v>
      </c>
      <c r="Q6492" s="4">
        <f>WEEKNUM(Table1[[#This Row],[Invoice Date]])</f>
        <v>12</v>
      </c>
    </row>
    <row r="6493" spans="2:17"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c r="O6493" s="4" t="str">
        <f>TEXT(Table1[[#This Row],[Invoice Date]],"yyyy")</f>
        <v>2021</v>
      </c>
      <c r="P6493" s="4" t="str">
        <f>TEXT(Table1[[#This Row],[Invoice Date]],"mmm")</f>
        <v>Mar</v>
      </c>
      <c r="Q6493" s="4">
        <f>WEEKNUM(Table1[[#This Row],[Invoice Date]])</f>
        <v>12</v>
      </c>
    </row>
    <row r="6494" spans="2:17"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c r="O6494" s="4" t="str">
        <f>TEXT(Table1[[#This Row],[Invoice Date]],"yyyy")</f>
        <v>2021</v>
      </c>
      <c r="P6494" s="4" t="str">
        <f>TEXT(Table1[[#This Row],[Invoice Date]],"mmm")</f>
        <v>Mar</v>
      </c>
      <c r="Q6494" s="4">
        <f>WEEKNUM(Table1[[#This Row],[Invoice Date]])</f>
        <v>12</v>
      </c>
    </row>
    <row r="6495" spans="2:17"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c r="O6495" s="4" t="str">
        <f>TEXT(Table1[[#This Row],[Invoice Date]],"yyyy")</f>
        <v>2021</v>
      </c>
      <c r="P6495" s="4" t="str">
        <f>TEXT(Table1[[#This Row],[Invoice Date]],"mmm")</f>
        <v>Apr</v>
      </c>
      <c r="Q6495" s="4">
        <f>WEEKNUM(Table1[[#This Row],[Invoice Date]])</f>
        <v>16</v>
      </c>
    </row>
    <row r="6496" spans="2:17"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c r="O6496" s="4" t="str">
        <f>TEXT(Table1[[#This Row],[Invoice Date]],"yyyy")</f>
        <v>2021</v>
      </c>
      <c r="P6496" s="4" t="str">
        <f>TEXT(Table1[[#This Row],[Invoice Date]],"mmm")</f>
        <v>Apr</v>
      </c>
      <c r="Q6496" s="4">
        <f>WEEKNUM(Table1[[#This Row],[Invoice Date]])</f>
        <v>16</v>
      </c>
    </row>
    <row r="6497" spans="2:17"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c r="O6497" s="4" t="str">
        <f>TEXT(Table1[[#This Row],[Invoice Date]],"yyyy")</f>
        <v>2021</v>
      </c>
      <c r="P6497" s="4" t="str">
        <f>TEXT(Table1[[#This Row],[Invoice Date]],"mmm")</f>
        <v>Apr</v>
      </c>
      <c r="Q6497" s="4">
        <f>WEEKNUM(Table1[[#This Row],[Invoice Date]])</f>
        <v>16</v>
      </c>
    </row>
    <row r="6498" spans="2:17"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c r="O6498" s="4" t="str">
        <f>TEXT(Table1[[#This Row],[Invoice Date]],"yyyy")</f>
        <v>2021</v>
      </c>
      <c r="P6498" s="4" t="str">
        <f>TEXT(Table1[[#This Row],[Invoice Date]],"mmm")</f>
        <v>Apr</v>
      </c>
      <c r="Q6498" s="4">
        <f>WEEKNUM(Table1[[#This Row],[Invoice Date]])</f>
        <v>16</v>
      </c>
    </row>
    <row r="6499" spans="2:17"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c r="O6499" s="4" t="str">
        <f>TEXT(Table1[[#This Row],[Invoice Date]],"yyyy")</f>
        <v>2021</v>
      </c>
      <c r="P6499" s="4" t="str">
        <f>TEXT(Table1[[#This Row],[Invoice Date]],"mmm")</f>
        <v>Apr</v>
      </c>
      <c r="Q6499" s="4">
        <f>WEEKNUM(Table1[[#This Row],[Invoice Date]])</f>
        <v>16</v>
      </c>
    </row>
    <row r="6500" spans="2:17"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c r="O6500" s="4" t="str">
        <f>TEXT(Table1[[#This Row],[Invoice Date]],"yyyy")</f>
        <v>2021</v>
      </c>
      <c r="P6500" s="4" t="str">
        <f>TEXT(Table1[[#This Row],[Invoice Date]],"mmm")</f>
        <v>Apr</v>
      </c>
      <c r="Q6500" s="4">
        <f>WEEKNUM(Table1[[#This Row],[Invoice Date]])</f>
        <v>16</v>
      </c>
    </row>
    <row r="6501" spans="2:17"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c r="O6501" s="4" t="str">
        <f>TEXT(Table1[[#This Row],[Invoice Date]],"yyyy")</f>
        <v>2021</v>
      </c>
      <c r="P6501" s="4" t="str">
        <f>TEXT(Table1[[#This Row],[Invoice Date]],"mmm")</f>
        <v>May</v>
      </c>
      <c r="Q6501" s="4">
        <f>WEEKNUM(Table1[[#This Row],[Invoice Date]])</f>
        <v>21</v>
      </c>
    </row>
    <row r="6502" spans="2:17"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c r="O6502" s="4" t="str">
        <f>TEXT(Table1[[#This Row],[Invoice Date]],"yyyy")</f>
        <v>2021</v>
      </c>
      <c r="P6502" s="4" t="str">
        <f>TEXT(Table1[[#This Row],[Invoice Date]],"mmm")</f>
        <v>May</v>
      </c>
      <c r="Q6502" s="4">
        <f>WEEKNUM(Table1[[#This Row],[Invoice Date]])</f>
        <v>21</v>
      </c>
    </row>
    <row r="6503" spans="2:17"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c r="O6503" s="4" t="str">
        <f>TEXT(Table1[[#This Row],[Invoice Date]],"yyyy")</f>
        <v>2021</v>
      </c>
      <c r="P6503" s="4" t="str">
        <f>TEXT(Table1[[#This Row],[Invoice Date]],"mmm")</f>
        <v>May</v>
      </c>
      <c r="Q6503" s="4">
        <f>WEEKNUM(Table1[[#This Row],[Invoice Date]])</f>
        <v>21</v>
      </c>
    </row>
    <row r="6504" spans="2:17"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c r="O6504" s="4" t="str">
        <f>TEXT(Table1[[#This Row],[Invoice Date]],"yyyy")</f>
        <v>2021</v>
      </c>
      <c r="P6504" s="4" t="str">
        <f>TEXT(Table1[[#This Row],[Invoice Date]],"mmm")</f>
        <v>May</v>
      </c>
      <c r="Q6504" s="4">
        <f>WEEKNUM(Table1[[#This Row],[Invoice Date]])</f>
        <v>21</v>
      </c>
    </row>
    <row r="6505" spans="2:17"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c r="O6505" s="4" t="str">
        <f>TEXT(Table1[[#This Row],[Invoice Date]],"yyyy")</f>
        <v>2021</v>
      </c>
      <c r="P6505" s="4" t="str">
        <f>TEXT(Table1[[#This Row],[Invoice Date]],"mmm")</f>
        <v>May</v>
      </c>
      <c r="Q6505" s="4">
        <f>WEEKNUM(Table1[[#This Row],[Invoice Date]])</f>
        <v>21</v>
      </c>
    </row>
    <row r="6506" spans="2:17"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c r="O6506" s="4" t="str">
        <f>TEXT(Table1[[#This Row],[Invoice Date]],"yyyy")</f>
        <v>2021</v>
      </c>
      <c r="P6506" s="4" t="str">
        <f>TEXT(Table1[[#This Row],[Invoice Date]],"mmm")</f>
        <v>May</v>
      </c>
      <c r="Q6506" s="4">
        <f>WEEKNUM(Table1[[#This Row],[Invoice Date]])</f>
        <v>21</v>
      </c>
    </row>
    <row r="6507" spans="2:17"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c r="O6507" s="4" t="str">
        <f>TEXT(Table1[[#This Row],[Invoice Date]],"yyyy")</f>
        <v>2021</v>
      </c>
      <c r="P6507" s="4" t="str">
        <f>TEXT(Table1[[#This Row],[Invoice Date]],"mmm")</f>
        <v>Jun</v>
      </c>
      <c r="Q6507" s="4">
        <f>WEEKNUM(Table1[[#This Row],[Invoice Date]])</f>
        <v>25</v>
      </c>
    </row>
    <row r="6508" spans="2:17"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c r="O6508" s="4" t="str">
        <f>TEXT(Table1[[#This Row],[Invoice Date]],"yyyy")</f>
        <v>2021</v>
      </c>
      <c r="P6508" s="4" t="str">
        <f>TEXT(Table1[[#This Row],[Invoice Date]],"mmm")</f>
        <v>Jun</v>
      </c>
      <c r="Q6508" s="4">
        <f>WEEKNUM(Table1[[#This Row],[Invoice Date]])</f>
        <v>25</v>
      </c>
    </row>
    <row r="6509" spans="2:17"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c r="O6509" s="4" t="str">
        <f>TEXT(Table1[[#This Row],[Invoice Date]],"yyyy")</f>
        <v>2021</v>
      </c>
      <c r="P6509" s="4" t="str">
        <f>TEXT(Table1[[#This Row],[Invoice Date]],"mmm")</f>
        <v>Jun</v>
      </c>
      <c r="Q6509" s="4">
        <f>WEEKNUM(Table1[[#This Row],[Invoice Date]])</f>
        <v>25</v>
      </c>
    </row>
    <row r="6510" spans="2:17"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c r="O6510" s="4" t="str">
        <f>TEXT(Table1[[#This Row],[Invoice Date]],"yyyy")</f>
        <v>2021</v>
      </c>
      <c r="P6510" s="4" t="str">
        <f>TEXT(Table1[[#This Row],[Invoice Date]],"mmm")</f>
        <v>Jun</v>
      </c>
      <c r="Q6510" s="4">
        <f>WEEKNUM(Table1[[#This Row],[Invoice Date]])</f>
        <v>25</v>
      </c>
    </row>
    <row r="6511" spans="2:17"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c r="O6511" s="4" t="str">
        <f>TEXT(Table1[[#This Row],[Invoice Date]],"yyyy")</f>
        <v>2021</v>
      </c>
      <c r="P6511" s="4" t="str">
        <f>TEXT(Table1[[#This Row],[Invoice Date]],"mmm")</f>
        <v>Jun</v>
      </c>
      <c r="Q6511" s="4">
        <f>WEEKNUM(Table1[[#This Row],[Invoice Date]])</f>
        <v>25</v>
      </c>
    </row>
    <row r="6512" spans="2:17"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c r="O6512" s="4" t="str">
        <f>TEXT(Table1[[#This Row],[Invoice Date]],"yyyy")</f>
        <v>2021</v>
      </c>
      <c r="P6512" s="4" t="str">
        <f>TEXT(Table1[[#This Row],[Invoice Date]],"mmm")</f>
        <v>Jun</v>
      </c>
      <c r="Q6512" s="4">
        <f>WEEKNUM(Table1[[#This Row],[Invoice Date]])</f>
        <v>25</v>
      </c>
    </row>
    <row r="6513" spans="2:17"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c r="O6513" s="4" t="str">
        <f>TEXT(Table1[[#This Row],[Invoice Date]],"yyyy")</f>
        <v>2021</v>
      </c>
      <c r="P6513" s="4" t="str">
        <f>TEXT(Table1[[#This Row],[Invoice Date]],"mmm")</f>
        <v>Jul</v>
      </c>
      <c r="Q6513" s="4">
        <f>WEEKNUM(Table1[[#This Row],[Invoice Date]])</f>
        <v>29</v>
      </c>
    </row>
    <row r="6514" spans="2:17"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c r="O6514" s="4" t="str">
        <f>TEXT(Table1[[#This Row],[Invoice Date]],"yyyy")</f>
        <v>2021</v>
      </c>
      <c r="P6514" s="4" t="str">
        <f>TEXT(Table1[[#This Row],[Invoice Date]],"mmm")</f>
        <v>Jul</v>
      </c>
      <c r="Q6514" s="4">
        <f>WEEKNUM(Table1[[#This Row],[Invoice Date]])</f>
        <v>29</v>
      </c>
    </row>
    <row r="6515" spans="2:17"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c r="O6515" s="4" t="str">
        <f>TEXT(Table1[[#This Row],[Invoice Date]],"yyyy")</f>
        <v>2021</v>
      </c>
      <c r="P6515" s="4" t="str">
        <f>TEXT(Table1[[#This Row],[Invoice Date]],"mmm")</f>
        <v>Jul</v>
      </c>
      <c r="Q6515" s="4">
        <f>WEEKNUM(Table1[[#This Row],[Invoice Date]])</f>
        <v>29</v>
      </c>
    </row>
    <row r="6516" spans="2:17"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c r="O6516" s="4" t="str">
        <f>TEXT(Table1[[#This Row],[Invoice Date]],"yyyy")</f>
        <v>2021</v>
      </c>
      <c r="P6516" s="4" t="str">
        <f>TEXT(Table1[[#This Row],[Invoice Date]],"mmm")</f>
        <v>Jul</v>
      </c>
      <c r="Q6516" s="4">
        <f>WEEKNUM(Table1[[#This Row],[Invoice Date]])</f>
        <v>29</v>
      </c>
    </row>
    <row r="6517" spans="2:17"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c r="O6517" s="4" t="str">
        <f>TEXT(Table1[[#This Row],[Invoice Date]],"yyyy")</f>
        <v>2021</v>
      </c>
      <c r="P6517" s="4" t="str">
        <f>TEXT(Table1[[#This Row],[Invoice Date]],"mmm")</f>
        <v>Jul</v>
      </c>
      <c r="Q6517" s="4">
        <f>WEEKNUM(Table1[[#This Row],[Invoice Date]])</f>
        <v>29</v>
      </c>
    </row>
    <row r="6518" spans="2:17"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c r="O6518" s="4" t="str">
        <f>TEXT(Table1[[#This Row],[Invoice Date]],"yyyy")</f>
        <v>2021</v>
      </c>
      <c r="P6518" s="4" t="str">
        <f>TEXT(Table1[[#This Row],[Invoice Date]],"mmm")</f>
        <v>Jul</v>
      </c>
      <c r="Q6518" s="4">
        <f>WEEKNUM(Table1[[#This Row],[Invoice Date]])</f>
        <v>29</v>
      </c>
    </row>
    <row r="6519" spans="2:17"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c r="O6519" s="4" t="str">
        <f>TEXT(Table1[[#This Row],[Invoice Date]],"yyyy")</f>
        <v>2021</v>
      </c>
      <c r="P6519" s="4" t="str">
        <f>TEXT(Table1[[#This Row],[Invoice Date]],"mmm")</f>
        <v>Aug</v>
      </c>
      <c r="Q6519" s="4">
        <f>WEEKNUM(Table1[[#This Row],[Invoice Date]])</f>
        <v>34</v>
      </c>
    </row>
    <row r="6520" spans="2:17"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c r="O6520" s="4" t="str">
        <f>TEXT(Table1[[#This Row],[Invoice Date]],"yyyy")</f>
        <v>2021</v>
      </c>
      <c r="P6520" s="4" t="str">
        <f>TEXT(Table1[[#This Row],[Invoice Date]],"mmm")</f>
        <v>Aug</v>
      </c>
      <c r="Q6520" s="4">
        <f>WEEKNUM(Table1[[#This Row],[Invoice Date]])</f>
        <v>34</v>
      </c>
    </row>
    <row r="6521" spans="2:17"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c r="O6521" s="4" t="str">
        <f>TEXT(Table1[[#This Row],[Invoice Date]],"yyyy")</f>
        <v>2021</v>
      </c>
      <c r="P6521" s="4" t="str">
        <f>TEXT(Table1[[#This Row],[Invoice Date]],"mmm")</f>
        <v>Aug</v>
      </c>
      <c r="Q6521" s="4">
        <f>WEEKNUM(Table1[[#This Row],[Invoice Date]])</f>
        <v>34</v>
      </c>
    </row>
    <row r="6522" spans="2:17"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c r="O6522" s="4" t="str">
        <f>TEXT(Table1[[#This Row],[Invoice Date]],"yyyy")</f>
        <v>2021</v>
      </c>
      <c r="P6522" s="4" t="str">
        <f>TEXT(Table1[[#This Row],[Invoice Date]],"mmm")</f>
        <v>Aug</v>
      </c>
      <c r="Q6522" s="4">
        <f>WEEKNUM(Table1[[#This Row],[Invoice Date]])</f>
        <v>34</v>
      </c>
    </row>
    <row r="6523" spans="2:17"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c r="O6523" s="4" t="str">
        <f>TEXT(Table1[[#This Row],[Invoice Date]],"yyyy")</f>
        <v>2021</v>
      </c>
      <c r="P6523" s="4" t="str">
        <f>TEXT(Table1[[#This Row],[Invoice Date]],"mmm")</f>
        <v>Aug</v>
      </c>
      <c r="Q6523" s="4">
        <f>WEEKNUM(Table1[[#This Row],[Invoice Date]])</f>
        <v>34</v>
      </c>
    </row>
    <row r="6524" spans="2:17"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c r="O6524" s="4" t="str">
        <f>TEXT(Table1[[#This Row],[Invoice Date]],"yyyy")</f>
        <v>2021</v>
      </c>
      <c r="P6524" s="4" t="str">
        <f>TEXT(Table1[[#This Row],[Invoice Date]],"mmm")</f>
        <v>Aug</v>
      </c>
      <c r="Q6524" s="4">
        <f>WEEKNUM(Table1[[#This Row],[Invoice Date]])</f>
        <v>34</v>
      </c>
    </row>
    <row r="6525" spans="2:17"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c r="O6525" s="4" t="str">
        <f>TEXT(Table1[[#This Row],[Invoice Date]],"yyyy")</f>
        <v>2021</v>
      </c>
      <c r="P6525" s="4" t="str">
        <f>TEXT(Table1[[#This Row],[Invoice Date]],"mmm")</f>
        <v>Sep</v>
      </c>
      <c r="Q6525" s="4">
        <f>WEEKNUM(Table1[[#This Row],[Invoice Date]])</f>
        <v>38</v>
      </c>
    </row>
    <row r="6526" spans="2:17"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c r="O6526" s="4" t="str">
        <f>TEXT(Table1[[#This Row],[Invoice Date]],"yyyy")</f>
        <v>2021</v>
      </c>
      <c r="P6526" s="4" t="str">
        <f>TEXT(Table1[[#This Row],[Invoice Date]],"mmm")</f>
        <v>Sep</v>
      </c>
      <c r="Q6526" s="4">
        <f>WEEKNUM(Table1[[#This Row],[Invoice Date]])</f>
        <v>38</v>
      </c>
    </row>
    <row r="6527" spans="2:17"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c r="O6527" s="4" t="str">
        <f>TEXT(Table1[[#This Row],[Invoice Date]],"yyyy")</f>
        <v>2021</v>
      </c>
      <c r="P6527" s="4" t="str">
        <f>TEXT(Table1[[#This Row],[Invoice Date]],"mmm")</f>
        <v>Sep</v>
      </c>
      <c r="Q6527" s="4">
        <f>WEEKNUM(Table1[[#This Row],[Invoice Date]])</f>
        <v>38</v>
      </c>
    </row>
    <row r="6528" spans="2:17"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c r="O6528" s="4" t="str">
        <f>TEXT(Table1[[#This Row],[Invoice Date]],"yyyy")</f>
        <v>2021</v>
      </c>
      <c r="P6528" s="4" t="str">
        <f>TEXT(Table1[[#This Row],[Invoice Date]],"mmm")</f>
        <v>Sep</v>
      </c>
      <c r="Q6528" s="4">
        <f>WEEKNUM(Table1[[#This Row],[Invoice Date]])</f>
        <v>38</v>
      </c>
    </row>
    <row r="6529" spans="2:17"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c r="O6529" s="4" t="str">
        <f>TEXT(Table1[[#This Row],[Invoice Date]],"yyyy")</f>
        <v>2021</v>
      </c>
      <c r="P6529" s="4" t="str">
        <f>TEXT(Table1[[#This Row],[Invoice Date]],"mmm")</f>
        <v>Sep</v>
      </c>
      <c r="Q6529" s="4">
        <f>WEEKNUM(Table1[[#This Row],[Invoice Date]])</f>
        <v>38</v>
      </c>
    </row>
    <row r="6530" spans="2:17"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c r="O6530" s="4" t="str">
        <f>TEXT(Table1[[#This Row],[Invoice Date]],"yyyy")</f>
        <v>2021</v>
      </c>
      <c r="P6530" s="4" t="str">
        <f>TEXT(Table1[[#This Row],[Invoice Date]],"mmm")</f>
        <v>Sep</v>
      </c>
      <c r="Q6530" s="4">
        <f>WEEKNUM(Table1[[#This Row],[Invoice Date]])</f>
        <v>38</v>
      </c>
    </row>
    <row r="6531" spans="2:17"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c r="O6531" s="4" t="str">
        <f>TEXT(Table1[[#This Row],[Invoice Date]],"yyyy")</f>
        <v>2021</v>
      </c>
      <c r="P6531" s="4" t="str">
        <f>TEXT(Table1[[#This Row],[Invoice Date]],"mmm")</f>
        <v>Oct</v>
      </c>
      <c r="Q6531" s="4">
        <f>WEEKNUM(Table1[[#This Row],[Invoice Date]])</f>
        <v>43</v>
      </c>
    </row>
    <row r="6532" spans="2:17"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c r="O6532" s="4" t="str">
        <f>TEXT(Table1[[#This Row],[Invoice Date]],"yyyy")</f>
        <v>2021</v>
      </c>
      <c r="P6532" s="4" t="str">
        <f>TEXT(Table1[[#This Row],[Invoice Date]],"mmm")</f>
        <v>Oct</v>
      </c>
      <c r="Q6532" s="4">
        <f>WEEKNUM(Table1[[#This Row],[Invoice Date]])</f>
        <v>43</v>
      </c>
    </row>
    <row r="6533" spans="2:17"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c r="O6533" s="4" t="str">
        <f>TEXT(Table1[[#This Row],[Invoice Date]],"yyyy")</f>
        <v>2021</v>
      </c>
      <c r="P6533" s="4" t="str">
        <f>TEXT(Table1[[#This Row],[Invoice Date]],"mmm")</f>
        <v>Oct</v>
      </c>
      <c r="Q6533" s="4">
        <f>WEEKNUM(Table1[[#This Row],[Invoice Date]])</f>
        <v>43</v>
      </c>
    </row>
    <row r="6534" spans="2:17"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c r="O6534" s="4" t="str">
        <f>TEXT(Table1[[#This Row],[Invoice Date]],"yyyy")</f>
        <v>2021</v>
      </c>
      <c r="P6534" s="4" t="str">
        <f>TEXT(Table1[[#This Row],[Invoice Date]],"mmm")</f>
        <v>Oct</v>
      </c>
      <c r="Q6534" s="4">
        <f>WEEKNUM(Table1[[#This Row],[Invoice Date]])</f>
        <v>43</v>
      </c>
    </row>
    <row r="6535" spans="2:17"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c r="O6535" s="4" t="str">
        <f>TEXT(Table1[[#This Row],[Invoice Date]],"yyyy")</f>
        <v>2021</v>
      </c>
      <c r="P6535" s="4" t="str">
        <f>TEXT(Table1[[#This Row],[Invoice Date]],"mmm")</f>
        <v>Oct</v>
      </c>
      <c r="Q6535" s="4">
        <f>WEEKNUM(Table1[[#This Row],[Invoice Date]])</f>
        <v>43</v>
      </c>
    </row>
    <row r="6536" spans="2:17"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c r="O6536" s="4" t="str">
        <f>TEXT(Table1[[#This Row],[Invoice Date]],"yyyy")</f>
        <v>2021</v>
      </c>
      <c r="P6536" s="4" t="str">
        <f>TEXT(Table1[[#This Row],[Invoice Date]],"mmm")</f>
        <v>Oct</v>
      </c>
      <c r="Q6536" s="4">
        <f>WEEKNUM(Table1[[#This Row],[Invoice Date]])</f>
        <v>43</v>
      </c>
    </row>
    <row r="6537" spans="2:17"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c r="O6537" s="4" t="str">
        <f>TEXT(Table1[[#This Row],[Invoice Date]],"yyyy")</f>
        <v>2021</v>
      </c>
      <c r="P6537" s="4" t="str">
        <f>TEXT(Table1[[#This Row],[Invoice Date]],"mmm")</f>
        <v>Nov</v>
      </c>
      <c r="Q6537" s="4">
        <f>WEEKNUM(Table1[[#This Row],[Invoice Date]])</f>
        <v>47</v>
      </c>
    </row>
    <row r="6538" spans="2:17"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c r="O6538" s="4" t="str">
        <f>TEXT(Table1[[#This Row],[Invoice Date]],"yyyy")</f>
        <v>2021</v>
      </c>
      <c r="P6538" s="4" t="str">
        <f>TEXT(Table1[[#This Row],[Invoice Date]],"mmm")</f>
        <v>Nov</v>
      </c>
      <c r="Q6538" s="4">
        <f>WEEKNUM(Table1[[#This Row],[Invoice Date]])</f>
        <v>47</v>
      </c>
    </row>
    <row r="6539" spans="2:17"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c r="O6539" s="4" t="str">
        <f>TEXT(Table1[[#This Row],[Invoice Date]],"yyyy")</f>
        <v>2021</v>
      </c>
      <c r="P6539" s="4" t="str">
        <f>TEXT(Table1[[#This Row],[Invoice Date]],"mmm")</f>
        <v>Nov</v>
      </c>
      <c r="Q6539" s="4">
        <f>WEEKNUM(Table1[[#This Row],[Invoice Date]])</f>
        <v>47</v>
      </c>
    </row>
    <row r="6540" spans="2:17"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c r="O6540" s="4" t="str">
        <f>TEXT(Table1[[#This Row],[Invoice Date]],"yyyy")</f>
        <v>2021</v>
      </c>
      <c r="P6540" s="4" t="str">
        <f>TEXT(Table1[[#This Row],[Invoice Date]],"mmm")</f>
        <v>Nov</v>
      </c>
      <c r="Q6540" s="4">
        <f>WEEKNUM(Table1[[#This Row],[Invoice Date]])</f>
        <v>47</v>
      </c>
    </row>
    <row r="6541" spans="2:17"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c r="O6541" s="4" t="str">
        <f>TEXT(Table1[[#This Row],[Invoice Date]],"yyyy")</f>
        <v>2021</v>
      </c>
      <c r="P6541" s="4" t="str">
        <f>TEXT(Table1[[#This Row],[Invoice Date]],"mmm")</f>
        <v>Nov</v>
      </c>
      <c r="Q6541" s="4">
        <f>WEEKNUM(Table1[[#This Row],[Invoice Date]])</f>
        <v>47</v>
      </c>
    </row>
    <row r="6542" spans="2:17"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c r="O6542" s="4" t="str">
        <f>TEXT(Table1[[#This Row],[Invoice Date]],"yyyy")</f>
        <v>2021</v>
      </c>
      <c r="P6542" s="4" t="str">
        <f>TEXT(Table1[[#This Row],[Invoice Date]],"mmm")</f>
        <v>Nov</v>
      </c>
      <c r="Q6542" s="4">
        <f>WEEKNUM(Table1[[#This Row],[Invoice Date]])</f>
        <v>47</v>
      </c>
    </row>
    <row r="6543" spans="2:17"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c r="O6543" s="4" t="str">
        <f>TEXT(Table1[[#This Row],[Invoice Date]],"yyyy")</f>
        <v>2021</v>
      </c>
      <c r="P6543" s="4" t="str">
        <f>TEXT(Table1[[#This Row],[Invoice Date]],"mmm")</f>
        <v>Dec</v>
      </c>
      <c r="Q6543" s="4">
        <f>WEEKNUM(Table1[[#This Row],[Invoice Date]])</f>
        <v>51</v>
      </c>
    </row>
    <row r="6544" spans="2:17"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c r="O6544" s="4" t="str">
        <f>TEXT(Table1[[#This Row],[Invoice Date]],"yyyy")</f>
        <v>2021</v>
      </c>
      <c r="P6544" s="4" t="str">
        <f>TEXT(Table1[[#This Row],[Invoice Date]],"mmm")</f>
        <v>Dec</v>
      </c>
      <c r="Q6544" s="4">
        <f>WEEKNUM(Table1[[#This Row],[Invoice Date]])</f>
        <v>51</v>
      </c>
    </row>
    <row r="6545" spans="2:17"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c r="O6545" s="4" t="str">
        <f>TEXT(Table1[[#This Row],[Invoice Date]],"yyyy")</f>
        <v>2021</v>
      </c>
      <c r="P6545" s="4" t="str">
        <f>TEXT(Table1[[#This Row],[Invoice Date]],"mmm")</f>
        <v>Dec</v>
      </c>
      <c r="Q6545" s="4">
        <f>WEEKNUM(Table1[[#This Row],[Invoice Date]])</f>
        <v>51</v>
      </c>
    </row>
    <row r="6546" spans="2:17"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c r="O6546" s="4" t="str">
        <f>TEXT(Table1[[#This Row],[Invoice Date]],"yyyy")</f>
        <v>2021</v>
      </c>
      <c r="P6546" s="4" t="str">
        <f>TEXT(Table1[[#This Row],[Invoice Date]],"mmm")</f>
        <v>Dec</v>
      </c>
      <c r="Q6546" s="4">
        <f>WEEKNUM(Table1[[#This Row],[Invoice Date]])</f>
        <v>51</v>
      </c>
    </row>
    <row r="6547" spans="2:17"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c r="O6547" s="4" t="str">
        <f>TEXT(Table1[[#This Row],[Invoice Date]],"yyyy")</f>
        <v>2021</v>
      </c>
      <c r="P6547" s="4" t="str">
        <f>TEXT(Table1[[#This Row],[Invoice Date]],"mmm")</f>
        <v>Dec</v>
      </c>
      <c r="Q6547" s="4">
        <f>WEEKNUM(Table1[[#This Row],[Invoice Date]])</f>
        <v>51</v>
      </c>
    </row>
    <row r="6548" spans="2:17"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c r="O6548" s="4" t="str">
        <f>TEXT(Table1[[#This Row],[Invoice Date]],"yyyy")</f>
        <v>2021</v>
      </c>
      <c r="P6548" s="4" t="str">
        <f>TEXT(Table1[[#This Row],[Invoice Date]],"mmm")</f>
        <v>Dec</v>
      </c>
      <c r="Q6548" s="4">
        <f>WEEKNUM(Table1[[#This Row],[Invoice Date]])</f>
        <v>51</v>
      </c>
    </row>
    <row r="6549" spans="2:17"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c r="O6549" s="4" t="str">
        <f>TEXT(Table1[[#This Row],[Invoice Date]],"yyyy")</f>
        <v>2021</v>
      </c>
      <c r="P6549" s="4" t="str">
        <f>TEXT(Table1[[#This Row],[Invoice Date]],"mmm")</f>
        <v>Jan</v>
      </c>
      <c r="Q6549" s="4">
        <f>WEEKNUM(Table1[[#This Row],[Invoice Date]])</f>
        <v>4</v>
      </c>
    </row>
    <row r="6550" spans="2:17"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c r="O6550" s="4" t="str">
        <f>TEXT(Table1[[#This Row],[Invoice Date]],"yyyy")</f>
        <v>2021</v>
      </c>
      <c r="P6550" s="4" t="str">
        <f>TEXT(Table1[[#This Row],[Invoice Date]],"mmm")</f>
        <v>Jan</v>
      </c>
      <c r="Q6550" s="4">
        <f>WEEKNUM(Table1[[#This Row],[Invoice Date]])</f>
        <v>4</v>
      </c>
    </row>
    <row r="6551" spans="2:17"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c r="O6551" s="4" t="str">
        <f>TEXT(Table1[[#This Row],[Invoice Date]],"yyyy")</f>
        <v>2021</v>
      </c>
      <c r="P6551" s="4" t="str">
        <f>TEXT(Table1[[#This Row],[Invoice Date]],"mmm")</f>
        <v>Jan</v>
      </c>
      <c r="Q6551" s="4">
        <f>WEEKNUM(Table1[[#This Row],[Invoice Date]])</f>
        <v>4</v>
      </c>
    </row>
    <row r="6552" spans="2:17"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c r="O6552" s="4" t="str">
        <f>TEXT(Table1[[#This Row],[Invoice Date]],"yyyy")</f>
        <v>2021</v>
      </c>
      <c r="P6552" s="4" t="str">
        <f>TEXT(Table1[[#This Row],[Invoice Date]],"mmm")</f>
        <v>Jan</v>
      </c>
      <c r="Q6552" s="4">
        <f>WEEKNUM(Table1[[#This Row],[Invoice Date]])</f>
        <v>4</v>
      </c>
    </row>
    <row r="6553" spans="2:17"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c r="O6553" s="4" t="str">
        <f>TEXT(Table1[[#This Row],[Invoice Date]],"yyyy")</f>
        <v>2021</v>
      </c>
      <c r="P6553" s="4" t="str">
        <f>TEXT(Table1[[#This Row],[Invoice Date]],"mmm")</f>
        <v>Jan</v>
      </c>
      <c r="Q6553" s="4">
        <f>WEEKNUM(Table1[[#This Row],[Invoice Date]])</f>
        <v>4</v>
      </c>
    </row>
    <row r="6554" spans="2:17"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c r="O6554" s="4" t="str">
        <f>TEXT(Table1[[#This Row],[Invoice Date]],"yyyy")</f>
        <v>2021</v>
      </c>
      <c r="P6554" s="4" t="str">
        <f>TEXT(Table1[[#This Row],[Invoice Date]],"mmm")</f>
        <v>Jan</v>
      </c>
      <c r="Q6554" s="4">
        <f>WEEKNUM(Table1[[#This Row],[Invoice Date]])</f>
        <v>4</v>
      </c>
    </row>
    <row r="6555" spans="2:17"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c r="O6555" s="4" t="str">
        <f>TEXT(Table1[[#This Row],[Invoice Date]],"yyyy")</f>
        <v>2021</v>
      </c>
      <c r="P6555" s="4" t="str">
        <f>TEXT(Table1[[#This Row],[Invoice Date]],"mmm")</f>
        <v>Feb</v>
      </c>
      <c r="Q6555" s="4">
        <f>WEEKNUM(Table1[[#This Row],[Invoice Date]])</f>
        <v>9</v>
      </c>
    </row>
    <row r="6556" spans="2:17"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c r="O6556" s="4" t="str">
        <f>TEXT(Table1[[#This Row],[Invoice Date]],"yyyy")</f>
        <v>2021</v>
      </c>
      <c r="P6556" s="4" t="str">
        <f>TEXT(Table1[[#This Row],[Invoice Date]],"mmm")</f>
        <v>Feb</v>
      </c>
      <c r="Q6556" s="4">
        <f>WEEKNUM(Table1[[#This Row],[Invoice Date]])</f>
        <v>9</v>
      </c>
    </row>
    <row r="6557" spans="2:17"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c r="O6557" s="4" t="str">
        <f>TEXT(Table1[[#This Row],[Invoice Date]],"yyyy")</f>
        <v>2021</v>
      </c>
      <c r="P6557" s="4" t="str">
        <f>TEXT(Table1[[#This Row],[Invoice Date]],"mmm")</f>
        <v>Feb</v>
      </c>
      <c r="Q6557" s="4">
        <f>WEEKNUM(Table1[[#This Row],[Invoice Date]])</f>
        <v>9</v>
      </c>
    </row>
    <row r="6558" spans="2:17"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c r="O6558" s="4" t="str">
        <f>TEXT(Table1[[#This Row],[Invoice Date]],"yyyy")</f>
        <v>2021</v>
      </c>
      <c r="P6558" s="4" t="str">
        <f>TEXT(Table1[[#This Row],[Invoice Date]],"mmm")</f>
        <v>Feb</v>
      </c>
      <c r="Q6558" s="4">
        <f>WEEKNUM(Table1[[#This Row],[Invoice Date]])</f>
        <v>9</v>
      </c>
    </row>
    <row r="6559" spans="2:17"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c r="O6559" s="4" t="str">
        <f>TEXT(Table1[[#This Row],[Invoice Date]],"yyyy")</f>
        <v>2021</v>
      </c>
      <c r="P6559" s="4" t="str">
        <f>TEXT(Table1[[#This Row],[Invoice Date]],"mmm")</f>
        <v>Feb</v>
      </c>
      <c r="Q6559" s="4">
        <f>WEEKNUM(Table1[[#This Row],[Invoice Date]])</f>
        <v>9</v>
      </c>
    </row>
    <row r="6560" spans="2:17"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c r="O6560" s="4" t="str">
        <f>TEXT(Table1[[#This Row],[Invoice Date]],"yyyy")</f>
        <v>2021</v>
      </c>
      <c r="P6560" s="4" t="str">
        <f>TEXT(Table1[[#This Row],[Invoice Date]],"mmm")</f>
        <v>Feb</v>
      </c>
      <c r="Q6560" s="4">
        <f>WEEKNUM(Table1[[#This Row],[Invoice Date]])</f>
        <v>9</v>
      </c>
    </row>
    <row r="6561" spans="2:17"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c r="O6561" s="4" t="str">
        <f>TEXT(Table1[[#This Row],[Invoice Date]],"yyyy")</f>
        <v>2021</v>
      </c>
      <c r="P6561" s="4" t="str">
        <f>TEXT(Table1[[#This Row],[Invoice Date]],"mmm")</f>
        <v>Mar</v>
      </c>
      <c r="Q6561" s="4">
        <f>WEEKNUM(Table1[[#This Row],[Invoice Date]])</f>
        <v>12</v>
      </c>
    </row>
    <row r="6562" spans="2:17"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c r="O6562" s="4" t="str">
        <f>TEXT(Table1[[#This Row],[Invoice Date]],"yyyy")</f>
        <v>2021</v>
      </c>
      <c r="P6562" s="4" t="str">
        <f>TEXT(Table1[[#This Row],[Invoice Date]],"mmm")</f>
        <v>Mar</v>
      </c>
      <c r="Q6562" s="4">
        <f>WEEKNUM(Table1[[#This Row],[Invoice Date]])</f>
        <v>12</v>
      </c>
    </row>
    <row r="6563" spans="2:17"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c r="O6563" s="4" t="str">
        <f>TEXT(Table1[[#This Row],[Invoice Date]],"yyyy")</f>
        <v>2021</v>
      </c>
      <c r="P6563" s="4" t="str">
        <f>TEXT(Table1[[#This Row],[Invoice Date]],"mmm")</f>
        <v>Mar</v>
      </c>
      <c r="Q6563" s="4">
        <f>WEEKNUM(Table1[[#This Row],[Invoice Date]])</f>
        <v>12</v>
      </c>
    </row>
    <row r="6564" spans="2:17"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c r="O6564" s="4" t="str">
        <f>TEXT(Table1[[#This Row],[Invoice Date]],"yyyy")</f>
        <v>2021</v>
      </c>
      <c r="P6564" s="4" t="str">
        <f>TEXT(Table1[[#This Row],[Invoice Date]],"mmm")</f>
        <v>Mar</v>
      </c>
      <c r="Q6564" s="4">
        <f>WEEKNUM(Table1[[#This Row],[Invoice Date]])</f>
        <v>12</v>
      </c>
    </row>
    <row r="6565" spans="2:17"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c r="O6565" s="4" t="str">
        <f>TEXT(Table1[[#This Row],[Invoice Date]],"yyyy")</f>
        <v>2021</v>
      </c>
      <c r="P6565" s="4" t="str">
        <f>TEXT(Table1[[#This Row],[Invoice Date]],"mmm")</f>
        <v>Mar</v>
      </c>
      <c r="Q6565" s="4">
        <f>WEEKNUM(Table1[[#This Row],[Invoice Date]])</f>
        <v>12</v>
      </c>
    </row>
    <row r="6566" spans="2:17"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c r="O6566" s="4" t="str">
        <f>TEXT(Table1[[#This Row],[Invoice Date]],"yyyy")</f>
        <v>2021</v>
      </c>
      <c r="P6566" s="4" t="str">
        <f>TEXT(Table1[[#This Row],[Invoice Date]],"mmm")</f>
        <v>Mar</v>
      </c>
      <c r="Q6566" s="4">
        <f>WEEKNUM(Table1[[#This Row],[Invoice Date]])</f>
        <v>12</v>
      </c>
    </row>
    <row r="6567" spans="2:17"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c r="O6567" s="4" t="str">
        <f>TEXT(Table1[[#This Row],[Invoice Date]],"yyyy")</f>
        <v>2021</v>
      </c>
      <c r="P6567" s="4" t="str">
        <f>TEXT(Table1[[#This Row],[Invoice Date]],"mmm")</f>
        <v>Apr</v>
      </c>
      <c r="Q6567" s="4">
        <f>WEEKNUM(Table1[[#This Row],[Invoice Date]])</f>
        <v>17</v>
      </c>
    </row>
    <row r="6568" spans="2:17"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c r="O6568" s="4" t="str">
        <f>TEXT(Table1[[#This Row],[Invoice Date]],"yyyy")</f>
        <v>2021</v>
      </c>
      <c r="P6568" s="4" t="str">
        <f>TEXT(Table1[[#This Row],[Invoice Date]],"mmm")</f>
        <v>Apr</v>
      </c>
      <c r="Q6568" s="4">
        <f>WEEKNUM(Table1[[#This Row],[Invoice Date]])</f>
        <v>17</v>
      </c>
    </row>
    <row r="6569" spans="2:17"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c r="O6569" s="4" t="str">
        <f>TEXT(Table1[[#This Row],[Invoice Date]],"yyyy")</f>
        <v>2021</v>
      </c>
      <c r="P6569" s="4" t="str">
        <f>TEXT(Table1[[#This Row],[Invoice Date]],"mmm")</f>
        <v>Apr</v>
      </c>
      <c r="Q6569" s="4">
        <f>WEEKNUM(Table1[[#This Row],[Invoice Date]])</f>
        <v>17</v>
      </c>
    </row>
    <row r="6570" spans="2:17"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c r="O6570" s="4" t="str">
        <f>TEXT(Table1[[#This Row],[Invoice Date]],"yyyy")</f>
        <v>2021</v>
      </c>
      <c r="P6570" s="4" t="str">
        <f>TEXT(Table1[[#This Row],[Invoice Date]],"mmm")</f>
        <v>Apr</v>
      </c>
      <c r="Q6570" s="4">
        <f>WEEKNUM(Table1[[#This Row],[Invoice Date]])</f>
        <v>17</v>
      </c>
    </row>
    <row r="6571" spans="2:17"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c r="O6571" s="4" t="str">
        <f>TEXT(Table1[[#This Row],[Invoice Date]],"yyyy")</f>
        <v>2021</v>
      </c>
      <c r="P6571" s="4" t="str">
        <f>TEXT(Table1[[#This Row],[Invoice Date]],"mmm")</f>
        <v>Apr</v>
      </c>
      <c r="Q6571" s="4">
        <f>WEEKNUM(Table1[[#This Row],[Invoice Date]])</f>
        <v>17</v>
      </c>
    </row>
    <row r="6572" spans="2:17"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c r="O6572" s="4" t="str">
        <f>TEXT(Table1[[#This Row],[Invoice Date]],"yyyy")</f>
        <v>2021</v>
      </c>
      <c r="P6572" s="4" t="str">
        <f>TEXT(Table1[[#This Row],[Invoice Date]],"mmm")</f>
        <v>Apr</v>
      </c>
      <c r="Q6572" s="4">
        <f>WEEKNUM(Table1[[#This Row],[Invoice Date]])</f>
        <v>17</v>
      </c>
    </row>
    <row r="6573" spans="2:17"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c r="O6573" s="4" t="str">
        <f>TEXT(Table1[[#This Row],[Invoice Date]],"yyyy")</f>
        <v>2021</v>
      </c>
      <c r="P6573" s="4" t="str">
        <f>TEXT(Table1[[#This Row],[Invoice Date]],"mmm")</f>
        <v>May</v>
      </c>
      <c r="Q6573" s="4">
        <f>WEEKNUM(Table1[[#This Row],[Invoice Date]])</f>
        <v>21</v>
      </c>
    </row>
    <row r="6574" spans="2:17"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c r="O6574" s="4" t="str">
        <f>TEXT(Table1[[#This Row],[Invoice Date]],"yyyy")</f>
        <v>2021</v>
      </c>
      <c r="P6574" s="4" t="str">
        <f>TEXT(Table1[[#This Row],[Invoice Date]],"mmm")</f>
        <v>May</v>
      </c>
      <c r="Q6574" s="4">
        <f>WEEKNUM(Table1[[#This Row],[Invoice Date]])</f>
        <v>21</v>
      </c>
    </row>
    <row r="6575" spans="2:17"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c r="O6575" s="4" t="str">
        <f>TEXT(Table1[[#This Row],[Invoice Date]],"yyyy")</f>
        <v>2021</v>
      </c>
      <c r="P6575" s="4" t="str">
        <f>TEXT(Table1[[#This Row],[Invoice Date]],"mmm")</f>
        <v>May</v>
      </c>
      <c r="Q6575" s="4">
        <f>WEEKNUM(Table1[[#This Row],[Invoice Date]])</f>
        <v>21</v>
      </c>
    </row>
    <row r="6576" spans="2:17"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c r="O6576" s="4" t="str">
        <f>TEXT(Table1[[#This Row],[Invoice Date]],"yyyy")</f>
        <v>2021</v>
      </c>
      <c r="P6576" s="4" t="str">
        <f>TEXT(Table1[[#This Row],[Invoice Date]],"mmm")</f>
        <v>May</v>
      </c>
      <c r="Q6576" s="4">
        <f>WEEKNUM(Table1[[#This Row],[Invoice Date]])</f>
        <v>21</v>
      </c>
    </row>
    <row r="6577" spans="2:17"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c r="O6577" s="4" t="str">
        <f>TEXT(Table1[[#This Row],[Invoice Date]],"yyyy")</f>
        <v>2021</v>
      </c>
      <c r="P6577" s="4" t="str">
        <f>TEXT(Table1[[#This Row],[Invoice Date]],"mmm")</f>
        <v>May</v>
      </c>
      <c r="Q6577" s="4">
        <f>WEEKNUM(Table1[[#This Row],[Invoice Date]])</f>
        <v>21</v>
      </c>
    </row>
    <row r="6578" spans="2:17"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c r="O6578" s="4" t="str">
        <f>TEXT(Table1[[#This Row],[Invoice Date]],"yyyy")</f>
        <v>2021</v>
      </c>
      <c r="P6578" s="4" t="str">
        <f>TEXT(Table1[[#This Row],[Invoice Date]],"mmm")</f>
        <v>May</v>
      </c>
      <c r="Q6578" s="4">
        <f>WEEKNUM(Table1[[#This Row],[Invoice Date]])</f>
        <v>21</v>
      </c>
    </row>
    <row r="6579" spans="2:17"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c r="O6579" s="4" t="str">
        <f>TEXT(Table1[[#This Row],[Invoice Date]],"yyyy")</f>
        <v>2021</v>
      </c>
      <c r="P6579" s="4" t="str">
        <f>TEXT(Table1[[#This Row],[Invoice Date]],"mmm")</f>
        <v>Jun</v>
      </c>
      <c r="Q6579" s="4">
        <f>WEEKNUM(Table1[[#This Row],[Invoice Date]])</f>
        <v>26</v>
      </c>
    </row>
    <row r="6580" spans="2:17"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c r="O6580" s="4" t="str">
        <f>TEXT(Table1[[#This Row],[Invoice Date]],"yyyy")</f>
        <v>2021</v>
      </c>
      <c r="P6580" s="4" t="str">
        <f>TEXT(Table1[[#This Row],[Invoice Date]],"mmm")</f>
        <v>Jun</v>
      </c>
      <c r="Q6580" s="4">
        <f>WEEKNUM(Table1[[#This Row],[Invoice Date]])</f>
        <v>26</v>
      </c>
    </row>
    <row r="6581" spans="2:17"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c r="O6581" s="4" t="str">
        <f>TEXT(Table1[[#This Row],[Invoice Date]],"yyyy")</f>
        <v>2021</v>
      </c>
      <c r="P6581" s="4" t="str">
        <f>TEXT(Table1[[#This Row],[Invoice Date]],"mmm")</f>
        <v>Jun</v>
      </c>
      <c r="Q6581" s="4">
        <f>WEEKNUM(Table1[[#This Row],[Invoice Date]])</f>
        <v>26</v>
      </c>
    </row>
    <row r="6582" spans="2:17"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c r="O6582" s="4" t="str">
        <f>TEXT(Table1[[#This Row],[Invoice Date]],"yyyy")</f>
        <v>2021</v>
      </c>
      <c r="P6582" s="4" t="str">
        <f>TEXT(Table1[[#This Row],[Invoice Date]],"mmm")</f>
        <v>Jun</v>
      </c>
      <c r="Q6582" s="4">
        <f>WEEKNUM(Table1[[#This Row],[Invoice Date]])</f>
        <v>26</v>
      </c>
    </row>
    <row r="6583" spans="2:17"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c r="O6583" s="4" t="str">
        <f>TEXT(Table1[[#This Row],[Invoice Date]],"yyyy")</f>
        <v>2021</v>
      </c>
      <c r="P6583" s="4" t="str">
        <f>TEXT(Table1[[#This Row],[Invoice Date]],"mmm")</f>
        <v>Jun</v>
      </c>
      <c r="Q6583" s="4">
        <f>WEEKNUM(Table1[[#This Row],[Invoice Date]])</f>
        <v>26</v>
      </c>
    </row>
    <row r="6584" spans="2:17"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c r="O6584" s="4" t="str">
        <f>TEXT(Table1[[#This Row],[Invoice Date]],"yyyy")</f>
        <v>2021</v>
      </c>
      <c r="P6584" s="4" t="str">
        <f>TEXT(Table1[[#This Row],[Invoice Date]],"mmm")</f>
        <v>Jun</v>
      </c>
      <c r="Q6584" s="4">
        <f>WEEKNUM(Table1[[#This Row],[Invoice Date]])</f>
        <v>26</v>
      </c>
    </row>
    <row r="6585" spans="2:17"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c r="O6585" s="4" t="str">
        <f>TEXT(Table1[[#This Row],[Invoice Date]],"yyyy")</f>
        <v>2021</v>
      </c>
      <c r="P6585" s="4" t="str">
        <f>TEXT(Table1[[#This Row],[Invoice Date]],"mmm")</f>
        <v>Jul</v>
      </c>
      <c r="Q6585" s="4">
        <f>WEEKNUM(Table1[[#This Row],[Invoice Date]])</f>
        <v>30</v>
      </c>
    </row>
    <row r="6586" spans="2:17"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c r="O6586" s="4" t="str">
        <f>TEXT(Table1[[#This Row],[Invoice Date]],"yyyy")</f>
        <v>2021</v>
      </c>
      <c r="P6586" s="4" t="str">
        <f>TEXT(Table1[[#This Row],[Invoice Date]],"mmm")</f>
        <v>Jul</v>
      </c>
      <c r="Q6586" s="4">
        <f>WEEKNUM(Table1[[#This Row],[Invoice Date]])</f>
        <v>30</v>
      </c>
    </row>
    <row r="6587" spans="2:17"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c r="O6587" s="4" t="str">
        <f>TEXT(Table1[[#This Row],[Invoice Date]],"yyyy")</f>
        <v>2021</v>
      </c>
      <c r="P6587" s="4" t="str">
        <f>TEXT(Table1[[#This Row],[Invoice Date]],"mmm")</f>
        <v>Jul</v>
      </c>
      <c r="Q6587" s="4">
        <f>WEEKNUM(Table1[[#This Row],[Invoice Date]])</f>
        <v>30</v>
      </c>
    </row>
    <row r="6588" spans="2:17"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c r="O6588" s="4" t="str">
        <f>TEXT(Table1[[#This Row],[Invoice Date]],"yyyy")</f>
        <v>2021</v>
      </c>
      <c r="P6588" s="4" t="str">
        <f>TEXT(Table1[[#This Row],[Invoice Date]],"mmm")</f>
        <v>Jul</v>
      </c>
      <c r="Q6588" s="4">
        <f>WEEKNUM(Table1[[#This Row],[Invoice Date]])</f>
        <v>30</v>
      </c>
    </row>
    <row r="6589" spans="2:17"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c r="O6589" s="4" t="str">
        <f>TEXT(Table1[[#This Row],[Invoice Date]],"yyyy")</f>
        <v>2021</v>
      </c>
      <c r="P6589" s="4" t="str">
        <f>TEXT(Table1[[#This Row],[Invoice Date]],"mmm")</f>
        <v>Jul</v>
      </c>
      <c r="Q6589" s="4">
        <f>WEEKNUM(Table1[[#This Row],[Invoice Date]])</f>
        <v>30</v>
      </c>
    </row>
    <row r="6590" spans="2:17"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c r="O6590" s="4" t="str">
        <f>TEXT(Table1[[#This Row],[Invoice Date]],"yyyy")</f>
        <v>2021</v>
      </c>
      <c r="P6590" s="4" t="str">
        <f>TEXT(Table1[[#This Row],[Invoice Date]],"mmm")</f>
        <v>Jul</v>
      </c>
      <c r="Q6590" s="4">
        <f>WEEKNUM(Table1[[#This Row],[Invoice Date]])</f>
        <v>30</v>
      </c>
    </row>
    <row r="6591" spans="2:17"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c r="O6591" s="4" t="str">
        <f>TEXT(Table1[[#This Row],[Invoice Date]],"yyyy")</f>
        <v>2021</v>
      </c>
      <c r="P6591" s="4" t="str">
        <f>TEXT(Table1[[#This Row],[Invoice Date]],"mmm")</f>
        <v>Aug</v>
      </c>
      <c r="Q6591" s="4">
        <f>WEEKNUM(Table1[[#This Row],[Invoice Date]])</f>
        <v>34</v>
      </c>
    </row>
    <row r="6592" spans="2:17"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c r="O6592" s="4" t="str">
        <f>TEXT(Table1[[#This Row],[Invoice Date]],"yyyy")</f>
        <v>2021</v>
      </c>
      <c r="P6592" s="4" t="str">
        <f>TEXT(Table1[[#This Row],[Invoice Date]],"mmm")</f>
        <v>Aug</v>
      </c>
      <c r="Q6592" s="4">
        <f>WEEKNUM(Table1[[#This Row],[Invoice Date]])</f>
        <v>34</v>
      </c>
    </row>
    <row r="6593" spans="2:17"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c r="O6593" s="4" t="str">
        <f>TEXT(Table1[[#This Row],[Invoice Date]],"yyyy")</f>
        <v>2021</v>
      </c>
      <c r="P6593" s="4" t="str">
        <f>TEXT(Table1[[#This Row],[Invoice Date]],"mmm")</f>
        <v>Aug</v>
      </c>
      <c r="Q6593" s="4">
        <f>WEEKNUM(Table1[[#This Row],[Invoice Date]])</f>
        <v>34</v>
      </c>
    </row>
    <row r="6594" spans="2:17"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c r="O6594" s="4" t="str">
        <f>TEXT(Table1[[#This Row],[Invoice Date]],"yyyy")</f>
        <v>2021</v>
      </c>
      <c r="P6594" s="4" t="str">
        <f>TEXT(Table1[[#This Row],[Invoice Date]],"mmm")</f>
        <v>Aug</v>
      </c>
      <c r="Q6594" s="4">
        <f>WEEKNUM(Table1[[#This Row],[Invoice Date]])</f>
        <v>34</v>
      </c>
    </row>
    <row r="6595" spans="2:17"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c r="O6595" s="4" t="str">
        <f>TEXT(Table1[[#This Row],[Invoice Date]],"yyyy")</f>
        <v>2021</v>
      </c>
      <c r="P6595" s="4" t="str">
        <f>TEXT(Table1[[#This Row],[Invoice Date]],"mmm")</f>
        <v>Aug</v>
      </c>
      <c r="Q6595" s="4">
        <f>WEEKNUM(Table1[[#This Row],[Invoice Date]])</f>
        <v>34</v>
      </c>
    </row>
    <row r="6596" spans="2:17"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c r="O6596" s="4" t="str">
        <f>TEXT(Table1[[#This Row],[Invoice Date]],"yyyy")</f>
        <v>2021</v>
      </c>
      <c r="P6596" s="4" t="str">
        <f>TEXT(Table1[[#This Row],[Invoice Date]],"mmm")</f>
        <v>Aug</v>
      </c>
      <c r="Q6596" s="4">
        <f>WEEKNUM(Table1[[#This Row],[Invoice Date]])</f>
        <v>34</v>
      </c>
    </row>
    <row r="6597" spans="2:17"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c r="O6597" s="4" t="str">
        <f>TEXT(Table1[[#This Row],[Invoice Date]],"yyyy")</f>
        <v>2021</v>
      </c>
      <c r="P6597" s="4" t="str">
        <f>TEXT(Table1[[#This Row],[Invoice Date]],"mmm")</f>
        <v>Sep</v>
      </c>
      <c r="Q6597" s="4">
        <f>WEEKNUM(Table1[[#This Row],[Invoice Date]])</f>
        <v>39</v>
      </c>
    </row>
    <row r="6598" spans="2:17"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c r="O6598" s="4" t="str">
        <f>TEXT(Table1[[#This Row],[Invoice Date]],"yyyy")</f>
        <v>2021</v>
      </c>
      <c r="P6598" s="4" t="str">
        <f>TEXT(Table1[[#This Row],[Invoice Date]],"mmm")</f>
        <v>Sep</v>
      </c>
      <c r="Q6598" s="4">
        <f>WEEKNUM(Table1[[#This Row],[Invoice Date]])</f>
        <v>39</v>
      </c>
    </row>
    <row r="6599" spans="2:17"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c r="O6599" s="4" t="str">
        <f>TEXT(Table1[[#This Row],[Invoice Date]],"yyyy")</f>
        <v>2021</v>
      </c>
      <c r="P6599" s="4" t="str">
        <f>TEXT(Table1[[#This Row],[Invoice Date]],"mmm")</f>
        <v>Sep</v>
      </c>
      <c r="Q6599" s="4">
        <f>WEEKNUM(Table1[[#This Row],[Invoice Date]])</f>
        <v>39</v>
      </c>
    </row>
    <row r="6600" spans="2:17"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c r="O6600" s="4" t="str">
        <f>TEXT(Table1[[#This Row],[Invoice Date]],"yyyy")</f>
        <v>2021</v>
      </c>
      <c r="P6600" s="4" t="str">
        <f>TEXT(Table1[[#This Row],[Invoice Date]],"mmm")</f>
        <v>Sep</v>
      </c>
      <c r="Q6600" s="4">
        <f>WEEKNUM(Table1[[#This Row],[Invoice Date]])</f>
        <v>39</v>
      </c>
    </row>
    <row r="6601" spans="2:17"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c r="O6601" s="4" t="str">
        <f>TEXT(Table1[[#This Row],[Invoice Date]],"yyyy")</f>
        <v>2021</v>
      </c>
      <c r="P6601" s="4" t="str">
        <f>TEXT(Table1[[#This Row],[Invoice Date]],"mmm")</f>
        <v>Sep</v>
      </c>
      <c r="Q6601" s="4">
        <f>WEEKNUM(Table1[[#This Row],[Invoice Date]])</f>
        <v>39</v>
      </c>
    </row>
    <row r="6602" spans="2:17"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c r="O6602" s="4" t="str">
        <f>TEXT(Table1[[#This Row],[Invoice Date]],"yyyy")</f>
        <v>2021</v>
      </c>
      <c r="P6602" s="4" t="str">
        <f>TEXT(Table1[[#This Row],[Invoice Date]],"mmm")</f>
        <v>Sep</v>
      </c>
      <c r="Q6602" s="4">
        <f>WEEKNUM(Table1[[#This Row],[Invoice Date]])</f>
        <v>39</v>
      </c>
    </row>
    <row r="6603" spans="2:17"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c r="O6603" s="4" t="str">
        <f>TEXT(Table1[[#This Row],[Invoice Date]],"yyyy")</f>
        <v>2021</v>
      </c>
      <c r="P6603" s="4" t="str">
        <f>TEXT(Table1[[#This Row],[Invoice Date]],"mmm")</f>
        <v>Oct</v>
      </c>
      <c r="Q6603" s="4">
        <f>WEEKNUM(Table1[[#This Row],[Invoice Date]])</f>
        <v>43</v>
      </c>
    </row>
    <row r="6604" spans="2:17"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c r="O6604" s="4" t="str">
        <f>TEXT(Table1[[#This Row],[Invoice Date]],"yyyy")</f>
        <v>2021</v>
      </c>
      <c r="P6604" s="4" t="str">
        <f>TEXT(Table1[[#This Row],[Invoice Date]],"mmm")</f>
        <v>Oct</v>
      </c>
      <c r="Q6604" s="4">
        <f>WEEKNUM(Table1[[#This Row],[Invoice Date]])</f>
        <v>43</v>
      </c>
    </row>
    <row r="6605" spans="2:17"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c r="O6605" s="4" t="str">
        <f>TEXT(Table1[[#This Row],[Invoice Date]],"yyyy")</f>
        <v>2021</v>
      </c>
      <c r="P6605" s="4" t="str">
        <f>TEXT(Table1[[#This Row],[Invoice Date]],"mmm")</f>
        <v>Oct</v>
      </c>
      <c r="Q6605" s="4">
        <f>WEEKNUM(Table1[[#This Row],[Invoice Date]])</f>
        <v>43</v>
      </c>
    </row>
    <row r="6606" spans="2:17"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c r="O6606" s="4" t="str">
        <f>TEXT(Table1[[#This Row],[Invoice Date]],"yyyy")</f>
        <v>2021</v>
      </c>
      <c r="P6606" s="4" t="str">
        <f>TEXT(Table1[[#This Row],[Invoice Date]],"mmm")</f>
        <v>Oct</v>
      </c>
      <c r="Q6606" s="4">
        <f>WEEKNUM(Table1[[#This Row],[Invoice Date]])</f>
        <v>43</v>
      </c>
    </row>
    <row r="6607" spans="2:17"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c r="O6607" s="4" t="str">
        <f>TEXT(Table1[[#This Row],[Invoice Date]],"yyyy")</f>
        <v>2021</v>
      </c>
      <c r="P6607" s="4" t="str">
        <f>TEXT(Table1[[#This Row],[Invoice Date]],"mmm")</f>
        <v>Oct</v>
      </c>
      <c r="Q6607" s="4">
        <f>WEEKNUM(Table1[[#This Row],[Invoice Date]])</f>
        <v>43</v>
      </c>
    </row>
    <row r="6608" spans="2:17"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c r="O6608" s="4" t="str">
        <f>TEXT(Table1[[#This Row],[Invoice Date]],"yyyy")</f>
        <v>2021</v>
      </c>
      <c r="P6608" s="4" t="str">
        <f>TEXT(Table1[[#This Row],[Invoice Date]],"mmm")</f>
        <v>Oct</v>
      </c>
      <c r="Q6608" s="4">
        <f>WEEKNUM(Table1[[#This Row],[Invoice Date]])</f>
        <v>43</v>
      </c>
    </row>
    <row r="6609" spans="2:17"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c r="O6609" s="4" t="str">
        <f>TEXT(Table1[[#This Row],[Invoice Date]],"yyyy")</f>
        <v>2021</v>
      </c>
      <c r="P6609" s="4" t="str">
        <f>TEXT(Table1[[#This Row],[Invoice Date]],"mmm")</f>
        <v>Nov</v>
      </c>
      <c r="Q6609" s="4">
        <f>WEEKNUM(Table1[[#This Row],[Invoice Date]])</f>
        <v>47</v>
      </c>
    </row>
    <row r="6610" spans="2:17"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c r="O6610" s="4" t="str">
        <f>TEXT(Table1[[#This Row],[Invoice Date]],"yyyy")</f>
        <v>2021</v>
      </c>
      <c r="P6610" s="4" t="str">
        <f>TEXT(Table1[[#This Row],[Invoice Date]],"mmm")</f>
        <v>Nov</v>
      </c>
      <c r="Q6610" s="4">
        <f>WEEKNUM(Table1[[#This Row],[Invoice Date]])</f>
        <v>47</v>
      </c>
    </row>
    <row r="6611" spans="2:17"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c r="O6611" s="4" t="str">
        <f>TEXT(Table1[[#This Row],[Invoice Date]],"yyyy")</f>
        <v>2021</v>
      </c>
      <c r="P6611" s="4" t="str">
        <f>TEXT(Table1[[#This Row],[Invoice Date]],"mmm")</f>
        <v>Nov</v>
      </c>
      <c r="Q6611" s="4">
        <f>WEEKNUM(Table1[[#This Row],[Invoice Date]])</f>
        <v>47</v>
      </c>
    </row>
    <row r="6612" spans="2:17"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c r="O6612" s="4" t="str">
        <f>TEXT(Table1[[#This Row],[Invoice Date]],"yyyy")</f>
        <v>2021</v>
      </c>
      <c r="P6612" s="4" t="str">
        <f>TEXT(Table1[[#This Row],[Invoice Date]],"mmm")</f>
        <v>Nov</v>
      </c>
      <c r="Q6612" s="4">
        <f>WEEKNUM(Table1[[#This Row],[Invoice Date]])</f>
        <v>47</v>
      </c>
    </row>
    <row r="6613" spans="2:17"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c r="O6613" s="4" t="str">
        <f>TEXT(Table1[[#This Row],[Invoice Date]],"yyyy")</f>
        <v>2021</v>
      </c>
      <c r="P6613" s="4" t="str">
        <f>TEXT(Table1[[#This Row],[Invoice Date]],"mmm")</f>
        <v>Nov</v>
      </c>
      <c r="Q6613" s="4">
        <f>WEEKNUM(Table1[[#This Row],[Invoice Date]])</f>
        <v>47</v>
      </c>
    </row>
    <row r="6614" spans="2:17"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c r="O6614" s="4" t="str">
        <f>TEXT(Table1[[#This Row],[Invoice Date]],"yyyy")</f>
        <v>2021</v>
      </c>
      <c r="P6614" s="4" t="str">
        <f>TEXT(Table1[[#This Row],[Invoice Date]],"mmm")</f>
        <v>Nov</v>
      </c>
      <c r="Q6614" s="4">
        <f>WEEKNUM(Table1[[#This Row],[Invoice Date]])</f>
        <v>47</v>
      </c>
    </row>
    <row r="6615" spans="2:17"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c r="O6615" s="4" t="str">
        <f>TEXT(Table1[[#This Row],[Invoice Date]],"yyyy")</f>
        <v>2021</v>
      </c>
      <c r="P6615" s="4" t="str">
        <f>TEXT(Table1[[#This Row],[Invoice Date]],"mmm")</f>
        <v>Dec</v>
      </c>
      <c r="Q6615" s="4">
        <f>WEEKNUM(Table1[[#This Row],[Invoice Date]])</f>
        <v>52</v>
      </c>
    </row>
    <row r="6616" spans="2:17"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c r="O6616" s="4" t="str">
        <f>TEXT(Table1[[#This Row],[Invoice Date]],"yyyy")</f>
        <v>2021</v>
      </c>
      <c r="P6616" s="4" t="str">
        <f>TEXT(Table1[[#This Row],[Invoice Date]],"mmm")</f>
        <v>Dec</v>
      </c>
      <c r="Q6616" s="4">
        <f>WEEKNUM(Table1[[#This Row],[Invoice Date]])</f>
        <v>52</v>
      </c>
    </row>
    <row r="6617" spans="2:17"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c r="O6617" s="4" t="str">
        <f>TEXT(Table1[[#This Row],[Invoice Date]],"yyyy")</f>
        <v>2021</v>
      </c>
      <c r="P6617" s="4" t="str">
        <f>TEXT(Table1[[#This Row],[Invoice Date]],"mmm")</f>
        <v>Dec</v>
      </c>
      <c r="Q6617" s="4">
        <f>WEEKNUM(Table1[[#This Row],[Invoice Date]])</f>
        <v>52</v>
      </c>
    </row>
    <row r="6618" spans="2:17"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c r="O6618" s="4" t="str">
        <f>TEXT(Table1[[#This Row],[Invoice Date]],"yyyy")</f>
        <v>2021</v>
      </c>
      <c r="P6618" s="4" t="str">
        <f>TEXT(Table1[[#This Row],[Invoice Date]],"mmm")</f>
        <v>Dec</v>
      </c>
      <c r="Q6618" s="4">
        <f>WEEKNUM(Table1[[#This Row],[Invoice Date]])</f>
        <v>52</v>
      </c>
    </row>
    <row r="6619" spans="2:17"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c r="O6619" s="4" t="str">
        <f>TEXT(Table1[[#This Row],[Invoice Date]],"yyyy")</f>
        <v>2021</v>
      </c>
      <c r="P6619" s="4" t="str">
        <f>TEXT(Table1[[#This Row],[Invoice Date]],"mmm")</f>
        <v>Dec</v>
      </c>
      <c r="Q6619" s="4">
        <f>WEEKNUM(Table1[[#This Row],[Invoice Date]])</f>
        <v>52</v>
      </c>
    </row>
    <row r="6620" spans="2:17"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c r="O6620" s="4" t="str">
        <f>TEXT(Table1[[#This Row],[Invoice Date]],"yyyy")</f>
        <v>2021</v>
      </c>
      <c r="P6620" s="4" t="str">
        <f>TEXT(Table1[[#This Row],[Invoice Date]],"mmm")</f>
        <v>Dec</v>
      </c>
      <c r="Q6620" s="4">
        <f>WEEKNUM(Table1[[#This Row],[Invoice Date]])</f>
        <v>52</v>
      </c>
    </row>
    <row r="6621" spans="2:17"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c r="O6621" s="4" t="str">
        <f>TEXT(Table1[[#This Row],[Invoice Date]],"yyyy")</f>
        <v>2021</v>
      </c>
      <c r="P6621" s="4" t="str">
        <f>TEXT(Table1[[#This Row],[Invoice Date]],"mmm")</f>
        <v>Jan</v>
      </c>
      <c r="Q6621" s="4">
        <f>WEEKNUM(Table1[[#This Row],[Invoice Date]])</f>
        <v>4</v>
      </c>
    </row>
    <row r="6622" spans="2:17"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c r="O6622" s="4" t="str">
        <f>TEXT(Table1[[#This Row],[Invoice Date]],"yyyy")</f>
        <v>2021</v>
      </c>
      <c r="P6622" s="4" t="str">
        <f>TEXT(Table1[[#This Row],[Invoice Date]],"mmm")</f>
        <v>Jan</v>
      </c>
      <c r="Q6622" s="4">
        <f>WEEKNUM(Table1[[#This Row],[Invoice Date]])</f>
        <v>4</v>
      </c>
    </row>
    <row r="6623" spans="2:17"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c r="O6623" s="4" t="str">
        <f>TEXT(Table1[[#This Row],[Invoice Date]],"yyyy")</f>
        <v>2021</v>
      </c>
      <c r="P6623" s="4" t="str">
        <f>TEXT(Table1[[#This Row],[Invoice Date]],"mmm")</f>
        <v>Jan</v>
      </c>
      <c r="Q6623" s="4">
        <f>WEEKNUM(Table1[[#This Row],[Invoice Date]])</f>
        <v>4</v>
      </c>
    </row>
    <row r="6624" spans="2:17"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c r="O6624" s="4" t="str">
        <f>TEXT(Table1[[#This Row],[Invoice Date]],"yyyy")</f>
        <v>2021</v>
      </c>
      <c r="P6624" s="4" t="str">
        <f>TEXT(Table1[[#This Row],[Invoice Date]],"mmm")</f>
        <v>Jan</v>
      </c>
      <c r="Q6624" s="4">
        <f>WEEKNUM(Table1[[#This Row],[Invoice Date]])</f>
        <v>4</v>
      </c>
    </row>
    <row r="6625" spans="2:17"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c r="O6625" s="4" t="str">
        <f>TEXT(Table1[[#This Row],[Invoice Date]],"yyyy")</f>
        <v>2021</v>
      </c>
      <c r="P6625" s="4" t="str">
        <f>TEXT(Table1[[#This Row],[Invoice Date]],"mmm")</f>
        <v>Jan</v>
      </c>
      <c r="Q6625" s="4">
        <f>WEEKNUM(Table1[[#This Row],[Invoice Date]])</f>
        <v>4</v>
      </c>
    </row>
    <row r="6626" spans="2:17"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c r="O6626" s="4" t="str">
        <f>TEXT(Table1[[#This Row],[Invoice Date]],"yyyy")</f>
        <v>2021</v>
      </c>
      <c r="P6626" s="4" t="str">
        <f>TEXT(Table1[[#This Row],[Invoice Date]],"mmm")</f>
        <v>Jan</v>
      </c>
      <c r="Q6626" s="4">
        <f>WEEKNUM(Table1[[#This Row],[Invoice Date]])</f>
        <v>4</v>
      </c>
    </row>
    <row r="6627" spans="2:17"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c r="O6627" s="4" t="str">
        <f>TEXT(Table1[[#This Row],[Invoice Date]],"yyyy")</f>
        <v>2021</v>
      </c>
      <c r="P6627" s="4" t="str">
        <f>TEXT(Table1[[#This Row],[Invoice Date]],"mmm")</f>
        <v>Feb</v>
      </c>
      <c r="Q6627" s="4">
        <f>WEEKNUM(Table1[[#This Row],[Invoice Date]])</f>
        <v>9</v>
      </c>
    </row>
    <row r="6628" spans="2:17"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c r="O6628" s="4" t="str">
        <f>TEXT(Table1[[#This Row],[Invoice Date]],"yyyy")</f>
        <v>2021</v>
      </c>
      <c r="P6628" s="4" t="str">
        <f>TEXT(Table1[[#This Row],[Invoice Date]],"mmm")</f>
        <v>Feb</v>
      </c>
      <c r="Q6628" s="4">
        <f>WEEKNUM(Table1[[#This Row],[Invoice Date]])</f>
        <v>9</v>
      </c>
    </row>
    <row r="6629" spans="2:17"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c r="O6629" s="4" t="str">
        <f>TEXT(Table1[[#This Row],[Invoice Date]],"yyyy")</f>
        <v>2021</v>
      </c>
      <c r="P6629" s="4" t="str">
        <f>TEXT(Table1[[#This Row],[Invoice Date]],"mmm")</f>
        <v>Feb</v>
      </c>
      <c r="Q6629" s="4">
        <f>WEEKNUM(Table1[[#This Row],[Invoice Date]])</f>
        <v>9</v>
      </c>
    </row>
    <row r="6630" spans="2:17"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c r="O6630" s="4" t="str">
        <f>TEXT(Table1[[#This Row],[Invoice Date]],"yyyy")</f>
        <v>2021</v>
      </c>
      <c r="P6630" s="4" t="str">
        <f>TEXT(Table1[[#This Row],[Invoice Date]],"mmm")</f>
        <v>Feb</v>
      </c>
      <c r="Q6630" s="4">
        <f>WEEKNUM(Table1[[#This Row],[Invoice Date]])</f>
        <v>9</v>
      </c>
    </row>
    <row r="6631" spans="2:17"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c r="O6631" s="4" t="str">
        <f>TEXT(Table1[[#This Row],[Invoice Date]],"yyyy")</f>
        <v>2021</v>
      </c>
      <c r="P6631" s="4" t="str">
        <f>TEXT(Table1[[#This Row],[Invoice Date]],"mmm")</f>
        <v>Feb</v>
      </c>
      <c r="Q6631" s="4">
        <f>WEEKNUM(Table1[[#This Row],[Invoice Date]])</f>
        <v>9</v>
      </c>
    </row>
    <row r="6632" spans="2:17"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c r="O6632" s="4" t="str">
        <f>TEXT(Table1[[#This Row],[Invoice Date]],"yyyy")</f>
        <v>2021</v>
      </c>
      <c r="P6632" s="4" t="str">
        <f>TEXT(Table1[[#This Row],[Invoice Date]],"mmm")</f>
        <v>Feb</v>
      </c>
      <c r="Q6632" s="4">
        <f>WEEKNUM(Table1[[#This Row],[Invoice Date]])</f>
        <v>9</v>
      </c>
    </row>
    <row r="6633" spans="2:17"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c r="O6633" s="4" t="str">
        <f>TEXT(Table1[[#This Row],[Invoice Date]],"yyyy")</f>
        <v>2021</v>
      </c>
      <c r="P6633" s="4" t="str">
        <f>TEXT(Table1[[#This Row],[Invoice Date]],"mmm")</f>
        <v>Mar</v>
      </c>
      <c r="Q6633" s="4">
        <f>WEEKNUM(Table1[[#This Row],[Invoice Date]])</f>
        <v>12</v>
      </c>
    </row>
    <row r="6634" spans="2:17"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c r="O6634" s="4" t="str">
        <f>TEXT(Table1[[#This Row],[Invoice Date]],"yyyy")</f>
        <v>2021</v>
      </c>
      <c r="P6634" s="4" t="str">
        <f>TEXT(Table1[[#This Row],[Invoice Date]],"mmm")</f>
        <v>Mar</v>
      </c>
      <c r="Q6634" s="4">
        <f>WEEKNUM(Table1[[#This Row],[Invoice Date]])</f>
        <v>12</v>
      </c>
    </row>
    <row r="6635" spans="2:17"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c r="O6635" s="4" t="str">
        <f>TEXT(Table1[[#This Row],[Invoice Date]],"yyyy")</f>
        <v>2021</v>
      </c>
      <c r="P6635" s="4" t="str">
        <f>TEXT(Table1[[#This Row],[Invoice Date]],"mmm")</f>
        <v>Mar</v>
      </c>
      <c r="Q6635" s="4">
        <f>WEEKNUM(Table1[[#This Row],[Invoice Date]])</f>
        <v>12</v>
      </c>
    </row>
    <row r="6636" spans="2:17"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c r="O6636" s="4" t="str">
        <f>TEXT(Table1[[#This Row],[Invoice Date]],"yyyy")</f>
        <v>2021</v>
      </c>
      <c r="P6636" s="4" t="str">
        <f>TEXT(Table1[[#This Row],[Invoice Date]],"mmm")</f>
        <v>Mar</v>
      </c>
      <c r="Q6636" s="4">
        <f>WEEKNUM(Table1[[#This Row],[Invoice Date]])</f>
        <v>12</v>
      </c>
    </row>
    <row r="6637" spans="2:17"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c r="O6637" s="4" t="str">
        <f>TEXT(Table1[[#This Row],[Invoice Date]],"yyyy")</f>
        <v>2021</v>
      </c>
      <c r="P6637" s="4" t="str">
        <f>TEXT(Table1[[#This Row],[Invoice Date]],"mmm")</f>
        <v>Mar</v>
      </c>
      <c r="Q6637" s="4">
        <f>WEEKNUM(Table1[[#This Row],[Invoice Date]])</f>
        <v>12</v>
      </c>
    </row>
    <row r="6638" spans="2:17"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c r="O6638" s="4" t="str">
        <f>TEXT(Table1[[#This Row],[Invoice Date]],"yyyy")</f>
        <v>2021</v>
      </c>
      <c r="P6638" s="4" t="str">
        <f>TEXT(Table1[[#This Row],[Invoice Date]],"mmm")</f>
        <v>Mar</v>
      </c>
      <c r="Q6638" s="4">
        <f>WEEKNUM(Table1[[#This Row],[Invoice Date]])</f>
        <v>12</v>
      </c>
    </row>
    <row r="6639" spans="2:17"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c r="O6639" s="4" t="str">
        <f>TEXT(Table1[[#This Row],[Invoice Date]],"yyyy")</f>
        <v>2021</v>
      </c>
      <c r="P6639" s="4" t="str">
        <f>TEXT(Table1[[#This Row],[Invoice Date]],"mmm")</f>
        <v>Apr</v>
      </c>
      <c r="Q6639" s="4">
        <f>WEEKNUM(Table1[[#This Row],[Invoice Date]])</f>
        <v>17</v>
      </c>
    </row>
    <row r="6640" spans="2:17"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c r="O6640" s="4" t="str">
        <f>TEXT(Table1[[#This Row],[Invoice Date]],"yyyy")</f>
        <v>2021</v>
      </c>
      <c r="P6640" s="4" t="str">
        <f>TEXT(Table1[[#This Row],[Invoice Date]],"mmm")</f>
        <v>Apr</v>
      </c>
      <c r="Q6640" s="4">
        <f>WEEKNUM(Table1[[#This Row],[Invoice Date]])</f>
        <v>17</v>
      </c>
    </row>
    <row r="6641" spans="2:17"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c r="O6641" s="4" t="str">
        <f>TEXT(Table1[[#This Row],[Invoice Date]],"yyyy")</f>
        <v>2021</v>
      </c>
      <c r="P6641" s="4" t="str">
        <f>TEXT(Table1[[#This Row],[Invoice Date]],"mmm")</f>
        <v>Apr</v>
      </c>
      <c r="Q6641" s="4">
        <f>WEEKNUM(Table1[[#This Row],[Invoice Date]])</f>
        <v>17</v>
      </c>
    </row>
    <row r="6642" spans="2:17"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c r="O6642" s="4" t="str">
        <f>TEXT(Table1[[#This Row],[Invoice Date]],"yyyy")</f>
        <v>2021</v>
      </c>
      <c r="P6642" s="4" t="str">
        <f>TEXT(Table1[[#This Row],[Invoice Date]],"mmm")</f>
        <v>Apr</v>
      </c>
      <c r="Q6642" s="4">
        <f>WEEKNUM(Table1[[#This Row],[Invoice Date]])</f>
        <v>17</v>
      </c>
    </row>
    <row r="6643" spans="2:17"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c r="O6643" s="4" t="str">
        <f>TEXT(Table1[[#This Row],[Invoice Date]],"yyyy")</f>
        <v>2021</v>
      </c>
      <c r="P6643" s="4" t="str">
        <f>TEXT(Table1[[#This Row],[Invoice Date]],"mmm")</f>
        <v>Apr</v>
      </c>
      <c r="Q6643" s="4">
        <f>WEEKNUM(Table1[[#This Row],[Invoice Date]])</f>
        <v>17</v>
      </c>
    </row>
    <row r="6644" spans="2:17"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c r="O6644" s="4" t="str">
        <f>TEXT(Table1[[#This Row],[Invoice Date]],"yyyy")</f>
        <v>2021</v>
      </c>
      <c r="P6644" s="4" t="str">
        <f>TEXT(Table1[[#This Row],[Invoice Date]],"mmm")</f>
        <v>Apr</v>
      </c>
      <c r="Q6644" s="4">
        <f>WEEKNUM(Table1[[#This Row],[Invoice Date]])</f>
        <v>17</v>
      </c>
    </row>
    <row r="6645" spans="2:17"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c r="O6645" s="4" t="str">
        <f>TEXT(Table1[[#This Row],[Invoice Date]],"yyyy")</f>
        <v>2021</v>
      </c>
      <c r="P6645" s="4" t="str">
        <f>TEXT(Table1[[#This Row],[Invoice Date]],"mmm")</f>
        <v>May</v>
      </c>
      <c r="Q6645" s="4">
        <f>WEEKNUM(Table1[[#This Row],[Invoice Date]])</f>
        <v>21</v>
      </c>
    </row>
    <row r="6646" spans="2:17"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c r="O6646" s="4" t="str">
        <f>TEXT(Table1[[#This Row],[Invoice Date]],"yyyy")</f>
        <v>2021</v>
      </c>
      <c r="P6646" s="4" t="str">
        <f>TEXT(Table1[[#This Row],[Invoice Date]],"mmm")</f>
        <v>May</v>
      </c>
      <c r="Q6646" s="4">
        <f>WEEKNUM(Table1[[#This Row],[Invoice Date]])</f>
        <v>21</v>
      </c>
    </row>
    <row r="6647" spans="2:17"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c r="O6647" s="4" t="str">
        <f>TEXT(Table1[[#This Row],[Invoice Date]],"yyyy")</f>
        <v>2021</v>
      </c>
      <c r="P6647" s="4" t="str">
        <f>TEXT(Table1[[#This Row],[Invoice Date]],"mmm")</f>
        <v>May</v>
      </c>
      <c r="Q6647" s="4">
        <f>WEEKNUM(Table1[[#This Row],[Invoice Date]])</f>
        <v>21</v>
      </c>
    </row>
    <row r="6648" spans="2:17"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c r="O6648" s="4" t="str">
        <f>TEXT(Table1[[#This Row],[Invoice Date]],"yyyy")</f>
        <v>2021</v>
      </c>
      <c r="P6648" s="4" t="str">
        <f>TEXT(Table1[[#This Row],[Invoice Date]],"mmm")</f>
        <v>May</v>
      </c>
      <c r="Q6648" s="4">
        <f>WEEKNUM(Table1[[#This Row],[Invoice Date]])</f>
        <v>21</v>
      </c>
    </row>
    <row r="6649" spans="2:17"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c r="O6649" s="4" t="str">
        <f>TEXT(Table1[[#This Row],[Invoice Date]],"yyyy")</f>
        <v>2021</v>
      </c>
      <c r="P6649" s="4" t="str">
        <f>TEXT(Table1[[#This Row],[Invoice Date]],"mmm")</f>
        <v>May</v>
      </c>
      <c r="Q6649" s="4">
        <f>WEEKNUM(Table1[[#This Row],[Invoice Date]])</f>
        <v>21</v>
      </c>
    </row>
    <row r="6650" spans="2:17"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c r="O6650" s="4" t="str">
        <f>TEXT(Table1[[#This Row],[Invoice Date]],"yyyy")</f>
        <v>2021</v>
      </c>
      <c r="P6650" s="4" t="str">
        <f>TEXT(Table1[[#This Row],[Invoice Date]],"mmm")</f>
        <v>May</v>
      </c>
      <c r="Q6650" s="4">
        <f>WEEKNUM(Table1[[#This Row],[Invoice Date]])</f>
        <v>21</v>
      </c>
    </row>
    <row r="6651" spans="2:17"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c r="O6651" s="4" t="str">
        <f>TEXT(Table1[[#This Row],[Invoice Date]],"yyyy")</f>
        <v>2021</v>
      </c>
      <c r="P6651" s="4" t="str">
        <f>TEXT(Table1[[#This Row],[Invoice Date]],"mmm")</f>
        <v>Jun</v>
      </c>
      <c r="Q6651" s="4">
        <f>WEEKNUM(Table1[[#This Row],[Invoice Date]])</f>
        <v>26</v>
      </c>
    </row>
    <row r="6652" spans="2:17"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c r="O6652" s="4" t="str">
        <f>TEXT(Table1[[#This Row],[Invoice Date]],"yyyy")</f>
        <v>2021</v>
      </c>
      <c r="P6652" s="4" t="str">
        <f>TEXT(Table1[[#This Row],[Invoice Date]],"mmm")</f>
        <v>Jun</v>
      </c>
      <c r="Q6652" s="4">
        <f>WEEKNUM(Table1[[#This Row],[Invoice Date]])</f>
        <v>26</v>
      </c>
    </row>
    <row r="6653" spans="2:17"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c r="O6653" s="4" t="str">
        <f>TEXT(Table1[[#This Row],[Invoice Date]],"yyyy")</f>
        <v>2021</v>
      </c>
      <c r="P6653" s="4" t="str">
        <f>TEXT(Table1[[#This Row],[Invoice Date]],"mmm")</f>
        <v>Jun</v>
      </c>
      <c r="Q6653" s="4">
        <f>WEEKNUM(Table1[[#This Row],[Invoice Date]])</f>
        <v>26</v>
      </c>
    </row>
    <row r="6654" spans="2:17"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c r="O6654" s="4" t="str">
        <f>TEXT(Table1[[#This Row],[Invoice Date]],"yyyy")</f>
        <v>2021</v>
      </c>
      <c r="P6654" s="4" t="str">
        <f>TEXT(Table1[[#This Row],[Invoice Date]],"mmm")</f>
        <v>Jun</v>
      </c>
      <c r="Q6654" s="4">
        <f>WEEKNUM(Table1[[#This Row],[Invoice Date]])</f>
        <v>26</v>
      </c>
    </row>
    <row r="6655" spans="2:17"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c r="O6655" s="4" t="str">
        <f>TEXT(Table1[[#This Row],[Invoice Date]],"yyyy")</f>
        <v>2021</v>
      </c>
      <c r="P6655" s="4" t="str">
        <f>TEXT(Table1[[#This Row],[Invoice Date]],"mmm")</f>
        <v>Jun</v>
      </c>
      <c r="Q6655" s="4">
        <f>WEEKNUM(Table1[[#This Row],[Invoice Date]])</f>
        <v>26</v>
      </c>
    </row>
    <row r="6656" spans="2:17"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c r="O6656" s="4" t="str">
        <f>TEXT(Table1[[#This Row],[Invoice Date]],"yyyy")</f>
        <v>2021</v>
      </c>
      <c r="P6656" s="4" t="str">
        <f>TEXT(Table1[[#This Row],[Invoice Date]],"mmm")</f>
        <v>Jun</v>
      </c>
      <c r="Q6656" s="4">
        <f>WEEKNUM(Table1[[#This Row],[Invoice Date]])</f>
        <v>26</v>
      </c>
    </row>
    <row r="6657" spans="2:17"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c r="O6657" s="4" t="str">
        <f>TEXT(Table1[[#This Row],[Invoice Date]],"yyyy")</f>
        <v>2021</v>
      </c>
      <c r="P6657" s="4" t="str">
        <f>TEXT(Table1[[#This Row],[Invoice Date]],"mmm")</f>
        <v>Jul</v>
      </c>
      <c r="Q6657" s="4">
        <f>WEEKNUM(Table1[[#This Row],[Invoice Date]])</f>
        <v>30</v>
      </c>
    </row>
    <row r="6658" spans="2:17"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c r="O6658" s="4" t="str">
        <f>TEXT(Table1[[#This Row],[Invoice Date]],"yyyy")</f>
        <v>2021</v>
      </c>
      <c r="P6658" s="4" t="str">
        <f>TEXT(Table1[[#This Row],[Invoice Date]],"mmm")</f>
        <v>Jul</v>
      </c>
      <c r="Q6658" s="4">
        <f>WEEKNUM(Table1[[#This Row],[Invoice Date]])</f>
        <v>30</v>
      </c>
    </row>
    <row r="6659" spans="2:17"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c r="O6659" s="4" t="str">
        <f>TEXT(Table1[[#This Row],[Invoice Date]],"yyyy")</f>
        <v>2021</v>
      </c>
      <c r="P6659" s="4" t="str">
        <f>TEXT(Table1[[#This Row],[Invoice Date]],"mmm")</f>
        <v>Jul</v>
      </c>
      <c r="Q6659" s="4">
        <f>WEEKNUM(Table1[[#This Row],[Invoice Date]])</f>
        <v>30</v>
      </c>
    </row>
    <row r="6660" spans="2:17"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c r="O6660" s="4" t="str">
        <f>TEXT(Table1[[#This Row],[Invoice Date]],"yyyy")</f>
        <v>2021</v>
      </c>
      <c r="P6660" s="4" t="str">
        <f>TEXT(Table1[[#This Row],[Invoice Date]],"mmm")</f>
        <v>Jul</v>
      </c>
      <c r="Q6660" s="4">
        <f>WEEKNUM(Table1[[#This Row],[Invoice Date]])</f>
        <v>30</v>
      </c>
    </row>
    <row r="6661" spans="2:17"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c r="O6661" s="4" t="str">
        <f>TEXT(Table1[[#This Row],[Invoice Date]],"yyyy")</f>
        <v>2021</v>
      </c>
      <c r="P6661" s="4" t="str">
        <f>TEXT(Table1[[#This Row],[Invoice Date]],"mmm")</f>
        <v>Jul</v>
      </c>
      <c r="Q6661" s="4">
        <f>WEEKNUM(Table1[[#This Row],[Invoice Date]])</f>
        <v>30</v>
      </c>
    </row>
    <row r="6662" spans="2:17"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c r="O6662" s="4" t="str">
        <f>TEXT(Table1[[#This Row],[Invoice Date]],"yyyy")</f>
        <v>2021</v>
      </c>
      <c r="P6662" s="4" t="str">
        <f>TEXT(Table1[[#This Row],[Invoice Date]],"mmm")</f>
        <v>Jul</v>
      </c>
      <c r="Q6662" s="4">
        <f>WEEKNUM(Table1[[#This Row],[Invoice Date]])</f>
        <v>30</v>
      </c>
    </row>
    <row r="6663" spans="2:17"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c r="O6663" s="4" t="str">
        <f>TEXT(Table1[[#This Row],[Invoice Date]],"yyyy")</f>
        <v>2021</v>
      </c>
      <c r="P6663" s="4" t="str">
        <f>TEXT(Table1[[#This Row],[Invoice Date]],"mmm")</f>
        <v>Aug</v>
      </c>
      <c r="Q6663" s="4">
        <f>WEEKNUM(Table1[[#This Row],[Invoice Date]])</f>
        <v>34</v>
      </c>
    </row>
    <row r="6664" spans="2:17"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c r="O6664" s="4" t="str">
        <f>TEXT(Table1[[#This Row],[Invoice Date]],"yyyy")</f>
        <v>2021</v>
      </c>
      <c r="P6664" s="4" t="str">
        <f>TEXT(Table1[[#This Row],[Invoice Date]],"mmm")</f>
        <v>Aug</v>
      </c>
      <c r="Q6664" s="4">
        <f>WEEKNUM(Table1[[#This Row],[Invoice Date]])</f>
        <v>34</v>
      </c>
    </row>
    <row r="6665" spans="2:17"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c r="O6665" s="4" t="str">
        <f>TEXT(Table1[[#This Row],[Invoice Date]],"yyyy")</f>
        <v>2021</v>
      </c>
      <c r="P6665" s="4" t="str">
        <f>TEXT(Table1[[#This Row],[Invoice Date]],"mmm")</f>
        <v>Aug</v>
      </c>
      <c r="Q6665" s="4">
        <f>WEEKNUM(Table1[[#This Row],[Invoice Date]])</f>
        <v>34</v>
      </c>
    </row>
    <row r="6666" spans="2:17"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c r="O6666" s="4" t="str">
        <f>TEXT(Table1[[#This Row],[Invoice Date]],"yyyy")</f>
        <v>2021</v>
      </c>
      <c r="P6666" s="4" t="str">
        <f>TEXT(Table1[[#This Row],[Invoice Date]],"mmm")</f>
        <v>Aug</v>
      </c>
      <c r="Q6666" s="4">
        <f>WEEKNUM(Table1[[#This Row],[Invoice Date]])</f>
        <v>34</v>
      </c>
    </row>
    <row r="6667" spans="2:17"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c r="O6667" s="4" t="str">
        <f>TEXT(Table1[[#This Row],[Invoice Date]],"yyyy")</f>
        <v>2021</v>
      </c>
      <c r="P6667" s="4" t="str">
        <f>TEXT(Table1[[#This Row],[Invoice Date]],"mmm")</f>
        <v>Aug</v>
      </c>
      <c r="Q6667" s="4">
        <f>WEEKNUM(Table1[[#This Row],[Invoice Date]])</f>
        <v>34</v>
      </c>
    </row>
    <row r="6668" spans="2:17"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c r="O6668" s="4" t="str">
        <f>TEXT(Table1[[#This Row],[Invoice Date]],"yyyy")</f>
        <v>2021</v>
      </c>
      <c r="P6668" s="4" t="str">
        <f>TEXT(Table1[[#This Row],[Invoice Date]],"mmm")</f>
        <v>Aug</v>
      </c>
      <c r="Q6668" s="4">
        <f>WEEKNUM(Table1[[#This Row],[Invoice Date]])</f>
        <v>34</v>
      </c>
    </row>
    <row r="6669" spans="2:17"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c r="O6669" s="4" t="str">
        <f>TEXT(Table1[[#This Row],[Invoice Date]],"yyyy")</f>
        <v>2021</v>
      </c>
      <c r="P6669" s="4" t="str">
        <f>TEXT(Table1[[#This Row],[Invoice Date]],"mmm")</f>
        <v>Sep</v>
      </c>
      <c r="Q6669" s="4">
        <f>WEEKNUM(Table1[[#This Row],[Invoice Date]])</f>
        <v>39</v>
      </c>
    </row>
    <row r="6670" spans="2:17"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c r="O6670" s="4" t="str">
        <f>TEXT(Table1[[#This Row],[Invoice Date]],"yyyy")</f>
        <v>2021</v>
      </c>
      <c r="P6670" s="4" t="str">
        <f>TEXT(Table1[[#This Row],[Invoice Date]],"mmm")</f>
        <v>Sep</v>
      </c>
      <c r="Q6670" s="4">
        <f>WEEKNUM(Table1[[#This Row],[Invoice Date]])</f>
        <v>39</v>
      </c>
    </row>
    <row r="6671" spans="2:17"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c r="O6671" s="4" t="str">
        <f>TEXT(Table1[[#This Row],[Invoice Date]],"yyyy")</f>
        <v>2021</v>
      </c>
      <c r="P6671" s="4" t="str">
        <f>TEXT(Table1[[#This Row],[Invoice Date]],"mmm")</f>
        <v>Sep</v>
      </c>
      <c r="Q6671" s="4">
        <f>WEEKNUM(Table1[[#This Row],[Invoice Date]])</f>
        <v>39</v>
      </c>
    </row>
    <row r="6672" spans="2:17"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c r="O6672" s="4" t="str">
        <f>TEXT(Table1[[#This Row],[Invoice Date]],"yyyy")</f>
        <v>2021</v>
      </c>
      <c r="P6672" s="4" t="str">
        <f>TEXT(Table1[[#This Row],[Invoice Date]],"mmm")</f>
        <v>Sep</v>
      </c>
      <c r="Q6672" s="4">
        <f>WEEKNUM(Table1[[#This Row],[Invoice Date]])</f>
        <v>39</v>
      </c>
    </row>
    <row r="6673" spans="2:17"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c r="O6673" s="4" t="str">
        <f>TEXT(Table1[[#This Row],[Invoice Date]],"yyyy")</f>
        <v>2021</v>
      </c>
      <c r="P6673" s="4" t="str">
        <f>TEXT(Table1[[#This Row],[Invoice Date]],"mmm")</f>
        <v>Sep</v>
      </c>
      <c r="Q6673" s="4">
        <f>WEEKNUM(Table1[[#This Row],[Invoice Date]])</f>
        <v>39</v>
      </c>
    </row>
    <row r="6674" spans="2:17"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c r="O6674" s="4" t="str">
        <f>TEXT(Table1[[#This Row],[Invoice Date]],"yyyy")</f>
        <v>2021</v>
      </c>
      <c r="P6674" s="4" t="str">
        <f>TEXT(Table1[[#This Row],[Invoice Date]],"mmm")</f>
        <v>Sep</v>
      </c>
      <c r="Q6674" s="4">
        <f>WEEKNUM(Table1[[#This Row],[Invoice Date]])</f>
        <v>39</v>
      </c>
    </row>
    <row r="6675" spans="2:17"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c r="O6675" s="4" t="str">
        <f>TEXT(Table1[[#This Row],[Invoice Date]],"yyyy")</f>
        <v>2021</v>
      </c>
      <c r="P6675" s="4" t="str">
        <f>TEXT(Table1[[#This Row],[Invoice Date]],"mmm")</f>
        <v>Oct</v>
      </c>
      <c r="Q6675" s="4">
        <f>WEEKNUM(Table1[[#This Row],[Invoice Date]])</f>
        <v>43</v>
      </c>
    </row>
    <row r="6676" spans="2:17"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c r="O6676" s="4" t="str">
        <f>TEXT(Table1[[#This Row],[Invoice Date]],"yyyy")</f>
        <v>2021</v>
      </c>
      <c r="P6676" s="4" t="str">
        <f>TEXT(Table1[[#This Row],[Invoice Date]],"mmm")</f>
        <v>Oct</v>
      </c>
      <c r="Q6676" s="4">
        <f>WEEKNUM(Table1[[#This Row],[Invoice Date]])</f>
        <v>43</v>
      </c>
    </row>
    <row r="6677" spans="2:17"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c r="O6677" s="4" t="str">
        <f>TEXT(Table1[[#This Row],[Invoice Date]],"yyyy")</f>
        <v>2021</v>
      </c>
      <c r="P6677" s="4" t="str">
        <f>TEXT(Table1[[#This Row],[Invoice Date]],"mmm")</f>
        <v>Oct</v>
      </c>
      <c r="Q6677" s="4">
        <f>WEEKNUM(Table1[[#This Row],[Invoice Date]])</f>
        <v>43</v>
      </c>
    </row>
    <row r="6678" spans="2:17"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c r="O6678" s="4" t="str">
        <f>TEXT(Table1[[#This Row],[Invoice Date]],"yyyy")</f>
        <v>2021</v>
      </c>
      <c r="P6678" s="4" t="str">
        <f>TEXT(Table1[[#This Row],[Invoice Date]],"mmm")</f>
        <v>Oct</v>
      </c>
      <c r="Q6678" s="4">
        <f>WEEKNUM(Table1[[#This Row],[Invoice Date]])</f>
        <v>43</v>
      </c>
    </row>
    <row r="6679" spans="2:17"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c r="O6679" s="4" t="str">
        <f>TEXT(Table1[[#This Row],[Invoice Date]],"yyyy")</f>
        <v>2021</v>
      </c>
      <c r="P6679" s="4" t="str">
        <f>TEXT(Table1[[#This Row],[Invoice Date]],"mmm")</f>
        <v>Oct</v>
      </c>
      <c r="Q6679" s="4">
        <f>WEEKNUM(Table1[[#This Row],[Invoice Date]])</f>
        <v>43</v>
      </c>
    </row>
    <row r="6680" spans="2:17"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c r="O6680" s="4" t="str">
        <f>TEXT(Table1[[#This Row],[Invoice Date]],"yyyy")</f>
        <v>2021</v>
      </c>
      <c r="P6680" s="4" t="str">
        <f>TEXT(Table1[[#This Row],[Invoice Date]],"mmm")</f>
        <v>Oct</v>
      </c>
      <c r="Q6680" s="4">
        <f>WEEKNUM(Table1[[#This Row],[Invoice Date]])</f>
        <v>43</v>
      </c>
    </row>
    <row r="6681" spans="2:17"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c r="O6681" s="4" t="str">
        <f>TEXT(Table1[[#This Row],[Invoice Date]],"yyyy")</f>
        <v>2021</v>
      </c>
      <c r="P6681" s="4" t="str">
        <f>TEXT(Table1[[#This Row],[Invoice Date]],"mmm")</f>
        <v>Nov</v>
      </c>
      <c r="Q6681" s="4">
        <f>WEEKNUM(Table1[[#This Row],[Invoice Date]])</f>
        <v>47</v>
      </c>
    </row>
    <row r="6682" spans="2:17"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c r="O6682" s="4" t="str">
        <f>TEXT(Table1[[#This Row],[Invoice Date]],"yyyy")</f>
        <v>2021</v>
      </c>
      <c r="P6682" s="4" t="str">
        <f>TEXT(Table1[[#This Row],[Invoice Date]],"mmm")</f>
        <v>Nov</v>
      </c>
      <c r="Q6682" s="4">
        <f>WEEKNUM(Table1[[#This Row],[Invoice Date]])</f>
        <v>47</v>
      </c>
    </row>
    <row r="6683" spans="2:17"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c r="O6683" s="4" t="str">
        <f>TEXT(Table1[[#This Row],[Invoice Date]],"yyyy")</f>
        <v>2021</v>
      </c>
      <c r="P6683" s="4" t="str">
        <f>TEXT(Table1[[#This Row],[Invoice Date]],"mmm")</f>
        <v>Nov</v>
      </c>
      <c r="Q6683" s="4">
        <f>WEEKNUM(Table1[[#This Row],[Invoice Date]])</f>
        <v>47</v>
      </c>
    </row>
    <row r="6684" spans="2:17"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c r="O6684" s="4" t="str">
        <f>TEXT(Table1[[#This Row],[Invoice Date]],"yyyy")</f>
        <v>2021</v>
      </c>
      <c r="P6684" s="4" t="str">
        <f>TEXT(Table1[[#This Row],[Invoice Date]],"mmm")</f>
        <v>Nov</v>
      </c>
      <c r="Q6684" s="4">
        <f>WEEKNUM(Table1[[#This Row],[Invoice Date]])</f>
        <v>47</v>
      </c>
    </row>
    <row r="6685" spans="2:17"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c r="O6685" s="4" t="str">
        <f>TEXT(Table1[[#This Row],[Invoice Date]],"yyyy")</f>
        <v>2021</v>
      </c>
      <c r="P6685" s="4" t="str">
        <f>TEXT(Table1[[#This Row],[Invoice Date]],"mmm")</f>
        <v>Nov</v>
      </c>
      <c r="Q6685" s="4">
        <f>WEEKNUM(Table1[[#This Row],[Invoice Date]])</f>
        <v>47</v>
      </c>
    </row>
    <row r="6686" spans="2:17"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c r="O6686" s="4" t="str">
        <f>TEXT(Table1[[#This Row],[Invoice Date]],"yyyy")</f>
        <v>2021</v>
      </c>
      <c r="P6686" s="4" t="str">
        <f>TEXT(Table1[[#This Row],[Invoice Date]],"mmm")</f>
        <v>Nov</v>
      </c>
      <c r="Q6686" s="4">
        <f>WEEKNUM(Table1[[#This Row],[Invoice Date]])</f>
        <v>47</v>
      </c>
    </row>
    <row r="6687" spans="2:17"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c r="O6687" s="4" t="str">
        <f>TEXT(Table1[[#This Row],[Invoice Date]],"yyyy")</f>
        <v>2021</v>
      </c>
      <c r="P6687" s="4" t="str">
        <f>TEXT(Table1[[#This Row],[Invoice Date]],"mmm")</f>
        <v>Dec</v>
      </c>
      <c r="Q6687" s="4">
        <f>WEEKNUM(Table1[[#This Row],[Invoice Date]])</f>
        <v>52</v>
      </c>
    </row>
    <row r="6688" spans="2:17"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c r="O6688" s="4" t="str">
        <f>TEXT(Table1[[#This Row],[Invoice Date]],"yyyy")</f>
        <v>2021</v>
      </c>
      <c r="P6688" s="4" t="str">
        <f>TEXT(Table1[[#This Row],[Invoice Date]],"mmm")</f>
        <v>Dec</v>
      </c>
      <c r="Q6688" s="4">
        <f>WEEKNUM(Table1[[#This Row],[Invoice Date]])</f>
        <v>52</v>
      </c>
    </row>
    <row r="6689" spans="2:17"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c r="O6689" s="4" t="str">
        <f>TEXT(Table1[[#This Row],[Invoice Date]],"yyyy")</f>
        <v>2021</v>
      </c>
      <c r="P6689" s="4" t="str">
        <f>TEXT(Table1[[#This Row],[Invoice Date]],"mmm")</f>
        <v>Dec</v>
      </c>
      <c r="Q6689" s="4">
        <f>WEEKNUM(Table1[[#This Row],[Invoice Date]])</f>
        <v>52</v>
      </c>
    </row>
    <row r="6690" spans="2:17"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c r="O6690" s="4" t="str">
        <f>TEXT(Table1[[#This Row],[Invoice Date]],"yyyy")</f>
        <v>2021</v>
      </c>
      <c r="P6690" s="4" t="str">
        <f>TEXT(Table1[[#This Row],[Invoice Date]],"mmm")</f>
        <v>Dec</v>
      </c>
      <c r="Q6690" s="4">
        <f>WEEKNUM(Table1[[#This Row],[Invoice Date]])</f>
        <v>52</v>
      </c>
    </row>
    <row r="6691" spans="2:17"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c r="O6691" s="4" t="str">
        <f>TEXT(Table1[[#This Row],[Invoice Date]],"yyyy")</f>
        <v>2021</v>
      </c>
      <c r="P6691" s="4" t="str">
        <f>TEXT(Table1[[#This Row],[Invoice Date]],"mmm")</f>
        <v>Dec</v>
      </c>
      <c r="Q6691" s="4">
        <f>WEEKNUM(Table1[[#This Row],[Invoice Date]])</f>
        <v>52</v>
      </c>
    </row>
    <row r="6692" spans="2:17"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c r="O6692" s="4" t="str">
        <f>TEXT(Table1[[#This Row],[Invoice Date]],"yyyy")</f>
        <v>2021</v>
      </c>
      <c r="P6692" s="4" t="str">
        <f>TEXT(Table1[[#This Row],[Invoice Date]],"mmm")</f>
        <v>Dec</v>
      </c>
      <c r="Q6692" s="4">
        <f>WEEKNUM(Table1[[#This Row],[Invoice Date]])</f>
        <v>52</v>
      </c>
    </row>
    <row r="6693" spans="2:17"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c r="O6693" s="4" t="str">
        <f>TEXT(Table1[[#This Row],[Invoice Date]],"yyyy")</f>
        <v>2021</v>
      </c>
      <c r="P6693" s="4" t="str">
        <f>TEXT(Table1[[#This Row],[Invoice Date]],"mmm")</f>
        <v>Jan</v>
      </c>
      <c r="Q6693" s="4">
        <f>WEEKNUM(Table1[[#This Row],[Invoice Date]])</f>
        <v>3</v>
      </c>
    </row>
    <row r="6694" spans="2:17"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c r="O6694" s="4" t="str">
        <f>TEXT(Table1[[#This Row],[Invoice Date]],"yyyy")</f>
        <v>2021</v>
      </c>
      <c r="P6694" s="4" t="str">
        <f>TEXT(Table1[[#This Row],[Invoice Date]],"mmm")</f>
        <v>Jan</v>
      </c>
      <c r="Q6694" s="4">
        <f>WEEKNUM(Table1[[#This Row],[Invoice Date]])</f>
        <v>3</v>
      </c>
    </row>
    <row r="6695" spans="2:17"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c r="O6695" s="4" t="str">
        <f>TEXT(Table1[[#This Row],[Invoice Date]],"yyyy")</f>
        <v>2021</v>
      </c>
      <c r="P6695" s="4" t="str">
        <f>TEXT(Table1[[#This Row],[Invoice Date]],"mmm")</f>
        <v>Jan</v>
      </c>
      <c r="Q6695" s="4">
        <f>WEEKNUM(Table1[[#This Row],[Invoice Date]])</f>
        <v>3</v>
      </c>
    </row>
    <row r="6696" spans="2:17"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c r="O6696" s="4" t="str">
        <f>TEXT(Table1[[#This Row],[Invoice Date]],"yyyy")</f>
        <v>2021</v>
      </c>
      <c r="P6696" s="4" t="str">
        <f>TEXT(Table1[[#This Row],[Invoice Date]],"mmm")</f>
        <v>Jan</v>
      </c>
      <c r="Q6696" s="4">
        <f>WEEKNUM(Table1[[#This Row],[Invoice Date]])</f>
        <v>3</v>
      </c>
    </row>
    <row r="6697" spans="2:17"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c r="O6697" s="4" t="str">
        <f>TEXT(Table1[[#This Row],[Invoice Date]],"yyyy")</f>
        <v>2021</v>
      </c>
      <c r="P6697" s="4" t="str">
        <f>TEXT(Table1[[#This Row],[Invoice Date]],"mmm")</f>
        <v>Jan</v>
      </c>
      <c r="Q6697" s="4">
        <f>WEEKNUM(Table1[[#This Row],[Invoice Date]])</f>
        <v>3</v>
      </c>
    </row>
    <row r="6698" spans="2:17"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c r="O6698" s="4" t="str">
        <f>TEXT(Table1[[#This Row],[Invoice Date]],"yyyy")</f>
        <v>2021</v>
      </c>
      <c r="P6698" s="4" t="str">
        <f>TEXT(Table1[[#This Row],[Invoice Date]],"mmm")</f>
        <v>Jan</v>
      </c>
      <c r="Q6698" s="4">
        <f>WEEKNUM(Table1[[#This Row],[Invoice Date]])</f>
        <v>3</v>
      </c>
    </row>
    <row r="6699" spans="2:17"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c r="O6699" s="4" t="str">
        <f>TEXT(Table1[[#This Row],[Invoice Date]],"yyyy")</f>
        <v>2021</v>
      </c>
      <c r="P6699" s="4" t="str">
        <f>TEXT(Table1[[#This Row],[Invoice Date]],"mmm")</f>
        <v>Feb</v>
      </c>
      <c r="Q6699" s="4">
        <f>WEEKNUM(Table1[[#This Row],[Invoice Date]])</f>
        <v>8</v>
      </c>
    </row>
    <row r="6700" spans="2:17"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c r="O6700" s="4" t="str">
        <f>TEXT(Table1[[#This Row],[Invoice Date]],"yyyy")</f>
        <v>2021</v>
      </c>
      <c r="P6700" s="4" t="str">
        <f>TEXT(Table1[[#This Row],[Invoice Date]],"mmm")</f>
        <v>Feb</v>
      </c>
      <c r="Q6700" s="4">
        <f>WEEKNUM(Table1[[#This Row],[Invoice Date]])</f>
        <v>8</v>
      </c>
    </row>
    <row r="6701" spans="2:17"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c r="O6701" s="4" t="str">
        <f>TEXT(Table1[[#This Row],[Invoice Date]],"yyyy")</f>
        <v>2021</v>
      </c>
      <c r="P6701" s="4" t="str">
        <f>TEXT(Table1[[#This Row],[Invoice Date]],"mmm")</f>
        <v>Feb</v>
      </c>
      <c r="Q6701" s="4">
        <f>WEEKNUM(Table1[[#This Row],[Invoice Date]])</f>
        <v>8</v>
      </c>
    </row>
    <row r="6702" spans="2:17"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c r="O6702" s="4" t="str">
        <f>TEXT(Table1[[#This Row],[Invoice Date]],"yyyy")</f>
        <v>2021</v>
      </c>
      <c r="P6702" s="4" t="str">
        <f>TEXT(Table1[[#This Row],[Invoice Date]],"mmm")</f>
        <v>Feb</v>
      </c>
      <c r="Q6702" s="4">
        <f>WEEKNUM(Table1[[#This Row],[Invoice Date]])</f>
        <v>8</v>
      </c>
    </row>
    <row r="6703" spans="2:17"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c r="O6703" s="4" t="str">
        <f>TEXT(Table1[[#This Row],[Invoice Date]],"yyyy")</f>
        <v>2021</v>
      </c>
      <c r="P6703" s="4" t="str">
        <f>TEXT(Table1[[#This Row],[Invoice Date]],"mmm")</f>
        <v>Feb</v>
      </c>
      <c r="Q6703" s="4">
        <f>WEEKNUM(Table1[[#This Row],[Invoice Date]])</f>
        <v>8</v>
      </c>
    </row>
    <row r="6704" spans="2:17"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c r="O6704" s="4" t="str">
        <f>TEXT(Table1[[#This Row],[Invoice Date]],"yyyy")</f>
        <v>2021</v>
      </c>
      <c r="P6704" s="4" t="str">
        <f>TEXT(Table1[[#This Row],[Invoice Date]],"mmm")</f>
        <v>Feb</v>
      </c>
      <c r="Q6704" s="4">
        <f>WEEKNUM(Table1[[#This Row],[Invoice Date]])</f>
        <v>8</v>
      </c>
    </row>
    <row r="6705" spans="2:17"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c r="O6705" s="4" t="str">
        <f>TEXT(Table1[[#This Row],[Invoice Date]],"yyyy")</f>
        <v>2021</v>
      </c>
      <c r="P6705" s="4" t="str">
        <f>TEXT(Table1[[#This Row],[Invoice Date]],"mmm")</f>
        <v>Mar</v>
      </c>
      <c r="Q6705" s="4">
        <f>WEEKNUM(Table1[[#This Row],[Invoice Date]])</f>
        <v>11</v>
      </c>
    </row>
    <row r="6706" spans="2:17"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c r="O6706" s="4" t="str">
        <f>TEXT(Table1[[#This Row],[Invoice Date]],"yyyy")</f>
        <v>2021</v>
      </c>
      <c r="P6706" s="4" t="str">
        <f>TEXT(Table1[[#This Row],[Invoice Date]],"mmm")</f>
        <v>Mar</v>
      </c>
      <c r="Q6706" s="4">
        <f>WEEKNUM(Table1[[#This Row],[Invoice Date]])</f>
        <v>11</v>
      </c>
    </row>
    <row r="6707" spans="2:17"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c r="O6707" s="4" t="str">
        <f>TEXT(Table1[[#This Row],[Invoice Date]],"yyyy")</f>
        <v>2021</v>
      </c>
      <c r="P6707" s="4" t="str">
        <f>TEXT(Table1[[#This Row],[Invoice Date]],"mmm")</f>
        <v>Mar</v>
      </c>
      <c r="Q6707" s="4">
        <f>WEEKNUM(Table1[[#This Row],[Invoice Date]])</f>
        <v>11</v>
      </c>
    </row>
    <row r="6708" spans="2:17"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c r="O6708" s="4" t="str">
        <f>TEXT(Table1[[#This Row],[Invoice Date]],"yyyy")</f>
        <v>2021</v>
      </c>
      <c r="P6708" s="4" t="str">
        <f>TEXT(Table1[[#This Row],[Invoice Date]],"mmm")</f>
        <v>Mar</v>
      </c>
      <c r="Q6708" s="4">
        <f>WEEKNUM(Table1[[#This Row],[Invoice Date]])</f>
        <v>11</v>
      </c>
    </row>
    <row r="6709" spans="2:17"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c r="O6709" s="4" t="str">
        <f>TEXT(Table1[[#This Row],[Invoice Date]],"yyyy")</f>
        <v>2021</v>
      </c>
      <c r="P6709" s="4" t="str">
        <f>TEXT(Table1[[#This Row],[Invoice Date]],"mmm")</f>
        <v>Mar</v>
      </c>
      <c r="Q6709" s="4">
        <f>WEEKNUM(Table1[[#This Row],[Invoice Date]])</f>
        <v>11</v>
      </c>
    </row>
    <row r="6710" spans="2:17"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c r="O6710" s="4" t="str">
        <f>TEXT(Table1[[#This Row],[Invoice Date]],"yyyy")</f>
        <v>2021</v>
      </c>
      <c r="P6710" s="4" t="str">
        <f>TEXT(Table1[[#This Row],[Invoice Date]],"mmm")</f>
        <v>Mar</v>
      </c>
      <c r="Q6710" s="4">
        <f>WEEKNUM(Table1[[#This Row],[Invoice Date]])</f>
        <v>11</v>
      </c>
    </row>
    <row r="6711" spans="2:17"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c r="O6711" s="4" t="str">
        <f>TEXT(Table1[[#This Row],[Invoice Date]],"yyyy")</f>
        <v>2021</v>
      </c>
      <c r="P6711" s="4" t="str">
        <f>TEXT(Table1[[#This Row],[Invoice Date]],"mmm")</f>
        <v>Apr</v>
      </c>
      <c r="Q6711" s="4">
        <f>WEEKNUM(Table1[[#This Row],[Invoice Date]])</f>
        <v>16</v>
      </c>
    </row>
    <row r="6712" spans="2:17"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c r="O6712" s="4" t="str">
        <f>TEXT(Table1[[#This Row],[Invoice Date]],"yyyy")</f>
        <v>2021</v>
      </c>
      <c r="P6712" s="4" t="str">
        <f>TEXT(Table1[[#This Row],[Invoice Date]],"mmm")</f>
        <v>Apr</v>
      </c>
      <c r="Q6712" s="4">
        <f>WEEKNUM(Table1[[#This Row],[Invoice Date]])</f>
        <v>16</v>
      </c>
    </row>
    <row r="6713" spans="2:17"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c r="O6713" s="4" t="str">
        <f>TEXT(Table1[[#This Row],[Invoice Date]],"yyyy")</f>
        <v>2021</v>
      </c>
      <c r="P6713" s="4" t="str">
        <f>TEXT(Table1[[#This Row],[Invoice Date]],"mmm")</f>
        <v>Apr</v>
      </c>
      <c r="Q6713" s="4">
        <f>WEEKNUM(Table1[[#This Row],[Invoice Date]])</f>
        <v>16</v>
      </c>
    </row>
    <row r="6714" spans="2:17"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c r="O6714" s="4" t="str">
        <f>TEXT(Table1[[#This Row],[Invoice Date]],"yyyy")</f>
        <v>2021</v>
      </c>
      <c r="P6714" s="4" t="str">
        <f>TEXT(Table1[[#This Row],[Invoice Date]],"mmm")</f>
        <v>Apr</v>
      </c>
      <c r="Q6714" s="4">
        <f>WEEKNUM(Table1[[#This Row],[Invoice Date]])</f>
        <v>16</v>
      </c>
    </row>
    <row r="6715" spans="2:17"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c r="O6715" s="4" t="str">
        <f>TEXT(Table1[[#This Row],[Invoice Date]],"yyyy")</f>
        <v>2021</v>
      </c>
      <c r="P6715" s="4" t="str">
        <f>TEXT(Table1[[#This Row],[Invoice Date]],"mmm")</f>
        <v>Apr</v>
      </c>
      <c r="Q6715" s="4">
        <f>WEEKNUM(Table1[[#This Row],[Invoice Date]])</f>
        <v>16</v>
      </c>
    </row>
    <row r="6716" spans="2:17"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c r="O6716" s="4" t="str">
        <f>TEXT(Table1[[#This Row],[Invoice Date]],"yyyy")</f>
        <v>2021</v>
      </c>
      <c r="P6716" s="4" t="str">
        <f>TEXT(Table1[[#This Row],[Invoice Date]],"mmm")</f>
        <v>Apr</v>
      </c>
      <c r="Q6716" s="4">
        <f>WEEKNUM(Table1[[#This Row],[Invoice Date]])</f>
        <v>16</v>
      </c>
    </row>
    <row r="6717" spans="2:17"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c r="O6717" s="4" t="str">
        <f>TEXT(Table1[[#This Row],[Invoice Date]],"yyyy")</f>
        <v>2021</v>
      </c>
      <c r="P6717" s="4" t="str">
        <f>TEXT(Table1[[#This Row],[Invoice Date]],"mmm")</f>
        <v>May</v>
      </c>
      <c r="Q6717" s="4">
        <f>WEEKNUM(Table1[[#This Row],[Invoice Date]])</f>
        <v>20</v>
      </c>
    </row>
    <row r="6718" spans="2:17"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c r="O6718" s="4" t="str">
        <f>TEXT(Table1[[#This Row],[Invoice Date]],"yyyy")</f>
        <v>2021</v>
      </c>
      <c r="P6718" s="4" t="str">
        <f>TEXT(Table1[[#This Row],[Invoice Date]],"mmm")</f>
        <v>May</v>
      </c>
      <c r="Q6718" s="4">
        <f>WEEKNUM(Table1[[#This Row],[Invoice Date]])</f>
        <v>20</v>
      </c>
    </row>
    <row r="6719" spans="2:17"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c r="O6719" s="4" t="str">
        <f>TEXT(Table1[[#This Row],[Invoice Date]],"yyyy")</f>
        <v>2021</v>
      </c>
      <c r="P6719" s="4" t="str">
        <f>TEXT(Table1[[#This Row],[Invoice Date]],"mmm")</f>
        <v>May</v>
      </c>
      <c r="Q6719" s="4">
        <f>WEEKNUM(Table1[[#This Row],[Invoice Date]])</f>
        <v>20</v>
      </c>
    </row>
    <row r="6720" spans="2:17"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c r="O6720" s="4" t="str">
        <f>TEXT(Table1[[#This Row],[Invoice Date]],"yyyy")</f>
        <v>2021</v>
      </c>
      <c r="P6720" s="4" t="str">
        <f>TEXT(Table1[[#This Row],[Invoice Date]],"mmm")</f>
        <v>May</v>
      </c>
      <c r="Q6720" s="4">
        <f>WEEKNUM(Table1[[#This Row],[Invoice Date]])</f>
        <v>20</v>
      </c>
    </row>
    <row r="6721" spans="2:17"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c r="O6721" s="4" t="str">
        <f>TEXT(Table1[[#This Row],[Invoice Date]],"yyyy")</f>
        <v>2021</v>
      </c>
      <c r="P6721" s="4" t="str">
        <f>TEXT(Table1[[#This Row],[Invoice Date]],"mmm")</f>
        <v>May</v>
      </c>
      <c r="Q6721" s="4">
        <f>WEEKNUM(Table1[[#This Row],[Invoice Date]])</f>
        <v>20</v>
      </c>
    </row>
    <row r="6722" spans="2:17"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c r="O6722" s="4" t="str">
        <f>TEXT(Table1[[#This Row],[Invoice Date]],"yyyy")</f>
        <v>2021</v>
      </c>
      <c r="P6722" s="4" t="str">
        <f>TEXT(Table1[[#This Row],[Invoice Date]],"mmm")</f>
        <v>May</v>
      </c>
      <c r="Q6722" s="4">
        <f>WEEKNUM(Table1[[#This Row],[Invoice Date]])</f>
        <v>20</v>
      </c>
    </row>
    <row r="6723" spans="2:17"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c r="O6723" s="4" t="str">
        <f>TEXT(Table1[[#This Row],[Invoice Date]],"yyyy")</f>
        <v>2021</v>
      </c>
      <c r="P6723" s="4" t="str">
        <f>TEXT(Table1[[#This Row],[Invoice Date]],"mmm")</f>
        <v>Jun</v>
      </c>
      <c r="Q6723" s="4">
        <f>WEEKNUM(Table1[[#This Row],[Invoice Date]])</f>
        <v>25</v>
      </c>
    </row>
    <row r="6724" spans="2:17"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c r="O6724" s="4" t="str">
        <f>TEXT(Table1[[#This Row],[Invoice Date]],"yyyy")</f>
        <v>2021</v>
      </c>
      <c r="P6724" s="4" t="str">
        <f>TEXT(Table1[[#This Row],[Invoice Date]],"mmm")</f>
        <v>Jun</v>
      </c>
      <c r="Q6724" s="4">
        <f>WEEKNUM(Table1[[#This Row],[Invoice Date]])</f>
        <v>25</v>
      </c>
    </row>
    <row r="6725" spans="2:17"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c r="O6725" s="4" t="str">
        <f>TEXT(Table1[[#This Row],[Invoice Date]],"yyyy")</f>
        <v>2021</v>
      </c>
      <c r="P6725" s="4" t="str">
        <f>TEXT(Table1[[#This Row],[Invoice Date]],"mmm")</f>
        <v>Jun</v>
      </c>
      <c r="Q6725" s="4">
        <f>WEEKNUM(Table1[[#This Row],[Invoice Date]])</f>
        <v>25</v>
      </c>
    </row>
    <row r="6726" spans="2:17"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c r="O6726" s="4" t="str">
        <f>TEXT(Table1[[#This Row],[Invoice Date]],"yyyy")</f>
        <v>2021</v>
      </c>
      <c r="P6726" s="4" t="str">
        <f>TEXT(Table1[[#This Row],[Invoice Date]],"mmm")</f>
        <v>Jun</v>
      </c>
      <c r="Q6726" s="4">
        <f>WEEKNUM(Table1[[#This Row],[Invoice Date]])</f>
        <v>25</v>
      </c>
    </row>
    <row r="6727" spans="2:17"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c r="O6727" s="4" t="str">
        <f>TEXT(Table1[[#This Row],[Invoice Date]],"yyyy")</f>
        <v>2021</v>
      </c>
      <c r="P6727" s="4" t="str">
        <f>TEXT(Table1[[#This Row],[Invoice Date]],"mmm")</f>
        <v>Jun</v>
      </c>
      <c r="Q6727" s="4">
        <f>WEEKNUM(Table1[[#This Row],[Invoice Date]])</f>
        <v>25</v>
      </c>
    </row>
    <row r="6728" spans="2:17"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c r="O6728" s="4" t="str">
        <f>TEXT(Table1[[#This Row],[Invoice Date]],"yyyy")</f>
        <v>2021</v>
      </c>
      <c r="P6728" s="4" t="str">
        <f>TEXT(Table1[[#This Row],[Invoice Date]],"mmm")</f>
        <v>Jun</v>
      </c>
      <c r="Q6728" s="4">
        <f>WEEKNUM(Table1[[#This Row],[Invoice Date]])</f>
        <v>25</v>
      </c>
    </row>
    <row r="6729" spans="2:17"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c r="O6729" s="4" t="str">
        <f>TEXT(Table1[[#This Row],[Invoice Date]],"yyyy")</f>
        <v>2021</v>
      </c>
      <c r="P6729" s="4" t="str">
        <f>TEXT(Table1[[#This Row],[Invoice Date]],"mmm")</f>
        <v>Jul</v>
      </c>
      <c r="Q6729" s="4">
        <f>WEEKNUM(Table1[[#This Row],[Invoice Date]])</f>
        <v>29</v>
      </c>
    </row>
    <row r="6730" spans="2:17"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c r="O6730" s="4" t="str">
        <f>TEXT(Table1[[#This Row],[Invoice Date]],"yyyy")</f>
        <v>2021</v>
      </c>
      <c r="P6730" s="4" t="str">
        <f>TEXT(Table1[[#This Row],[Invoice Date]],"mmm")</f>
        <v>Jul</v>
      </c>
      <c r="Q6730" s="4">
        <f>WEEKNUM(Table1[[#This Row],[Invoice Date]])</f>
        <v>29</v>
      </c>
    </row>
    <row r="6731" spans="2:17"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c r="O6731" s="4" t="str">
        <f>TEXT(Table1[[#This Row],[Invoice Date]],"yyyy")</f>
        <v>2021</v>
      </c>
      <c r="P6731" s="4" t="str">
        <f>TEXT(Table1[[#This Row],[Invoice Date]],"mmm")</f>
        <v>Jul</v>
      </c>
      <c r="Q6731" s="4">
        <f>WEEKNUM(Table1[[#This Row],[Invoice Date]])</f>
        <v>29</v>
      </c>
    </row>
    <row r="6732" spans="2:17"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c r="O6732" s="4" t="str">
        <f>TEXT(Table1[[#This Row],[Invoice Date]],"yyyy")</f>
        <v>2021</v>
      </c>
      <c r="P6732" s="4" t="str">
        <f>TEXT(Table1[[#This Row],[Invoice Date]],"mmm")</f>
        <v>Jul</v>
      </c>
      <c r="Q6732" s="4">
        <f>WEEKNUM(Table1[[#This Row],[Invoice Date]])</f>
        <v>29</v>
      </c>
    </row>
    <row r="6733" spans="2:17"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c r="O6733" s="4" t="str">
        <f>TEXT(Table1[[#This Row],[Invoice Date]],"yyyy")</f>
        <v>2021</v>
      </c>
      <c r="P6733" s="4" t="str">
        <f>TEXT(Table1[[#This Row],[Invoice Date]],"mmm")</f>
        <v>Jul</v>
      </c>
      <c r="Q6733" s="4">
        <f>WEEKNUM(Table1[[#This Row],[Invoice Date]])</f>
        <v>29</v>
      </c>
    </row>
    <row r="6734" spans="2:17"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c r="O6734" s="4" t="str">
        <f>TEXT(Table1[[#This Row],[Invoice Date]],"yyyy")</f>
        <v>2021</v>
      </c>
      <c r="P6734" s="4" t="str">
        <f>TEXT(Table1[[#This Row],[Invoice Date]],"mmm")</f>
        <v>Jul</v>
      </c>
      <c r="Q6734" s="4">
        <f>WEEKNUM(Table1[[#This Row],[Invoice Date]])</f>
        <v>29</v>
      </c>
    </row>
    <row r="6735" spans="2:17"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c r="O6735" s="4" t="str">
        <f>TEXT(Table1[[#This Row],[Invoice Date]],"yyyy")</f>
        <v>2021</v>
      </c>
      <c r="P6735" s="4" t="str">
        <f>TEXT(Table1[[#This Row],[Invoice Date]],"mmm")</f>
        <v>Aug</v>
      </c>
      <c r="Q6735" s="4">
        <f>WEEKNUM(Table1[[#This Row],[Invoice Date]])</f>
        <v>33</v>
      </c>
    </row>
    <row r="6736" spans="2:17"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c r="O6736" s="4" t="str">
        <f>TEXT(Table1[[#This Row],[Invoice Date]],"yyyy")</f>
        <v>2021</v>
      </c>
      <c r="P6736" s="4" t="str">
        <f>TEXT(Table1[[#This Row],[Invoice Date]],"mmm")</f>
        <v>Aug</v>
      </c>
      <c r="Q6736" s="4">
        <f>WEEKNUM(Table1[[#This Row],[Invoice Date]])</f>
        <v>33</v>
      </c>
    </row>
    <row r="6737" spans="2:17"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c r="O6737" s="4" t="str">
        <f>TEXT(Table1[[#This Row],[Invoice Date]],"yyyy")</f>
        <v>2021</v>
      </c>
      <c r="P6737" s="4" t="str">
        <f>TEXT(Table1[[#This Row],[Invoice Date]],"mmm")</f>
        <v>Aug</v>
      </c>
      <c r="Q6737" s="4">
        <f>WEEKNUM(Table1[[#This Row],[Invoice Date]])</f>
        <v>33</v>
      </c>
    </row>
    <row r="6738" spans="2:17"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c r="O6738" s="4" t="str">
        <f>TEXT(Table1[[#This Row],[Invoice Date]],"yyyy")</f>
        <v>2021</v>
      </c>
      <c r="P6738" s="4" t="str">
        <f>TEXT(Table1[[#This Row],[Invoice Date]],"mmm")</f>
        <v>Aug</v>
      </c>
      <c r="Q6738" s="4">
        <f>WEEKNUM(Table1[[#This Row],[Invoice Date]])</f>
        <v>33</v>
      </c>
    </row>
    <row r="6739" spans="2:17"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c r="O6739" s="4" t="str">
        <f>TEXT(Table1[[#This Row],[Invoice Date]],"yyyy")</f>
        <v>2021</v>
      </c>
      <c r="P6739" s="4" t="str">
        <f>TEXT(Table1[[#This Row],[Invoice Date]],"mmm")</f>
        <v>Aug</v>
      </c>
      <c r="Q6739" s="4">
        <f>WEEKNUM(Table1[[#This Row],[Invoice Date]])</f>
        <v>33</v>
      </c>
    </row>
    <row r="6740" spans="2:17"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c r="O6740" s="4" t="str">
        <f>TEXT(Table1[[#This Row],[Invoice Date]],"yyyy")</f>
        <v>2021</v>
      </c>
      <c r="P6740" s="4" t="str">
        <f>TEXT(Table1[[#This Row],[Invoice Date]],"mmm")</f>
        <v>Aug</v>
      </c>
      <c r="Q6740" s="4">
        <f>WEEKNUM(Table1[[#This Row],[Invoice Date]])</f>
        <v>33</v>
      </c>
    </row>
    <row r="6741" spans="2:17"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c r="O6741" s="4" t="str">
        <f>TEXT(Table1[[#This Row],[Invoice Date]],"yyyy")</f>
        <v>2021</v>
      </c>
      <c r="P6741" s="4" t="str">
        <f>TEXT(Table1[[#This Row],[Invoice Date]],"mmm")</f>
        <v>Sep</v>
      </c>
      <c r="Q6741" s="4">
        <f>WEEKNUM(Table1[[#This Row],[Invoice Date]])</f>
        <v>38</v>
      </c>
    </row>
    <row r="6742" spans="2:17"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c r="O6742" s="4" t="str">
        <f>TEXT(Table1[[#This Row],[Invoice Date]],"yyyy")</f>
        <v>2021</v>
      </c>
      <c r="P6742" s="4" t="str">
        <f>TEXT(Table1[[#This Row],[Invoice Date]],"mmm")</f>
        <v>Sep</v>
      </c>
      <c r="Q6742" s="4">
        <f>WEEKNUM(Table1[[#This Row],[Invoice Date]])</f>
        <v>38</v>
      </c>
    </row>
    <row r="6743" spans="2:17"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c r="O6743" s="4" t="str">
        <f>TEXT(Table1[[#This Row],[Invoice Date]],"yyyy")</f>
        <v>2021</v>
      </c>
      <c r="P6743" s="4" t="str">
        <f>TEXT(Table1[[#This Row],[Invoice Date]],"mmm")</f>
        <v>Sep</v>
      </c>
      <c r="Q6743" s="4">
        <f>WEEKNUM(Table1[[#This Row],[Invoice Date]])</f>
        <v>38</v>
      </c>
    </row>
    <row r="6744" spans="2:17"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c r="O6744" s="4" t="str">
        <f>TEXT(Table1[[#This Row],[Invoice Date]],"yyyy")</f>
        <v>2021</v>
      </c>
      <c r="P6744" s="4" t="str">
        <f>TEXT(Table1[[#This Row],[Invoice Date]],"mmm")</f>
        <v>Sep</v>
      </c>
      <c r="Q6744" s="4">
        <f>WEEKNUM(Table1[[#This Row],[Invoice Date]])</f>
        <v>38</v>
      </c>
    </row>
    <row r="6745" spans="2:17"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c r="O6745" s="4" t="str">
        <f>TEXT(Table1[[#This Row],[Invoice Date]],"yyyy")</f>
        <v>2021</v>
      </c>
      <c r="P6745" s="4" t="str">
        <f>TEXT(Table1[[#This Row],[Invoice Date]],"mmm")</f>
        <v>Sep</v>
      </c>
      <c r="Q6745" s="4">
        <f>WEEKNUM(Table1[[#This Row],[Invoice Date]])</f>
        <v>38</v>
      </c>
    </row>
    <row r="6746" spans="2:17"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c r="O6746" s="4" t="str">
        <f>TEXT(Table1[[#This Row],[Invoice Date]],"yyyy")</f>
        <v>2021</v>
      </c>
      <c r="P6746" s="4" t="str">
        <f>TEXT(Table1[[#This Row],[Invoice Date]],"mmm")</f>
        <v>Sep</v>
      </c>
      <c r="Q6746" s="4">
        <f>WEEKNUM(Table1[[#This Row],[Invoice Date]])</f>
        <v>38</v>
      </c>
    </row>
    <row r="6747" spans="2:17"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c r="O6747" s="4" t="str">
        <f>TEXT(Table1[[#This Row],[Invoice Date]],"yyyy")</f>
        <v>2021</v>
      </c>
      <c r="P6747" s="4" t="str">
        <f>TEXT(Table1[[#This Row],[Invoice Date]],"mmm")</f>
        <v>Oct</v>
      </c>
      <c r="Q6747" s="4">
        <f>WEEKNUM(Table1[[#This Row],[Invoice Date]])</f>
        <v>42</v>
      </c>
    </row>
    <row r="6748" spans="2:17"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c r="O6748" s="4" t="str">
        <f>TEXT(Table1[[#This Row],[Invoice Date]],"yyyy")</f>
        <v>2021</v>
      </c>
      <c r="P6748" s="4" t="str">
        <f>TEXT(Table1[[#This Row],[Invoice Date]],"mmm")</f>
        <v>Oct</v>
      </c>
      <c r="Q6748" s="4">
        <f>WEEKNUM(Table1[[#This Row],[Invoice Date]])</f>
        <v>42</v>
      </c>
    </row>
    <row r="6749" spans="2:17"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c r="O6749" s="4" t="str">
        <f>TEXT(Table1[[#This Row],[Invoice Date]],"yyyy")</f>
        <v>2021</v>
      </c>
      <c r="P6749" s="4" t="str">
        <f>TEXT(Table1[[#This Row],[Invoice Date]],"mmm")</f>
        <v>Oct</v>
      </c>
      <c r="Q6749" s="4">
        <f>WEEKNUM(Table1[[#This Row],[Invoice Date]])</f>
        <v>42</v>
      </c>
    </row>
    <row r="6750" spans="2:17"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c r="O6750" s="4" t="str">
        <f>TEXT(Table1[[#This Row],[Invoice Date]],"yyyy")</f>
        <v>2021</v>
      </c>
      <c r="P6750" s="4" t="str">
        <f>TEXT(Table1[[#This Row],[Invoice Date]],"mmm")</f>
        <v>Oct</v>
      </c>
      <c r="Q6750" s="4">
        <f>WEEKNUM(Table1[[#This Row],[Invoice Date]])</f>
        <v>42</v>
      </c>
    </row>
    <row r="6751" spans="2:17"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c r="O6751" s="4" t="str">
        <f>TEXT(Table1[[#This Row],[Invoice Date]],"yyyy")</f>
        <v>2021</v>
      </c>
      <c r="P6751" s="4" t="str">
        <f>TEXT(Table1[[#This Row],[Invoice Date]],"mmm")</f>
        <v>Oct</v>
      </c>
      <c r="Q6751" s="4">
        <f>WEEKNUM(Table1[[#This Row],[Invoice Date]])</f>
        <v>42</v>
      </c>
    </row>
    <row r="6752" spans="2:17"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c r="O6752" s="4" t="str">
        <f>TEXT(Table1[[#This Row],[Invoice Date]],"yyyy")</f>
        <v>2021</v>
      </c>
      <c r="P6752" s="4" t="str">
        <f>TEXT(Table1[[#This Row],[Invoice Date]],"mmm")</f>
        <v>Oct</v>
      </c>
      <c r="Q6752" s="4">
        <f>WEEKNUM(Table1[[#This Row],[Invoice Date]])</f>
        <v>42</v>
      </c>
    </row>
    <row r="6753" spans="2:17"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c r="O6753" s="4" t="str">
        <f>TEXT(Table1[[#This Row],[Invoice Date]],"yyyy")</f>
        <v>2021</v>
      </c>
      <c r="P6753" s="4" t="str">
        <f>TEXT(Table1[[#This Row],[Invoice Date]],"mmm")</f>
        <v>Nov</v>
      </c>
      <c r="Q6753" s="4">
        <f>WEEKNUM(Table1[[#This Row],[Invoice Date]])</f>
        <v>46</v>
      </c>
    </row>
    <row r="6754" spans="2:17"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c r="O6754" s="4" t="str">
        <f>TEXT(Table1[[#This Row],[Invoice Date]],"yyyy")</f>
        <v>2021</v>
      </c>
      <c r="P6754" s="4" t="str">
        <f>TEXT(Table1[[#This Row],[Invoice Date]],"mmm")</f>
        <v>Nov</v>
      </c>
      <c r="Q6754" s="4">
        <f>WEEKNUM(Table1[[#This Row],[Invoice Date]])</f>
        <v>46</v>
      </c>
    </row>
    <row r="6755" spans="2:17"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c r="O6755" s="4" t="str">
        <f>TEXT(Table1[[#This Row],[Invoice Date]],"yyyy")</f>
        <v>2021</v>
      </c>
      <c r="P6755" s="4" t="str">
        <f>TEXT(Table1[[#This Row],[Invoice Date]],"mmm")</f>
        <v>Nov</v>
      </c>
      <c r="Q6755" s="4">
        <f>WEEKNUM(Table1[[#This Row],[Invoice Date]])</f>
        <v>46</v>
      </c>
    </row>
    <row r="6756" spans="2:17"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c r="O6756" s="4" t="str">
        <f>TEXT(Table1[[#This Row],[Invoice Date]],"yyyy")</f>
        <v>2021</v>
      </c>
      <c r="P6756" s="4" t="str">
        <f>TEXT(Table1[[#This Row],[Invoice Date]],"mmm")</f>
        <v>Nov</v>
      </c>
      <c r="Q6756" s="4">
        <f>WEEKNUM(Table1[[#This Row],[Invoice Date]])</f>
        <v>46</v>
      </c>
    </row>
    <row r="6757" spans="2:17"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c r="O6757" s="4" t="str">
        <f>TEXT(Table1[[#This Row],[Invoice Date]],"yyyy")</f>
        <v>2021</v>
      </c>
      <c r="P6757" s="4" t="str">
        <f>TEXT(Table1[[#This Row],[Invoice Date]],"mmm")</f>
        <v>Nov</v>
      </c>
      <c r="Q6757" s="4">
        <f>WEEKNUM(Table1[[#This Row],[Invoice Date]])</f>
        <v>46</v>
      </c>
    </row>
    <row r="6758" spans="2:17"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c r="O6758" s="4" t="str">
        <f>TEXT(Table1[[#This Row],[Invoice Date]],"yyyy")</f>
        <v>2021</v>
      </c>
      <c r="P6758" s="4" t="str">
        <f>TEXT(Table1[[#This Row],[Invoice Date]],"mmm")</f>
        <v>Nov</v>
      </c>
      <c r="Q6758" s="4">
        <f>WEEKNUM(Table1[[#This Row],[Invoice Date]])</f>
        <v>46</v>
      </c>
    </row>
    <row r="6759" spans="2:17"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c r="O6759" s="4" t="str">
        <f>TEXT(Table1[[#This Row],[Invoice Date]],"yyyy")</f>
        <v>2021</v>
      </c>
      <c r="P6759" s="4" t="str">
        <f>TEXT(Table1[[#This Row],[Invoice Date]],"mmm")</f>
        <v>Dec</v>
      </c>
      <c r="Q6759" s="4">
        <f>WEEKNUM(Table1[[#This Row],[Invoice Date]])</f>
        <v>51</v>
      </c>
    </row>
    <row r="6760" spans="2:17"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c r="O6760" s="4" t="str">
        <f>TEXT(Table1[[#This Row],[Invoice Date]],"yyyy")</f>
        <v>2021</v>
      </c>
      <c r="P6760" s="4" t="str">
        <f>TEXT(Table1[[#This Row],[Invoice Date]],"mmm")</f>
        <v>Dec</v>
      </c>
      <c r="Q6760" s="4">
        <f>WEEKNUM(Table1[[#This Row],[Invoice Date]])</f>
        <v>51</v>
      </c>
    </row>
    <row r="6761" spans="2:17"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c r="O6761" s="4" t="str">
        <f>TEXT(Table1[[#This Row],[Invoice Date]],"yyyy")</f>
        <v>2021</v>
      </c>
      <c r="P6761" s="4" t="str">
        <f>TEXT(Table1[[#This Row],[Invoice Date]],"mmm")</f>
        <v>Dec</v>
      </c>
      <c r="Q6761" s="4">
        <f>WEEKNUM(Table1[[#This Row],[Invoice Date]])</f>
        <v>51</v>
      </c>
    </row>
    <row r="6762" spans="2:17"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c r="O6762" s="4" t="str">
        <f>TEXT(Table1[[#This Row],[Invoice Date]],"yyyy")</f>
        <v>2021</v>
      </c>
      <c r="P6762" s="4" t="str">
        <f>TEXT(Table1[[#This Row],[Invoice Date]],"mmm")</f>
        <v>Dec</v>
      </c>
      <c r="Q6762" s="4">
        <f>WEEKNUM(Table1[[#This Row],[Invoice Date]])</f>
        <v>51</v>
      </c>
    </row>
    <row r="6763" spans="2:17"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c r="O6763" s="4" t="str">
        <f>TEXT(Table1[[#This Row],[Invoice Date]],"yyyy")</f>
        <v>2021</v>
      </c>
      <c r="P6763" s="4" t="str">
        <f>TEXT(Table1[[#This Row],[Invoice Date]],"mmm")</f>
        <v>Dec</v>
      </c>
      <c r="Q6763" s="4">
        <f>WEEKNUM(Table1[[#This Row],[Invoice Date]])</f>
        <v>51</v>
      </c>
    </row>
    <row r="6764" spans="2:17"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c r="O6764" s="4" t="str">
        <f>TEXT(Table1[[#This Row],[Invoice Date]],"yyyy")</f>
        <v>2021</v>
      </c>
      <c r="P6764" s="4" t="str">
        <f>TEXT(Table1[[#This Row],[Invoice Date]],"mmm")</f>
        <v>Dec</v>
      </c>
      <c r="Q6764" s="4">
        <f>WEEKNUM(Table1[[#This Row],[Invoice Date]])</f>
        <v>51</v>
      </c>
    </row>
    <row r="6765" spans="2:17"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c r="O6765" s="4" t="str">
        <f>TEXT(Table1[[#This Row],[Invoice Date]],"yyyy")</f>
        <v>2021</v>
      </c>
      <c r="P6765" s="4" t="str">
        <f>TEXT(Table1[[#This Row],[Invoice Date]],"mmm")</f>
        <v>Jan</v>
      </c>
      <c r="Q6765" s="4">
        <f>WEEKNUM(Table1[[#This Row],[Invoice Date]])</f>
        <v>3</v>
      </c>
    </row>
    <row r="6766" spans="2:17"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c r="O6766" s="4" t="str">
        <f>TEXT(Table1[[#This Row],[Invoice Date]],"yyyy")</f>
        <v>2021</v>
      </c>
      <c r="P6766" s="4" t="str">
        <f>TEXT(Table1[[#This Row],[Invoice Date]],"mmm")</f>
        <v>Jan</v>
      </c>
      <c r="Q6766" s="4">
        <f>WEEKNUM(Table1[[#This Row],[Invoice Date]])</f>
        <v>3</v>
      </c>
    </row>
    <row r="6767" spans="2:17"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c r="O6767" s="4" t="str">
        <f>TEXT(Table1[[#This Row],[Invoice Date]],"yyyy")</f>
        <v>2021</v>
      </c>
      <c r="P6767" s="4" t="str">
        <f>TEXT(Table1[[#This Row],[Invoice Date]],"mmm")</f>
        <v>Jan</v>
      </c>
      <c r="Q6767" s="4">
        <f>WEEKNUM(Table1[[#This Row],[Invoice Date]])</f>
        <v>3</v>
      </c>
    </row>
    <row r="6768" spans="2:17"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c r="O6768" s="4" t="str">
        <f>TEXT(Table1[[#This Row],[Invoice Date]],"yyyy")</f>
        <v>2021</v>
      </c>
      <c r="P6768" s="4" t="str">
        <f>TEXT(Table1[[#This Row],[Invoice Date]],"mmm")</f>
        <v>Jan</v>
      </c>
      <c r="Q6768" s="4">
        <f>WEEKNUM(Table1[[#This Row],[Invoice Date]])</f>
        <v>3</v>
      </c>
    </row>
    <row r="6769" spans="2:17"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c r="O6769" s="4" t="str">
        <f>TEXT(Table1[[#This Row],[Invoice Date]],"yyyy")</f>
        <v>2021</v>
      </c>
      <c r="P6769" s="4" t="str">
        <f>TEXT(Table1[[#This Row],[Invoice Date]],"mmm")</f>
        <v>Jan</v>
      </c>
      <c r="Q6769" s="4">
        <f>WEEKNUM(Table1[[#This Row],[Invoice Date]])</f>
        <v>3</v>
      </c>
    </row>
    <row r="6770" spans="2:17"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c r="O6770" s="4" t="str">
        <f>TEXT(Table1[[#This Row],[Invoice Date]],"yyyy")</f>
        <v>2021</v>
      </c>
      <c r="P6770" s="4" t="str">
        <f>TEXT(Table1[[#This Row],[Invoice Date]],"mmm")</f>
        <v>Jan</v>
      </c>
      <c r="Q6770" s="4">
        <f>WEEKNUM(Table1[[#This Row],[Invoice Date]])</f>
        <v>3</v>
      </c>
    </row>
    <row r="6771" spans="2:17"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c r="O6771" s="4" t="str">
        <f>TEXT(Table1[[#This Row],[Invoice Date]],"yyyy")</f>
        <v>2021</v>
      </c>
      <c r="P6771" s="4" t="str">
        <f>TEXT(Table1[[#This Row],[Invoice Date]],"mmm")</f>
        <v>Feb</v>
      </c>
      <c r="Q6771" s="4">
        <f>WEEKNUM(Table1[[#This Row],[Invoice Date]])</f>
        <v>7</v>
      </c>
    </row>
    <row r="6772" spans="2:17"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c r="O6772" s="4" t="str">
        <f>TEXT(Table1[[#This Row],[Invoice Date]],"yyyy")</f>
        <v>2021</v>
      </c>
      <c r="P6772" s="4" t="str">
        <f>TEXT(Table1[[#This Row],[Invoice Date]],"mmm")</f>
        <v>Feb</v>
      </c>
      <c r="Q6772" s="4">
        <f>WEEKNUM(Table1[[#This Row],[Invoice Date]])</f>
        <v>7</v>
      </c>
    </row>
    <row r="6773" spans="2:17"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c r="O6773" s="4" t="str">
        <f>TEXT(Table1[[#This Row],[Invoice Date]],"yyyy")</f>
        <v>2021</v>
      </c>
      <c r="P6773" s="4" t="str">
        <f>TEXT(Table1[[#This Row],[Invoice Date]],"mmm")</f>
        <v>Feb</v>
      </c>
      <c r="Q6773" s="4">
        <f>WEEKNUM(Table1[[#This Row],[Invoice Date]])</f>
        <v>7</v>
      </c>
    </row>
    <row r="6774" spans="2:17"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c r="O6774" s="4" t="str">
        <f>TEXT(Table1[[#This Row],[Invoice Date]],"yyyy")</f>
        <v>2021</v>
      </c>
      <c r="P6774" s="4" t="str">
        <f>TEXT(Table1[[#This Row],[Invoice Date]],"mmm")</f>
        <v>Feb</v>
      </c>
      <c r="Q6774" s="4">
        <f>WEEKNUM(Table1[[#This Row],[Invoice Date]])</f>
        <v>7</v>
      </c>
    </row>
    <row r="6775" spans="2:17"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c r="O6775" s="4" t="str">
        <f>TEXT(Table1[[#This Row],[Invoice Date]],"yyyy")</f>
        <v>2021</v>
      </c>
      <c r="P6775" s="4" t="str">
        <f>TEXT(Table1[[#This Row],[Invoice Date]],"mmm")</f>
        <v>Feb</v>
      </c>
      <c r="Q6775" s="4">
        <f>WEEKNUM(Table1[[#This Row],[Invoice Date]])</f>
        <v>7</v>
      </c>
    </row>
    <row r="6776" spans="2:17"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c r="O6776" s="4" t="str">
        <f>TEXT(Table1[[#This Row],[Invoice Date]],"yyyy")</f>
        <v>2021</v>
      </c>
      <c r="P6776" s="4" t="str">
        <f>TEXT(Table1[[#This Row],[Invoice Date]],"mmm")</f>
        <v>Feb</v>
      </c>
      <c r="Q6776" s="4">
        <f>WEEKNUM(Table1[[#This Row],[Invoice Date]])</f>
        <v>7</v>
      </c>
    </row>
    <row r="6777" spans="2:17"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c r="O6777" s="4" t="str">
        <f>TEXT(Table1[[#This Row],[Invoice Date]],"yyyy")</f>
        <v>2021</v>
      </c>
      <c r="P6777" s="4" t="str">
        <f>TEXT(Table1[[#This Row],[Invoice Date]],"mmm")</f>
        <v>Mar</v>
      </c>
      <c r="Q6777" s="4">
        <f>WEEKNUM(Table1[[#This Row],[Invoice Date]])</f>
        <v>11</v>
      </c>
    </row>
    <row r="6778" spans="2:17"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c r="O6778" s="4" t="str">
        <f>TEXT(Table1[[#This Row],[Invoice Date]],"yyyy")</f>
        <v>2021</v>
      </c>
      <c r="P6778" s="4" t="str">
        <f>TEXT(Table1[[#This Row],[Invoice Date]],"mmm")</f>
        <v>Mar</v>
      </c>
      <c r="Q6778" s="4">
        <f>WEEKNUM(Table1[[#This Row],[Invoice Date]])</f>
        <v>11</v>
      </c>
    </row>
    <row r="6779" spans="2:17"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c r="O6779" s="4" t="str">
        <f>TEXT(Table1[[#This Row],[Invoice Date]],"yyyy")</f>
        <v>2021</v>
      </c>
      <c r="P6779" s="4" t="str">
        <f>TEXT(Table1[[#This Row],[Invoice Date]],"mmm")</f>
        <v>Mar</v>
      </c>
      <c r="Q6779" s="4">
        <f>WEEKNUM(Table1[[#This Row],[Invoice Date]])</f>
        <v>11</v>
      </c>
    </row>
    <row r="6780" spans="2:17"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c r="O6780" s="4" t="str">
        <f>TEXT(Table1[[#This Row],[Invoice Date]],"yyyy")</f>
        <v>2021</v>
      </c>
      <c r="P6780" s="4" t="str">
        <f>TEXT(Table1[[#This Row],[Invoice Date]],"mmm")</f>
        <v>Mar</v>
      </c>
      <c r="Q6780" s="4">
        <f>WEEKNUM(Table1[[#This Row],[Invoice Date]])</f>
        <v>11</v>
      </c>
    </row>
    <row r="6781" spans="2:17"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c r="O6781" s="4" t="str">
        <f>TEXT(Table1[[#This Row],[Invoice Date]],"yyyy")</f>
        <v>2021</v>
      </c>
      <c r="P6781" s="4" t="str">
        <f>TEXT(Table1[[#This Row],[Invoice Date]],"mmm")</f>
        <v>Mar</v>
      </c>
      <c r="Q6781" s="4">
        <f>WEEKNUM(Table1[[#This Row],[Invoice Date]])</f>
        <v>11</v>
      </c>
    </row>
    <row r="6782" spans="2:17"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c r="O6782" s="4" t="str">
        <f>TEXT(Table1[[#This Row],[Invoice Date]],"yyyy")</f>
        <v>2021</v>
      </c>
      <c r="P6782" s="4" t="str">
        <f>TEXT(Table1[[#This Row],[Invoice Date]],"mmm")</f>
        <v>Mar</v>
      </c>
      <c r="Q6782" s="4">
        <f>WEEKNUM(Table1[[#This Row],[Invoice Date]])</f>
        <v>11</v>
      </c>
    </row>
    <row r="6783" spans="2:17"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c r="O6783" s="4" t="str">
        <f>TEXT(Table1[[#This Row],[Invoice Date]],"yyyy")</f>
        <v>2021</v>
      </c>
      <c r="P6783" s="4" t="str">
        <f>TEXT(Table1[[#This Row],[Invoice Date]],"mmm")</f>
        <v>Apr</v>
      </c>
      <c r="Q6783" s="4">
        <f>WEEKNUM(Table1[[#This Row],[Invoice Date]])</f>
        <v>16</v>
      </c>
    </row>
    <row r="6784" spans="2:17"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c r="O6784" s="4" t="str">
        <f>TEXT(Table1[[#This Row],[Invoice Date]],"yyyy")</f>
        <v>2021</v>
      </c>
      <c r="P6784" s="4" t="str">
        <f>TEXT(Table1[[#This Row],[Invoice Date]],"mmm")</f>
        <v>Apr</v>
      </c>
      <c r="Q6784" s="4">
        <f>WEEKNUM(Table1[[#This Row],[Invoice Date]])</f>
        <v>16</v>
      </c>
    </row>
    <row r="6785" spans="2:17"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c r="O6785" s="4" t="str">
        <f>TEXT(Table1[[#This Row],[Invoice Date]],"yyyy")</f>
        <v>2021</v>
      </c>
      <c r="P6785" s="4" t="str">
        <f>TEXT(Table1[[#This Row],[Invoice Date]],"mmm")</f>
        <v>Apr</v>
      </c>
      <c r="Q6785" s="4">
        <f>WEEKNUM(Table1[[#This Row],[Invoice Date]])</f>
        <v>16</v>
      </c>
    </row>
    <row r="6786" spans="2:17"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c r="O6786" s="4" t="str">
        <f>TEXT(Table1[[#This Row],[Invoice Date]],"yyyy")</f>
        <v>2021</v>
      </c>
      <c r="P6786" s="4" t="str">
        <f>TEXT(Table1[[#This Row],[Invoice Date]],"mmm")</f>
        <v>Apr</v>
      </c>
      <c r="Q6786" s="4">
        <f>WEEKNUM(Table1[[#This Row],[Invoice Date]])</f>
        <v>16</v>
      </c>
    </row>
    <row r="6787" spans="2:17"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c r="O6787" s="4" t="str">
        <f>TEXT(Table1[[#This Row],[Invoice Date]],"yyyy")</f>
        <v>2021</v>
      </c>
      <c r="P6787" s="4" t="str">
        <f>TEXT(Table1[[#This Row],[Invoice Date]],"mmm")</f>
        <v>Apr</v>
      </c>
      <c r="Q6787" s="4">
        <f>WEEKNUM(Table1[[#This Row],[Invoice Date]])</f>
        <v>16</v>
      </c>
    </row>
    <row r="6788" spans="2:17"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c r="O6788" s="4" t="str">
        <f>TEXT(Table1[[#This Row],[Invoice Date]],"yyyy")</f>
        <v>2021</v>
      </c>
      <c r="P6788" s="4" t="str">
        <f>TEXT(Table1[[#This Row],[Invoice Date]],"mmm")</f>
        <v>Apr</v>
      </c>
      <c r="Q6788" s="4">
        <f>WEEKNUM(Table1[[#This Row],[Invoice Date]])</f>
        <v>16</v>
      </c>
    </row>
    <row r="6789" spans="2:17"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c r="O6789" s="4" t="str">
        <f>TEXT(Table1[[#This Row],[Invoice Date]],"yyyy")</f>
        <v>2021</v>
      </c>
      <c r="P6789" s="4" t="str">
        <f>TEXT(Table1[[#This Row],[Invoice Date]],"mmm")</f>
        <v>May</v>
      </c>
      <c r="Q6789" s="4">
        <f>WEEKNUM(Table1[[#This Row],[Invoice Date]])</f>
        <v>20</v>
      </c>
    </row>
    <row r="6790" spans="2:17"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c r="O6790" s="4" t="str">
        <f>TEXT(Table1[[#This Row],[Invoice Date]],"yyyy")</f>
        <v>2021</v>
      </c>
      <c r="P6790" s="4" t="str">
        <f>TEXT(Table1[[#This Row],[Invoice Date]],"mmm")</f>
        <v>May</v>
      </c>
      <c r="Q6790" s="4">
        <f>WEEKNUM(Table1[[#This Row],[Invoice Date]])</f>
        <v>20</v>
      </c>
    </row>
    <row r="6791" spans="2:17"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c r="O6791" s="4" t="str">
        <f>TEXT(Table1[[#This Row],[Invoice Date]],"yyyy")</f>
        <v>2021</v>
      </c>
      <c r="P6791" s="4" t="str">
        <f>TEXT(Table1[[#This Row],[Invoice Date]],"mmm")</f>
        <v>May</v>
      </c>
      <c r="Q6791" s="4">
        <f>WEEKNUM(Table1[[#This Row],[Invoice Date]])</f>
        <v>20</v>
      </c>
    </row>
    <row r="6792" spans="2:17"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c r="O6792" s="4" t="str">
        <f>TEXT(Table1[[#This Row],[Invoice Date]],"yyyy")</f>
        <v>2021</v>
      </c>
      <c r="P6792" s="4" t="str">
        <f>TEXT(Table1[[#This Row],[Invoice Date]],"mmm")</f>
        <v>May</v>
      </c>
      <c r="Q6792" s="4">
        <f>WEEKNUM(Table1[[#This Row],[Invoice Date]])</f>
        <v>20</v>
      </c>
    </row>
    <row r="6793" spans="2:17"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c r="O6793" s="4" t="str">
        <f>TEXT(Table1[[#This Row],[Invoice Date]],"yyyy")</f>
        <v>2021</v>
      </c>
      <c r="P6793" s="4" t="str">
        <f>TEXT(Table1[[#This Row],[Invoice Date]],"mmm")</f>
        <v>May</v>
      </c>
      <c r="Q6793" s="4">
        <f>WEEKNUM(Table1[[#This Row],[Invoice Date]])</f>
        <v>20</v>
      </c>
    </row>
    <row r="6794" spans="2:17"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c r="O6794" s="4" t="str">
        <f>TEXT(Table1[[#This Row],[Invoice Date]],"yyyy")</f>
        <v>2021</v>
      </c>
      <c r="P6794" s="4" t="str">
        <f>TEXT(Table1[[#This Row],[Invoice Date]],"mmm")</f>
        <v>May</v>
      </c>
      <c r="Q6794" s="4">
        <f>WEEKNUM(Table1[[#This Row],[Invoice Date]])</f>
        <v>20</v>
      </c>
    </row>
    <row r="6795" spans="2:17"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c r="O6795" s="4" t="str">
        <f>TEXT(Table1[[#This Row],[Invoice Date]],"yyyy")</f>
        <v>2021</v>
      </c>
      <c r="P6795" s="4" t="str">
        <f>TEXT(Table1[[#This Row],[Invoice Date]],"mmm")</f>
        <v>Jun</v>
      </c>
      <c r="Q6795" s="4">
        <f>WEEKNUM(Table1[[#This Row],[Invoice Date]])</f>
        <v>24</v>
      </c>
    </row>
    <row r="6796" spans="2:17"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c r="O6796" s="4" t="str">
        <f>TEXT(Table1[[#This Row],[Invoice Date]],"yyyy")</f>
        <v>2021</v>
      </c>
      <c r="P6796" s="4" t="str">
        <f>TEXT(Table1[[#This Row],[Invoice Date]],"mmm")</f>
        <v>Jun</v>
      </c>
      <c r="Q6796" s="4">
        <f>WEEKNUM(Table1[[#This Row],[Invoice Date]])</f>
        <v>24</v>
      </c>
    </row>
    <row r="6797" spans="2:17"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c r="O6797" s="4" t="str">
        <f>TEXT(Table1[[#This Row],[Invoice Date]],"yyyy")</f>
        <v>2021</v>
      </c>
      <c r="P6797" s="4" t="str">
        <f>TEXT(Table1[[#This Row],[Invoice Date]],"mmm")</f>
        <v>Jun</v>
      </c>
      <c r="Q6797" s="4">
        <f>WEEKNUM(Table1[[#This Row],[Invoice Date]])</f>
        <v>24</v>
      </c>
    </row>
    <row r="6798" spans="2:17"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c r="O6798" s="4" t="str">
        <f>TEXT(Table1[[#This Row],[Invoice Date]],"yyyy")</f>
        <v>2021</v>
      </c>
      <c r="P6798" s="4" t="str">
        <f>TEXT(Table1[[#This Row],[Invoice Date]],"mmm")</f>
        <v>Jun</v>
      </c>
      <c r="Q6798" s="4">
        <f>WEEKNUM(Table1[[#This Row],[Invoice Date]])</f>
        <v>24</v>
      </c>
    </row>
    <row r="6799" spans="2:17"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c r="O6799" s="4" t="str">
        <f>TEXT(Table1[[#This Row],[Invoice Date]],"yyyy")</f>
        <v>2021</v>
      </c>
      <c r="P6799" s="4" t="str">
        <f>TEXT(Table1[[#This Row],[Invoice Date]],"mmm")</f>
        <v>Jun</v>
      </c>
      <c r="Q6799" s="4">
        <f>WEEKNUM(Table1[[#This Row],[Invoice Date]])</f>
        <v>24</v>
      </c>
    </row>
    <row r="6800" spans="2:17"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c r="O6800" s="4" t="str">
        <f>TEXT(Table1[[#This Row],[Invoice Date]],"yyyy")</f>
        <v>2021</v>
      </c>
      <c r="P6800" s="4" t="str">
        <f>TEXT(Table1[[#This Row],[Invoice Date]],"mmm")</f>
        <v>Jun</v>
      </c>
      <c r="Q6800" s="4">
        <f>WEEKNUM(Table1[[#This Row],[Invoice Date]])</f>
        <v>24</v>
      </c>
    </row>
    <row r="6801" spans="2:17"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c r="O6801" s="4" t="str">
        <f>TEXT(Table1[[#This Row],[Invoice Date]],"yyyy")</f>
        <v>2021</v>
      </c>
      <c r="P6801" s="4" t="str">
        <f>TEXT(Table1[[#This Row],[Invoice Date]],"mmm")</f>
        <v>Jul</v>
      </c>
      <c r="Q6801" s="4">
        <f>WEEKNUM(Table1[[#This Row],[Invoice Date]])</f>
        <v>29</v>
      </c>
    </row>
    <row r="6802" spans="2:17"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c r="O6802" s="4" t="str">
        <f>TEXT(Table1[[#This Row],[Invoice Date]],"yyyy")</f>
        <v>2021</v>
      </c>
      <c r="P6802" s="4" t="str">
        <f>TEXT(Table1[[#This Row],[Invoice Date]],"mmm")</f>
        <v>Jul</v>
      </c>
      <c r="Q6802" s="4">
        <f>WEEKNUM(Table1[[#This Row],[Invoice Date]])</f>
        <v>29</v>
      </c>
    </row>
    <row r="6803" spans="2:17"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c r="O6803" s="4" t="str">
        <f>TEXT(Table1[[#This Row],[Invoice Date]],"yyyy")</f>
        <v>2021</v>
      </c>
      <c r="P6803" s="4" t="str">
        <f>TEXT(Table1[[#This Row],[Invoice Date]],"mmm")</f>
        <v>Jul</v>
      </c>
      <c r="Q6803" s="4">
        <f>WEEKNUM(Table1[[#This Row],[Invoice Date]])</f>
        <v>29</v>
      </c>
    </row>
    <row r="6804" spans="2:17"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c r="O6804" s="4" t="str">
        <f>TEXT(Table1[[#This Row],[Invoice Date]],"yyyy")</f>
        <v>2021</v>
      </c>
      <c r="P6804" s="4" t="str">
        <f>TEXT(Table1[[#This Row],[Invoice Date]],"mmm")</f>
        <v>Jul</v>
      </c>
      <c r="Q6804" s="4">
        <f>WEEKNUM(Table1[[#This Row],[Invoice Date]])</f>
        <v>29</v>
      </c>
    </row>
    <row r="6805" spans="2:17"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c r="O6805" s="4" t="str">
        <f>TEXT(Table1[[#This Row],[Invoice Date]],"yyyy")</f>
        <v>2021</v>
      </c>
      <c r="P6805" s="4" t="str">
        <f>TEXT(Table1[[#This Row],[Invoice Date]],"mmm")</f>
        <v>Jul</v>
      </c>
      <c r="Q6805" s="4">
        <f>WEEKNUM(Table1[[#This Row],[Invoice Date]])</f>
        <v>29</v>
      </c>
    </row>
    <row r="6806" spans="2:17"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c r="O6806" s="4" t="str">
        <f>TEXT(Table1[[#This Row],[Invoice Date]],"yyyy")</f>
        <v>2021</v>
      </c>
      <c r="P6806" s="4" t="str">
        <f>TEXT(Table1[[#This Row],[Invoice Date]],"mmm")</f>
        <v>Jul</v>
      </c>
      <c r="Q6806" s="4">
        <f>WEEKNUM(Table1[[#This Row],[Invoice Date]])</f>
        <v>29</v>
      </c>
    </row>
    <row r="6807" spans="2:17"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c r="O6807" s="4" t="str">
        <f>TEXT(Table1[[#This Row],[Invoice Date]],"yyyy")</f>
        <v>2021</v>
      </c>
      <c r="P6807" s="4" t="str">
        <f>TEXT(Table1[[#This Row],[Invoice Date]],"mmm")</f>
        <v>Aug</v>
      </c>
      <c r="Q6807" s="4">
        <f>WEEKNUM(Table1[[#This Row],[Invoice Date]])</f>
        <v>33</v>
      </c>
    </row>
    <row r="6808" spans="2:17"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c r="O6808" s="4" t="str">
        <f>TEXT(Table1[[#This Row],[Invoice Date]],"yyyy")</f>
        <v>2021</v>
      </c>
      <c r="P6808" s="4" t="str">
        <f>TEXT(Table1[[#This Row],[Invoice Date]],"mmm")</f>
        <v>Aug</v>
      </c>
      <c r="Q6808" s="4">
        <f>WEEKNUM(Table1[[#This Row],[Invoice Date]])</f>
        <v>33</v>
      </c>
    </row>
    <row r="6809" spans="2:17"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c r="O6809" s="4" t="str">
        <f>TEXT(Table1[[#This Row],[Invoice Date]],"yyyy")</f>
        <v>2021</v>
      </c>
      <c r="P6809" s="4" t="str">
        <f>TEXT(Table1[[#This Row],[Invoice Date]],"mmm")</f>
        <v>Aug</v>
      </c>
      <c r="Q6809" s="4">
        <f>WEEKNUM(Table1[[#This Row],[Invoice Date]])</f>
        <v>33</v>
      </c>
    </row>
    <row r="6810" spans="2:17"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c r="O6810" s="4" t="str">
        <f>TEXT(Table1[[#This Row],[Invoice Date]],"yyyy")</f>
        <v>2021</v>
      </c>
      <c r="P6810" s="4" t="str">
        <f>TEXT(Table1[[#This Row],[Invoice Date]],"mmm")</f>
        <v>Aug</v>
      </c>
      <c r="Q6810" s="4">
        <f>WEEKNUM(Table1[[#This Row],[Invoice Date]])</f>
        <v>33</v>
      </c>
    </row>
    <row r="6811" spans="2:17"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c r="O6811" s="4" t="str">
        <f>TEXT(Table1[[#This Row],[Invoice Date]],"yyyy")</f>
        <v>2021</v>
      </c>
      <c r="P6811" s="4" t="str">
        <f>TEXT(Table1[[#This Row],[Invoice Date]],"mmm")</f>
        <v>Aug</v>
      </c>
      <c r="Q6811" s="4">
        <f>WEEKNUM(Table1[[#This Row],[Invoice Date]])</f>
        <v>33</v>
      </c>
    </row>
    <row r="6812" spans="2:17"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c r="O6812" s="4" t="str">
        <f>TEXT(Table1[[#This Row],[Invoice Date]],"yyyy")</f>
        <v>2021</v>
      </c>
      <c r="P6812" s="4" t="str">
        <f>TEXT(Table1[[#This Row],[Invoice Date]],"mmm")</f>
        <v>Aug</v>
      </c>
      <c r="Q6812" s="4">
        <f>WEEKNUM(Table1[[#This Row],[Invoice Date]])</f>
        <v>33</v>
      </c>
    </row>
    <row r="6813" spans="2:17"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c r="O6813" s="4" t="str">
        <f>TEXT(Table1[[#This Row],[Invoice Date]],"yyyy")</f>
        <v>2021</v>
      </c>
      <c r="P6813" s="4" t="str">
        <f>TEXT(Table1[[#This Row],[Invoice Date]],"mmm")</f>
        <v>Sep</v>
      </c>
      <c r="Q6813" s="4">
        <f>WEEKNUM(Table1[[#This Row],[Invoice Date]])</f>
        <v>38</v>
      </c>
    </row>
    <row r="6814" spans="2:17"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c r="O6814" s="4" t="str">
        <f>TEXT(Table1[[#This Row],[Invoice Date]],"yyyy")</f>
        <v>2021</v>
      </c>
      <c r="P6814" s="4" t="str">
        <f>TEXT(Table1[[#This Row],[Invoice Date]],"mmm")</f>
        <v>Sep</v>
      </c>
      <c r="Q6814" s="4">
        <f>WEEKNUM(Table1[[#This Row],[Invoice Date]])</f>
        <v>38</v>
      </c>
    </row>
    <row r="6815" spans="2:17"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c r="O6815" s="4" t="str">
        <f>TEXT(Table1[[#This Row],[Invoice Date]],"yyyy")</f>
        <v>2021</v>
      </c>
      <c r="P6815" s="4" t="str">
        <f>TEXT(Table1[[#This Row],[Invoice Date]],"mmm")</f>
        <v>Sep</v>
      </c>
      <c r="Q6815" s="4">
        <f>WEEKNUM(Table1[[#This Row],[Invoice Date]])</f>
        <v>38</v>
      </c>
    </row>
    <row r="6816" spans="2:17"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c r="O6816" s="4" t="str">
        <f>TEXT(Table1[[#This Row],[Invoice Date]],"yyyy")</f>
        <v>2021</v>
      </c>
      <c r="P6816" s="4" t="str">
        <f>TEXT(Table1[[#This Row],[Invoice Date]],"mmm")</f>
        <v>Sep</v>
      </c>
      <c r="Q6816" s="4">
        <f>WEEKNUM(Table1[[#This Row],[Invoice Date]])</f>
        <v>38</v>
      </c>
    </row>
    <row r="6817" spans="2:17"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c r="O6817" s="4" t="str">
        <f>TEXT(Table1[[#This Row],[Invoice Date]],"yyyy")</f>
        <v>2021</v>
      </c>
      <c r="P6817" s="4" t="str">
        <f>TEXT(Table1[[#This Row],[Invoice Date]],"mmm")</f>
        <v>Sep</v>
      </c>
      <c r="Q6817" s="4">
        <f>WEEKNUM(Table1[[#This Row],[Invoice Date]])</f>
        <v>38</v>
      </c>
    </row>
    <row r="6818" spans="2:17"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c r="O6818" s="4" t="str">
        <f>TEXT(Table1[[#This Row],[Invoice Date]],"yyyy")</f>
        <v>2021</v>
      </c>
      <c r="P6818" s="4" t="str">
        <f>TEXT(Table1[[#This Row],[Invoice Date]],"mmm")</f>
        <v>Sep</v>
      </c>
      <c r="Q6818" s="4">
        <f>WEEKNUM(Table1[[#This Row],[Invoice Date]])</f>
        <v>38</v>
      </c>
    </row>
    <row r="6819" spans="2:17"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c r="O6819" s="4" t="str">
        <f>TEXT(Table1[[#This Row],[Invoice Date]],"yyyy")</f>
        <v>2021</v>
      </c>
      <c r="P6819" s="4" t="str">
        <f>TEXT(Table1[[#This Row],[Invoice Date]],"mmm")</f>
        <v>Oct</v>
      </c>
      <c r="Q6819" s="4">
        <f>WEEKNUM(Table1[[#This Row],[Invoice Date]])</f>
        <v>42</v>
      </c>
    </row>
    <row r="6820" spans="2:17"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c r="O6820" s="4" t="str">
        <f>TEXT(Table1[[#This Row],[Invoice Date]],"yyyy")</f>
        <v>2021</v>
      </c>
      <c r="P6820" s="4" t="str">
        <f>TEXT(Table1[[#This Row],[Invoice Date]],"mmm")</f>
        <v>Oct</v>
      </c>
      <c r="Q6820" s="4">
        <f>WEEKNUM(Table1[[#This Row],[Invoice Date]])</f>
        <v>42</v>
      </c>
    </row>
    <row r="6821" spans="2:17"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c r="O6821" s="4" t="str">
        <f>TEXT(Table1[[#This Row],[Invoice Date]],"yyyy")</f>
        <v>2021</v>
      </c>
      <c r="P6821" s="4" t="str">
        <f>TEXT(Table1[[#This Row],[Invoice Date]],"mmm")</f>
        <v>Oct</v>
      </c>
      <c r="Q6821" s="4">
        <f>WEEKNUM(Table1[[#This Row],[Invoice Date]])</f>
        <v>42</v>
      </c>
    </row>
    <row r="6822" spans="2:17"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c r="O6822" s="4" t="str">
        <f>TEXT(Table1[[#This Row],[Invoice Date]],"yyyy")</f>
        <v>2021</v>
      </c>
      <c r="P6822" s="4" t="str">
        <f>TEXT(Table1[[#This Row],[Invoice Date]],"mmm")</f>
        <v>Oct</v>
      </c>
      <c r="Q6822" s="4">
        <f>WEEKNUM(Table1[[#This Row],[Invoice Date]])</f>
        <v>42</v>
      </c>
    </row>
    <row r="6823" spans="2:17"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c r="O6823" s="4" t="str">
        <f>TEXT(Table1[[#This Row],[Invoice Date]],"yyyy")</f>
        <v>2021</v>
      </c>
      <c r="P6823" s="4" t="str">
        <f>TEXT(Table1[[#This Row],[Invoice Date]],"mmm")</f>
        <v>Oct</v>
      </c>
      <c r="Q6823" s="4">
        <f>WEEKNUM(Table1[[#This Row],[Invoice Date]])</f>
        <v>42</v>
      </c>
    </row>
    <row r="6824" spans="2:17"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c r="O6824" s="4" t="str">
        <f>TEXT(Table1[[#This Row],[Invoice Date]],"yyyy")</f>
        <v>2021</v>
      </c>
      <c r="P6824" s="4" t="str">
        <f>TEXT(Table1[[#This Row],[Invoice Date]],"mmm")</f>
        <v>Oct</v>
      </c>
      <c r="Q6824" s="4">
        <f>WEEKNUM(Table1[[#This Row],[Invoice Date]])</f>
        <v>42</v>
      </c>
    </row>
    <row r="6825" spans="2:17"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c r="O6825" s="4" t="str">
        <f>TEXT(Table1[[#This Row],[Invoice Date]],"yyyy")</f>
        <v>2021</v>
      </c>
      <c r="P6825" s="4" t="str">
        <f>TEXT(Table1[[#This Row],[Invoice Date]],"mmm")</f>
        <v>Nov</v>
      </c>
      <c r="Q6825" s="4">
        <f>WEEKNUM(Table1[[#This Row],[Invoice Date]])</f>
        <v>46</v>
      </c>
    </row>
    <row r="6826" spans="2:17"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c r="O6826" s="4" t="str">
        <f>TEXT(Table1[[#This Row],[Invoice Date]],"yyyy")</f>
        <v>2021</v>
      </c>
      <c r="P6826" s="4" t="str">
        <f>TEXT(Table1[[#This Row],[Invoice Date]],"mmm")</f>
        <v>Nov</v>
      </c>
      <c r="Q6826" s="4">
        <f>WEEKNUM(Table1[[#This Row],[Invoice Date]])</f>
        <v>46</v>
      </c>
    </row>
    <row r="6827" spans="2:17"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c r="O6827" s="4" t="str">
        <f>TEXT(Table1[[#This Row],[Invoice Date]],"yyyy")</f>
        <v>2021</v>
      </c>
      <c r="P6827" s="4" t="str">
        <f>TEXT(Table1[[#This Row],[Invoice Date]],"mmm")</f>
        <v>Nov</v>
      </c>
      <c r="Q6827" s="4">
        <f>WEEKNUM(Table1[[#This Row],[Invoice Date]])</f>
        <v>46</v>
      </c>
    </row>
    <row r="6828" spans="2:17"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c r="O6828" s="4" t="str">
        <f>TEXT(Table1[[#This Row],[Invoice Date]],"yyyy")</f>
        <v>2021</v>
      </c>
      <c r="P6828" s="4" t="str">
        <f>TEXT(Table1[[#This Row],[Invoice Date]],"mmm")</f>
        <v>Nov</v>
      </c>
      <c r="Q6828" s="4">
        <f>WEEKNUM(Table1[[#This Row],[Invoice Date]])</f>
        <v>46</v>
      </c>
    </row>
    <row r="6829" spans="2:17"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c r="O6829" s="4" t="str">
        <f>TEXT(Table1[[#This Row],[Invoice Date]],"yyyy")</f>
        <v>2021</v>
      </c>
      <c r="P6829" s="4" t="str">
        <f>TEXT(Table1[[#This Row],[Invoice Date]],"mmm")</f>
        <v>Nov</v>
      </c>
      <c r="Q6829" s="4">
        <f>WEEKNUM(Table1[[#This Row],[Invoice Date]])</f>
        <v>46</v>
      </c>
    </row>
    <row r="6830" spans="2:17"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c r="O6830" s="4" t="str">
        <f>TEXT(Table1[[#This Row],[Invoice Date]],"yyyy")</f>
        <v>2021</v>
      </c>
      <c r="P6830" s="4" t="str">
        <f>TEXT(Table1[[#This Row],[Invoice Date]],"mmm")</f>
        <v>Nov</v>
      </c>
      <c r="Q6830" s="4">
        <f>WEEKNUM(Table1[[#This Row],[Invoice Date]])</f>
        <v>46</v>
      </c>
    </row>
    <row r="6831" spans="2:17"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c r="O6831" s="4" t="str">
        <f>TEXT(Table1[[#This Row],[Invoice Date]],"yyyy")</f>
        <v>2021</v>
      </c>
      <c r="P6831" s="4" t="str">
        <f>TEXT(Table1[[#This Row],[Invoice Date]],"mmm")</f>
        <v>Dec</v>
      </c>
      <c r="Q6831" s="4">
        <f>WEEKNUM(Table1[[#This Row],[Invoice Date]])</f>
        <v>50</v>
      </c>
    </row>
    <row r="6832" spans="2:17"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c r="O6832" s="4" t="str">
        <f>TEXT(Table1[[#This Row],[Invoice Date]],"yyyy")</f>
        <v>2021</v>
      </c>
      <c r="P6832" s="4" t="str">
        <f>TEXT(Table1[[#This Row],[Invoice Date]],"mmm")</f>
        <v>Dec</v>
      </c>
      <c r="Q6832" s="4">
        <f>WEEKNUM(Table1[[#This Row],[Invoice Date]])</f>
        <v>50</v>
      </c>
    </row>
    <row r="6833" spans="2:17"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c r="O6833" s="4" t="str">
        <f>TEXT(Table1[[#This Row],[Invoice Date]],"yyyy")</f>
        <v>2021</v>
      </c>
      <c r="P6833" s="4" t="str">
        <f>TEXT(Table1[[#This Row],[Invoice Date]],"mmm")</f>
        <v>Dec</v>
      </c>
      <c r="Q6833" s="4">
        <f>WEEKNUM(Table1[[#This Row],[Invoice Date]])</f>
        <v>50</v>
      </c>
    </row>
    <row r="6834" spans="2:17"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c r="O6834" s="4" t="str">
        <f>TEXT(Table1[[#This Row],[Invoice Date]],"yyyy")</f>
        <v>2021</v>
      </c>
      <c r="P6834" s="4" t="str">
        <f>TEXT(Table1[[#This Row],[Invoice Date]],"mmm")</f>
        <v>Dec</v>
      </c>
      <c r="Q6834" s="4">
        <f>WEEKNUM(Table1[[#This Row],[Invoice Date]])</f>
        <v>50</v>
      </c>
    </row>
    <row r="6835" spans="2:17"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c r="O6835" s="4" t="str">
        <f>TEXT(Table1[[#This Row],[Invoice Date]],"yyyy")</f>
        <v>2021</v>
      </c>
      <c r="P6835" s="4" t="str">
        <f>TEXT(Table1[[#This Row],[Invoice Date]],"mmm")</f>
        <v>Dec</v>
      </c>
      <c r="Q6835" s="4">
        <f>WEEKNUM(Table1[[#This Row],[Invoice Date]])</f>
        <v>50</v>
      </c>
    </row>
    <row r="6836" spans="2:17"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c r="O6836" s="4" t="str">
        <f>TEXT(Table1[[#This Row],[Invoice Date]],"yyyy")</f>
        <v>2021</v>
      </c>
      <c r="P6836" s="4" t="str">
        <f>TEXT(Table1[[#This Row],[Invoice Date]],"mmm")</f>
        <v>Dec</v>
      </c>
      <c r="Q6836" s="4">
        <f>WEEKNUM(Table1[[#This Row],[Invoice Date]])</f>
        <v>50</v>
      </c>
    </row>
    <row r="6837" spans="2:17"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c r="O6837" s="4" t="str">
        <f>TEXT(Table1[[#This Row],[Invoice Date]],"yyyy")</f>
        <v>2021</v>
      </c>
      <c r="P6837" s="4" t="str">
        <f>TEXT(Table1[[#This Row],[Invoice Date]],"mmm")</f>
        <v>Jan</v>
      </c>
      <c r="Q6837" s="4">
        <f>WEEKNUM(Table1[[#This Row],[Invoice Date]])</f>
        <v>2</v>
      </c>
    </row>
    <row r="6838" spans="2:17"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c r="O6838" s="4" t="str">
        <f>TEXT(Table1[[#This Row],[Invoice Date]],"yyyy")</f>
        <v>2021</v>
      </c>
      <c r="P6838" s="4" t="str">
        <f>TEXT(Table1[[#This Row],[Invoice Date]],"mmm")</f>
        <v>Jan</v>
      </c>
      <c r="Q6838" s="4">
        <f>WEEKNUM(Table1[[#This Row],[Invoice Date]])</f>
        <v>2</v>
      </c>
    </row>
    <row r="6839" spans="2:17"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c r="O6839" s="4" t="str">
        <f>TEXT(Table1[[#This Row],[Invoice Date]],"yyyy")</f>
        <v>2021</v>
      </c>
      <c r="P6839" s="4" t="str">
        <f>TEXT(Table1[[#This Row],[Invoice Date]],"mmm")</f>
        <v>Jan</v>
      </c>
      <c r="Q6839" s="4">
        <f>WEEKNUM(Table1[[#This Row],[Invoice Date]])</f>
        <v>2</v>
      </c>
    </row>
    <row r="6840" spans="2:17"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c r="O6840" s="4" t="str">
        <f>TEXT(Table1[[#This Row],[Invoice Date]],"yyyy")</f>
        <v>2021</v>
      </c>
      <c r="P6840" s="4" t="str">
        <f>TEXT(Table1[[#This Row],[Invoice Date]],"mmm")</f>
        <v>Jan</v>
      </c>
      <c r="Q6840" s="4">
        <f>WEEKNUM(Table1[[#This Row],[Invoice Date]])</f>
        <v>2</v>
      </c>
    </row>
    <row r="6841" spans="2:17"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c r="O6841" s="4" t="str">
        <f>TEXT(Table1[[#This Row],[Invoice Date]],"yyyy")</f>
        <v>2021</v>
      </c>
      <c r="P6841" s="4" t="str">
        <f>TEXT(Table1[[#This Row],[Invoice Date]],"mmm")</f>
        <v>Jan</v>
      </c>
      <c r="Q6841" s="4">
        <f>WEEKNUM(Table1[[#This Row],[Invoice Date]])</f>
        <v>2</v>
      </c>
    </row>
    <row r="6842" spans="2:17"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c r="O6842" s="4" t="str">
        <f>TEXT(Table1[[#This Row],[Invoice Date]],"yyyy")</f>
        <v>2021</v>
      </c>
      <c r="P6842" s="4" t="str">
        <f>TEXT(Table1[[#This Row],[Invoice Date]],"mmm")</f>
        <v>Jan</v>
      </c>
      <c r="Q6842" s="4">
        <f>WEEKNUM(Table1[[#This Row],[Invoice Date]])</f>
        <v>2</v>
      </c>
    </row>
    <row r="6843" spans="2:17"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c r="O6843" s="4" t="str">
        <f>TEXT(Table1[[#This Row],[Invoice Date]],"yyyy")</f>
        <v>2021</v>
      </c>
      <c r="P6843" s="4" t="str">
        <f>TEXT(Table1[[#This Row],[Invoice Date]],"mmm")</f>
        <v>Feb</v>
      </c>
      <c r="Q6843" s="4">
        <f>WEEKNUM(Table1[[#This Row],[Invoice Date]])</f>
        <v>7</v>
      </c>
    </row>
    <row r="6844" spans="2:17"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c r="O6844" s="4" t="str">
        <f>TEXT(Table1[[#This Row],[Invoice Date]],"yyyy")</f>
        <v>2021</v>
      </c>
      <c r="P6844" s="4" t="str">
        <f>TEXT(Table1[[#This Row],[Invoice Date]],"mmm")</f>
        <v>Feb</v>
      </c>
      <c r="Q6844" s="4">
        <f>WEEKNUM(Table1[[#This Row],[Invoice Date]])</f>
        <v>7</v>
      </c>
    </row>
    <row r="6845" spans="2:17"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c r="O6845" s="4" t="str">
        <f>TEXT(Table1[[#This Row],[Invoice Date]],"yyyy")</f>
        <v>2021</v>
      </c>
      <c r="P6845" s="4" t="str">
        <f>TEXT(Table1[[#This Row],[Invoice Date]],"mmm")</f>
        <v>Feb</v>
      </c>
      <c r="Q6845" s="4">
        <f>WEEKNUM(Table1[[#This Row],[Invoice Date]])</f>
        <v>7</v>
      </c>
    </row>
    <row r="6846" spans="2:17"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c r="O6846" s="4" t="str">
        <f>TEXT(Table1[[#This Row],[Invoice Date]],"yyyy")</f>
        <v>2021</v>
      </c>
      <c r="P6846" s="4" t="str">
        <f>TEXT(Table1[[#This Row],[Invoice Date]],"mmm")</f>
        <v>Feb</v>
      </c>
      <c r="Q6846" s="4">
        <f>WEEKNUM(Table1[[#This Row],[Invoice Date]])</f>
        <v>7</v>
      </c>
    </row>
    <row r="6847" spans="2:17"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c r="O6847" s="4" t="str">
        <f>TEXT(Table1[[#This Row],[Invoice Date]],"yyyy")</f>
        <v>2021</v>
      </c>
      <c r="P6847" s="4" t="str">
        <f>TEXT(Table1[[#This Row],[Invoice Date]],"mmm")</f>
        <v>Feb</v>
      </c>
      <c r="Q6847" s="4">
        <f>WEEKNUM(Table1[[#This Row],[Invoice Date]])</f>
        <v>7</v>
      </c>
    </row>
    <row r="6848" spans="2:17"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c r="O6848" s="4" t="str">
        <f>TEXT(Table1[[#This Row],[Invoice Date]],"yyyy")</f>
        <v>2021</v>
      </c>
      <c r="P6848" s="4" t="str">
        <f>TEXT(Table1[[#This Row],[Invoice Date]],"mmm")</f>
        <v>Feb</v>
      </c>
      <c r="Q6848" s="4">
        <f>WEEKNUM(Table1[[#This Row],[Invoice Date]])</f>
        <v>7</v>
      </c>
    </row>
    <row r="6849" spans="2:17"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c r="O6849" s="4" t="str">
        <f>TEXT(Table1[[#This Row],[Invoice Date]],"yyyy")</f>
        <v>2021</v>
      </c>
      <c r="P6849" s="4" t="str">
        <f>TEXT(Table1[[#This Row],[Invoice Date]],"mmm")</f>
        <v>Mar</v>
      </c>
      <c r="Q6849" s="4">
        <f>WEEKNUM(Table1[[#This Row],[Invoice Date]])</f>
        <v>11</v>
      </c>
    </row>
    <row r="6850" spans="2:17"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c r="O6850" s="4" t="str">
        <f>TEXT(Table1[[#This Row],[Invoice Date]],"yyyy")</f>
        <v>2021</v>
      </c>
      <c r="P6850" s="4" t="str">
        <f>TEXT(Table1[[#This Row],[Invoice Date]],"mmm")</f>
        <v>Mar</v>
      </c>
      <c r="Q6850" s="4">
        <f>WEEKNUM(Table1[[#This Row],[Invoice Date]])</f>
        <v>11</v>
      </c>
    </row>
    <row r="6851" spans="2:17"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c r="O6851" s="4" t="str">
        <f>TEXT(Table1[[#This Row],[Invoice Date]],"yyyy")</f>
        <v>2021</v>
      </c>
      <c r="P6851" s="4" t="str">
        <f>TEXT(Table1[[#This Row],[Invoice Date]],"mmm")</f>
        <v>Mar</v>
      </c>
      <c r="Q6851" s="4">
        <f>WEEKNUM(Table1[[#This Row],[Invoice Date]])</f>
        <v>11</v>
      </c>
    </row>
    <row r="6852" spans="2:17"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c r="O6852" s="4" t="str">
        <f>TEXT(Table1[[#This Row],[Invoice Date]],"yyyy")</f>
        <v>2021</v>
      </c>
      <c r="P6852" s="4" t="str">
        <f>TEXT(Table1[[#This Row],[Invoice Date]],"mmm")</f>
        <v>Mar</v>
      </c>
      <c r="Q6852" s="4">
        <f>WEEKNUM(Table1[[#This Row],[Invoice Date]])</f>
        <v>11</v>
      </c>
    </row>
    <row r="6853" spans="2:17"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c r="O6853" s="4" t="str">
        <f>TEXT(Table1[[#This Row],[Invoice Date]],"yyyy")</f>
        <v>2021</v>
      </c>
      <c r="P6853" s="4" t="str">
        <f>TEXT(Table1[[#This Row],[Invoice Date]],"mmm")</f>
        <v>Mar</v>
      </c>
      <c r="Q6853" s="4">
        <f>WEEKNUM(Table1[[#This Row],[Invoice Date]])</f>
        <v>11</v>
      </c>
    </row>
    <row r="6854" spans="2:17"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c r="O6854" s="4" t="str">
        <f>TEXT(Table1[[#This Row],[Invoice Date]],"yyyy")</f>
        <v>2021</v>
      </c>
      <c r="P6854" s="4" t="str">
        <f>TEXT(Table1[[#This Row],[Invoice Date]],"mmm")</f>
        <v>Mar</v>
      </c>
      <c r="Q6854" s="4">
        <f>WEEKNUM(Table1[[#This Row],[Invoice Date]])</f>
        <v>11</v>
      </c>
    </row>
    <row r="6855" spans="2:17"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c r="O6855" s="4" t="str">
        <f>TEXT(Table1[[#This Row],[Invoice Date]],"yyyy")</f>
        <v>2021</v>
      </c>
      <c r="P6855" s="4" t="str">
        <f>TEXT(Table1[[#This Row],[Invoice Date]],"mmm")</f>
        <v>Apr</v>
      </c>
      <c r="Q6855" s="4">
        <f>WEEKNUM(Table1[[#This Row],[Invoice Date]])</f>
        <v>15</v>
      </c>
    </row>
    <row r="6856" spans="2:17"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c r="O6856" s="4" t="str">
        <f>TEXT(Table1[[#This Row],[Invoice Date]],"yyyy")</f>
        <v>2021</v>
      </c>
      <c r="P6856" s="4" t="str">
        <f>TEXT(Table1[[#This Row],[Invoice Date]],"mmm")</f>
        <v>Apr</v>
      </c>
      <c r="Q6856" s="4">
        <f>WEEKNUM(Table1[[#This Row],[Invoice Date]])</f>
        <v>15</v>
      </c>
    </row>
    <row r="6857" spans="2:17"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c r="O6857" s="4" t="str">
        <f>TEXT(Table1[[#This Row],[Invoice Date]],"yyyy")</f>
        <v>2021</v>
      </c>
      <c r="P6857" s="4" t="str">
        <f>TEXT(Table1[[#This Row],[Invoice Date]],"mmm")</f>
        <v>Apr</v>
      </c>
      <c r="Q6857" s="4">
        <f>WEEKNUM(Table1[[#This Row],[Invoice Date]])</f>
        <v>15</v>
      </c>
    </row>
    <row r="6858" spans="2:17"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c r="O6858" s="4" t="str">
        <f>TEXT(Table1[[#This Row],[Invoice Date]],"yyyy")</f>
        <v>2021</v>
      </c>
      <c r="P6858" s="4" t="str">
        <f>TEXT(Table1[[#This Row],[Invoice Date]],"mmm")</f>
        <v>Apr</v>
      </c>
      <c r="Q6858" s="4">
        <f>WEEKNUM(Table1[[#This Row],[Invoice Date]])</f>
        <v>15</v>
      </c>
    </row>
    <row r="6859" spans="2:17"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c r="O6859" s="4" t="str">
        <f>TEXT(Table1[[#This Row],[Invoice Date]],"yyyy")</f>
        <v>2021</v>
      </c>
      <c r="P6859" s="4" t="str">
        <f>TEXT(Table1[[#This Row],[Invoice Date]],"mmm")</f>
        <v>Apr</v>
      </c>
      <c r="Q6859" s="4">
        <f>WEEKNUM(Table1[[#This Row],[Invoice Date]])</f>
        <v>15</v>
      </c>
    </row>
    <row r="6860" spans="2:17"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c r="O6860" s="4" t="str">
        <f>TEXT(Table1[[#This Row],[Invoice Date]],"yyyy")</f>
        <v>2021</v>
      </c>
      <c r="P6860" s="4" t="str">
        <f>TEXT(Table1[[#This Row],[Invoice Date]],"mmm")</f>
        <v>Apr</v>
      </c>
      <c r="Q6860" s="4">
        <f>WEEKNUM(Table1[[#This Row],[Invoice Date]])</f>
        <v>15</v>
      </c>
    </row>
    <row r="6861" spans="2:17"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c r="O6861" s="4" t="str">
        <f>TEXT(Table1[[#This Row],[Invoice Date]],"yyyy")</f>
        <v>2021</v>
      </c>
      <c r="P6861" s="4" t="str">
        <f>TEXT(Table1[[#This Row],[Invoice Date]],"mmm")</f>
        <v>May</v>
      </c>
      <c r="Q6861" s="4">
        <f>WEEKNUM(Table1[[#This Row],[Invoice Date]])</f>
        <v>20</v>
      </c>
    </row>
    <row r="6862" spans="2:17"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c r="O6862" s="4" t="str">
        <f>TEXT(Table1[[#This Row],[Invoice Date]],"yyyy")</f>
        <v>2021</v>
      </c>
      <c r="P6862" s="4" t="str">
        <f>TEXT(Table1[[#This Row],[Invoice Date]],"mmm")</f>
        <v>May</v>
      </c>
      <c r="Q6862" s="4">
        <f>WEEKNUM(Table1[[#This Row],[Invoice Date]])</f>
        <v>20</v>
      </c>
    </row>
    <row r="6863" spans="2:17"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c r="O6863" s="4" t="str">
        <f>TEXT(Table1[[#This Row],[Invoice Date]],"yyyy")</f>
        <v>2021</v>
      </c>
      <c r="P6863" s="4" t="str">
        <f>TEXT(Table1[[#This Row],[Invoice Date]],"mmm")</f>
        <v>May</v>
      </c>
      <c r="Q6863" s="4">
        <f>WEEKNUM(Table1[[#This Row],[Invoice Date]])</f>
        <v>20</v>
      </c>
    </row>
    <row r="6864" spans="2:17"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c r="O6864" s="4" t="str">
        <f>TEXT(Table1[[#This Row],[Invoice Date]],"yyyy")</f>
        <v>2021</v>
      </c>
      <c r="P6864" s="4" t="str">
        <f>TEXT(Table1[[#This Row],[Invoice Date]],"mmm")</f>
        <v>May</v>
      </c>
      <c r="Q6864" s="4">
        <f>WEEKNUM(Table1[[#This Row],[Invoice Date]])</f>
        <v>20</v>
      </c>
    </row>
    <row r="6865" spans="2:17"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c r="O6865" s="4" t="str">
        <f>TEXT(Table1[[#This Row],[Invoice Date]],"yyyy")</f>
        <v>2021</v>
      </c>
      <c r="P6865" s="4" t="str">
        <f>TEXT(Table1[[#This Row],[Invoice Date]],"mmm")</f>
        <v>May</v>
      </c>
      <c r="Q6865" s="4">
        <f>WEEKNUM(Table1[[#This Row],[Invoice Date]])</f>
        <v>20</v>
      </c>
    </row>
    <row r="6866" spans="2:17"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c r="O6866" s="4" t="str">
        <f>TEXT(Table1[[#This Row],[Invoice Date]],"yyyy")</f>
        <v>2021</v>
      </c>
      <c r="P6866" s="4" t="str">
        <f>TEXT(Table1[[#This Row],[Invoice Date]],"mmm")</f>
        <v>May</v>
      </c>
      <c r="Q6866" s="4">
        <f>WEEKNUM(Table1[[#This Row],[Invoice Date]])</f>
        <v>20</v>
      </c>
    </row>
    <row r="6867" spans="2:17"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c r="O6867" s="4" t="str">
        <f>TEXT(Table1[[#This Row],[Invoice Date]],"yyyy")</f>
        <v>2021</v>
      </c>
      <c r="P6867" s="4" t="str">
        <f>TEXT(Table1[[#This Row],[Invoice Date]],"mmm")</f>
        <v>Jun</v>
      </c>
      <c r="Q6867" s="4">
        <f>WEEKNUM(Table1[[#This Row],[Invoice Date]])</f>
        <v>24</v>
      </c>
    </row>
    <row r="6868" spans="2:17"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c r="O6868" s="4" t="str">
        <f>TEXT(Table1[[#This Row],[Invoice Date]],"yyyy")</f>
        <v>2021</v>
      </c>
      <c r="P6868" s="4" t="str">
        <f>TEXT(Table1[[#This Row],[Invoice Date]],"mmm")</f>
        <v>Jun</v>
      </c>
      <c r="Q6868" s="4">
        <f>WEEKNUM(Table1[[#This Row],[Invoice Date]])</f>
        <v>24</v>
      </c>
    </row>
    <row r="6869" spans="2:17"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c r="O6869" s="4" t="str">
        <f>TEXT(Table1[[#This Row],[Invoice Date]],"yyyy")</f>
        <v>2021</v>
      </c>
      <c r="P6869" s="4" t="str">
        <f>TEXT(Table1[[#This Row],[Invoice Date]],"mmm")</f>
        <v>Jun</v>
      </c>
      <c r="Q6869" s="4">
        <f>WEEKNUM(Table1[[#This Row],[Invoice Date]])</f>
        <v>24</v>
      </c>
    </row>
    <row r="6870" spans="2:17"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c r="O6870" s="4" t="str">
        <f>TEXT(Table1[[#This Row],[Invoice Date]],"yyyy")</f>
        <v>2021</v>
      </c>
      <c r="P6870" s="4" t="str">
        <f>TEXT(Table1[[#This Row],[Invoice Date]],"mmm")</f>
        <v>Jun</v>
      </c>
      <c r="Q6870" s="4">
        <f>WEEKNUM(Table1[[#This Row],[Invoice Date]])</f>
        <v>24</v>
      </c>
    </row>
    <row r="6871" spans="2:17"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c r="O6871" s="4" t="str">
        <f>TEXT(Table1[[#This Row],[Invoice Date]],"yyyy")</f>
        <v>2021</v>
      </c>
      <c r="P6871" s="4" t="str">
        <f>TEXT(Table1[[#This Row],[Invoice Date]],"mmm")</f>
        <v>Jun</v>
      </c>
      <c r="Q6871" s="4">
        <f>WEEKNUM(Table1[[#This Row],[Invoice Date]])</f>
        <v>24</v>
      </c>
    </row>
    <row r="6872" spans="2:17"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c r="O6872" s="4" t="str">
        <f>TEXT(Table1[[#This Row],[Invoice Date]],"yyyy")</f>
        <v>2021</v>
      </c>
      <c r="P6872" s="4" t="str">
        <f>TEXT(Table1[[#This Row],[Invoice Date]],"mmm")</f>
        <v>Jun</v>
      </c>
      <c r="Q6872" s="4">
        <f>WEEKNUM(Table1[[#This Row],[Invoice Date]])</f>
        <v>24</v>
      </c>
    </row>
    <row r="6873" spans="2:17"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c r="O6873" s="4" t="str">
        <f>TEXT(Table1[[#This Row],[Invoice Date]],"yyyy")</f>
        <v>2021</v>
      </c>
      <c r="P6873" s="4" t="str">
        <f>TEXT(Table1[[#This Row],[Invoice Date]],"mmm")</f>
        <v>Jul</v>
      </c>
      <c r="Q6873" s="4">
        <f>WEEKNUM(Table1[[#This Row],[Invoice Date]])</f>
        <v>28</v>
      </c>
    </row>
    <row r="6874" spans="2:17"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c r="O6874" s="4" t="str">
        <f>TEXT(Table1[[#This Row],[Invoice Date]],"yyyy")</f>
        <v>2021</v>
      </c>
      <c r="P6874" s="4" t="str">
        <f>TEXT(Table1[[#This Row],[Invoice Date]],"mmm")</f>
        <v>Jul</v>
      </c>
      <c r="Q6874" s="4">
        <f>WEEKNUM(Table1[[#This Row],[Invoice Date]])</f>
        <v>28</v>
      </c>
    </row>
    <row r="6875" spans="2:17"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c r="O6875" s="4" t="str">
        <f>TEXT(Table1[[#This Row],[Invoice Date]],"yyyy")</f>
        <v>2021</v>
      </c>
      <c r="P6875" s="4" t="str">
        <f>TEXT(Table1[[#This Row],[Invoice Date]],"mmm")</f>
        <v>Jul</v>
      </c>
      <c r="Q6875" s="4">
        <f>WEEKNUM(Table1[[#This Row],[Invoice Date]])</f>
        <v>28</v>
      </c>
    </row>
    <row r="6876" spans="2:17"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c r="O6876" s="4" t="str">
        <f>TEXT(Table1[[#This Row],[Invoice Date]],"yyyy")</f>
        <v>2021</v>
      </c>
      <c r="P6876" s="4" t="str">
        <f>TEXT(Table1[[#This Row],[Invoice Date]],"mmm")</f>
        <v>Jul</v>
      </c>
      <c r="Q6876" s="4">
        <f>WEEKNUM(Table1[[#This Row],[Invoice Date]])</f>
        <v>28</v>
      </c>
    </row>
    <row r="6877" spans="2:17"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c r="O6877" s="4" t="str">
        <f>TEXT(Table1[[#This Row],[Invoice Date]],"yyyy")</f>
        <v>2021</v>
      </c>
      <c r="P6877" s="4" t="str">
        <f>TEXT(Table1[[#This Row],[Invoice Date]],"mmm")</f>
        <v>Jul</v>
      </c>
      <c r="Q6877" s="4">
        <f>WEEKNUM(Table1[[#This Row],[Invoice Date]])</f>
        <v>28</v>
      </c>
    </row>
    <row r="6878" spans="2:17"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c r="O6878" s="4" t="str">
        <f>TEXT(Table1[[#This Row],[Invoice Date]],"yyyy")</f>
        <v>2021</v>
      </c>
      <c r="P6878" s="4" t="str">
        <f>TEXT(Table1[[#This Row],[Invoice Date]],"mmm")</f>
        <v>Jul</v>
      </c>
      <c r="Q6878" s="4">
        <f>WEEKNUM(Table1[[#This Row],[Invoice Date]])</f>
        <v>28</v>
      </c>
    </row>
    <row r="6879" spans="2:17"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c r="O6879" s="4" t="str">
        <f>TEXT(Table1[[#This Row],[Invoice Date]],"yyyy")</f>
        <v>2021</v>
      </c>
      <c r="P6879" s="4" t="str">
        <f>TEXT(Table1[[#This Row],[Invoice Date]],"mmm")</f>
        <v>Aug</v>
      </c>
      <c r="Q6879" s="4">
        <f>WEEKNUM(Table1[[#This Row],[Invoice Date]])</f>
        <v>33</v>
      </c>
    </row>
    <row r="6880" spans="2:17"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c r="O6880" s="4" t="str">
        <f>TEXT(Table1[[#This Row],[Invoice Date]],"yyyy")</f>
        <v>2021</v>
      </c>
      <c r="P6880" s="4" t="str">
        <f>TEXT(Table1[[#This Row],[Invoice Date]],"mmm")</f>
        <v>Aug</v>
      </c>
      <c r="Q6880" s="4">
        <f>WEEKNUM(Table1[[#This Row],[Invoice Date]])</f>
        <v>33</v>
      </c>
    </row>
    <row r="6881" spans="2:17"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c r="O6881" s="4" t="str">
        <f>TEXT(Table1[[#This Row],[Invoice Date]],"yyyy")</f>
        <v>2021</v>
      </c>
      <c r="P6881" s="4" t="str">
        <f>TEXT(Table1[[#This Row],[Invoice Date]],"mmm")</f>
        <v>Aug</v>
      </c>
      <c r="Q6881" s="4">
        <f>WEEKNUM(Table1[[#This Row],[Invoice Date]])</f>
        <v>33</v>
      </c>
    </row>
    <row r="6882" spans="2:17"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c r="O6882" s="4" t="str">
        <f>TEXT(Table1[[#This Row],[Invoice Date]],"yyyy")</f>
        <v>2021</v>
      </c>
      <c r="P6882" s="4" t="str">
        <f>TEXT(Table1[[#This Row],[Invoice Date]],"mmm")</f>
        <v>Aug</v>
      </c>
      <c r="Q6882" s="4">
        <f>WEEKNUM(Table1[[#This Row],[Invoice Date]])</f>
        <v>33</v>
      </c>
    </row>
    <row r="6883" spans="2:17"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c r="O6883" s="4" t="str">
        <f>TEXT(Table1[[#This Row],[Invoice Date]],"yyyy")</f>
        <v>2021</v>
      </c>
      <c r="P6883" s="4" t="str">
        <f>TEXT(Table1[[#This Row],[Invoice Date]],"mmm")</f>
        <v>Aug</v>
      </c>
      <c r="Q6883" s="4">
        <f>WEEKNUM(Table1[[#This Row],[Invoice Date]])</f>
        <v>33</v>
      </c>
    </row>
    <row r="6884" spans="2:17"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c r="O6884" s="4" t="str">
        <f>TEXT(Table1[[#This Row],[Invoice Date]],"yyyy")</f>
        <v>2021</v>
      </c>
      <c r="P6884" s="4" t="str">
        <f>TEXT(Table1[[#This Row],[Invoice Date]],"mmm")</f>
        <v>Aug</v>
      </c>
      <c r="Q6884" s="4">
        <f>WEEKNUM(Table1[[#This Row],[Invoice Date]])</f>
        <v>33</v>
      </c>
    </row>
    <row r="6885" spans="2:17"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c r="O6885" s="4" t="str">
        <f>TEXT(Table1[[#This Row],[Invoice Date]],"yyyy")</f>
        <v>2021</v>
      </c>
      <c r="P6885" s="4" t="str">
        <f>TEXT(Table1[[#This Row],[Invoice Date]],"mmm")</f>
        <v>Sep</v>
      </c>
      <c r="Q6885" s="4">
        <f>WEEKNUM(Table1[[#This Row],[Invoice Date]])</f>
        <v>37</v>
      </c>
    </row>
    <row r="6886" spans="2:17"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c r="O6886" s="4" t="str">
        <f>TEXT(Table1[[#This Row],[Invoice Date]],"yyyy")</f>
        <v>2021</v>
      </c>
      <c r="P6886" s="4" t="str">
        <f>TEXT(Table1[[#This Row],[Invoice Date]],"mmm")</f>
        <v>Sep</v>
      </c>
      <c r="Q6886" s="4">
        <f>WEEKNUM(Table1[[#This Row],[Invoice Date]])</f>
        <v>37</v>
      </c>
    </row>
    <row r="6887" spans="2:17"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c r="O6887" s="4" t="str">
        <f>TEXT(Table1[[#This Row],[Invoice Date]],"yyyy")</f>
        <v>2021</v>
      </c>
      <c r="P6887" s="4" t="str">
        <f>TEXT(Table1[[#This Row],[Invoice Date]],"mmm")</f>
        <v>Sep</v>
      </c>
      <c r="Q6887" s="4">
        <f>WEEKNUM(Table1[[#This Row],[Invoice Date]])</f>
        <v>37</v>
      </c>
    </row>
    <row r="6888" spans="2:17"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c r="O6888" s="4" t="str">
        <f>TEXT(Table1[[#This Row],[Invoice Date]],"yyyy")</f>
        <v>2021</v>
      </c>
      <c r="P6888" s="4" t="str">
        <f>TEXT(Table1[[#This Row],[Invoice Date]],"mmm")</f>
        <v>Sep</v>
      </c>
      <c r="Q6888" s="4">
        <f>WEEKNUM(Table1[[#This Row],[Invoice Date]])</f>
        <v>37</v>
      </c>
    </row>
    <row r="6889" spans="2:17"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c r="O6889" s="4" t="str">
        <f>TEXT(Table1[[#This Row],[Invoice Date]],"yyyy")</f>
        <v>2021</v>
      </c>
      <c r="P6889" s="4" t="str">
        <f>TEXT(Table1[[#This Row],[Invoice Date]],"mmm")</f>
        <v>Sep</v>
      </c>
      <c r="Q6889" s="4">
        <f>WEEKNUM(Table1[[#This Row],[Invoice Date]])</f>
        <v>37</v>
      </c>
    </row>
    <row r="6890" spans="2:17"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c r="O6890" s="4" t="str">
        <f>TEXT(Table1[[#This Row],[Invoice Date]],"yyyy")</f>
        <v>2021</v>
      </c>
      <c r="P6890" s="4" t="str">
        <f>TEXT(Table1[[#This Row],[Invoice Date]],"mmm")</f>
        <v>Sep</v>
      </c>
      <c r="Q6890" s="4">
        <f>WEEKNUM(Table1[[#This Row],[Invoice Date]])</f>
        <v>37</v>
      </c>
    </row>
    <row r="6891" spans="2:17"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c r="O6891" s="4" t="str">
        <f>TEXT(Table1[[#This Row],[Invoice Date]],"yyyy")</f>
        <v>2021</v>
      </c>
      <c r="P6891" s="4" t="str">
        <f>TEXT(Table1[[#This Row],[Invoice Date]],"mmm")</f>
        <v>Oct</v>
      </c>
      <c r="Q6891" s="4">
        <f>WEEKNUM(Table1[[#This Row],[Invoice Date]])</f>
        <v>41</v>
      </c>
    </row>
    <row r="6892" spans="2:17"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c r="O6892" s="4" t="str">
        <f>TEXT(Table1[[#This Row],[Invoice Date]],"yyyy")</f>
        <v>2021</v>
      </c>
      <c r="P6892" s="4" t="str">
        <f>TEXT(Table1[[#This Row],[Invoice Date]],"mmm")</f>
        <v>Oct</v>
      </c>
      <c r="Q6892" s="4">
        <f>WEEKNUM(Table1[[#This Row],[Invoice Date]])</f>
        <v>41</v>
      </c>
    </row>
    <row r="6893" spans="2:17"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c r="O6893" s="4" t="str">
        <f>TEXT(Table1[[#This Row],[Invoice Date]],"yyyy")</f>
        <v>2021</v>
      </c>
      <c r="P6893" s="4" t="str">
        <f>TEXT(Table1[[#This Row],[Invoice Date]],"mmm")</f>
        <v>Oct</v>
      </c>
      <c r="Q6893" s="4">
        <f>WEEKNUM(Table1[[#This Row],[Invoice Date]])</f>
        <v>41</v>
      </c>
    </row>
    <row r="6894" spans="2:17"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c r="O6894" s="4" t="str">
        <f>TEXT(Table1[[#This Row],[Invoice Date]],"yyyy")</f>
        <v>2021</v>
      </c>
      <c r="P6894" s="4" t="str">
        <f>TEXT(Table1[[#This Row],[Invoice Date]],"mmm")</f>
        <v>Oct</v>
      </c>
      <c r="Q6894" s="4">
        <f>WEEKNUM(Table1[[#This Row],[Invoice Date]])</f>
        <v>41</v>
      </c>
    </row>
    <row r="6895" spans="2:17"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c r="O6895" s="4" t="str">
        <f>TEXT(Table1[[#This Row],[Invoice Date]],"yyyy")</f>
        <v>2021</v>
      </c>
      <c r="P6895" s="4" t="str">
        <f>TEXT(Table1[[#This Row],[Invoice Date]],"mmm")</f>
        <v>Oct</v>
      </c>
      <c r="Q6895" s="4">
        <f>WEEKNUM(Table1[[#This Row],[Invoice Date]])</f>
        <v>41</v>
      </c>
    </row>
    <row r="6896" spans="2:17"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c r="O6896" s="4" t="str">
        <f>TEXT(Table1[[#This Row],[Invoice Date]],"yyyy")</f>
        <v>2021</v>
      </c>
      <c r="P6896" s="4" t="str">
        <f>TEXT(Table1[[#This Row],[Invoice Date]],"mmm")</f>
        <v>Oct</v>
      </c>
      <c r="Q6896" s="4">
        <f>WEEKNUM(Table1[[#This Row],[Invoice Date]])</f>
        <v>41</v>
      </c>
    </row>
    <row r="6897" spans="2:17"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c r="O6897" s="4" t="str">
        <f>TEXT(Table1[[#This Row],[Invoice Date]],"yyyy")</f>
        <v>2021</v>
      </c>
      <c r="P6897" s="4" t="str">
        <f>TEXT(Table1[[#This Row],[Invoice Date]],"mmm")</f>
        <v>Nov</v>
      </c>
      <c r="Q6897" s="4">
        <f>WEEKNUM(Table1[[#This Row],[Invoice Date]])</f>
        <v>46</v>
      </c>
    </row>
    <row r="6898" spans="2:17"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c r="O6898" s="4" t="str">
        <f>TEXT(Table1[[#This Row],[Invoice Date]],"yyyy")</f>
        <v>2021</v>
      </c>
      <c r="P6898" s="4" t="str">
        <f>TEXT(Table1[[#This Row],[Invoice Date]],"mmm")</f>
        <v>Nov</v>
      </c>
      <c r="Q6898" s="4">
        <f>WEEKNUM(Table1[[#This Row],[Invoice Date]])</f>
        <v>46</v>
      </c>
    </row>
    <row r="6899" spans="2:17"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c r="O6899" s="4" t="str">
        <f>TEXT(Table1[[#This Row],[Invoice Date]],"yyyy")</f>
        <v>2021</v>
      </c>
      <c r="P6899" s="4" t="str">
        <f>TEXT(Table1[[#This Row],[Invoice Date]],"mmm")</f>
        <v>Nov</v>
      </c>
      <c r="Q6899" s="4">
        <f>WEEKNUM(Table1[[#This Row],[Invoice Date]])</f>
        <v>46</v>
      </c>
    </row>
    <row r="6900" spans="2:17"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c r="O6900" s="4" t="str">
        <f>TEXT(Table1[[#This Row],[Invoice Date]],"yyyy")</f>
        <v>2021</v>
      </c>
      <c r="P6900" s="4" t="str">
        <f>TEXT(Table1[[#This Row],[Invoice Date]],"mmm")</f>
        <v>Nov</v>
      </c>
      <c r="Q6900" s="4">
        <f>WEEKNUM(Table1[[#This Row],[Invoice Date]])</f>
        <v>46</v>
      </c>
    </row>
    <row r="6901" spans="2:17"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c r="O6901" s="4" t="str">
        <f>TEXT(Table1[[#This Row],[Invoice Date]],"yyyy")</f>
        <v>2021</v>
      </c>
      <c r="P6901" s="4" t="str">
        <f>TEXT(Table1[[#This Row],[Invoice Date]],"mmm")</f>
        <v>Nov</v>
      </c>
      <c r="Q6901" s="4">
        <f>WEEKNUM(Table1[[#This Row],[Invoice Date]])</f>
        <v>46</v>
      </c>
    </row>
    <row r="6902" spans="2:17"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c r="O6902" s="4" t="str">
        <f>TEXT(Table1[[#This Row],[Invoice Date]],"yyyy")</f>
        <v>2021</v>
      </c>
      <c r="P6902" s="4" t="str">
        <f>TEXT(Table1[[#This Row],[Invoice Date]],"mmm")</f>
        <v>Nov</v>
      </c>
      <c r="Q6902" s="4">
        <f>WEEKNUM(Table1[[#This Row],[Invoice Date]])</f>
        <v>46</v>
      </c>
    </row>
    <row r="6903" spans="2:17"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c r="O6903" s="4" t="str">
        <f>TEXT(Table1[[#This Row],[Invoice Date]],"yyyy")</f>
        <v>2021</v>
      </c>
      <c r="P6903" s="4" t="str">
        <f>TEXT(Table1[[#This Row],[Invoice Date]],"mmm")</f>
        <v>Dec</v>
      </c>
      <c r="Q6903" s="4">
        <f>WEEKNUM(Table1[[#This Row],[Invoice Date]])</f>
        <v>50</v>
      </c>
    </row>
    <row r="6904" spans="2:17"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c r="O6904" s="4" t="str">
        <f>TEXT(Table1[[#This Row],[Invoice Date]],"yyyy")</f>
        <v>2021</v>
      </c>
      <c r="P6904" s="4" t="str">
        <f>TEXT(Table1[[#This Row],[Invoice Date]],"mmm")</f>
        <v>Dec</v>
      </c>
      <c r="Q6904" s="4">
        <f>WEEKNUM(Table1[[#This Row],[Invoice Date]])</f>
        <v>50</v>
      </c>
    </row>
    <row r="6905" spans="2:17"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c r="O6905" s="4" t="str">
        <f>TEXT(Table1[[#This Row],[Invoice Date]],"yyyy")</f>
        <v>2021</v>
      </c>
      <c r="P6905" s="4" t="str">
        <f>TEXT(Table1[[#This Row],[Invoice Date]],"mmm")</f>
        <v>Dec</v>
      </c>
      <c r="Q6905" s="4">
        <f>WEEKNUM(Table1[[#This Row],[Invoice Date]])</f>
        <v>50</v>
      </c>
    </row>
    <row r="6906" spans="2:17"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c r="O6906" s="4" t="str">
        <f>TEXT(Table1[[#This Row],[Invoice Date]],"yyyy")</f>
        <v>2021</v>
      </c>
      <c r="P6906" s="4" t="str">
        <f>TEXT(Table1[[#This Row],[Invoice Date]],"mmm")</f>
        <v>Dec</v>
      </c>
      <c r="Q6906" s="4">
        <f>WEEKNUM(Table1[[#This Row],[Invoice Date]])</f>
        <v>50</v>
      </c>
    </row>
    <row r="6907" spans="2:17"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c r="O6907" s="4" t="str">
        <f>TEXT(Table1[[#This Row],[Invoice Date]],"yyyy")</f>
        <v>2021</v>
      </c>
      <c r="P6907" s="4" t="str">
        <f>TEXT(Table1[[#This Row],[Invoice Date]],"mmm")</f>
        <v>Dec</v>
      </c>
      <c r="Q6907" s="4">
        <f>WEEKNUM(Table1[[#This Row],[Invoice Date]])</f>
        <v>50</v>
      </c>
    </row>
    <row r="6908" spans="2:17"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c r="O6908" s="4" t="str">
        <f>TEXT(Table1[[#This Row],[Invoice Date]],"yyyy")</f>
        <v>2021</v>
      </c>
      <c r="P6908" s="4" t="str">
        <f>TEXT(Table1[[#This Row],[Invoice Date]],"mmm")</f>
        <v>Dec</v>
      </c>
      <c r="Q6908" s="4">
        <f>WEEKNUM(Table1[[#This Row],[Invoice Date]])</f>
        <v>50</v>
      </c>
    </row>
    <row r="6909" spans="2:17"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c r="O6909" s="4" t="str">
        <f>TEXT(Table1[[#This Row],[Invoice Date]],"yyyy")</f>
        <v>2021</v>
      </c>
      <c r="P6909" s="4" t="str">
        <f>TEXT(Table1[[#This Row],[Invoice Date]],"mmm")</f>
        <v>Jan</v>
      </c>
      <c r="Q6909" s="4">
        <f>WEEKNUM(Table1[[#This Row],[Invoice Date]])</f>
        <v>2</v>
      </c>
    </row>
    <row r="6910" spans="2:17"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c r="O6910" s="4" t="str">
        <f>TEXT(Table1[[#This Row],[Invoice Date]],"yyyy")</f>
        <v>2021</v>
      </c>
      <c r="P6910" s="4" t="str">
        <f>TEXT(Table1[[#This Row],[Invoice Date]],"mmm")</f>
        <v>Jan</v>
      </c>
      <c r="Q6910" s="4">
        <f>WEEKNUM(Table1[[#This Row],[Invoice Date]])</f>
        <v>2</v>
      </c>
    </row>
    <row r="6911" spans="2:17"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c r="O6911" s="4" t="str">
        <f>TEXT(Table1[[#This Row],[Invoice Date]],"yyyy")</f>
        <v>2021</v>
      </c>
      <c r="P6911" s="4" t="str">
        <f>TEXT(Table1[[#This Row],[Invoice Date]],"mmm")</f>
        <v>Jan</v>
      </c>
      <c r="Q6911" s="4">
        <f>WEEKNUM(Table1[[#This Row],[Invoice Date]])</f>
        <v>2</v>
      </c>
    </row>
    <row r="6912" spans="2:17"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c r="O6912" s="4" t="str">
        <f>TEXT(Table1[[#This Row],[Invoice Date]],"yyyy")</f>
        <v>2021</v>
      </c>
      <c r="P6912" s="4" t="str">
        <f>TEXT(Table1[[#This Row],[Invoice Date]],"mmm")</f>
        <v>Jan</v>
      </c>
      <c r="Q6912" s="4">
        <f>WEEKNUM(Table1[[#This Row],[Invoice Date]])</f>
        <v>2</v>
      </c>
    </row>
    <row r="6913" spans="2:17"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c r="O6913" s="4" t="str">
        <f>TEXT(Table1[[#This Row],[Invoice Date]],"yyyy")</f>
        <v>2021</v>
      </c>
      <c r="P6913" s="4" t="str">
        <f>TEXT(Table1[[#This Row],[Invoice Date]],"mmm")</f>
        <v>Jan</v>
      </c>
      <c r="Q6913" s="4">
        <f>WEEKNUM(Table1[[#This Row],[Invoice Date]])</f>
        <v>2</v>
      </c>
    </row>
    <row r="6914" spans="2:17"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c r="O6914" s="4" t="str">
        <f>TEXT(Table1[[#This Row],[Invoice Date]],"yyyy")</f>
        <v>2021</v>
      </c>
      <c r="P6914" s="4" t="str">
        <f>TEXT(Table1[[#This Row],[Invoice Date]],"mmm")</f>
        <v>Jan</v>
      </c>
      <c r="Q6914" s="4">
        <f>WEEKNUM(Table1[[#This Row],[Invoice Date]])</f>
        <v>2</v>
      </c>
    </row>
    <row r="6915" spans="2:17"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c r="O6915" s="4" t="str">
        <f>TEXT(Table1[[#This Row],[Invoice Date]],"yyyy")</f>
        <v>2021</v>
      </c>
      <c r="P6915" s="4" t="str">
        <f>TEXT(Table1[[#This Row],[Invoice Date]],"mmm")</f>
        <v>Feb</v>
      </c>
      <c r="Q6915" s="4">
        <f>WEEKNUM(Table1[[#This Row],[Invoice Date]])</f>
        <v>6</v>
      </c>
    </row>
    <row r="6916" spans="2:17"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c r="O6916" s="4" t="str">
        <f>TEXT(Table1[[#This Row],[Invoice Date]],"yyyy")</f>
        <v>2021</v>
      </c>
      <c r="P6916" s="4" t="str">
        <f>TEXT(Table1[[#This Row],[Invoice Date]],"mmm")</f>
        <v>Feb</v>
      </c>
      <c r="Q6916" s="4">
        <f>WEEKNUM(Table1[[#This Row],[Invoice Date]])</f>
        <v>6</v>
      </c>
    </row>
    <row r="6917" spans="2:17"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c r="O6917" s="4" t="str">
        <f>TEXT(Table1[[#This Row],[Invoice Date]],"yyyy")</f>
        <v>2021</v>
      </c>
      <c r="P6917" s="4" t="str">
        <f>TEXT(Table1[[#This Row],[Invoice Date]],"mmm")</f>
        <v>Feb</v>
      </c>
      <c r="Q6917" s="4">
        <f>WEEKNUM(Table1[[#This Row],[Invoice Date]])</f>
        <v>6</v>
      </c>
    </row>
    <row r="6918" spans="2:17"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c r="O6918" s="4" t="str">
        <f>TEXT(Table1[[#This Row],[Invoice Date]],"yyyy")</f>
        <v>2021</v>
      </c>
      <c r="P6918" s="4" t="str">
        <f>TEXT(Table1[[#This Row],[Invoice Date]],"mmm")</f>
        <v>Feb</v>
      </c>
      <c r="Q6918" s="4">
        <f>WEEKNUM(Table1[[#This Row],[Invoice Date]])</f>
        <v>6</v>
      </c>
    </row>
    <row r="6919" spans="2:17"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c r="O6919" s="4" t="str">
        <f>TEXT(Table1[[#This Row],[Invoice Date]],"yyyy")</f>
        <v>2021</v>
      </c>
      <c r="P6919" s="4" t="str">
        <f>TEXT(Table1[[#This Row],[Invoice Date]],"mmm")</f>
        <v>Feb</v>
      </c>
      <c r="Q6919" s="4">
        <f>WEEKNUM(Table1[[#This Row],[Invoice Date]])</f>
        <v>6</v>
      </c>
    </row>
    <row r="6920" spans="2:17"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c r="O6920" s="4" t="str">
        <f>TEXT(Table1[[#This Row],[Invoice Date]],"yyyy")</f>
        <v>2021</v>
      </c>
      <c r="P6920" s="4" t="str">
        <f>TEXT(Table1[[#This Row],[Invoice Date]],"mmm")</f>
        <v>Feb</v>
      </c>
      <c r="Q6920" s="4">
        <f>WEEKNUM(Table1[[#This Row],[Invoice Date]])</f>
        <v>6</v>
      </c>
    </row>
    <row r="6921" spans="2:17"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c r="O6921" s="4" t="str">
        <f>TEXT(Table1[[#This Row],[Invoice Date]],"yyyy")</f>
        <v>2021</v>
      </c>
      <c r="P6921" s="4" t="str">
        <f>TEXT(Table1[[#This Row],[Invoice Date]],"mmm")</f>
        <v>Mar</v>
      </c>
      <c r="Q6921" s="4">
        <f>WEEKNUM(Table1[[#This Row],[Invoice Date]])</f>
        <v>10</v>
      </c>
    </row>
    <row r="6922" spans="2:17"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c r="O6922" s="4" t="str">
        <f>TEXT(Table1[[#This Row],[Invoice Date]],"yyyy")</f>
        <v>2021</v>
      </c>
      <c r="P6922" s="4" t="str">
        <f>TEXT(Table1[[#This Row],[Invoice Date]],"mmm")</f>
        <v>Mar</v>
      </c>
      <c r="Q6922" s="4">
        <f>WEEKNUM(Table1[[#This Row],[Invoice Date]])</f>
        <v>10</v>
      </c>
    </row>
    <row r="6923" spans="2:17"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c r="O6923" s="4" t="str">
        <f>TEXT(Table1[[#This Row],[Invoice Date]],"yyyy")</f>
        <v>2021</v>
      </c>
      <c r="P6923" s="4" t="str">
        <f>TEXT(Table1[[#This Row],[Invoice Date]],"mmm")</f>
        <v>Mar</v>
      </c>
      <c r="Q6923" s="4">
        <f>WEEKNUM(Table1[[#This Row],[Invoice Date]])</f>
        <v>10</v>
      </c>
    </row>
    <row r="6924" spans="2:17"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c r="O6924" s="4" t="str">
        <f>TEXT(Table1[[#This Row],[Invoice Date]],"yyyy")</f>
        <v>2021</v>
      </c>
      <c r="P6924" s="4" t="str">
        <f>TEXT(Table1[[#This Row],[Invoice Date]],"mmm")</f>
        <v>Mar</v>
      </c>
      <c r="Q6924" s="4">
        <f>WEEKNUM(Table1[[#This Row],[Invoice Date]])</f>
        <v>10</v>
      </c>
    </row>
    <row r="6925" spans="2:17"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c r="O6925" s="4" t="str">
        <f>TEXT(Table1[[#This Row],[Invoice Date]],"yyyy")</f>
        <v>2021</v>
      </c>
      <c r="P6925" s="4" t="str">
        <f>TEXT(Table1[[#This Row],[Invoice Date]],"mmm")</f>
        <v>Mar</v>
      </c>
      <c r="Q6925" s="4">
        <f>WEEKNUM(Table1[[#This Row],[Invoice Date]])</f>
        <v>10</v>
      </c>
    </row>
    <row r="6926" spans="2:17"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c r="O6926" s="4" t="str">
        <f>TEXT(Table1[[#This Row],[Invoice Date]],"yyyy")</f>
        <v>2021</v>
      </c>
      <c r="P6926" s="4" t="str">
        <f>TEXT(Table1[[#This Row],[Invoice Date]],"mmm")</f>
        <v>Mar</v>
      </c>
      <c r="Q6926" s="4">
        <f>WEEKNUM(Table1[[#This Row],[Invoice Date]])</f>
        <v>10</v>
      </c>
    </row>
    <row r="6927" spans="2:17"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c r="O6927" s="4" t="str">
        <f>TEXT(Table1[[#This Row],[Invoice Date]],"yyyy")</f>
        <v>2021</v>
      </c>
      <c r="P6927" s="4" t="str">
        <f>TEXT(Table1[[#This Row],[Invoice Date]],"mmm")</f>
        <v>Apr</v>
      </c>
      <c r="Q6927" s="4">
        <f>WEEKNUM(Table1[[#This Row],[Invoice Date]])</f>
        <v>15</v>
      </c>
    </row>
    <row r="6928" spans="2:17"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c r="O6928" s="4" t="str">
        <f>TEXT(Table1[[#This Row],[Invoice Date]],"yyyy")</f>
        <v>2021</v>
      </c>
      <c r="P6928" s="4" t="str">
        <f>TEXT(Table1[[#This Row],[Invoice Date]],"mmm")</f>
        <v>Apr</v>
      </c>
      <c r="Q6928" s="4">
        <f>WEEKNUM(Table1[[#This Row],[Invoice Date]])</f>
        <v>15</v>
      </c>
    </row>
    <row r="6929" spans="2:17"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c r="O6929" s="4" t="str">
        <f>TEXT(Table1[[#This Row],[Invoice Date]],"yyyy")</f>
        <v>2021</v>
      </c>
      <c r="P6929" s="4" t="str">
        <f>TEXT(Table1[[#This Row],[Invoice Date]],"mmm")</f>
        <v>Apr</v>
      </c>
      <c r="Q6929" s="4">
        <f>WEEKNUM(Table1[[#This Row],[Invoice Date]])</f>
        <v>15</v>
      </c>
    </row>
    <row r="6930" spans="2:17"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c r="O6930" s="4" t="str">
        <f>TEXT(Table1[[#This Row],[Invoice Date]],"yyyy")</f>
        <v>2021</v>
      </c>
      <c r="P6930" s="4" t="str">
        <f>TEXT(Table1[[#This Row],[Invoice Date]],"mmm")</f>
        <v>Apr</v>
      </c>
      <c r="Q6930" s="4">
        <f>WEEKNUM(Table1[[#This Row],[Invoice Date]])</f>
        <v>15</v>
      </c>
    </row>
    <row r="6931" spans="2:17"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c r="O6931" s="4" t="str">
        <f>TEXT(Table1[[#This Row],[Invoice Date]],"yyyy")</f>
        <v>2021</v>
      </c>
      <c r="P6931" s="4" t="str">
        <f>TEXT(Table1[[#This Row],[Invoice Date]],"mmm")</f>
        <v>Apr</v>
      </c>
      <c r="Q6931" s="4">
        <f>WEEKNUM(Table1[[#This Row],[Invoice Date]])</f>
        <v>15</v>
      </c>
    </row>
    <row r="6932" spans="2:17"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c r="O6932" s="4" t="str">
        <f>TEXT(Table1[[#This Row],[Invoice Date]],"yyyy")</f>
        <v>2021</v>
      </c>
      <c r="P6932" s="4" t="str">
        <f>TEXT(Table1[[#This Row],[Invoice Date]],"mmm")</f>
        <v>Apr</v>
      </c>
      <c r="Q6932" s="4">
        <f>WEEKNUM(Table1[[#This Row],[Invoice Date]])</f>
        <v>15</v>
      </c>
    </row>
    <row r="6933" spans="2:17"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c r="O6933" s="4" t="str">
        <f>TEXT(Table1[[#This Row],[Invoice Date]],"yyyy")</f>
        <v>2021</v>
      </c>
      <c r="P6933" s="4" t="str">
        <f>TEXT(Table1[[#This Row],[Invoice Date]],"mmm")</f>
        <v>May</v>
      </c>
      <c r="Q6933" s="4">
        <f>WEEKNUM(Table1[[#This Row],[Invoice Date]])</f>
        <v>19</v>
      </c>
    </row>
    <row r="6934" spans="2:17"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c r="O6934" s="4" t="str">
        <f>TEXT(Table1[[#This Row],[Invoice Date]],"yyyy")</f>
        <v>2021</v>
      </c>
      <c r="P6934" s="4" t="str">
        <f>TEXT(Table1[[#This Row],[Invoice Date]],"mmm")</f>
        <v>May</v>
      </c>
      <c r="Q6934" s="4">
        <f>WEEKNUM(Table1[[#This Row],[Invoice Date]])</f>
        <v>19</v>
      </c>
    </row>
    <row r="6935" spans="2:17"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c r="O6935" s="4" t="str">
        <f>TEXT(Table1[[#This Row],[Invoice Date]],"yyyy")</f>
        <v>2021</v>
      </c>
      <c r="P6935" s="4" t="str">
        <f>TEXT(Table1[[#This Row],[Invoice Date]],"mmm")</f>
        <v>May</v>
      </c>
      <c r="Q6935" s="4">
        <f>WEEKNUM(Table1[[#This Row],[Invoice Date]])</f>
        <v>19</v>
      </c>
    </row>
    <row r="6936" spans="2:17"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c r="O6936" s="4" t="str">
        <f>TEXT(Table1[[#This Row],[Invoice Date]],"yyyy")</f>
        <v>2021</v>
      </c>
      <c r="P6936" s="4" t="str">
        <f>TEXT(Table1[[#This Row],[Invoice Date]],"mmm")</f>
        <v>May</v>
      </c>
      <c r="Q6936" s="4">
        <f>WEEKNUM(Table1[[#This Row],[Invoice Date]])</f>
        <v>19</v>
      </c>
    </row>
    <row r="6937" spans="2:17"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c r="O6937" s="4" t="str">
        <f>TEXT(Table1[[#This Row],[Invoice Date]],"yyyy")</f>
        <v>2021</v>
      </c>
      <c r="P6937" s="4" t="str">
        <f>TEXT(Table1[[#This Row],[Invoice Date]],"mmm")</f>
        <v>May</v>
      </c>
      <c r="Q6937" s="4">
        <f>WEEKNUM(Table1[[#This Row],[Invoice Date]])</f>
        <v>19</v>
      </c>
    </row>
    <row r="6938" spans="2:17"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c r="O6938" s="4" t="str">
        <f>TEXT(Table1[[#This Row],[Invoice Date]],"yyyy")</f>
        <v>2021</v>
      </c>
      <c r="P6938" s="4" t="str">
        <f>TEXT(Table1[[#This Row],[Invoice Date]],"mmm")</f>
        <v>May</v>
      </c>
      <c r="Q6938" s="4">
        <f>WEEKNUM(Table1[[#This Row],[Invoice Date]])</f>
        <v>19</v>
      </c>
    </row>
    <row r="6939" spans="2:17"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c r="O6939" s="4" t="str">
        <f>TEXT(Table1[[#This Row],[Invoice Date]],"yyyy")</f>
        <v>2021</v>
      </c>
      <c r="P6939" s="4" t="str">
        <f>TEXT(Table1[[#This Row],[Invoice Date]],"mmm")</f>
        <v>Jun</v>
      </c>
      <c r="Q6939" s="4">
        <f>WEEKNUM(Table1[[#This Row],[Invoice Date]])</f>
        <v>24</v>
      </c>
    </row>
    <row r="6940" spans="2:17"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c r="O6940" s="4" t="str">
        <f>TEXT(Table1[[#This Row],[Invoice Date]],"yyyy")</f>
        <v>2021</v>
      </c>
      <c r="P6940" s="4" t="str">
        <f>TEXT(Table1[[#This Row],[Invoice Date]],"mmm")</f>
        <v>Jun</v>
      </c>
      <c r="Q6940" s="4">
        <f>WEEKNUM(Table1[[#This Row],[Invoice Date]])</f>
        <v>24</v>
      </c>
    </row>
    <row r="6941" spans="2:17"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c r="O6941" s="4" t="str">
        <f>TEXT(Table1[[#This Row],[Invoice Date]],"yyyy")</f>
        <v>2021</v>
      </c>
      <c r="P6941" s="4" t="str">
        <f>TEXT(Table1[[#This Row],[Invoice Date]],"mmm")</f>
        <v>Jun</v>
      </c>
      <c r="Q6941" s="4">
        <f>WEEKNUM(Table1[[#This Row],[Invoice Date]])</f>
        <v>24</v>
      </c>
    </row>
    <row r="6942" spans="2:17"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c r="O6942" s="4" t="str">
        <f>TEXT(Table1[[#This Row],[Invoice Date]],"yyyy")</f>
        <v>2021</v>
      </c>
      <c r="P6942" s="4" t="str">
        <f>TEXT(Table1[[#This Row],[Invoice Date]],"mmm")</f>
        <v>Jun</v>
      </c>
      <c r="Q6942" s="4">
        <f>WEEKNUM(Table1[[#This Row],[Invoice Date]])</f>
        <v>24</v>
      </c>
    </row>
    <row r="6943" spans="2:17"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c r="O6943" s="4" t="str">
        <f>TEXT(Table1[[#This Row],[Invoice Date]],"yyyy")</f>
        <v>2021</v>
      </c>
      <c r="P6943" s="4" t="str">
        <f>TEXT(Table1[[#This Row],[Invoice Date]],"mmm")</f>
        <v>Jun</v>
      </c>
      <c r="Q6943" s="4">
        <f>WEEKNUM(Table1[[#This Row],[Invoice Date]])</f>
        <v>24</v>
      </c>
    </row>
    <row r="6944" spans="2:17"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c r="O6944" s="4" t="str">
        <f>TEXT(Table1[[#This Row],[Invoice Date]],"yyyy")</f>
        <v>2021</v>
      </c>
      <c r="P6944" s="4" t="str">
        <f>TEXT(Table1[[#This Row],[Invoice Date]],"mmm")</f>
        <v>Jun</v>
      </c>
      <c r="Q6944" s="4">
        <f>WEEKNUM(Table1[[#This Row],[Invoice Date]])</f>
        <v>24</v>
      </c>
    </row>
    <row r="6945" spans="2:17"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c r="O6945" s="4" t="str">
        <f>TEXT(Table1[[#This Row],[Invoice Date]],"yyyy")</f>
        <v>2021</v>
      </c>
      <c r="P6945" s="4" t="str">
        <f>TEXT(Table1[[#This Row],[Invoice Date]],"mmm")</f>
        <v>Jul</v>
      </c>
      <c r="Q6945" s="4">
        <f>WEEKNUM(Table1[[#This Row],[Invoice Date]])</f>
        <v>28</v>
      </c>
    </row>
    <row r="6946" spans="2:17"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c r="O6946" s="4" t="str">
        <f>TEXT(Table1[[#This Row],[Invoice Date]],"yyyy")</f>
        <v>2021</v>
      </c>
      <c r="P6946" s="4" t="str">
        <f>TEXT(Table1[[#This Row],[Invoice Date]],"mmm")</f>
        <v>Jul</v>
      </c>
      <c r="Q6946" s="4">
        <f>WEEKNUM(Table1[[#This Row],[Invoice Date]])</f>
        <v>28</v>
      </c>
    </row>
    <row r="6947" spans="2:17"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c r="O6947" s="4" t="str">
        <f>TEXT(Table1[[#This Row],[Invoice Date]],"yyyy")</f>
        <v>2021</v>
      </c>
      <c r="P6947" s="4" t="str">
        <f>TEXT(Table1[[#This Row],[Invoice Date]],"mmm")</f>
        <v>Jul</v>
      </c>
      <c r="Q6947" s="4">
        <f>WEEKNUM(Table1[[#This Row],[Invoice Date]])</f>
        <v>28</v>
      </c>
    </row>
    <row r="6948" spans="2:17"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c r="O6948" s="4" t="str">
        <f>TEXT(Table1[[#This Row],[Invoice Date]],"yyyy")</f>
        <v>2021</v>
      </c>
      <c r="P6948" s="4" t="str">
        <f>TEXT(Table1[[#This Row],[Invoice Date]],"mmm")</f>
        <v>Jul</v>
      </c>
      <c r="Q6948" s="4">
        <f>WEEKNUM(Table1[[#This Row],[Invoice Date]])</f>
        <v>28</v>
      </c>
    </row>
    <row r="6949" spans="2:17"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c r="O6949" s="4" t="str">
        <f>TEXT(Table1[[#This Row],[Invoice Date]],"yyyy")</f>
        <v>2021</v>
      </c>
      <c r="P6949" s="4" t="str">
        <f>TEXT(Table1[[#This Row],[Invoice Date]],"mmm")</f>
        <v>Jul</v>
      </c>
      <c r="Q6949" s="4">
        <f>WEEKNUM(Table1[[#This Row],[Invoice Date]])</f>
        <v>28</v>
      </c>
    </row>
    <row r="6950" spans="2:17"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c r="O6950" s="4" t="str">
        <f>TEXT(Table1[[#This Row],[Invoice Date]],"yyyy")</f>
        <v>2021</v>
      </c>
      <c r="P6950" s="4" t="str">
        <f>TEXT(Table1[[#This Row],[Invoice Date]],"mmm")</f>
        <v>Jul</v>
      </c>
      <c r="Q6950" s="4">
        <f>WEEKNUM(Table1[[#This Row],[Invoice Date]])</f>
        <v>28</v>
      </c>
    </row>
    <row r="6951" spans="2:17"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c r="O6951" s="4" t="str">
        <f>TEXT(Table1[[#This Row],[Invoice Date]],"yyyy")</f>
        <v>2021</v>
      </c>
      <c r="P6951" s="4" t="str">
        <f>TEXT(Table1[[#This Row],[Invoice Date]],"mmm")</f>
        <v>Aug</v>
      </c>
      <c r="Q6951" s="4">
        <f>WEEKNUM(Table1[[#This Row],[Invoice Date]])</f>
        <v>32</v>
      </c>
    </row>
    <row r="6952" spans="2:17"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c r="O6952" s="4" t="str">
        <f>TEXT(Table1[[#This Row],[Invoice Date]],"yyyy")</f>
        <v>2021</v>
      </c>
      <c r="P6952" s="4" t="str">
        <f>TEXT(Table1[[#This Row],[Invoice Date]],"mmm")</f>
        <v>Aug</v>
      </c>
      <c r="Q6952" s="4">
        <f>WEEKNUM(Table1[[#This Row],[Invoice Date]])</f>
        <v>32</v>
      </c>
    </row>
    <row r="6953" spans="2:17"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c r="O6953" s="4" t="str">
        <f>TEXT(Table1[[#This Row],[Invoice Date]],"yyyy")</f>
        <v>2021</v>
      </c>
      <c r="P6953" s="4" t="str">
        <f>TEXT(Table1[[#This Row],[Invoice Date]],"mmm")</f>
        <v>Aug</v>
      </c>
      <c r="Q6953" s="4">
        <f>WEEKNUM(Table1[[#This Row],[Invoice Date]])</f>
        <v>32</v>
      </c>
    </row>
    <row r="6954" spans="2:17"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c r="O6954" s="4" t="str">
        <f>TEXT(Table1[[#This Row],[Invoice Date]],"yyyy")</f>
        <v>2021</v>
      </c>
      <c r="P6954" s="4" t="str">
        <f>TEXT(Table1[[#This Row],[Invoice Date]],"mmm")</f>
        <v>Aug</v>
      </c>
      <c r="Q6954" s="4">
        <f>WEEKNUM(Table1[[#This Row],[Invoice Date]])</f>
        <v>32</v>
      </c>
    </row>
    <row r="6955" spans="2:17"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c r="O6955" s="4" t="str">
        <f>TEXT(Table1[[#This Row],[Invoice Date]],"yyyy")</f>
        <v>2021</v>
      </c>
      <c r="P6955" s="4" t="str">
        <f>TEXT(Table1[[#This Row],[Invoice Date]],"mmm")</f>
        <v>Aug</v>
      </c>
      <c r="Q6955" s="4">
        <f>WEEKNUM(Table1[[#This Row],[Invoice Date]])</f>
        <v>32</v>
      </c>
    </row>
    <row r="6956" spans="2:17"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c r="O6956" s="4" t="str">
        <f>TEXT(Table1[[#This Row],[Invoice Date]],"yyyy")</f>
        <v>2021</v>
      </c>
      <c r="P6956" s="4" t="str">
        <f>TEXT(Table1[[#This Row],[Invoice Date]],"mmm")</f>
        <v>Aug</v>
      </c>
      <c r="Q6956" s="4">
        <f>WEEKNUM(Table1[[#This Row],[Invoice Date]])</f>
        <v>32</v>
      </c>
    </row>
    <row r="6957" spans="2:17"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c r="O6957" s="4" t="str">
        <f>TEXT(Table1[[#This Row],[Invoice Date]],"yyyy")</f>
        <v>2021</v>
      </c>
      <c r="P6957" s="4" t="str">
        <f>TEXT(Table1[[#This Row],[Invoice Date]],"mmm")</f>
        <v>Sep</v>
      </c>
      <c r="Q6957" s="4">
        <f>WEEKNUM(Table1[[#This Row],[Invoice Date]])</f>
        <v>37</v>
      </c>
    </row>
    <row r="6958" spans="2:17"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c r="O6958" s="4" t="str">
        <f>TEXT(Table1[[#This Row],[Invoice Date]],"yyyy")</f>
        <v>2021</v>
      </c>
      <c r="P6958" s="4" t="str">
        <f>TEXT(Table1[[#This Row],[Invoice Date]],"mmm")</f>
        <v>Sep</v>
      </c>
      <c r="Q6958" s="4">
        <f>WEEKNUM(Table1[[#This Row],[Invoice Date]])</f>
        <v>37</v>
      </c>
    </row>
    <row r="6959" spans="2:17"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c r="O6959" s="4" t="str">
        <f>TEXT(Table1[[#This Row],[Invoice Date]],"yyyy")</f>
        <v>2021</v>
      </c>
      <c r="P6959" s="4" t="str">
        <f>TEXT(Table1[[#This Row],[Invoice Date]],"mmm")</f>
        <v>Sep</v>
      </c>
      <c r="Q6959" s="4">
        <f>WEEKNUM(Table1[[#This Row],[Invoice Date]])</f>
        <v>37</v>
      </c>
    </row>
    <row r="6960" spans="2:17"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c r="O6960" s="4" t="str">
        <f>TEXT(Table1[[#This Row],[Invoice Date]],"yyyy")</f>
        <v>2021</v>
      </c>
      <c r="P6960" s="4" t="str">
        <f>TEXT(Table1[[#This Row],[Invoice Date]],"mmm")</f>
        <v>Sep</v>
      </c>
      <c r="Q6960" s="4">
        <f>WEEKNUM(Table1[[#This Row],[Invoice Date]])</f>
        <v>37</v>
      </c>
    </row>
    <row r="6961" spans="2:17"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c r="O6961" s="4" t="str">
        <f>TEXT(Table1[[#This Row],[Invoice Date]],"yyyy")</f>
        <v>2021</v>
      </c>
      <c r="P6961" s="4" t="str">
        <f>TEXT(Table1[[#This Row],[Invoice Date]],"mmm")</f>
        <v>Sep</v>
      </c>
      <c r="Q6961" s="4">
        <f>WEEKNUM(Table1[[#This Row],[Invoice Date]])</f>
        <v>37</v>
      </c>
    </row>
    <row r="6962" spans="2:17"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c r="O6962" s="4" t="str">
        <f>TEXT(Table1[[#This Row],[Invoice Date]],"yyyy")</f>
        <v>2021</v>
      </c>
      <c r="P6962" s="4" t="str">
        <f>TEXT(Table1[[#This Row],[Invoice Date]],"mmm")</f>
        <v>Sep</v>
      </c>
      <c r="Q6962" s="4">
        <f>WEEKNUM(Table1[[#This Row],[Invoice Date]])</f>
        <v>37</v>
      </c>
    </row>
    <row r="6963" spans="2:17"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c r="O6963" s="4" t="str">
        <f>TEXT(Table1[[#This Row],[Invoice Date]],"yyyy")</f>
        <v>2021</v>
      </c>
      <c r="P6963" s="4" t="str">
        <f>TEXT(Table1[[#This Row],[Invoice Date]],"mmm")</f>
        <v>Oct</v>
      </c>
      <c r="Q6963" s="4">
        <f>WEEKNUM(Table1[[#This Row],[Invoice Date]])</f>
        <v>41</v>
      </c>
    </row>
    <row r="6964" spans="2:17"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c r="O6964" s="4" t="str">
        <f>TEXT(Table1[[#This Row],[Invoice Date]],"yyyy")</f>
        <v>2021</v>
      </c>
      <c r="P6964" s="4" t="str">
        <f>TEXT(Table1[[#This Row],[Invoice Date]],"mmm")</f>
        <v>Oct</v>
      </c>
      <c r="Q6964" s="4">
        <f>WEEKNUM(Table1[[#This Row],[Invoice Date]])</f>
        <v>41</v>
      </c>
    </row>
    <row r="6965" spans="2:17"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c r="O6965" s="4" t="str">
        <f>TEXT(Table1[[#This Row],[Invoice Date]],"yyyy")</f>
        <v>2021</v>
      </c>
      <c r="P6965" s="4" t="str">
        <f>TEXT(Table1[[#This Row],[Invoice Date]],"mmm")</f>
        <v>Oct</v>
      </c>
      <c r="Q6965" s="4">
        <f>WEEKNUM(Table1[[#This Row],[Invoice Date]])</f>
        <v>41</v>
      </c>
    </row>
    <row r="6966" spans="2:17"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c r="O6966" s="4" t="str">
        <f>TEXT(Table1[[#This Row],[Invoice Date]],"yyyy")</f>
        <v>2021</v>
      </c>
      <c r="P6966" s="4" t="str">
        <f>TEXT(Table1[[#This Row],[Invoice Date]],"mmm")</f>
        <v>Oct</v>
      </c>
      <c r="Q6966" s="4">
        <f>WEEKNUM(Table1[[#This Row],[Invoice Date]])</f>
        <v>41</v>
      </c>
    </row>
    <row r="6967" spans="2:17"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c r="O6967" s="4" t="str">
        <f>TEXT(Table1[[#This Row],[Invoice Date]],"yyyy")</f>
        <v>2021</v>
      </c>
      <c r="P6967" s="4" t="str">
        <f>TEXT(Table1[[#This Row],[Invoice Date]],"mmm")</f>
        <v>Oct</v>
      </c>
      <c r="Q6967" s="4">
        <f>WEEKNUM(Table1[[#This Row],[Invoice Date]])</f>
        <v>41</v>
      </c>
    </row>
    <row r="6968" spans="2:17"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c r="O6968" s="4" t="str">
        <f>TEXT(Table1[[#This Row],[Invoice Date]],"yyyy")</f>
        <v>2021</v>
      </c>
      <c r="P6968" s="4" t="str">
        <f>TEXT(Table1[[#This Row],[Invoice Date]],"mmm")</f>
        <v>Oct</v>
      </c>
      <c r="Q6968" s="4">
        <f>WEEKNUM(Table1[[#This Row],[Invoice Date]])</f>
        <v>41</v>
      </c>
    </row>
    <row r="6969" spans="2:17"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c r="O6969" s="4" t="str">
        <f>TEXT(Table1[[#This Row],[Invoice Date]],"yyyy")</f>
        <v>2021</v>
      </c>
      <c r="P6969" s="4" t="str">
        <f>TEXT(Table1[[#This Row],[Invoice Date]],"mmm")</f>
        <v>Nov</v>
      </c>
      <c r="Q6969" s="4">
        <f>WEEKNUM(Table1[[#This Row],[Invoice Date]])</f>
        <v>45</v>
      </c>
    </row>
    <row r="6970" spans="2:17"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c r="O6970" s="4" t="str">
        <f>TEXT(Table1[[#This Row],[Invoice Date]],"yyyy")</f>
        <v>2021</v>
      </c>
      <c r="P6970" s="4" t="str">
        <f>TEXT(Table1[[#This Row],[Invoice Date]],"mmm")</f>
        <v>Nov</v>
      </c>
      <c r="Q6970" s="4">
        <f>WEEKNUM(Table1[[#This Row],[Invoice Date]])</f>
        <v>45</v>
      </c>
    </row>
    <row r="6971" spans="2:17"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c r="O6971" s="4" t="str">
        <f>TEXT(Table1[[#This Row],[Invoice Date]],"yyyy")</f>
        <v>2021</v>
      </c>
      <c r="P6971" s="4" t="str">
        <f>TEXT(Table1[[#This Row],[Invoice Date]],"mmm")</f>
        <v>Nov</v>
      </c>
      <c r="Q6971" s="4">
        <f>WEEKNUM(Table1[[#This Row],[Invoice Date]])</f>
        <v>45</v>
      </c>
    </row>
    <row r="6972" spans="2:17"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c r="O6972" s="4" t="str">
        <f>TEXT(Table1[[#This Row],[Invoice Date]],"yyyy")</f>
        <v>2021</v>
      </c>
      <c r="P6972" s="4" t="str">
        <f>TEXT(Table1[[#This Row],[Invoice Date]],"mmm")</f>
        <v>Nov</v>
      </c>
      <c r="Q6972" s="4">
        <f>WEEKNUM(Table1[[#This Row],[Invoice Date]])</f>
        <v>45</v>
      </c>
    </row>
    <row r="6973" spans="2:17"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c r="O6973" s="4" t="str">
        <f>TEXT(Table1[[#This Row],[Invoice Date]],"yyyy")</f>
        <v>2021</v>
      </c>
      <c r="P6973" s="4" t="str">
        <f>TEXT(Table1[[#This Row],[Invoice Date]],"mmm")</f>
        <v>Nov</v>
      </c>
      <c r="Q6973" s="4">
        <f>WEEKNUM(Table1[[#This Row],[Invoice Date]])</f>
        <v>45</v>
      </c>
    </row>
    <row r="6974" spans="2:17"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c r="O6974" s="4" t="str">
        <f>TEXT(Table1[[#This Row],[Invoice Date]],"yyyy")</f>
        <v>2021</v>
      </c>
      <c r="P6974" s="4" t="str">
        <f>TEXT(Table1[[#This Row],[Invoice Date]],"mmm")</f>
        <v>Nov</v>
      </c>
      <c r="Q6974" s="4">
        <f>WEEKNUM(Table1[[#This Row],[Invoice Date]])</f>
        <v>45</v>
      </c>
    </row>
    <row r="6975" spans="2:17"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c r="O6975" s="4" t="str">
        <f>TEXT(Table1[[#This Row],[Invoice Date]],"yyyy")</f>
        <v>2021</v>
      </c>
      <c r="P6975" s="4" t="str">
        <f>TEXT(Table1[[#This Row],[Invoice Date]],"mmm")</f>
        <v>Dec</v>
      </c>
      <c r="Q6975" s="4">
        <f>WEEKNUM(Table1[[#This Row],[Invoice Date]])</f>
        <v>50</v>
      </c>
    </row>
    <row r="6976" spans="2:17"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c r="O6976" s="4" t="str">
        <f>TEXT(Table1[[#This Row],[Invoice Date]],"yyyy")</f>
        <v>2021</v>
      </c>
      <c r="P6976" s="4" t="str">
        <f>TEXT(Table1[[#This Row],[Invoice Date]],"mmm")</f>
        <v>Dec</v>
      </c>
      <c r="Q6976" s="4">
        <f>WEEKNUM(Table1[[#This Row],[Invoice Date]])</f>
        <v>50</v>
      </c>
    </row>
    <row r="6977" spans="2:17"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c r="O6977" s="4" t="str">
        <f>TEXT(Table1[[#This Row],[Invoice Date]],"yyyy")</f>
        <v>2021</v>
      </c>
      <c r="P6977" s="4" t="str">
        <f>TEXT(Table1[[#This Row],[Invoice Date]],"mmm")</f>
        <v>Dec</v>
      </c>
      <c r="Q6977" s="4">
        <f>WEEKNUM(Table1[[#This Row],[Invoice Date]])</f>
        <v>50</v>
      </c>
    </row>
    <row r="6978" spans="2:17"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c r="O6978" s="4" t="str">
        <f>TEXT(Table1[[#This Row],[Invoice Date]],"yyyy")</f>
        <v>2021</v>
      </c>
      <c r="P6978" s="4" t="str">
        <f>TEXT(Table1[[#This Row],[Invoice Date]],"mmm")</f>
        <v>Dec</v>
      </c>
      <c r="Q6978" s="4">
        <f>WEEKNUM(Table1[[#This Row],[Invoice Date]])</f>
        <v>50</v>
      </c>
    </row>
    <row r="6979" spans="2:17"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c r="O6979" s="4" t="str">
        <f>TEXT(Table1[[#This Row],[Invoice Date]],"yyyy")</f>
        <v>2021</v>
      </c>
      <c r="P6979" s="4" t="str">
        <f>TEXT(Table1[[#This Row],[Invoice Date]],"mmm")</f>
        <v>Dec</v>
      </c>
      <c r="Q6979" s="4">
        <f>WEEKNUM(Table1[[#This Row],[Invoice Date]])</f>
        <v>50</v>
      </c>
    </row>
    <row r="6980" spans="2:17"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c r="O6980" s="4" t="str">
        <f>TEXT(Table1[[#This Row],[Invoice Date]],"yyyy")</f>
        <v>2021</v>
      </c>
      <c r="P6980" s="4" t="str">
        <f>TEXT(Table1[[#This Row],[Invoice Date]],"mmm")</f>
        <v>Dec</v>
      </c>
      <c r="Q6980" s="4">
        <f>WEEKNUM(Table1[[#This Row],[Invoice Date]])</f>
        <v>50</v>
      </c>
    </row>
    <row r="6981" spans="2:17"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c r="O6981" s="4" t="str">
        <f>TEXT(Table1[[#This Row],[Invoice Date]],"yyyy")</f>
        <v>2021</v>
      </c>
      <c r="P6981" s="4" t="str">
        <f>TEXT(Table1[[#This Row],[Invoice Date]],"mmm")</f>
        <v>Jan</v>
      </c>
      <c r="Q6981" s="4">
        <f>WEEKNUM(Table1[[#This Row],[Invoice Date]])</f>
        <v>2</v>
      </c>
    </row>
    <row r="6982" spans="2:17"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c r="O6982" s="4" t="str">
        <f>TEXT(Table1[[#This Row],[Invoice Date]],"yyyy")</f>
        <v>2021</v>
      </c>
      <c r="P6982" s="4" t="str">
        <f>TEXT(Table1[[#This Row],[Invoice Date]],"mmm")</f>
        <v>Jan</v>
      </c>
      <c r="Q6982" s="4">
        <f>WEEKNUM(Table1[[#This Row],[Invoice Date]])</f>
        <v>2</v>
      </c>
    </row>
    <row r="6983" spans="2:17"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c r="O6983" s="4" t="str">
        <f>TEXT(Table1[[#This Row],[Invoice Date]],"yyyy")</f>
        <v>2021</v>
      </c>
      <c r="P6983" s="4" t="str">
        <f>TEXT(Table1[[#This Row],[Invoice Date]],"mmm")</f>
        <v>Jan</v>
      </c>
      <c r="Q6983" s="4">
        <f>WEEKNUM(Table1[[#This Row],[Invoice Date]])</f>
        <v>2</v>
      </c>
    </row>
    <row r="6984" spans="2:17"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c r="O6984" s="4" t="str">
        <f>TEXT(Table1[[#This Row],[Invoice Date]],"yyyy")</f>
        <v>2021</v>
      </c>
      <c r="P6984" s="4" t="str">
        <f>TEXT(Table1[[#This Row],[Invoice Date]],"mmm")</f>
        <v>Jan</v>
      </c>
      <c r="Q6984" s="4">
        <f>WEEKNUM(Table1[[#This Row],[Invoice Date]])</f>
        <v>2</v>
      </c>
    </row>
    <row r="6985" spans="2:17"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c r="O6985" s="4" t="str">
        <f>TEXT(Table1[[#This Row],[Invoice Date]],"yyyy")</f>
        <v>2021</v>
      </c>
      <c r="P6985" s="4" t="str">
        <f>TEXT(Table1[[#This Row],[Invoice Date]],"mmm")</f>
        <v>Jan</v>
      </c>
      <c r="Q6985" s="4">
        <f>WEEKNUM(Table1[[#This Row],[Invoice Date]])</f>
        <v>2</v>
      </c>
    </row>
    <row r="6986" spans="2:17"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c r="O6986" s="4" t="str">
        <f>TEXT(Table1[[#This Row],[Invoice Date]],"yyyy")</f>
        <v>2021</v>
      </c>
      <c r="P6986" s="4" t="str">
        <f>TEXT(Table1[[#This Row],[Invoice Date]],"mmm")</f>
        <v>Jan</v>
      </c>
      <c r="Q6986" s="4">
        <f>WEEKNUM(Table1[[#This Row],[Invoice Date]])</f>
        <v>2</v>
      </c>
    </row>
    <row r="6987" spans="2:17"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c r="O6987" s="4" t="str">
        <f>TEXT(Table1[[#This Row],[Invoice Date]],"yyyy")</f>
        <v>2021</v>
      </c>
      <c r="P6987" s="4" t="str">
        <f>TEXT(Table1[[#This Row],[Invoice Date]],"mmm")</f>
        <v>Feb</v>
      </c>
      <c r="Q6987" s="4">
        <f>WEEKNUM(Table1[[#This Row],[Invoice Date]])</f>
        <v>6</v>
      </c>
    </row>
    <row r="6988" spans="2:17"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c r="O6988" s="4" t="str">
        <f>TEXT(Table1[[#This Row],[Invoice Date]],"yyyy")</f>
        <v>2021</v>
      </c>
      <c r="P6988" s="4" t="str">
        <f>TEXT(Table1[[#This Row],[Invoice Date]],"mmm")</f>
        <v>Feb</v>
      </c>
      <c r="Q6988" s="4">
        <f>WEEKNUM(Table1[[#This Row],[Invoice Date]])</f>
        <v>6</v>
      </c>
    </row>
    <row r="6989" spans="2:17"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c r="O6989" s="4" t="str">
        <f>TEXT(Table1[[#This Row],[Invoice Date]],"yyyy")</f>
        <v>2021</v>
      </c>
      <c r="P6989" s="4" t="str">
        <f>TEXT(Table1[[#This Row],[Invoice Date]],"mmm")</f>
        <v>Feb</v>
      </c>
      <c r="Q6989" s="4">
        <f>WEEKNUM(Table1[[#This Row],[Invoice Date]])</f>
        <v>6</v>
      </c>
    </row>
    <row r="6990" spans="2:17"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c r="O6990" s="4" t="str">
        <f>TEXT(Table1[[#This Row],[Invoice Date]],"yyyy")</f>
        <v>2021</v>
      </c>
      <c r="P6990" s="4" t="str">
        <f>TEXT(Table1[[#This Row],[Invoice Date]],"mmm")</f>
        <v>Feb</v>
      </c>
      <c r="Q6990" s="4">
        <f>WEEKNUM(Table1[[#This Row],[Invoice Date]])</f>
        <v>6</v>
      </c>
    </row>
    <row r="6991" spans="2:17"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c r="O6991" s="4" t="str">
        <f>TEXT(Table1[[#This Row],[Invoice Date]],"yyyy")</f>
        <v>2021</v>
      </c>
      <c r="P6991" s="4" t="str">
        <f>TEXT(Table1[[#This Row],[Invoice Date]],"mmm")</f>
        <v>Feb</v>
      </c>
      <c r="Q6991" s="4">
        <f>WEEKNUM(Table1[[#This Row],[Invoice Date]])</f>
        <v>6</v>
      </c>
    </row>
    <row r="6992" spans="2:17"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c r="O6992" s="4" t="str">
        <f>TEXT(Table1[[#This Row],[Invoice Date]],"yyyy")</f>
        <v>2021</v>
      </c>
      <c r="P6992" s="4" t="str">
        <f>TEXT(Table1[[#This Row],[Invoice Date]],"mmm")</f>
        <v>Feb</v>
      </c>
      <c r="Q6992" s="4">
        <f>WEEKNUM(Table1[[#This Row],[Invoice Date]])</f>
        <v>6</v>
      </c>
    </row>
    <row r="6993" spans="2:17"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c r="O6993" s="4" t="str">
        <f>TEXT(Table1[[#This Row],[Invoice Date]],"yyyy")</f>
        <v>2021</v>
      </c>
      <c r="P6993" s="4" t="str">
        <f>TEXT(Table1[[#This Row],[Invoice Date]],"mmm")</f>
        <v>Mar</v>
      </c>
      <c r="Q6993" s="4">
        <f>WEEKNUM(Table1[[#This Row],[Invoice Date]])</f>
        <v>10</v>
      </c>
    </row>
    <row r="6994" spans="2:17"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c r="O6994" s="4" t="str">
        <f>TEXT(Table1[[#This Row],[Invoice Date]],"yyyy")</f>
        <v>2021</v>
      </c>
      <c r="P6994" s="4" t="str">
        <f>TEXT(Table1[[#This Row],[Invoice Date]],"mmm")</f>
        <v>Mar</v>
      </c>
      <c r="Q6994" s="4">
        <f>WEEKNUM(Table1[[#This Row],[Invoice Date]])</f>
        <v>10</v>
      </c>
    </row>
    <row r="6995" spans="2:17"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c r="O6995" s="4" t="str">
        <f>TEXT(Table1[[#This Row],[Invoice Date]],"yyyy")</f>
        <v>2021</v>
      </c>
      <c r="P6995" s="4" t="str">
        <f>TEXT(Table1[[#This Row],[Invoice Date]],"mmm")</f>
        <v>Mar</v>
      </c>
      <c r="Q6995" s="4">
        <f>WEEKNUM(Table1[[#This Row],[Invoice Date]])</f>
        <v>10</v>
      </c>
    </row>
    <row r="6996" spans="2:17"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c r="O6996" s="4" t="str">
        <f>TEXT(Table1[[#This Row],[Invoice Date]],"yyyy")</f>
        <v>2021</v>
      </c>
      <c r="P6996" s="4" t="str">
        <f>TEXT(Table1[[#This Row],[Invoice Date]],"mmm")</f>
        <v>Mar</v>
      </c>
      <c r="Q6996" s="4">
        <f>WEEKNUM(Table1[[#This Row],[Invoice Date]])</f>
        <v>10</v>
      </c>
    </row>
    <row r="6997" spans="2:17"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c r="O6997" s="4" t="str">
        <f>TEXT(Table1[[#This Row],[Invoice Date]],"yyyy")</f>
        <v>2021</v>
      </c>
      <c r="P6997" s="4" t="str">
        <f>TEXT(Table1[[#This Row],[Invoice Date]],"mmm")</f>
        <v>Mar</v>
      </c>
      <c r="Q6997" s="4">
        <f>WEEKNUM(Table1[[#This Row],[Invoice Date]])</f>
        <v>10</v>
      </c>
    </row>
    <row r="6998" spans="2:17"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c r="O6998" s="4" t="str">
        <f>TEXT(Table1[[#This Row],[Invoice Date]],"yyyy")</f>
        <v>2021</v>
      </c>
      <c r="P6998" s="4" t="str">
        <f>TEXT(Table1[[#This Row],[Invoice Date]],"mmm")</f>
        <v>Mar</v>
      </c>
      <c r="Q6998" s="4">
        <f>WEEKNUM(Table1[[#This Row],[Invoice Date]])</f>
        <v>10</v>
      </c>
    </row>
    <row r="6999" spans="2:17"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c r="O6999" s="4" t="str">
        <f>TEXT(Table1[[#This Row],[Invoice Date]],"yyyy")</f>
        <v>2021</v>
      </c>
      <c r="P6999" s="4" t="str">
        <f>TEXT(Table1[[#This Row],[Invoice Date]],"mmm")</f>
        <v>Apr</v>
      </c>
      <c r="Q6999" s="4">
        <f>WEEKNUM(Table1[[#This Row],[Invoice Date]])</f>
        <v>14</v>
      </c>
    </row>
    <row r="7000" spans="2:17"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c r="O7000" s="4" t="str">
        <f>TEXT(Table1[[#This Row],[Invoice Date]],"yyyy")</f>
        <v>2021</v>
      </c>
      <c r="P7000" s="4" t="str">
        <f>TEXT(Table1[[#This Row],[Invoice Date]],"mmm")</f>
        <v>Apr</v>
      </c>
      <c r="Q7000" s="4">
        <f>WEEKNUM(Table1[[#This Row],[Invoice Date]])</f>
        <v>14</v>
      </c>
    </row>
    <row r="7001" spans="2:17"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c r="O7001" s="4" t="str">
        <f>TEXT(Table1[[#This Row],[Invoice Date]],"yyyy")</f>
        <v>2021</v>
      </c>
      <c r="P7001" s="4" t="str">
        <f>TEXT(Table1[[#This Row],[Invoice Date]],"mmm")</f>
        <v>Apr</v>
      </c>
      <c r="Q7001" s="4">
        <f>WEEKNUM(Table1[[#This Row],[Invoice Date]])</f>
        <v>14</v>
      </c>
    </row>
    <row r="7002" spans="2:17"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c r="O7002" s="4" t="str">
        <f>TEXT(Table1[[#This Row],[Invoice Date]],"yyyy")</f>
        <v>2021</v>
      </c>
      <c r="P7002" s="4" t="str">
        <f>TEXT(Table1[[#This Row],[Invoice Date]],"mmm")</f>
        <v>Apr</v>
      </c>
      <c r="Q7002" s="4">
        <f>WEEKNUM(Table1[[#This Row],[Invoice Date]])</f>
        <v>14</v>
      </c>
    </row>
    <row r="7003" spans="2:17"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c r="O7003" s="4" t="str">
        <f>TEXT(Table1[[#This Row],[Invoice Date]],"yyyy")</f>
        <v>2021</v>
      </c>
      <c r="P7003" s="4" t="str">
        <f>TEXT(Table1[[#This Row],[Invoice Date]],"mmm")</f>
        <v>Apr</v>
      </c>
      <c r="Q7003" s="4">
        <f>WEEKNUM(Table1[[#This Row],[Invoice Date]])</f>
        <v>14</v>
      </c>
    </row>
    <row r="7004" spans="2:17"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c r="O7004" s="4" t="str">
        <f>TEXT(Table1[[#This Row],[Invoice Date]],"yyyy")</f>
        <v>2021</v>
      </c>
      <c r="P7004" s="4" t="str">
        <f>TEXT(Table1[[#This Row],[Invoice Date]],"mmm")</f>
        <v>Apr</v>
      </c>
      <c r="Q7004" s="4">
        <f>WEEKNUM(Table1[[#This Row],[Invoice Date]])</f>
        <v>14</v>
      </c>
    </row>
    <row r="7005" spans="2:17"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c r="O7005" s="4" t="str">
        <f>TEXT(Table1[[#This Row],[Invoice Date]],"yyyy")</f>
        <v>2021</v>
      </c>
      <c r="P7005" s="4" t="str">
        <f>TEXT(Table1[[#This Row],[Invoice Date]],"mmm")</f>
        <v>May</v>
      </c>
      <c r="Q7005" s="4">
        <f>WEEKNUM(Table1[[#This Row],[Invoice Date]])</f>
        <v>19</v>
      </c>
    </row>
    <row r="7006" spans="2:17"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c r="O7006" s="4" t="str">
        <f>TEXT(Table1[[#This Row],[Invoice Date]],"yyyy")</f>
        <v>2021</v>
      </c>
      <c r="P7006" s="4" t="str">
        <f>TEXT(Table1[[#This Row],[Invoice Date]],"mmm")</f>
        <v>May</v>
      </c>
      <c r="Q7006" s="4">
        <f>WEEKNUM(Table1[[#This Row],[Invoice Date]])</f>
        <v>19</v>
      </c>
    </row>
    <row r="7007" spans="2:17"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c r="O7007" s="4" t="str">
        <f>TEXT(Table1[[#This Row],[Invoice Date]],"yyyy")</f>
        <v>2021</v>
      </c>
      <c r="P7007" s="4" t="str">
        <f>TEXT(Table1[[#This Row],[Invoice Date]],"mmm")</f>
        <v>May</v>
      </c>
      <c r="Q7007" s="4">
        <f>WEEKNUM(Table1[[#This Row],[Invoice Date]])</f>
        <v>19</v>
      </c>
    </row>
    <row r="7008" spans="2:17"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c r="O7008" s="4" t="str">
        <f>TEXT(Table1[[#This Row],[Invoice Date]],"yyyy")</f>
        <v>2021</v>
      </c>
      <c r="P7008" s="4" t="str">
        <f>TEXT(Table1[[#This Row],[Invoice Date]],"mmm")</f>
        <v>May</v>
      </c>
      <c r="Q7008" s="4">
        <f>WEEKNUM(Table1[[#This Row],[Invoice Date]])</f>
        <v>19</v>
      </c>
    </row>
    <row r="7009" spans="2:17"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c r="O7009" s="4" t="str">
        <f>TEXT(Table1[[#This Row],[Invoice Date]],"yyyy")</f>
        <v>2021</v>
      </c>
      <c r="P7009" s="4" t="str">
        <f>TEXT(Table1[[#This Row],[Invoice Date]],"mmm")</f>
        <v>May</v>
      </c>
      <c r="Q7009" s="4">
        <f>WEEKNUM(Table1[[#This Row],[Invoice Date]])</f>
        <v>19</v>
      </c>
    </row>
    <row r="7010" spans="2:17"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c r="O7010" s="4" t="str">
        <f>TEXT(Table1[[#This Row],[Invoice Date]],"yyyy")</f>
        <v>2021</v>
      </c>
      <c r="P7010" s="4" t="str">
        <f>TEXT(Table1[[#This Row],[Invoice Date]],"mmm")</f>
        <v>May</v>
      </c>
      <c r="Q7010" s="4">
        <f>WEEKNUM(Table1[[#This Row],[Invoice Date]])</f>
        <v>19</v>
      </c>
    </row>
    <row r="7011" spans="2:17"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c r="O7011" s="4" t="str">
        <f>TEXT(Table1[[#This Row],[Invoice Date]],"yyyy")</f>
        <v>2021</v>
      </c>
      <c r="P7011" s="4" t="str">
        <f>TEXT(Table1[[#This Row],[Invoice Date]],"mmm")</f>
        <v>Jun</v>
      </c>
      <c r="Q7011" s="4">
        <f>WEEKNUM(Table1[[#This Row],[Invoice Date]])</f>
        <v>23</v>
      </c>
    </row>
    <row r="7012" spans="2:17"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c r="O7012" s="4" t="str">
        <f>TEXT(Table1[[#This Row],[Invoice Date]],"yyyy")</f>
        <v>2021</v>
      </c>
      <c r="P7012" s="4" t="str">
        <f>TEXT(Table1[[#This Row],[Invoice Date]],"mmm")</f>
        <v>Jun</v>
      </c>
      <c r="Q7012" s="4">
        <f>WEEKNUM(Table1[[#This Row],[Invoice Date]])</f>
        <v>23</v>
      </c>
    </row>
    <row r="7013" spans="2:17"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c r="O7013" s="4" t="str">
        <f>TEXT(Table1[[#This Row],[Invoice Date]],"yyyy")</f>
        <v>2021</v>
      </c>
      <c r="P7013" s="4" t="str">
        <f>TEXT(Table1[[#This Row],[Invoice Date]],"mmm")</f>
        <v>Jun</v>
      </c>
      <c r="Q7013" s="4">
        <f>WEEKNUM(Table1[[#This Row],[Invoice Date]])</f>
        <v>23</v>
      </c>
    </row>
    <row r="7014" spans="2:17"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c r="O7014" s="4" t="str">
        <f>TEXT(Table1[[#This Row],[Invoice Date]],"yyyy")</f>
        <v>2021</v>
      </c>
      <c r="P7014" s="4" t="str">
        <f>TEXT(Table1[[#This Row],[Invoice Date]],"mmm")</f>
        <v>Jun</v>
      </c>
      <c r="Q7014" s="4">
        <f>WEEKNUM(Table1[[#This Row],[Invoice Date]])</f>
        <v>23</v>
      </c>
    </row>
    <row r="7015" spans="2:17"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c r="O7015" s="4" t="str">
        <f>TEXT(Table1[[#This Row],[Invoice Date]],"yyyy")</f>
        <v>2021</v>
      </c>
      <c r="P7015" s="4" t="str">
        <f>TEXT(Table1[[#This Row],[Invoice Date]],"mmm")</f>
        <v>Jun</v>
      </c>
      <c r="Q7015" s="4">
        <f>WEEKNUM(Table1[[#This Row],[Invoice Date]])</f>
        <v>23</v>
      </c>
    </row>
    <row r="7016" spans="2:17"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c r="O7016" s="4" t="str">
        <f>TEXT(Table1[[#This Row],[Invoice Date]],"yyyy")</f>
        <v>2021</v>
      </c>
      <c r="P7016" s="4" t="str">
        <f>TEXT(Table1[[#This Row],[Invoice Date]],"mmm")</f>
        <v>Jun</v>
      </c>
      <c r="Q7016" s="4">
        <f>WEEKNUM(Table1[[#This Row],[Invoice Date]])</f>
        <v>23</v>
      </c>
    </row>
    <row r="7017" spans="2:17"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c r="O7017" s="4" t="str">
        <f>TEXT(Table1[[#This Row],[Invoice Date]],"yyyy")</f>
        <v>2021</v>
      </c>
      <c r="P7017" s="4" t="str">
        <f>TEXT(Table1[[#This Row],[Invoice Date]],"mmm")</f>
        <v>Jul</v>
      </c>
      <c r="Q7017" s="4">
        <f>WEEKNUM(Table1[[#This Row],[Invoice Date]])</f>
        <v>27</v>
      </c>
    </row>
    <row r="7018" spans="2:17"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c r="O7018" s="4" t="str">
        <f>TEXT(Table1[[#This Row],[Invoice Date]],"yyyy")</f>
        <v>2021</v>
      </c>
      <c r="P7018" s="4" t="str">
        <f>TEXT(Table1[[#This Row],[Invoice Date]],"mmm")</f>
        <v>Jul</v>
      </c>
      <c r="Q7018" s="4">
        <f>WEEKNUM(Table1[[#This Row],[Invoice Date]])</f>
        <v>27</v>
      </c>
    </row>
    <row r="7019" spans="2:17"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c r="O7019" s="4" t="str">
        <f>TEXT(Table1[[#This Row],[Invoice Date]],"yyyy")</f>
        <v>2021</v>
      </c>
      <c r="P7019" s="4" t="str">
        <f>TEXT(Table1[[#This Row],[Invoice Date]],"mmm")</f>
        <v>Jul</v>
      </c>
      <c r="Q7019" s="4">
        <f>WEEKNUM(Table1[[#This Row],[Invoice Date]])</f>
        <v>27</v>
      </c>
    </row>
    <row r="7020" spans="2:17"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c r="O7020" s="4" t="str">
        <f>TEXT(Table1[[#This Row],[Invoice Date]],"yyyy")</f>
        <v>2021</v>
      </c>
      <c r="P7020" s="4" t="str">
        <f>TEXT(Table1[[#This Row],[Invoice Date]],"mmm")</f>
        <v>Jul</v>
      </c>
      <c r="Q7020" s="4">
        <f>WEEKNUM(Table1[[#This Row],[Invoice Date]])</f>
        <v>27</v>
      </c>
    </row>
    <row r="7021" spans="2:17"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c r="O7021" s="4" t="str">
        <f>TEXT(Table1[[#This Row],[Invoice Date]],"yyyy")</f>
        <v>2021</v>
      </c>
      <c r="P7021" s="4" t="str">
        <f>TEXT(Table1[[#This Row],[Invoice Date]],"mmm")</f>
        <v>Jul</v>
      </c>
      <c r="Q7021" s="4">
        <f>WEEKNUM(Table1[[#This Row],[Invoice Date]])</f>
        <v>27</v>
      </c>
    </row>
    <row r="7022" spans="2:17"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c r="O7022" s="4" t="str">
        <f>TEXT(Table1[[#This Row],[Invoice Date]],"yyyy")</f>
        <v>2021</v>
      </c>
      <c r="P7022" s="4" t="str">
        <f>TEXT(Table1[[#This Row],[Invoice Date]],"mmm")</f>
        <v>Jul</v>
      </c>
      <c r="Q7022" s="4">
        <f>WEEKNUM(Table1[[#This Row],[Invoice Date]])</f>
        <v>27</v>
      </c>
    </row>
    <row r="7023" spans="2:17"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c r="O7023" s="4" t="str">
        <f>TEXT(Table1[[#This Row],[Invoice Date]],"yyyy")</f>
        <v>2021</v>
      </c>
      <c r="P7023" s="4" t="str">
        <f>TEXT(Table1[[#This Row],[Invoice Date]],"mmm")</f>
        <v>Aug</v>
      </c>
      <c r="Q7023" s="4">
        <f>WEEKNUM(Table1[[#This Row],[Invoice Date]])</f>
        <v>32</v>
      </c>
    </row>
    <row r="7024" spans="2:17"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c r="O7024" s="4" t="str">
        <f>TEXT(Table1[[#This Row],[Invoice Date]],"yyyy")</f>
        <v>2021</v>
      </c>
      <c r="P7024" s="4" t="str">
        <f>TEXT(Table1[[#This Row],[Invoice Date]],"mmm")</f>
        <v>Aug</v>
      </c>
      <c r="Q7024" s="4">
        <f>WEEKNUM(Table1[[#This Row],[Invoice Date]])</f>
        <v>32</v>
      </c>
    </row>
    <row r="7025" spans="2:17"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c r="O7025" s="4" t="str">
        <f>TEXT(Table1[[#This Row],[Invoice Date]],"yyyy")</f>
        <v>2021</v>
      </c>
      <c r="P7025" s="4" t="str">
        <f>TEXT(Table1[[#This Row],[Invoice Date]],"mmm")</f>
        <v>Aug</v>
      </c>
      <c r="Q7025" s="4">
        <f>WEEKNUM(Table1[[#This Row],[Invoice Date]])</f>
        <v>32</v>
      </c>
    </row>
    <row r="7026" spans="2:17"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c r="O7026" s="4" t="str">
        <f>TEXT(Table1[[#This Row],[Invoice Date]],"yyyy")</f>
        <v>2021</v>
      </c>
      <c r="P7026" s="4" t="str">
        <f>TEXT(Table1[[#This Row],[Invoice Date]],"mmm")</f>
        <v>Aug</v>
      </c>
      <c r="Q7026" s="4">
        <f>WEEKNUM(Table1[[#This Row],[Invoice Date]])</f>
        <v>32</v>
      </c>
    </row>
    <row r="7027" spans="2:17"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c r="O7027" s="4" t="str">
        <f>TEXT(Table1[[#This Row],[Invoice Date]],"yyyy")</f>
        <v>2021</v>
      </c>
      <c r="P7027" s="4" t="str">
        <f>TEXT(Table1[[#This Row],[Invoice Date]],"mmm")</f>
        <v>Aug</v>
      </c>
      <c r="Q7027" s="4">
        <f>WEEKNUM(Table1[[#This Row],[Invoice Date]])</f>
        <v>32</v>
      </c>
    </row>
    <row r="7028" spans="2:17"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c r="O7028" s="4" t="str">
        <f>TEXT(Table1[[#This Row],[Invoice Date]],"yyyy")</f>
        <v>2021</v>
      </c>
      <c r="P7028" s="4" t="str">
        <f>TEXT(Table1[[#This Row],[Invoice Date]],"mmm")</f>
        <v>Aug</v>
      </c>
      <c r="Q7028" s="4">
        <f>WEEKNUM(Table1[[#This Row],[Invoice Date]])</f>
        <v>32</v>
      </c>
    </row>
    <row r="7029" spans="2:17"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c r="O7029" s="4" t="str">
        <f>TEXT(Table1[[#This Row],[Invoice Date]],"yyyy")</f>
        <v>2021</v>
      </c>
      <c r="P7029" s="4" t="str">
        <f>TEXT(Table1[[#This Row],[Invoice Date]],"mmm")</f>
        <v>Sep</v>
      </c>
      <c r="Q7029" s="4">
        <f>WEEKNUM(Table1[[#This Row],[Invoice Date]])</f>
        <v>36</v>
      </c>
    </row>
    <row r="7030" spans="2:17"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c r="O7030" s="4" t="str">
        <f>TEXT(Table1[[#This Row],[Invoice Date]],"yyyy")</f>
        <v>2021</v>
      </c>
      <c r="P7030" s="4" t="str">
        <f>TEXT(Table1[[#This Row],[Invoice Date]],"mmm")</f>
        <v>Sep</v>
      </c>
      <c r="Q7030" s="4">
        <f>WEEKNUM(Table1[[#This Row],[Invoice Date]])</f>
        <v>36</v>
      </c>
    </row>
    <row r="7031" spans="2:17"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c r="O7031" s="4" t="str">
        <f>TEXT(Table1[[#This Row],[Invoice Date]],"yyyy")</f>
        <v>2021</v>
      </c>
      <c r="P7031" s="4" t="str">
        <f>TEXT(Table1[[#This Row],[Invoice Date]],"mmm")</f>
        <v>Sep</v>
      </c>
      <c r="Q7031" s="4">
        <f>WEEKNUM(Table1[[#This Row],[Invoice Date]])</f>
        <v>36</v>
      </c>
    </row>
    <row r="7032" spans="2:17"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c r="O7032" s="4" t="str">
        <f>TEXT(Table1[[#This Row],[Invoice Date]],"yyyy")</f>
        <v>2021</v>
      </c>
      <c r="P7032" s="4" t="str">
        <f>TEXT(Table1[[#This Row],[Invoice Date]],"mmm")</f>
        <v>Sep</v>
      </c>
      <c r="Q7032" s="4">
        <f>WEEKNUM(Table1[[#This Row],[Invoice Date]])</f>
        <v>36</v>
      </c>
    </row>
    <row r="7033" spans="2:17"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c r="O7033" s="4" t="str">
        <f>TEXT(Table1[[#This Row],[Invoice Date]],"yyyy")</f>
        <v>2021</v>
      </c>
      <c r="P7033" s="4" t="str">
        <f>TEXT(Table1[[#This Row],[Invoice Date]],"mmm")</f>
        <v>Sep</v>
      </c>
      <c r="Q7033" s="4">
        <f>WEEKNUM(Table1[[#This Row],[Invoice Date]])</f>
        <v>36</v>
      </c>
    </row>
    <row r="7034" spans="2:17"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c r="O7034" s="4" t="str">
        <f>TEXT(Table1[[#This Row],[Invoice Date]],"yyyy")</f>
        <v>2021</v>
      </c>
      <c r="P7034" s="4" t="str">
        <f>TEXT(Table1[[#This Row],[Invoice Date]],"mmm")</f>
        <v>Sep</v>
      </c>
      <c r="Q7034" s="4">
        <f>WEEKNUM(Table1[[#This Row],[Invoice Date]])</f>
        <v>36</v>
      </c>
    </row>
    <row r="7035" spans="2:17"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c r="O7035" s="4" t="str">
        <f>TEXT(Table1[[#This Row],[Invoice Date]],"yyyy")</f>
        <v>2021</v>
      </c>
      <c r="P7035" s="4" t="str">
        <f>TEXT(Table1[[#This Row],[Invoice Date]],"mmm")</f>
        <v>Oct</v>
      </c>
      <c r="Q7035" s="4">
        <f>WEEKNUM(Table1[[#This Row],[Invoice Date]])</f>
        <v>41</v>
      </c>
    </row>
    <row r="7036" spans="2:17"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c r="O7036" s="4" t="str">
        <f>TEXT(Table1[[#This Row],[Invoice Date]],"yyyy")</f>
        <v>2021</v>
      </c>
      <c r="P7036" s="4" t="str">
        <f>TEXT(Table1[[#This Row],[Invoice Date]],"mmm")</f>
        <v>Oct</v>
      </c>
      <c r="Q7036" s="4">
        <f>WEEKNUM(Table1[[#This Row],[Invoice Date]])</f>
        <v>41</v>
      </c>
    </row>
    <row r="7037" spans="2:17"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c r="O7037" s="4" t="str">
        <f>TEXT(Table1[[#This Row],[Invoice Date]],"yyyy")</f>
        <v>2021</v>
      </c>
      <c r="P7037" s="4" t="str">
        <f>TEXT(Table1[[#This Row],[Invoice Date]],"mmm")</f>
        <v>Oct</v>
      </c>
      <c r="Q7037" s="4">
        <f>WEEKNUM(Table1[[#This Row],[Invoice Date]])</f>
        <v>41</v>
      </c>
    </row>
    <row r="7038" spans="2:17"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c r="O7038" s="4" t="str">
        <f>TEXT(Table1[[#This Row],[Invoice Date]],"yyyy")</f>
        <v>2021</v>
      </c>
      <c r="P7038" s="4" t="str">
        <f>TEXT(Table1[[#This Row],[Invoice Date]],"mmm")</f>
        <v>Oct</v>
      </c>
      <c r="Q7038" s="4">
        <f>WEEKNUM(Table1[[#This Row],[Invoice Date]])</f>
        <v>41</v>
      </c>
    </row>
    <row r="7039" spans="2:17"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c r="O7039" s="4" t="str">
        <f>TEXT(Table1[[#This Row],[Invoice Date]],"yyyy")</f>
        <v>2021</v>
      </c>
      <c r="P7039" s="4" t="str">
        <f>TEXT(Table1[[#This Row],[Invoice Date]],"mmm")</f>
        <v>Oct</v>
      </c>
      <c r="Q7039" s="4">
        <f>WEEKNUM(Table1[[#This Row],[Invoice Date]])</f>
        <v>41</v>
      </c>
    </row>
    <row r="7040" spans="2:17"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c r="O7040" s="4" t="str">
        <f>TEXT(Table1[[#This Row],[Invoice Date]],"yyyy")</f>
        <v>2021</v>
      </c>
      <c r="P7040" s="4" t="str">
        <f>TEXT(Table1[[#This Row],[Invoice Date]],"mmm")</f>
        <v>Oct</v>
      </c>
      <c r="Q7040" s="4">
        <f>WEEKNUM(Table1[[#This Row],[Invoice Date]])</f>
        <v>41</v>
      </c>
    </row>
    <row r="7041" spans="2:17"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c r="O7041" s="4" t="str">
        <f>TEXT(Table1[[#This Row],[Invoice Date]],"yyyy")</f>
        <v>2021</v>
      </c>
      <c r="P7041" s="4" t="str">
        <f>TEXT(Table1[[#This Row],[Invoice Date]],"mmm")</f>
        <v>Nov</v>
      </c>
      <c r="Q7041" s="4">
        <f>WEEKNUM(Table1[[#This Row],[Invoice Date]])</f>
        <v>45</v>
      </c>
    </row>
    <row r="7042" spans="2:17"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c r="O7042" s="4" t="str">
        <f>TEXT(Table1[[#This Row],[Invoice Date]],"yyyy")</f>
        <v>2021</v>
      </c>
      <c r="P7042" s="4" t="str">
        <f>TEXT(Table1[[#This Row],[Invoice Date]],"mmm")</f>
        <v>Nov</v>
      </c>
      <c r="Q7042" s="4">
        <f>WEEKNUM(Table1[[#This Row],[Invoice Date]])</f>
        <v>45</v>
      </c>
    </row>
    <row r="7043" spans="2:17"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c r="O7043" s="4" t="str">
        <f>TEXT(Table1[[#This Row],[Invoice Date]],"yyyy")</f>
        <v>2021</v>
      </c>
      <c r="P7043" s="4" t="str">
        <f>TEXT(Table1[[#This Row],[Invoice Date]],"mmm")</f>
        <v>Nov</v>
      </c>
      <c r="Q7043" s="4">
        <f>WEEKNUM(Table1[[#This Row],[Invoice Date]])</f>
        <v>45</v>
      </c>
    </row>
    <row r="7044" spans="2:17"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c r="O7044" s="4" t="str">
        <f>TEXT(Table1[[#This Row],[Invoice Date]],"yyyy")</f>
        <v>2021</v>
      </c>
      <c r="P7044" s="4" t="str">
        <f>TEXT(Table1[[#This Row],[Invoice Date]],"mmm")</f>
        <v>Nov</v>
      </c>
      <c r="Q7044" s="4">
        <f>WEEKNUM(Table1[[#This Row],[Invoice Date]])</f>
        <v>45</v>
      </c>
    </row>
    <row r="7045" spans="2:17"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c r="O7045" s="4" t="str">
        <f>TEXT(Table1[[#This Row],[Invoice Date]],"yyyy")</f>
        <v>2021</v>
      </c>
      <c r="P7045" s="4" t="str">
        <f>TEXT(Table1[[#This Row],[Invoice Date]],"mmm")</f>
        <v>Nov</v>
      </c>
      <c r="Q7045" s="4">
        <f>WEEKNUM(Table1[[#This Row],[Invoice Date]])</f>
        <v>45</v>
      </c>
    </row>
    <row r="7046" spans="2:17"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c r="O7046" s="4" t="str">
        <f>TEXT(Table1[[#This Row],[Invoice Date]],"yyyy")</f>
        <v>2021</v>
      </c>
      <c r="P7046" s="4" t="str">
        <f>TEXT(Table1[[#This Row],[Invoice Date]],"mmm")</f>
        <v>Nov</v>
      </c>
      <c r="Q7046" s="4">
        <f>WEEKNUM(Table1[[#This Row],[Invoice Date]])</f>
        <v>45</v>
      </c>
    </row>
    <row r="7047" spans="2:17"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c r="O7047" s="4" t="str">
        <f>TEXT(Table1[[#This Row],[Invoice Date]],"yyyy")</f>
        <v>2021</v>
      </c>
      <c r="P7047" s="4" t="str">
        <f>TEXT(Table1[[#This Row],[Invoice Date]],"mmm")</f>
        <v>Dec</v>
      </c>
      <c r="Q7047" s="4">
        <f>WEEKNUM(Table1[[#This Row],[Invoice Date]])</f>
        <v>49</v>
      </c>
    </row>
    <row r="7048" spans="2:17"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c r="O7048" s="4" t="str">
        <f>TEXT(Table1[[#This Row],[Invoice Date]],"yyyy")</f>
        <v>2021</v>
      </c>
      <c r="P7048" s="4" t="str">
        <f>TEXT(Table1[[#This Row],[Invoice Date]],"mmm")</f>
        <v>Dec</v>
      </c>
      <c r="Q7048" s="4">
        <f>WEEKNUM(Table1[[#This Row],[Invoice Date]])</f>
        <v>49</v>
      </c>
    </row>
    <row r="7049" spans="2:17"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c r="O7049" s="4" t="str">
        <f>TEXT(Table1[[#This Row],[Invoice Date]],"yyyy")</f>
        <v>2021</v>
      </c>
      <c r="P7049" s="4" t="str">
        <f>TEXT(Table1[[#This Row],[Invoice Date]],"mmm")</f>
        <v>Dec</v>
      </c>
      <c r="Q7049" s="4">
        <f>WEEKNUM(Table1[[#This Row],[Invoice Date]])</f>
        <v>49</v>
      </c>
    </row>
    <row r="7050" spans="2:17"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c r="O7050" s="4" t="str">
        <f>TEXT(Table1[[#This Row],[Invoice Date]],"yyyy")</f>
        <v>2021</v>
      </c>
      <c r="P7050" s="4" t="str">
        <f>TEXT(Table1[[#This Row],[Invoice Date]],"mmm")</f>
        <v>Dec</v>
      </c>
      <c r="Q7050" s="4">
        <f>WEEKNUM(Table1[[#This Row],[Invoice Date]])</f>
        <v>49</v>
      </c>
    </row>
    <row r="7051" spans="2:17"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c r="O7051" s="4" t="str">
        <f>TEXT(Table1[[#This Row],[Invoice Date]],"yyyy")</f>
        <v>2021</v>
      </c>
      <c r="P7051" s="4" t="str">
        <f>TEXT(Table1[[#This Row],[Invoice Date]],"mmm")</f>
        <v>Dec</v>
      </c>
      <c r="Q7051" s="4">
        <f>WEEKNUM(Table1[[#This Row],[Invoice Date]])</f>
        <v>49</v>
      </c>
    </row>
    <row r="7052" spans="2:17"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c r="O7052" s="4" t="str">
        <f>TEXT(Table1[[#This Row],[Invoice Date]],"yyyy")</f>
        <v>2021</v>
      </c>
      <c r="P7052" s="4" t="str">
        <f>TEXT(Table1[[#This Row],[Invoice Date]],"mmm")</f>
        <v>Dec</v>
      </c>
      <c r="Q7052" s="4">
        <f>WEEKNUM(Table1[[#This Row],[Invoice Date]])</f>
        <v>49</v>
      </c>
    </row>
    <row r="7053" spans="2:17"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c r="O7053" s="4" t="str">
        <f>TEXT(Table1[[#This Row],[Invoice Date]],"yyyy")</f>
        <v>2021</v>
      </c>
      <c r="P7053" s="4" t="str">
        <f>TEXT(Table1[[#This Row],[Invoice Date]],"mmm")</f>
        <v>Jan</v>
      </c>
      <c r="Q7053" s="4">
        <f>WEEKNUM(Table1[[#This Row],[Invoice Date]])</f>
        <v>3</v>
      </c>
    </row>
    <row r="7054" spans="2:17"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c r="O7054" s="4" t="str">
        <f>TEXT(Table1[[#This Row],[Invoice Date]],"yyyy")</f>
        <v>2021</v>
      </c>
      <c r="P7054" s="4" t="str">
        <f>TEXT(Table1[[#This Row],[Invoice Date]],"mmm")</f>
        <v>Jan</v>
      </c>
      <c r="Q7054" s="4">
        <f>WEEKNUM(Table1[[#This Row],[Invoice Date]])</f>
        <v>3</v>
      </c>
    </row>
    <row r="7055" spans="2:17"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c r="O7055" s="4" t="str">
        <f>TEXT(Table1[[#This Row],[Invoice Date]],"yyyy")</f>
        <v>2021</v>
      </c>
      <c r="P7055" s="4" t="str">
        <f>TEXT(Table1[[#This Row],[Invoice Date]],"mmm")</f>
        <v>Jan</v>
      </c>
      <c r="Q7055" s="4">
        <f>WEEKNUM(Table1[[#This Row],[Invoice Date]])</f>
        <v>3</v>
      </c>
    </row>
    <row r="7056" spans="2:17"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c r="O7056" s="4" t="str">
        <f>TEXT(Table1[[#This Row],[Invoice Date]],"yyyy")</f>
        <v>2021</v>
      </c>
      <c r="P7056" s="4" t="str">
        <f>TEXT(Table1[[#This Row],[Invoice Date]],"mmm")</f>
        <v>Jan</v>
      </c>
      <c r="Q7056" s="4">
        <f>WEEKNUM(Table1[[#This Row],[Invoice Date]])</f>
        <v>3</v>
      </c>
    </row>
    <row r="7057" spans="2:17"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c r="O7057" s="4" t="str">
        <f>TEXT(Table1[[#This Row],[Invoice Date]],"yyyy")</f>
        <v>2021</v>
      </c>
      <c r="P7057" s="4" t="str">
        <f>TEXT(Table1[[#This Row],[Invoice Date]],"mmm")</f>
        <v>Jan</v>
      </c>
      <c r="Q7057" s="4">
        <f>WEEKNUM(Table1[[#This Row],[Invoice Date]])</f>
        <v>3</v>
      </c>
    </row>
    <row r="7058" spans="2:17"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c r="O7058" s="4" t="str">
        <f>TEXT(Table1[[#This Row],[Invoice Date]],"yyyy")</f>
        <v>2021</v>
      </c>
      <c r="P7058" s="4" t="str">
        <f>TEXT(Table1[[#This Row],[Invoice Date]],"mmm")</f>
        <v>Jan</v>
      </c>
      <c r="Q7058" s="4">
        <f>WEEKNUM(Table1[[#This Row],[Invoice Date]])</f>
        <v>3</v>
      </c>
    </row>
    <row r="7059" spans="2:17"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c r="O7059" s="4" t="str">
        <f>TEXT(Table1[[#This Row],[Invoice Date]],"yyyy")</f>
        <v>2021</v>
      </c>
      <c r="P7059" s="4" t="str">
        <f>TEXT(Table1[[#This Row],[Invoice Date]],"mmm")</f>
        <v>Feb</v>
      </c>
      <c r="Q7059" s="4">
        <f>WEEKNUM(Table1[[#This Row],[Invoice Date]])</f>
        <v>7</v>
      </c>
    </row>
    <row r="7060" spans="2:17"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c r="O7060" s="4" t="str">
        <f>TEXT(Table1[[#This Row],[Invoice Date]],"yyyy")</f>
        <v>2021</v>
      </c>
      <c r="P7060" s="4" t="str">
        <f>TEXT(Table1[[#This Row],[Invoice Date]],"mmm")</f>
        <v>Feb</v>
      </c>
      <c r="Q7060" s="4">
        <f>WEEKNUM(Table1[[#This Row],[Invoice Date]])</f>
        <v>7</v>
      </c>
    </row>
    <row r="7061" spans="2:17"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c r="O7061" s="4" t="str">
        <f>TEXT(Table1[[#This Row],[Invoice Date]],"yyyy")</f>
        <v>2021</v>
      </c>
      <c r="P7061" s="4" t="str">
        <f>TEXT(Table1[[#This Row],[Invoice Date]],"mmm")</f>
        <v>Feb</v>
      </c>
      <c r="Q7061" s="4">
        <f>WEEKNUM(Table1[[#This Row],[Invoice Date]])</f>
        <v>7</v>
      </c>
    </row>
    <row r="7062" spans="2:17"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c r="O7062" s="4" t="str">
        <f>TEXT(Table1[[#This Row],[Invoice Date]],"yyyy")</f>
        <v>2021</v>
      </c>
      <c r="P7062" s="4" t="str">
        <f>TEXT(Table1[[#This Row],[Invoice Date]],"mmm")</f>
        <v>Feb</v>
      </c>
      <c r="Q7062" s="4">
        <f>WEEKNUM(Table1[[#This Row],[Invoice Date]])</f>
        <v>7</v>
      </c>
    </row>
    <row r="7063" spans="2:17"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c r="O7063" s="4" t="str">
        <f>TEXT(Table1[[#This Row],[Invoice Date]],"yyyy")</f>
        <v>2021</v>
      </c>
      <c r="P7063" s="4" t="str">
        <f>TEXT(Table1[[#This Row],[Invoice Date]],"mmm")</f>
        <v>Feb</v>
      </c>
      <c r="Q7063" s="4">
        <f>WEEKNUM(Table1[[#This Row],[Invoice Date]])</f>
        <v>7</v>
      </c>
    </row>
    <row r="7064" spans="2:17"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c r="O7064" s="4" t="str">
        <f>TEXT(Table1[[#This Row],[Invoice Date]],"yyyy")</f>
        <v>2021</v>
      </c>
      <c r="P7064" s="4" t="str">
        <f>TEXT(Table1[[#This Row],[Invoice Date]],"mmm")</f>
        <v>Feb</v>
      </c>
      <c r="Q7064" s="4">
        <f>WEEKNUM(Table1[[#This Row],[Invoice Date]])</f>
        <v>7</v>
      </c>
    </row>
    <row r="7065" spans="2:17"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c r="O7065" s="4" t="str">
        <f>TEXT(Table1[[#This Row],[Invoice Date]],"yyyy")</f>
        <v>2021</v>
      </c>
      <c r="P7065" s="4" t="str">
        <f>TEXT(Table1[[#This Row],[Invoice Date]],"mmm")</f>
        <v>Mar</v>
      </c>
      <c r="Q7065" s="4">
        <f>WEEKNUM(Table1[[#This Row],[Invoice Date]])</f>
        <v>11</v>
      </c>
    </row>
    <row r="7066" spans="2:17"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c r="O7066" s="4" t="str">
        <f>TEXT(Table1[[#This Row],[Invoice Date]],"yyyy")</f>
        <v>2021</v>
      </c>
      <c r="P7066" s="4" t="str">
        <f>TEXT(Table1[[#This Row],[Invoice Date]],"mmm")</f>
        <v>Mar</v>
      </c>
      <c r="Q7066" s="4">
        <f>WEEKNUM(Table1[[#This Row],[Invoice Date]])</f>
        <v>11</v>
      </c>
    </row>
    <row r="7067" spans="2:17"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c r="O7067" s="4" t="str">
        <f>TEXT(Table1[[#This Row],[Invoice Date]],"yyyy")</f>
        <v>2021</v>
      </c>
      <c r="P7067" s="4" t="str">
        <f>TEXT(Table1[[#This Row],[Invoice Date]],"mmm")</f>
        <v>Mar</v>
      </c>
      <c r="Q7067" s="4">
        <f>WEEKNUM(Table1[[#This Row],[Invoice Date]])</f>
        <v>11</v>
      </c>
    </row>
    <row r="7068" spans="2:17"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c r="O7068" s="4" t="str">
        <f>TEXT(Table1[[#This Row],[Invoice Date]],"yyyy")</f>
        <v>2021</v>
      </c>
      <c r="P7068" s="4" t="str">
        <f>TEXT(Table1[[#This Row],[Invoice Date]],"mmm")</f>
        <v>Mar</v>
      </c>
      <c r="Q7068" s="4">
        <f>WEEKNUM(Table1[[#This Row],[Invoice Date]])</f>
        <v>11</v>
      </c>
    </row>
    <row r="7069" spans="2:17"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c r="O7069" s="4" t="str">
        <f>TEXT(Table1[[#This Row],[Invoice Date]],"yyyy")</f>
        <v>2021</v>
      </c>
      <c r="P7069" s="4" t="str">
        <f>TEXT(Table1[[#This Row],[Invoice Date]],"mmm")</f>
        <v>Mar</v>
      </c>
      <c r="Q7069" s="4">
        <f>WEEKNUM(Table1[[#This Row],[Invoice Date]])</f>
        <v>11</v>
      </c>
    </row>
    <row r="7070" spans="2:17"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c r="O7070" s="4" t="str">
        <f>TEXT(Table1[[#This Row],[Invoice Date]],"yyyy")</f>
        <v>2021</v>
      </c>
      <c r="P7070" s="4" t="str">
        <f>TEXT(Table1[[#This Row],[Invoice Date]],"mmm")</f>
        <v>Mar</v>
      </c>
      <c r="Q7070" s="4">
        <f>WEEKNUM(Table1[[#This Row],[Invoice Date]])</f>
        <v>11</v>
      </c>
    </row>
    <row r="7071" spans="2:17"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c r="O7071" s="4" t="str">
        <f>TEXT(Table1[[#This Row],[Invoice Date]],"yyyy")</f>
        <v>2021</v>
      </c>
      <c r="P7071" s="4" t="str">
        <f>TEXT(Table1[[#This Row],[Invoice Date]],"mmm")</f>
        <v>Apr</v>
      </c>
      <c r="Q7071" s="4">
        <f>WEEKNUM(Table1[[#This Row],[Invoice Date]])</f>
        <v>15</v>
      </c>
    </row>
    <row r="7072" spans="2:17"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c r="O7072" s="4" t="str">
        <f>TEXT(Table1[[#This Row],[Invoice Date]],"yyyy")</f>
        <v>2021</v>
      </c>
      <c r="P7072" s="4" t="str">
        <f>TEXT(Table1[[#This Row],[Invoice Date]],"mmm")</f>
        <v>Apr</v>
      </c>
      <c r="Q7072" s="4">
        <f>WEEKNUM(Table1[[#This Row],[Invoice Date]])</f>
        <v>15</v>
      </c>
    </row>
    <row r="7073" spans="2:17"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c r="O7073" s="4" t="str">
        <f>TEXT(Table1[[#This Row],[Invoice Date]],"yyyy")</f>
        <v>2021</v>
      </c>
      <c r="P7073" s="4" t="str">
        <f>TEXT(Table1[[#This Row],[Invoice Date]],"mmm")</f>
        <v>Apr</v>
      </c>
      <c r="Q7073" s="4">
        <f>WEEKNUM(Table1[[#This Row],[Invoice Date]])</f>
        <v>15</v>
      </c>
    </row>
    <row r="7074" spans="2:17"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c r="O7074" s="4" t="str">
        <f>TEXT(Table1[[#This Row],[Invoice Date]],"yyyy")</f>
        <v>2021</v>
      </c>
      <c r="P7074" s="4" t="str">
        <f>TEXT(Table1[[#This Row],[Invoice Date]],"mmm")</f>
        <v>Apr</v>
      </c>
      <c r="Q7074" s="4">
        <f>WEEKNUM(Table1[[#This Row],[Invoice Date]])</f>
        <v>15</v>
      </c>
    </row>
    <row r="7075" spans="2:17"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c r="O7075" s="4" t="str">
        <f>TEXT(Table1[[#This Row],[Invoice Date]],"yyyy")</f>
        <v>2021</v>
      </c>
      <c r="P7075" s="4" t="str">
        <f>TEXT(Table1[[#This Row],[Invoice Date]],"mmm")</f>
        <v>Apr</v>
      </c>
      <c r="Q7075" s="4">
        <f>WEEKNUM(Table1[[#This Row],[Invoice Date]])</f>
        <v>15</v>
      </c>
    </row>
    <row r="7076" spans="2:17"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c r="O7076" s="4" t="str">
        <f>TEXT(Table1[[#This Row],[Invoice Date]],"yyyy")</f>
        <v>2021</v>
      </c>
      <c r="P7076" s="4" t="str">
        <f>TEXT(Table1[[#This Row],[Invoice Date]],"mmm")</f>
        <v>Apr</v>
      </c>
      <c r="Q7076" s="4">
        <f>WEEKNUM(Table1[[#This Row],[Invoice Date]])</f>
        <v>15</v>
      </c>
    </row>
    <row r="7077" spans="2:17"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c r="O7077" s="4" t="str">
        <f>TEXT(Table1[[#This Row],[Invoice Date]],"yyyy")</f>
        <v>2021</v>
      </c>
      <c r="P7077" s="4" t="str">
        <f>TEXT(Table1[[#This Row],[Invoice Date]],"mmm")</f>
        <v>May</v>
      </c>
      <c r="Q7077" s="4">
        <f>WEEKNUM(Table1[[#This Row],[Invoice Date]])</f>
        <v>20</v>
      </c>
    </row>
    <row r="7078" spans="2:17"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c r="O7078" s="4" t="str">
        <f>TEXT(Table1[[#This Row],[Invoice Date]],"yyyy")</f>
        <v>2021</v>
      </c>
      <c r="P7078" s="4" t="str">
        <f>TEXT(Table1[[#This Row],[Invoice Date]],"mmm")</f>
        <v>May</v>
      </c>
      <c r="Q7078" s="4">
        <f>WEEKNUM(Table1[[#This Row],[Invoice Date]])</f>
        <v>20</v>
      </c>
    </row>
    <row r="7079" spans="2:17"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c r="O7079" s="4" t="str">
        <f>TEXT(Table1[[#This Row],[Invoice Date]],"yyyy")</f>
        <v>2021</v>
      </c>
      <c r="P7079" s="4" t="str">
        <f>TEXT(Table1[[#This Row],[Invoice Date]],"mmm")</f>
        <v>May</v>
      </c>
      <c r="Q7079" s="4">
        <f>WEEKNUM(Table1[[#This Row],[Invoice Date]])</f>
        <v>20</v>
      </c>
    </row>
    <row r="7080" spans="2:17"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c r="O7080" s="4" t="str">
        <f>TEXT(Table1[[#This Row],[Invoice Date]],"yyyy")</f>
        <v>2021</v>
      </c>
      <c r="P7080" s="4" t="str">
        <f>TEXT(Table1[[#This Row],[Invoice Date]],"mmm")</f>
        <v>May</v>
      </c>
      <c r="Q7080" s="4">
        <f>WEEKNUM(Table1[[#This Row],[Invoice Date]])</f>
        <v>20</v>
      </c>
    </row>
    <row r="7081" spans="2:17"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c r="O7081" s="4" t="str">
        <f>TEXT(Table1[[#This Row],[Invoice Date]],"yyyy")</f>
        <v>2021</v>
      </c>
      <c r="P7081" s="4" t="str">
        <f>TEXT(Table1[[#This Row],[Invoice Date]],"mmm")</f>
        <v>May</v>
      </c>
      <c r="Q7081" s="4">
        <f>WEEKNUM(Table1[[#This Row],[Invoice Date]])</f>
        <v>20</v>
      </c>
    </row>
    <row r="7082" spans="2:17"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c r="O7082" s="4" t="str">
        <f>TEXT(Table1[[#This Row],[Invoice Date]],"yyyy")</f>
        <v>2021</v>
      </c>
      <c r="P7082" s="4" t="str">
        <f>TEXT(Table1[[#This Row],[Invoice Date]],"mmm")</f>
        <v>May</v>
      </c>
      <c r="Q7082" s="4">
        <f>WEEKNUM(Table1[[#This Row],[Invoice Date]])</f>
        <v>20</v>
      </c>
    </row>
    <row r="7083" spans="2:17"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c r="O7083" s="4" t="str">
        <f>TEXT(Table1[[#This Row],[Invoice Date]],"yyyy")</f>
        <v>2021</v>
      </c>
      <c r="P7083" s="4" t="str">
        <f>TEXT(Table1[[#This Row],[Invoice Date]],"mmm")</f>
        <v>Jun</v>
      </c>
      <c r="Q7083" s="4">
        <f>WEEKNUM(Table1[[#This Row],[Invoice Date]])</f>
        <v>24</v>
      </c>
    </row>
    <row r="7084" spans="2:17"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c r="O7084" s="4" t="str">
        <f>TEXT(Table1[[#This Row],[Invoice Date]],"yyyy")</f>
        <v>2021</v>
      </c>
      <c r="P7084" s="4" t="str">
        <f>TEXT(Table1[[#This Row],[Invoice Date]],"mmm")</f>
        <v>Jun</v>
      </c>
      <c r="Q7084" s="4">
        <f>WEEKNUM(Table1[[#This Row],[Invoice Date]])</f>
        <v>24</v>
      </c>
    </row>
    <row r="7085" spans="2:17"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c r="O7085" s="4" t="str">
        <f>TEXT(Table1[[#This Row],[Invoice Date]],"yyyy")</f>
        <v>2021</v>
      </c>
      <c r="P7085" s="4" t="str">
        <f>TEXT(Table1[[#This Row],[Invoice Date]],"mmm")</f>
        <v>Jun</v>
      </c>
      <c r="Q7085" s="4">
        <f>WEEKNUM(Table1[[#This Row],[Invoice Date]])</f>
        <v>24</v>
      </c>
    </row>
    <row r="7086" spans="2:17"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c r="O7086" s="4" t="str">
        <f>TEXT(Table1[[#This Row],[Invoice Date]],"yyyy")</f>
        <v>2021</v>
      </c>
      <c r="P7086" s="4" t="str">
        <f>TEXT(Table1[[#This Row],[Invoice Date]],"mmm")</f>
        <v>Jun</v>
      </c>
      <c r="Q7086" s="4">
        <f>WEEKNUM(Table1[[#This Row],[Invoice Date]])</f>
        <v>24</v>
      </c>
    </row>
    <row r="7087" spans="2:17"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c r="O7087" s="4" t="str">
        <f>TEXT(Table1[[#This Row],[Invoice Date]],"yyyy")</f>
        <v>2021</v>
      </c>
      <c r="P7087" s="4" t="str">
        <f>TEXT(Table1[[#This Row],[Invoice Date]],"mmm")</f>
        <v>Jun</v>
      </c>
      <c r="Q7087" s="4">
        <f>WEEKNUM(Table1[[#This Row],[Invoice Date]])</f>
        <v>24</v>
      </c>
    </row>
    <row r="7088" spans="2:17"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c r="O7088" s="4" t="str">
        <f>TEXT(Table1[[#This Row],[Invoice Date]],"yyyy")</f>
        <v>2021</v>
      </c>
      <c r="P7088" s="4" t="str">
        <f>TEXT(Table1[[#This Row],[Invoice Date]],"mmm")</f>
        <v>Jun</v>
      </c>
      <c r="Q7088" s="4">
        <f>WEEKNUM(Table1[[#This Row],[Invoice Date]])</f>
        <v>24</v>
      </c>
    </row>
    <row r="7089" spans="2:17"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c r="O7089" s="4" t="str">
        <f>TEXT(Table1[[#This Row],[Invoice Date]],"yyyy")</f>
        <v>2021</v>
      </c>
      <c r="P7089" s="4" t="str">
        <f>TEXT(Table1[[#This Row],[Invoice Date]],"mmm")</f>
        <v>Jul</v>
      </c>
      <c r="Q7089" s="4">
        <f>WEEKNUM(Table1[[#This Row],[Invoice Date]])</f>
        <v>28</v>
      </c>
    </row>
    <row r="7090" spans="2:17"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c r="O7090" s="4" t="str">
        <f>TEXT(Table1[[#This Row],[Invoice Date]],"yyyy")</f>
        <v>2021</v>
      </c>
      <c r="P7090" s="4" t="str">
        <f>TEXT(Table1[[#This Row],[Invoice Date]],"mmm")</f>
        <v>Jul</v>
      </c>
      <c r="Q7090" s="4">
        <f>WEEKNUM(Table1[[#This Row],[Invoice Date]])</f>
        <v>28</v>
      </c>
    </row>
    <row r="7091" spans="2:17"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c r="O7091" s="4" t="str">
        <f>TEXT(Table1[[#This Row],[Invoice Date]],"yyyy")</f>
        <v>2021</v>
      </c>
      <c r="P7091" s="4" t="str">
        <f>TEXT(Table1[[#This Row],[Invoice Date]],"mmm")</f>
        <v>Jul</v>
      </c>
      <c r="Q7091" s="4">
        <f>WEEKNUM(Table1[[#This Row],[Invoice Date]])</f>
        <v>28</v>
      </c>
    </row>
    <row r="7092" spans="2:17"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c r="O7092" s="4" t="str">
        <f>TEXT(Table1[[#This Row],[Invoice Date]],"yyyy")</f>
        <v>2021</v>
      </c>
      <c r="P7092" s="4" t="str">
        <f>TEXT(Table1[[#This Row],[Invoice Date]],"mmm")</f>
        <v>Jul</v>
      </c>
      <c r="Q7092" s="4">
        <f>WEEKNUM(Table1[[#This Row],[Invoice Date]])</f>
        <v>28</v>
      </c>
    </row>
    <row r="7093" spans="2:17"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c r="O7093" s="4" t="str">
        <f>TEXT(Table1[[#This Row],[Invoice Date]],"yyyy")</f>
        <v>2021</v>
      </c>
      <c r="P7093" s="4" t="str">
        <f>TEXT(Table1[[#This Row],[Invoice Date]],"mmm")</f>
        <v>Jul</v>
      </c>
      <c r="Q7093" s="4">
        <f>WEEKNUM(Table1[[#This Row],[Invoice Date]])</f>
        <v>28</v>
      </c>
    </row>
    <row r="7094" spans="2:17"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c r="O7094" s="4" t="str">
        <f>TEXT(Table1[[#This Row],[Invoice Date]],"yyyy")</f>
        <v>2021</v>
      </c>
      <c r="P7094" s="4" t="str">
        <f>TEXT(Table1[[#This Row],[Invoice Date]],"mmm")</f>
        <v>Jul</v>
      </c>
      <c r="Q7094" s="4">
        <f>WEEKNUM(Table1[[#This Row],[Invoice Date]])</f>
        <v>28</v>
      </c>
    </row>
    <row r="7095" spans="2:17"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c r="O7095" s="4" t="str">
        <f>TEXT(Table1[[#This Row],[Invoice Date]],"yyyy")</f>
        <v>2021</v>
      </c>
      <c r="P7095" s="4" t="str">
        <f>TEXT(Table1[[#This Row],[Invoice Date]],"mmm")</f>
        <v>Aug</v>
      </c>
      <c r="Q7095" s="4">
        <f>WEEKNUM(Table1[[#This Row],[Invoice Date]])</f>
        <v>33</v>
      </c>
    </row>
    <row r="7096" spans="2:17"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c r="O7096" s="4" t="str">
        <f>TEXT(Table1[[#This Row],[Invoice Date]],"yyyy")</f>
        <v>2021</v>
      </c>
      <c r="P7096" s="4" t="str">
        <f>TEXT(Table1[[#This Row],[Invoice Date]],"mmm")</f>
        <v>Aug</v>
      </c>
      <c r="Q7096" s="4">
        <f>WEEKNUM(Table1[[#This Row],[Invoice Date]])</f>
        <v>33</v>
      </c>
    </row>
    <row r="7097" spans="2:17"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c r="O7097" s="4" t="str">
        <f>TEXT(Table1[[#This Row],[Invoice Date]],"yyyy")</f>
        <v>2021</v>
      </c>
      <c r="P7097" s="4" t="str">
        <f>TEXT(Table1[[#This Row],[Invoice Date]],"mmm")</f>
        <v>Aug</v>
      </c>
      <c r="Q7097" s="4">
        <f>WEEKNUM(Table1[[#This Row],[Invoice Date]])</f>
        <v>33</v>
      </c>
    </row>
    <row r="7098" spans="2:17"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c r="O7098" s="4" t="str">
        <f>TEXT(Table1[[#This Row],[Invoice Date]],"yyyy")</f>
        <v>2021</v>
      </c>
      <c r="P7098" s="4" t="str">
        <f>TEXT(Table1[[#This Row],[Invoice Date]],"mmm")</f>
        <v>Aug</v>
      </c>
      <c r="Q7098" s="4">
        <f>WEEKNUM(Table1[[#This Row],[Invoice Date]])</f>
        <v>33</v>
      </c>
    </row>
    <row r="7099" spans="2:17"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c r="O7099" s="4" t="str">
        <f>TEXT(Table1[[#This Row],[Invoice Date]],"yyyy")</f>
        <v>2021</v>
      </c>
      <c r="P7099" s="4" t="str">
        <f>TEXT(Table1[[#This Row],[Invoice Date]],"mmm")</f>
        <v>Aug</v>
      </c>
      <c r="Q7099" s="4">
        <f>WEEKNUM(Table1[[#This Row],[Invoice Date]])</f>
        <v>33</v>
      </c>
    </row>
    <row r="7100" spans="2:17"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c r="O7100" s="4" t="str">
        <f>TEXT(Table1[[#This Row],[Invoice Date]],"yyyy")</f>
        <v>2021</v>
      </c>
      <c r="P7100" s="4" t="str">
        <f>TEXT(Table1[[#This Row],[Invoice Date]],"mmm")</f>
        <v>Aug</v>
      </c>
      <c r="Q7100" s="4">
        <f>WEEKNUM(Table1[[#This Row],[Invoice Date]])</f>
        <v>33</v>
      </c>
    </row>
    <row r="7101" spans="2:17"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c r="O7101" s="4" t="str">
        <f>TEXT(Table1[[#This Row],[Invoice Date]],"yyyy")</f>
        <v>2021</v>
      </c>
      <c r="P7101" s="4" t="str">
        <f>TEXT(Table1[[#This Row],[Invoice Date]],"mmm")</f>
        <v>Sep</v>
      </c>
      <c r="Q7101" s="4">
        <f>WEEKNUM(Table1[[#This Row],[Invoice Date]])</f>
        <v>37</v>
      </c>
    </row>
    <row r="7102" spans="2:17"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c r="O7102" s="4" t="str">
        <f>TEXT(Table1[[#This Row],[Invoice Date]],"yyyy")</f>
        <v>2021</v>
      </c>
      <c r="P7102" s="4" t="str">
        <f>TEXT(Table1[[#This Row],[Invoice Date]],"mmm")</f>
        <v>Sep</v>
      </c>
      <c r="Q7102" s="4">
        <f>WEEKNUM(Table1[[#This Row],[Invoice Date]])</f>
        <v>37</v>
      </c>
    </row>
    <row r="7103" spans="2:17"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c r="O7103" s="4" t="str">
        <f>TEXT(Table1[[#This Row],[Invoice Date]],"yyyy")</f>
        <v>2021</v>
      </c>
      <c r="P7103" s="4" t="str">
        <f>TEXT(Table1[[#This Row],[Invoice Date]],"mmm")</f>
        <v>Sep</v>
      </c>
      <c r="Q7103" s="4">
        <f>WEEKNUM(Table1[[#This Row],[Invoice Date]])</f>
        <v>37</v>
      </c>
    </row>
    <row r="7104" spans="2:17"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c r="O7104" s="4" t="str">
        <f>TEXT(Table1[[#This Row],[Invoice Date]],"yyyy")</f>
        <v>2021</v>
      </c>
      <c r="P7104" s="4" t="str">
        <f>TEXT(Table1[[#This Row],[Invoice Date]],"mmm")</f>
        <v>Sep</v>
      </c>
      <c r="Q7104" s="4">
        <f>WEEKNUM(Table1[[#This Row],[Invoice Date]])</f>
        <v>37</v>
      </c>
    </row>
    <row r="7105" spans="2:17"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c r="O7105" s="4" t="str">
        <f>TEXT(Table1[[#This Row],[Invoice Date]],"yyyy")</f>
        <v>2021</v>
      </c>
      <c r="P7105" s="4" t="str">
        <f>TEXT(Table1[[#This Row],[Invoice Date]],"mmm")</f>
        <v>Sep</v>
      </c>
      <c r="Q7105" s="4">
        <f>WEEKNUM(Table1[[#This Row],[Invoice Date]])</f>
        <v>37</v>
      </c>
    </row>
    <row r="7106" spans="2:17"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c r="O7106" s="4" t="str">
        <f>TEXT(Table1[[#This Row],[Invoice Date]],"yyyy")</f>
        <v>2021</v>
      </c>
      <c r="P7106" s="4" t="str">
        <f>TEXT(Table1[[#This Row],[Invoice Date]],"mmm")</f>
        <v>Sep</v>
      </c>
      <c r="Q7106" s="4">
        <f>WEEKNUM(Table1[[#This Row],[Invoice Date]])</f>
        <v>37</v>
      </c>
    </row>
    <row r="7107" spans="2:17"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c r="O7107" s="4" t="str">
        <f>TEXT(Table1[[#This Row],[Invoice Date]],"yyyy")</f>
        <v>2021</v>
      </c>
      <c r="P7107" s="4" t="str">
        <f>TEXT(Table1[[#This Row],[Invoice Date]],"mmm")</f>
        <v>Oct</v>
      </c>
      <c r="Q7107" s="4">
        <f>WEEKNUM(Table1[[#This Row],[Invoice Date]])</f>
        <v>42</v>
      </c>
    </row>
    <row r="7108" spans="2:17"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c r="O7108" s="4" t="str">
        <f>TEXT(Table1[[#This Row],[Invoice Date]],"yyyy")</f>
        <v>2021</v>
      </c>
      <c r="P7108" s="4" t="str">
        <f>TEXT(Table1[[#This Row],[Invoice Date]],"mmm")</f>
        <v>Oct</v>
      </c>
      <c r="Q7108" s="4">
        <f>WEEKNUM(Table1[[#This Row],[Invoice Date]])</f>
        <v>42</v>
      </c>
    </row>
    <row r="7109" spans="2:17"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c r="O7109" s="4" t="str">
        <f>TEXT(Table1[[#This Row],[Invoice Date]],"yyyy")</f>
        <v>2021</v>
      </c>
      <c r="P7109" s="4" t="str">
        <f>TEXT(Table1[[#This Row],[Invoice Date]],"mmm")</f>
        <v>Oct</v>
      </c>
      <c r="Q7109" s="4">
        <f>WEEKNUM(Table1[[#This Row],[Invoice Date]])</f>
        <v>42</v>
      </c>
    </row>
    <row r="7110" spans="2:17"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c r="O7110" s="4" t="str">
        <f>TEXT(Table1[[#This Row],[Invoice Date]],"yyyy")</f>
        <v>2021</v>
      </c>
      <c r="P7110" s="4" t="str">
        <f>TEXT(Table1[[#This Row],[Invoice Date]],"mmm")</f>
        <v>Oct</v>
      </c>
      <c r="Q7110" s="4">
        <f>WEEKNUM(Table1[[#This Row],[Invoice Date]])</f>
        <v>42</v>
      </c>
    </row>
    <row r="7111" spans="2:17"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c r="O7111" s="4" t="str">
        <f>TEXT(Table1[[#This Row],[Invoice Date]],"yyyy")</f>
        <v>2021</v>
      </c>
      <c r="P7111" s="4" t="str">
        <f>TEXT(Table1[[#This Row],[Invoice Date]],"mmm")</f>
        <v>Oct</v>
      </c>
      <c r="Q7111" s="4">
        <f>WEEKNUM(Table1[[#This Row],[Invoice Date]])</f>
        <v>42</v>
      </c>
    </row>
    <row r="7112" spans="2:17"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c r="O7112" s="4" t="str">
        <f>TEXT(Table1[[#This Row],[Invoice Date]],"yyyy")</f>
        <v>2021</v>
      </c>
      <c r="P7112" s="4" t="str">
        <f>TEXT(Table1[[#This Row],[Invoice Date]],"mmm")</f>
        <v>Oct</v>
      </c>
      <c r="Q7112" s="4">
        <f>WEEKNUM(Table1[[#This Row],[Invoice Date]])</f>
        <v>42</v>
      </c>
    </row>
    <row r="7113" spans="2:17"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c r="O7113" s="4" t="str">
        <f>TEXT(Table1[[#This Row],[Invoice Date]],"yyyy")</f>
        <v>2021</v>
      </c>
      <c r="P7113" s="4" t="str">
        <f>TEXT(Table1[[#This Row],[Invoice Date]],"mmm")</f>
        <v>Nov</v>
      </c>
      <c r="Q7113" s="4">
        <f>WEEKNUM(Table1[[#This Row],[Invoice Date]])</f>
        <v>46</v>
      </c>
    </row>
    <row r="7114" spans="2:17"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c r="O7114" s="4" t="str">
        <f>TEXT(Table1[[#This Row],[Invoice Date]],"yyyy")</f>
        <v>2021</v>
      </c>
      <c r="P7114" s="4" t="str">
        <f>TEXT(Table1[[#This Row],[Invoice Date]],"mmm")</f>
        <v>Nov</v>
      </c>
      <c r="Q7114" s="4">
        <f>WEEKNUM(Table1[[#This Row],[Invoice Date]])</f>
        <v>46</v>
      </c>
    </row>
    <row r="7115" spans="2:17"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c r="O7115" s="4" t="str">
        <f>TEXT(Table1[[#This Row],[Invoice Date]],"yyyy")</f>
        <v>2021</v>
      </c>
      <c r="P7115" s="4" t="str">
        <f>TEXT(Table1[[#This Row],[Invoice Date]],"mmm")</f>
        <v>Nov</v>
      </c>
      <c r="Q7115" s="4">
        <f>WEEKNUM(Table1[[#This Row],[Invoice Date]])</f>
        <v>46</v>
      </c>
    </row>
    <row r="7116" spans="2:17"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c r="O7116" s="4" t="str">
        <f>TEXT(Table1[[#This Row],[Invoice Date]],"yyyy")</f>
        <v>2021</v>
      </c>
      <c r="P7116" s="4" t="str">
        <f>TEXT(Table1[[#This Row],[Invoice Date]],"mmm")</f>
        <v>Nov</v>
      </c>
      <c r="Q7116" s="4">
        <f>WEEKNUM(Table1[[#This Row],[Invoice Date]])</f>
        <v>46</v>
      </c>
    </row>
    <row r="7117" spans="2:17"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c r="O7117" s="4" t="str">
        <f>TEXT(Table1[[#This Row],[Invoice Date]],"yyyy")</f>
        <v>2021</v>
      </c>
      <c r="P7117" s="4" t="str">
        <f>TEXT(Table1[[#This Row],[Invoice Date]],"mmm")</f>
        <v>Nov</v>
      </c>
      <c r="Q7117" s="4">
        <f>WEEKNUM(Table1[[#This Row],[Invoice Date]])</f>
        <v>46</v>
      </c>
    </row>
    <row r="7118" spans="2:17"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c r="O7118" s="4" t="str">
        <f>TEXT(Table1[[#This Row],[Invoice Date]],"yyyy")</f>
        <v>2021</v>
      </c>
      <c r="P7118" s="4" t="str">
        <f>TEXT(Table1[[#This Row],[Invoice Date]],"mmm")</f>
        <v>Nov</v>
      </c>
      <c r="Q7118" s="4">
        <f>WEEKNUM(Table1[[#This Row],[Invoice Date]])</f>
        <v>46</v>
      </c>
    </row>
    <row r="7119" spans="2:17"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c r="O7119" s="4" t="str">
        <f>TEXT(Table1[[#This Row],[Invoice Date]],"yyyy")</f>
        <v>2021</v>
      </c>
      <c r="P7119" s="4" t="str">
        <f>TEXT(Table1[[#This Row],[Invoice Date]],"mmm")</f>
        <v>Dec</v>
      </c>
      <c r="Q7119" s="4">
        <f>WEEKNUM(Table1[[#This Row],[Invoice Date]])</f>
        <v>50</v>
      </c>
    </row>
    <row r="7120" spans="2:17"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c r="O7120" s="4" t="str">
        <f>TEXT(Table1[[#This Row],[Invoice Date]],"yyyy")</f>
        <v>2021</v>
      </c>
      <c r="P7120" s="4" t="str">
        <f>TEXT(Table1[[#This Row],[Invoice Date]],"mmm")</f>
        <v>Dec</v>
      </c>
      <c r="Q7120" s="4">
        <f>WEEKNUM(Table1[[#This Row],[Invoice Date]])</f>
        <v>50</v>
      </c>
    </row>
    <row r="7121" spans="2:17"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c r="O7121" s="4" t="str">
        <f>TEXT(Table1[[#This Row],[Invoice Date]],"yyyy")</f>
        <v>2021</v>
      </c>
      <c r="P7121" s="4" t="str">
        <f>TEXT(Table1[[#This Row],[Invoice Date]],"mmm")</f>
        <v>Dec</v>
      </c>
      <c r="Q7121" s="4">
        <f>WEEKNUM(Table1[[#This Row],[Invoice Date]])</f>
        <v>50</v>
      </c>
    </row>
    <row r="7122" spans="2:17"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c r="O7122" s="4" t="str">
        <f>TEXT(Table1[[#This Row],[Invoice Date]],"yyyy")</f>
        <v>2021</v>
      </c>
      <c r="P7122" s="4" t="str">
        <f>TEXT(Table1[[#This Row],[Invoice Date]],"mmm")</f>
        <v>Dec</v>
      </c>
      <c r="Q7122" s="4">
        <f>WEEKNUM(Table1[[#This Row],[Invoice Date]])</f>
        <v>50</v>
      </c>
    </row>
    <row r="7123" spans="2:17"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c r="O7123" s="4" t="str">
        <f>TEXT(Table1[[#This Row],[Invoice Date]],"yyyy")</f>
        <v>2021</v>
      </c>
      <c r="P7123" s="4" t="str">
        <f>TEXT(Table1[[#This Row],[Invoice Date]],"mmm")</f>
        <v>Dec</v>
      </c>
      <c r="Q7123" s="4">
        <f>WEEKNUM(Table1[[#This Row],[Invoice Date]])</f>
        <v>50</v>
      </c>
    </row>
    <row r="7124" spans="2:17"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c r="O7124" s="4" t="str">
        <f>TEXT(Table1[[#This Row],[Invoice Date]],"yyyy")</f>
        <v>2021</v>
      </c>
      <c r="P7124" s="4" t="str">
        <f>TEXT(Table1[[#This Row],[Invoice Date]],"mmm")</f>
        <v>Dec</v>
      </c>
      <c r="Q7124" s="4">
        <f>WEEKNUM(Table1[[#This Row],[Invoice Date]])</f>
        <v>50</v>
      </c>
    </row>
    <row r="7125" spans="2:17"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c r="O7125" s="4" t="str">
        <f>TEXT(Table1[[#This Row],[Invoice Date]],"yyyy")</f>
        <v>2021</v>
      </c>
      <c r="P7125" s="4" t="str">
        <f>TEXT(Table1[[#This Row],[Invoice Date]],"mmm")</f>
        <v>Jan</v>
      </c>
      <c r="Q7125" s="4">
        <f>WEEKNUM(Table1[[#This Row],[Invoice Date]])</f>
        <v>4</v>
      </c>
    </row>
    <row r="7126" spans="2:17"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c r="O7126" s="4" t="str">
        <f>TEXT(Table1[[#This Row],[Invoice Date]],"yyyy")</f>
        <v>2021</v>
      </c>
      <c r="P7126" s="4" t="str">
        <f>TEXT(Table1[[#This Row],[Invoice Date]],"mmm")</f>
        <v>Jan</v>
      </c>
      <c r="Q7126" s="4">
        <f>WEEKNUM(Table1[[#This Row],[Invoice Date]])</f>
        <v>4</v>
      </c>
    </row>
    <row r="7127" spans="2:17"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c r="O7127" s="4" t="str">
        <f>TEXT(Table1[[#This Row],[Invoice Date]],"yyyy")</f>
        <v>2021</v>
      </c>
      <c r="P7127" s="4" t="str">
        <f>TEXT(Table1[[#This Row],[Invoice Date]],"mmm")</f>
        <v>Jan</v>
      </c>
      <c r="Q7127" s="4">
        <f>WEEKNUM(Table1[[#This Row],[Invoice Date]])</f>
        <v>4</v>
      </c>
    </row>
    <row r="7128" spans="2:17"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c r="O7128" s="4" t="str">
        <f>TEXT(Table1[[#This Row],[Invoice Date]],"yyyy")</f>
        <v>2021</v>
      </c>
      <c r="P7128" s="4" t="str">
        <f>TEXT(Table1[[#This Row],[Invoice Date]],"mmm")</f>
        <v>Jan</v>
      </c>
      <c r="Q7128" s="4">
        <f>WEEKNUM(Table1[[#This Row],[Invoice Date]])</f>
        <v>4</v>
      </c>
    </row>
    <row r="7129" spans="2:17"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c r="O7129" s="4" t="str">
        <f>TEXT(Table1[[#This Row],[Invoice Date]],"yyyy")</f>
        <v>2021</v>
      </c>
      <c r="P7129" s="4" t="str">
        <f>TEXT(Table1[[#This Row],[Invoice Date]],"mmm")</f>
        <v>Jan</v>
      </c>
      <c r="Q7129" s="4">
        <f>WEEKNUM(Table1[[#This Row],[Invoice Date]])</f>
        <v>4</v>
      </c>
    </row>
    <row r="7130" spans="2:17"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c r="O7130" s="4" t="str">
        <f>TEXT(Table1[[#This Row],[Invoice Date]],"yyyy")</f>
        <v>2021</v>
      </c>
      <c r="P7130" s="4" t="str">
        <f>TEXT(Table1[[#This Row],[Invoice Date]],"mmm")</f>
        <v>Jan</v>
      </c>
      <c r="Q7130" s="4">
        <f>WEEKNUM(Table1[[#This Row],[Invoice Date]])</f>
        <v>4</v>
      </c>
    </row>
    <row r="7131" spans="2:17"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c r="O7131" s="4" t="str">
        <f>TEXT(Table1[[#This Row],[Invoice Date]],"yyyy")</f>
        <v>2021</v>
      </c>
      <c r="P7131" s="4" t="str">
        <f>TEXT(Table1[[#This Row],[Invoice Date]],"mmm")</f>
        <v>Feb</v>
      </c>
      <c r="Q7131" s="4">
        <f>WEEKNUM(Table1[[#This Row],[Invoice Date]])</f>
        <v>8</v>
      </c>
    </row>
    <row r="7132" spans="2:17"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c r="O7132" s="4" t="str">
        <f>TEXT(Table1[[#This Row],[Invoice Date]],"yyyy")</f>
        <v>2021</v>
      </c>
      <c r="P7132" s="4" t="str">
        <f>TEXT(Table1[[#This Row],[Invoice Date]],"mmm")</f>
        <v>Feb</v>
      </c>
      <c r="Q7132" s="4">
        <f>WEEKNUM(Table1[[#This Row],[Invoice Date]])</f>
        <v>8</v>
      </c>
    </row>
    <row r="7133" spans="2:17"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c r="O7133" s="4" t="str">
        <f>TEXT(Table1[[#This Row],[Invoice Date]],"yyyy")</f>
        <v>2021</v>
      </c>
      <c r="P7133" s="4" t="str">
        <f>TEXT(Table1[[#This Row],[Invoice Date]],"mmm")</f>
        <v>Feb</v>
      </c>
      <c r="Q7133" s="4">
        <f>WEEKNUM(Table1[[#This Row],[Invoice Date]])</f>
        <v>8</v>
      </c>
    </row>
    <row r="7134" spans="2:17"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c r="O7134" s="4" t="str">
        <f>TEXT(Table1[[#This Row],[Invoice Date]],"yyyy")</f>
        <v>2021</v>
      </c>
      <c r="P7134" s="4" t="str">
        <f>TEXT(Table1[[#This Row],[Invoice Date]],"mmm")</f>
        <v>Feb</v>
      </c>
      <c r="Q7134" s="4">
        <f>WEEKNUM(Table1[[#This Row],[Invoice Date]])</f>
        <v>8</v>
      </c>
    </row>
    <row r="7135" spans="2:17"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c r="O7135" s="4" t="str">
        <f>TEXT(Table1[[#This Row],[Invoice Date]],"yyyy")</f>
        <v>2021</v>
      </c>
      <c r="P7135" s="4" t="str">
        <f>TEXT(Table1[[#This Row],[Invoice Date]],"mmm")</f>
        <v>Feb</v>
      </c>
      <c r="Q7135" s="4">
        <f>WEEKNUM(Table1[[#This Row],[Invoice Date]])</f>
        <v>8</v>
      </c>
    </row>
    <row r="7136" spans="2:17"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c r="O7136" s="4" t="str">
        <f>TEXT(Table1[[#This Row],[Invoice Date]],"yyyy")</f>
        <v>2021</v>
      </c>
      <c r="P7136" s="4" t="str">
        <f>TEXT(Table1[[#This Row],[Invoice Date]],"mmm")</f>
        <v>Feb</v>
      </c>
      <c r="Q7136" s="4">
        <f>WEEKNUM(Table1[[#This Row],[Invoice Date]])</f>
        <v>8</v>
      </c>
    </row>
    <row r="7137" spans="2:17"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c r="O7137" s="4" t="str">
        <f>TEXT(Table1[[#This Row],[Invoice Date]],"yyyy")</f>
        <v>2021</v>
      </c>
      <c r="P7137" s="4" t="str">
        <f>TEXT(Table1[[#This Row],[Invoice Date]],"mmm")</f>
        <v>Mar</v>
      </c>
      <c r="Q7137" s="4">
        <f>WEEKNUM(Table1[[#This Row],[Invoice Date]])</f>
        <v>12</v>
      </c>
    </row>
    <row r="7138" spans="2:17"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c r="O7138" s="4" t="str">
        <f>TEXT(Table1[[#This Row],[Invoice Date]],"yyyy")</f>
        <v>2021</v>
      </c>
      <c r="P7138" s="4" t="str">
        <f>TEXT(Table1[[#This Row],[Invoice Date]],"mmm")</f>
        <v>Mar</v>
      </c>
      <c r="Q7138" s="4">
        <f>WEEKNUM(Table1[[#This Row],[Invoice Date]])</f>
        <v>12</v>
      </c>
    </row>
    <row r="7139" spans="2:17"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c r="O7139" s="4" t="str">
        <f>TEXT(Table1[[#This Row],[Invoice Date]],"yyyy")</f>
        <v>2021</v>
      </c>
      <c r="P7139" s="4" t="str">
        <f>TEXT(Table1[[#This Row],[Invoice Date]],"mmm")</f>
        <v>Mar</v>
      </c>
      <c r="Q7139" s="4">
        <f>WEEKNUM(Table1[[#This Row],[Invoice Date]])</f>
        <v>12</v>
      </c>
    </row>
    <row r="7140" spans="2:17"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c r="O7140" s="4" t="str">
        <f>TEXT(Table1[[#This Row],[Invoice Date]],"yyyy")</f>
        <v>2021</v>
      </c>
      <c r="P7140" s="4" t="str">
        <f>TEXT(Table1[[#This Row],[Invoice Date]],"mmm")</f>
        <v>Mar</v>
      </c>
      <c r="Q7140" s="4">
        <f>WEEKNUM(Table1[[#This Row],[Invoice Date]])</f>
        <v>12</v>
      </c>
    </row>
    <row r="7141" spans="2:17"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c r="O7141" s="4" t="str">
        <f>TEXT(Table1[[#This Row],[Invoice Date]],"yyyy")</f>
        <v>2021</v>
      </c>
      <c r="P7141" s="4" t="str">
        <f>TEXT(Table1[[#This Row],[Invoice Date]],"mmm")</f>
        <v>Mar</v>
      </c>
      <c r="Q7141" s="4">
        <f>WEEKNUM(Table1[[#This Row],[Invoice Date]])</f>
        <v>12</v>
      </c>
    </row>
    <row r="7142" spans="2:17"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c r="O7142" s="4" t="str">
        <f>TEXT(Table1[[#This Row],[Invoice Date]],"yyyy")</f>
        <v>2021</v>
      </c>
      <c r="P7142" s="4" t="str">
        <f>TEXT(Table1[[#This Row],[Invoice Date]],"mmm")</f>
        <v>Mar</v>
      </c>
      <c r="Q7142" s="4">
        <f>WEEKNUM(Table1[[#This Row],[Invoice Date]])</f>
        <v>12</v>
      </c>
    </row>
    <row r="7143" spans="2:17"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c r="O7143" s="4" t="str">
        <f>TEXT(Table1[[#This Row],[Invoice Date]],"yyyy")</f>
        <v>2021</v>
      </c>
      <c r="P7143" s="4" t="str">
        <f>TEXT(Table1[[#This Row],[Invoice Date]],"mmm")</f>
        <v>Apr</v>
      </c>
      <c r="Q7143" s="4">
        <f>WEEKNUM(Table1[[#This Row],[Invoice Date]])</f>
        <v>16</v>
      </c>
    </row>
    <row r="7144" spans="2:17"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c r="O7144" s="4" t="str">
        <f>TEXT(Table1[[#This Row],[Invoice Date]],"yyyy")</f>
        <v>2021</v>
      </c>
      <c r="P7144" s="4" t="str">
        <f>TEXT(Table1[[#This Row],[Invoice Date]],"mmm")</f>
        <v>Apr</v>
      </c>
      <c r="Q7144" s="4">
        <f>WEEKNUM(Table1[[#This Row],[Invoice Date]])</f>
        <v>16</v>
      </c>
    </row>
    <row r="7145" spans="2:17"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c r="O7145" s="4" t="str">
        <f>TEXT(Table1[[#This Row],[Invoice Date]],"yyyy")</f>
        <v>2021</v>
      </c>
      <c r="P7145" s="4" t="str">
        <f>TEXT(Table1[[#This Row],[Invoice Date]],"mmm")</f>
        <v>Apr</v>
      </c>
      <c r="Q7145" s="4">
        <f>WEEKNUM(Table1[[#This Row],[Invoice Date]])</f>
        <v>16</v>
      </c>
    </row>
    <row r="7146" spans="2:17"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c r="O7146" s="4" t="str">
        <f>TEXT(Table1[[#This Row],[Invoice Date]],"yyyy")</f>
        <v>2021</v>
      </c>
      <c r="P7146" s="4" t="str">
        <f>TEXT(Table1[[#This Row],[Invoice Date]],"mmm")</f>
        <v>Apr</v>
      </c>
      <c r="Q7146" s="4">
        <f>WEEKNUM(Table1[[#This Row],[Invoice Date]])</f>
        <v>16</v>
      </c>
    </row>
    <row r="7147" spans="2:17"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c r="O7147" s="4" t="str">
        <f>TEXT(Table1[[#This Row],[Invoice Date]],"yyyy")</f>
        <v>2021</v>
      </c>
      <c r="P7147" s="4" t="str">
        <f>TEXT(Table1[[#This Row],[Invoice Date]],"mmm")</f>
        <v>Apr</v>
      </c>
      <c r="Q7147" s="4">
        <f>WEEKNUM(Table1[[#This Row],[Invoice Date]])</f>
        <v>16</v>
      </c>
    </row>
    <row r="7148" spans="2:17"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c r="O7148" s="4" t="str">
        <f>TEXT(Table1[[#This Row],[Invoice Date]],"yyyy")</f>
        <v>2021</v>
      </c>
      <c r="P7148" s="4" t="str">
        <f>TEXT(Table1[[#This Row],[Invoice Date]],"mmm")</f>
        <v>Apr</v>
      </c>
      <c r="Q7148" s="4">
        <f>WEEKNUM(Table1[[#This Row],[Invoice Date]])</f>
        <v>16</v>
      </c>
    </row>
    <row r="7149" spans="2:17"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c r="O7149" s="4" t="str">
        <f>TEXT(Table1[[#This Row],[Invoice Date]],"yyyy")</f>
        <v>2021</v>
      </c>
      <c r="P7149" s="4" t="str">
        <f>TEXT(Table1[[#This Row],[Invoice Date]],"mmm")</f>
        <v>May</v>
      </c>
      <c r="Q7149" s="4">
        <f>WEEKNUM(Table1[[#This Row],[Invoice Date]])</f>
        <v>21</v>
      </c>
    </row>
    <row r="7150" spans="2:17"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c r="O7150" s="4" t="str">
        <f>TEXT(Table1[[#This Row],[Invoice Date]],"yyyy")</f>
        <v>2021</v>
      </c>
      <c r="P7150" s="4" t="str">
        <f>TEXT(Table1[[#This Row],[Invoice Date]],"mmm")</f>
        <v>May</v>
      </c>
      <c r="Q7150" s="4">
        <f>WEEKNUM(Table1[[#This Row],[Invoice Date]])</f>
        <v>21</v>
      </c>
    </row>
    <row r="7151" spans="2:17"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c r="O7151" s="4" t="str">
        <f>TEXT(Table1[[#This Row],[Invoice Date]],"yyyy")</f>
        <v>2021</v>
      </c>
      <c r="P7151" s="4" t="str">
        <f>TEXT(Table1[[#This Row],[Invoice Date]],"mmm")</f>
        <v>May</v>
      </c>
      <c r="Q7151" s="4">
        <f>WEEKNUM(Table1[[#This Row],[Invoice Date]])</f>
        <v>21</v>
      </c>
    </row>
    <row r="7152" spans="2:17"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c r="O7152" s="4" t="str">
        <f>TEXT(Table1[[#This Row],[Invoice Date]],"yyyy")</f>
        <v>2021</v>
      </c>
      <c r="P7152" s="4" t="str">
        <f>TEXT(Table1[[#This Row],[Invoice Date]],"mmm")</f>
        <v>May</v>
      </c>
      <c r="Q7152" s="4">
        <f>WEEKNUM(Table1[[#This Row],[Invoice Date]])</f>
        <v>21</v>
      </c>
    </row>
    <row r="7153" spans="2:17"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c r="O7153" s="4" t="str">
        <f>TEXT(Table1[[#This Row],[Invoice Date]],"yyyy")</f>
        <v>2021</v>
      </c>
      <c r="P7153" s="4" t="str">
        <f>TEXT(Table1[[#This Row],[Invoice Date]],"mmm")</f>
        <v>May</v>
      </c>
      <c r="Q7153" s="4">
        <f>WEEKNUM(Table1[[#This Row],[Invoice Date]])</f>
        <v>21</v>
      </c>
    </row>
    <row r="7154" spans="2:17"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c r="O7154" s="4" t="str">
        <f>TEXT(Table1[[#This Row],[Invoice Date]],"yyyy")</f>
        <v>2021</v>
      </c>
      <c r="P7154" s="4" t="str">
        <f>TEXT(Table1[[#This Row],[Invoice Date]],"mmm")</f>
        <v>May</v>
      </c>
      <c r="Q7154" s="4">
        <f>WEEKNUM(Table1[[#This Row],[Invoice Date]])</f>
        <v>21</v>
      </c>
    </row>
    <row r="7155" spans="2:17"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c r="O7155" s="4" t="str">
        <f>TEXT(Table1[[#This Row],[Invoice Date]],"yyyy")</f>
        <v>2021</v>
      </c>
      <c r="P7155" s="4" t="str">
        <f>TEXT(Table1[[#This Row],[Invoice Date]],"mmm")</f>
        <v>Jun</v>
      </c>
      <c r="Q7155" s="4">
        <f>WEEKNUM(Table1[[#This Row],[Invoice Date]])</f>
        <v>25</v>
      </c>
    </row>
    <row r="7156" spans="2:17"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c r="O7156" s="4" t="str">
        <f>TEXT(Table1[[#This Row],[Invoice Date]],"yyyy")</f>
        <v>2021</v>
      </c>
      <c r="P7156" s="4" t="str">
        <f>TEXT(Table1[[#This Row],[Invoice Date]],"mmm")</f>
        <v>Jun</v>
      </c>
      <c r="Q7156" s="4">
        <f>WEEKNUM(Table1[[#This Row],[Invoice Date]])</f>
        <v>25</v>
      </c>
    </row>
    <row r="7157" spans="2:17"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c r="O7157" s="4" t="str">
        <f>TEXT(Table1[[#This Row],[Invoice Date]],"yyyy")</f>
        <v>2021</v>
      </c>
      <c r="P7157" s="4" t="str">
        <f>TEXT(Table1[[#This Row],[Invoice Date]],"mmm")</f>
        <v>Jun</v>
      </c>
      <c r="Q7157" s="4">
        <f>WEEKNUM(Table1[[#This Row],[Invoice Date]])</f>
        <v>25</v>
      </c>
    </row>
    <row r="7158" spans="2:17"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c r="O7158" s="4" t="str">
        <f>TEXT(Table1[[#This Row],[Invoice Date]],"yyyy")</f>
        <v>2021</v>
      </c>
      <c r="P7158" s="4" t="str">
        <f>TEXT(Table1[[#This Row],[Invoice Date]],"mmm")</f>
        <v>Jun</v>
      </c>
      <c r="Q7158" s="4">
        <f>WEEKNUM(Table1[[#This Row],[Invoice Date]])</f>
        <v>25</v>
      </c>
    </row>
    <row r="7159" spans="2:17"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c r="O7159" s="4" t="str">
        <f>TEXT(Table1[[#This Row],[Invoice Date]],"yyyy")</f>
        <v>2021</v>
      </c>
      <c r="P7159" s="4" t="str">
        <f>TEXT(Table1[[#This Row],[Invoice Date]],"mmm")</f>
        <v>Jun</v>
      </c>
      <c r="Q7159" s="4">
        <f>WEEKNUM(Table1[[#This Row],[Invoice Date]])</f>
        <v>25</v>
      </c>
    </row>
    <row r="7160" spans="2:17"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c r="O7160" s="4" t="str">
        <f>TEXT(Table1[[#This Row],[Invoice Date]],"yyyy")</f>
        <v>2021</v>
      </c>
      <c r="P7160" s="4" t="str">
        <f>TEXT(Table1[[#This Row],[Invoice Date]],"mmm")</f>
        <v>Jun</v>
      </c>
      <c r="Q7160" s="4">
        <f>WEEKNUM(Table1[[#This Row],[Invoice Date]])</f>
        <v>25</v>
      </c>
    </row>
    <row r="7161" spans="2:17"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c r="O7161" s="4" t="str">
        <f>TEXT(Table1[[#This Row],[Invoice Date]],"yyyy")</f>
        <v>2021</v>
      </c>
      <c r="P7161" s="4" t="str">
        <f>TEXT(Table1[[#This Row],[Invoice Date]],"mmm")</f>
        <v>Jul</v>
      </c>
      <c r="Q7161" s="4">
        <f>WEEKNUM(Table1[[#This Row],[Invoice Date]])</f>
        <v>29</v>
      </c>
    </row>
    <row r="7162" spans="2:17"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c r="O7162" s="4" t="str">
        <f>TEXT(Table1[[#This Row],[Invoice Date]],"yyyy")</f>
        <v>2021</v>
      </c>
      <c r="P7162" s="4" t="str">
        <f>TEXT(Table1[[#This Row],[Invoice Date]],"mmm")</f>
        <v>Jul</v>
      </c>
      <c r="Q7162" s="4">
        <f>WEEKNUM(Table1[[#This Row],[Invoice Date]])</f>
        <v>29</v>
      </c>
    </row>
    <row r="7163" spans="2:17"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c r="O7163" s="4" t="str">
        <f>TEXT(Table1[[#This Row],[Invoice Date]],"yyyy")</f>
        <v>2021</v>
      </c>
      <c r="P7163" s="4" t="str">
        <f>TEXT(Table1[[#This Row],[Invoice Date]],"mmm")</f>
        <v>Jul</v>
      </c>
      <c r="Q7163" s="4">
        <f>WEEKNUM(Table1[[#This Row],[Invoice Date]])</f>
        <v>29</v>
      </c>
    </row>
    <row r="7164" spans="2:17"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c r="O7164" s="4" t="str">
        <f>TEXT(Table1[[#This Row],[Invoice Date]],"yyyy")</f>
        <v>2021</v>
      </c>
      <c r="P7164" s="4" t="str">
        <f>TEXT(Table1[[#This Row],[Invoice Date]],"mmm")</f>
        <v>Jul</v>
      </c>
      <c r="Q7164" s="4">
        <f>WEEKNUM(Table1[[#This Row],[Invoice Date]])</f>
        <v>29</v>
      </c>
    </row>
    <row r="7165" spans="2:17"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c r="O7165" s="4" t="str">
        <f>TEXT(Table1[[#This Row],[Invoice Date]],"yyyy")</f>
        <v>2021</v>
      </c>
      <c r="P7165" s="4" t="str">
        <f>TEXT(Table1[[#This Row],[Invoice Date]],"mmm")</f>
        <v>Jul</v>
      </c>
      <c r="Q7165" s="4">
        <f>WEEKNUM(Table1[[#This Row],[Invoice Date]])</f>
        <v>29</v>
      </c>
    </row>
    <row r="7166" spans="2:17"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c r="O7166" s="4" t="str">
        <f>TEXT(Table1[[#This Row],[Invoice Date]],"yyyy")</f>
        <v>2021</v>
      </c>
      <c r="P7166" s="4" t="str">
        <f>TEXT(Table1[[#This Row],[Invoice Date]],"mmm")</f>
        <v>Jul</v>
      </c>
      <c r="Q7166" s="4">
        <f>WEEKNUM(Table1[[#This Row],[Invoice Date]])</f>
        <v>29</v>
      </c>
    </row>
    <row r="7167" spans="2:17"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c r="O7167" s="4" t="str">
        <f>TEXT(Table1[[#This Row],[Invoice Date]],"yyyy")</f>
        <v>2021</v>
      </c>
      <c r="P7167" s="4" t="str">
        <f>TEXT(Table1[[#This Row],[Invoice Date]],"mmm")</f>
        <v>Aug</v>
      </c>
      <c r="Q7167" s="4">
        <f>WEEKNUM(Table1[[#This Row],[Invoice Date]])</f>
        <v>34</v>
      </c>
    </row>
    <row r="7168" spans="2:17"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c r="O7168" s="4" t="str">
        <f>TEXT(Table1[[#This Row],[Invoice Date]],"yyyy")</f>
        <v>2021</v>
      </c>
      <c r="P7168" s="4" t="str">
        <f>TEXT(Table1[[#This Row],[Invoice Date]],"mmm")</f>
        <v>Aug</v>
      </c>
      <c r="Q7168" s="4">
        <f>WEEKNUM(Table1[[#This Row],[Invoice Date]])</f>
        <v>34</v>
      </c>
    </row>
    <row r="7169" spans="2:17"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c r="O7169" s="4" t="str">
        <f>TEXT(Table1[[#This Row],[Invoice Date]],"yyyy")</f>
        <v>2021</v>
      </c>
      <c r="P7169" s="4" t="str">
        <f>TEXT(Table1[[#This Row],[Invoice Date]],"mmm")</f>
        <v>Aug</v>
      </c>
      <c r="Q7169" s="4">
        <f>WEEKNUM(Table1[[#This Row],[Invoice Date]])</f>
        <v>34</v>
      </c>
    </row>
    <row r="7170" spans="2:17"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c r="O7170" s="4" t="str">
        <f>TEXT(Table1[[#This Row],[Invoice Date]],"yyyy")</f>
        <v>2021</v>
      </c>
      <c r="P7170" s="4" t="str">
        <f>TEXT(Table1[[#This Row],[Invoice Date]],"mmm")</f>
        <v>Aug</v>
      </c>
      <c r="Q7170" s="4">
        <f>WEEKNUM(Table1[[#This Row],[Invoice Date]])</f>
        <v>34</v>
      </c>
    </row>
    <row r="7171" spans="2:17"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c r="O7171" s="4" t="str">
        <f>TEXT(Table1[[#This Row],[Invoice Date]],"yyyy")</f>
        <v>2021</v>
      </c>
      <c r="P7171" s="4" t="str">
        <f>TEXT(Table1[[#This Row],[Invoice Date]],"mmm")</f>
        <v>Aug</v>
      </c>
      <c r="Q7171" s="4">
        <f>WEEKNUM(Table1[[#This Row],[Invoice Date]])</f>
        <v>34</v>
      </c>
    </row>
    <row r="7172" spans="2:17"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c r="O7172" s="4" t="str">
        <f>TEXT(Table1[[#This Row],[Invoice Date]],"yyyy")</f>
        <v>2021</v>
      </c>
      <c r="P7172" s="4" t="str">
        <f>TEXT(Table1[[#This Row],[Invoice Date]],"mmm")</f>
        <v>Aug</v>
      </c>
      <c r="Q7172" s="4">
        <f>WEEKNUM(Table1[[#This Row],[Invoice Date]])</f>
        <v>34</v>
      </c>
    </row>
    <row r="7173" spans="2:17"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c r="O7173" s="4" t="str">
        <f>TEXT(Table1[[#This Row],[Invoice Date]],"yyyy")</f>
        <v>2021</v>
      </c>
      <c r="P7173" s="4" t="str">
        <f>TEXT(Table1[[#This Row],[Invoice Date]],"mmm")</f>
        <v>Sep</v>
      </c>
      <c r="Q7173" s="4">
        <f>WEEKNUM(Table1[[#This Row],[Invoice Date]])</f>
        <v>38</v>
      </c>
    </row>
    <row r="7174" spans="2:17"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c r="O7174" s="4" t="str">
        <f>TEXT(Table1[[#This Row],[Invoice Date]],"yyyy")</f>
        <v>2021</v>
      </c>
      <c r="P7174" s="4" t="str">
        <f>TEXT(Table1[[#This Row],[Invoice Date]],"mmm")</f>
        <v>Sep</v>
      </c>
      <c r="Q7174" s="4">
        <f>WEEKNUM(Table1[[#This Row],[Invoice Date]])</f>
        <v>38</v>
      </c>
    </row>
    <row r="7175" spans="2:17"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c r="O7175" s="4" t="str">
        <f>TEXT(Table1[[#This Row],[Invoice Date]],"yyyy")</f>
        <v>2021</v>
      </c>
      <c r="P7175" s="4" t="str">
        <f>TEXT(Table1[[#This Row],[Invoice Date]],"mmm")</f>
        <v>Sep</v>
      </c>
      <c r="Q7175" s="4">
        <f>WEEKNUM(Table1[[#This Row],[Invoice Date]])</f>
        <v>38</v>
      </c>
    </row>
    <row r="7176" spans="2:17"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c r="O7176" s="4" t="str">
        <f>TEXT(Table1[[#This Row],[Invoice Date]],"yyyy")</f>
        <v>2021</v>
      </c>
      <c r="P7176" s="4" t="str">
        <f>TEXT(Table1[[#This Row],[Invoice Date]],"mmm")</f>
        <v>Sep</v>
      </c>
      <c r="Q7176" s="4">
        <f>WEEKNUM(Table1[[#This Row],[Invoice Date]])</f>
        <v>38</v>
      </c>
    </row>
    <row r="7177" spans="2:17"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c r="O7177" s="4" t="str">
        <f>TEXT(Table1[[#This Row],[Invoice Date]],"yyyy")</f>
        <v>2021</v>
      </c>
      <c r="P7177" s="4" t="str">
        <f>TEXT(Table1[[#This Row],[Invoice Date]],"mmm")</f>
        <v>Sep</v>
      </c>
      <c r="Q7177" s="4">
        <f>WEEKNUM(Table1[[#This Row],[Invoice Date]])</f>
        <v>38</v>
      </c>
    </row>
    <row r="7178" spans="2:17"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c r="O7178" s="4" t="str">
        <f>TEXT(Table1[[#This Row],[Invoice Date]],"yyyy")</f>
        <v>2021</v>
      </c>
      <c r="P7178" s="4" t="str">
        <f>TEXT(Table1[[#This Row],[Invoice Date]],"mmm")</f>
        <v>Sep</v>
      </c>
      <c r="Q7178" s="4">
        <f>WEEKNUM(Table1[[#This Row],[Invoice Date]])</f>
        <v>38</v>
      </c>
    </row>
    <row r="7179" spans="2:17"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c r="O7179" s="4" t="str">
        <f>TEXT(Table1[[#This Row],[Invoice Date]],"yyyy")</f>
        <v>2021</v>
      </c>
      <c r="P7179" s="4" t="str">
        <f>TEXT(Table1[[#This Row],[Invoice Date]],"mmm")</f>
        <v>Oct</v>
      </c>
      <c r="Q7179" s="4">
        <f>WEEKNUM(Table1[[#This Row],[Invoice Date]])</f>
        <v>43</v>
      </c>
    </row>
    <row r="7180" spans="2:17"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c r="O7180" s="4" t="str">
        <f>TEXT(Table1[[#This Row],[Invoice Date]],"yyyy")</f>
        <v>2021</v>
      </c>
      <c r="P7180" s="4" t="str">
        <f>TEXT(Table1[[#This Row],[Invoice Date]],"mmm")</f>
        <v>Oct</v>
      </c>
      <c r="Q7180" s="4">
        <f>WEEKNUM(Table1[[#This Row],[Invoice Date]])</f>
        <v>43</v>
      </c>
    </row>
    <row r="7181" spans="2:17"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c r="O7181" s="4" t="str">
        <f>TEXT(Table1[[#This Row],[Invoice Date]],"yyyy")</f>
        <v>2021</v>
      </c>
      <c r="P7181" s="4" t="str">
        <f>TEXT(Table1[[#This Row],[Invoice Date]],"mmm")</f>
        <v>Oct</v>
      </c>
      <c r="Q7181" s="4">
        <f>WEEKNUM(Table1[[#This Row],[Invoice Date]])</f>
        <v>43</v>
      </c>
    </row>
    <row r="7182" spans="2:17"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c r="O7182" s="4" t="str">
        <f>TEXT(Table1[[#This Row],[Invoice Date]],"yyyy")</f>
        <v>2021</v>
      </c>
      <c r="P7182" s="4" t="str">
        <f>TEXT(Table1[[#This Row],[Invoice Date]],"mmm")</f>
        <v>Oct</v>
      </c>
      <c r="Q7182" s="4">
        <f>WEEKNUM(Table1[[#This Row],[Invoice Date]])</f>
        <v>43</v>
      </c>
    </row>
    <row r="7183" spans="2:17"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c r="O7183" s="4" t="str">
        <f>TEXT(Table1[[#This Row],[Invoice Date]],"yyyy")</f>
        <v>2021</v>
      </c>
      <c r="P7183" s="4" t="str">
        <f>TEXT(Table1[[#This Row],[Invoice Date]],"mmm")</f>
        <v>Oct</v>
      </c>
      <c r="Q7183" s="4">
        <f>WEEKNUM(Table1[[#This Row],[Invoice Date]])</f>
        <v>43</v>
      </c>
    </row>
    <row r="7184" spans="2:17"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c r="O7184" s="4" t="str">
        <f>TEXT(Table1[[#This Row],[Invoice Date]],"yyyy")</f>
        <v>2021</v>
      </c>
      <c r="P7184" s="4" t="str">
        <f>TEXT(Table1[[#This Row],[Invoice Date]],"mmm")</f>
        <v>Oct</v>
      </c>
      <c r="Q7184" s="4">
        <f>WEEKNUM(Table1[[#This Row],[Invoice Date]])</f>
        <v>43</v>
      </c>
    </row>
    <row r="7185" spans="2:17"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c r="O7185" s="4" t="str">
        <f>TEXT(Table1[[#This Row],[Invoice Date]],"yyyy")</f>
        <v>2021</v>
      </c>
      <c r="P7185" s="4" t="str">
        <f>TEXT(Table1[[#This Row],[Invoice Date]],"mmm")</f>
        <v>Nov</v>
      </c>
      <c r="Q7185" s="4">
        <f>WEEKNUM(Table1[[#This Row],[Invoice Date]])</f>
        <v>47</v>
      </c>
    </row>
    <row r="7186" spans="2:17"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c r="O7186" s="4" t="str">
        <f>TEXT(Table1[[#This Row],[Invoice Date]],"yyyy")</f>
        <v>2021</v>
      </c>
      <c r="P7186" s="4" t="str">
        <f>TEXT(Table1[[#This Row],[Invoice Date]],"mmm")</f>
        <v>Nov</v>
      </c>
      <c r="Q7186" s="4">
        <f>WEEKNUM(Table1[[#This Row],[Invoice Date]])</f>
        <v>47</v>
      </c>
    </row>
    <row r="7187" spans="2:17"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c r="O7187" s="4" t="str">
        <f>TEXT(Table1[[#This Row],[Invoice Date]],"yyyy")</f>
        <v>2021</v>
      </c>
      <c r="P7187" s="4" t="str">
        <f>TEXT(Table1[[#This Row],[Invoice Date]],"mmm")</f>
        <v>Nov</v>
      </c>
      <c r="Q7187" s="4">
        <f>WEEKNUM(Table1[[#This Row],[Invoice Date]])</f>
        <v>47</v>
      </c>
    </row>
    <row r="7188" spans="2:17"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c r="O7188" s="4" t="str">
        <f>TEXT(Table1[[#This Row],[Invoice Date]],"yyyy")</f>
        <v>2021</v>
      </c>
      <c r="P7188" s="4" t="str">
        <f>TEXT(Table1[[#This Row],[Invoice Date]],"mmm")</f>
        <v>Nov</v>
      </c>
      <c r="Q7188" s="4">
        <f>WEEKNUM(Table1[[#This Row],[Invoice Date]])</f>
        <v>47</v>
      </c>
    </row>
    <row r="7189" spans="2:17"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c r="O7189" s="4" t="str">
        <f>TEXT(Table1[[#This Row],[Invoice Date]],"yyyy")</f>
        <v>2021</v>
      </c>
      <c r="P7189" s="4" t="str">
        <f>TEXT(Table1[[#This Row],[Invoice Date]],"mmm")</f>
        <v>Nov</v>
      </c>
      <c r="Q7189" s="4">
        <f>WEEKNUM(Table1[[#This Row],[Invoice Date]])</f>
        <v>47</v>
      </c>
    </row>
    <row r="7190" spans="2:17"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c r="O7190" s="4" t="str">
        <f>TEXT(Table1[[#This Row],[Invoice Date]],"yyyy")</f>
        <v>2021</v>
      </c>
      <c r="P7190" s="4" t="str">
        <f>TEXT(Table1[[#This Row],[Invoice Date]],"mmm")</f>
        <v>Nov</v>
      </c>
      <c r="Q7190" s="4">
        <f>WEEKNUM(Table1[[#This Row],[Invoice Date]])</f>
        <v>47</v>
      </c>
    </row>
    <row r="7191" spans="2:17"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c r="O7191" s="4" t="str">
        <f>TEXT(Table1[[#This Row],[Invoice Date]],"yyyy")</f>
        <v>2021</v>
      </c>
      <c r="P7191" s="4" t="str">
        <f>TEXT(Table1[[#This Row],[Invoice Date]],"mmm")</f>
        <v>Dec</v>
      </c>
      <c r="Q7191" s="4">
        <f>WEEKNUM(Table1[[#This Row],[Invoice Date]])</f>
        <v>51</v>
      </c>
    </row>
    <row r="7192" spans="2:17"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c r="O7192" s="4" t="str">
        <f>TEXT(Table1[[#This Row],[Invoice Date]],"yyyy")</f>
        <v>2021</v>
      </c>
      <c r="P7192" s="4" t="str">
        <f>TEXT(Table1[[#This Row],[Invoice Date]],"mmm")</f>
        <v>Dec</v>
      </c>
      <c r="Q7192" s="4">
        <f>WEEKNUM(Table1[[#This Row],[Invoice Date]])</f>
        <v>51</v>
      </c>
    </row>
    <row r="7193" spans="2:17"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c r="O7193" s="4" t="str">
        <f>TEXT(Table1[[#This Row],[Invoice Date]],"yyyy")</f>
        <v>2021</v>
      </c>
      <c r="P7193" s="4" t="str">
        <f>TEXT(Table1[[#This Row],[Invoice Date]],"mmm")</f>
        <v>Dec</v>
      </c>
      <c r="Q7193" s="4">
        <f>WEEKNUM(Table1[[#This Row],[Invoice Date]])</f>
        <v>51</v>
      </c>
    </row>
    <row r="7194" spans="2:17"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c r="O7194" s="4" t="str">
        <f>TEXT(Table1[[#This Row],[Invoice Date]],"yyyy")</f>
        <v>2021</v>
      </c>
      <c r="P7194" s="4" t="str">
        <f>TEXT(Table1[[#This Row],[Invoice Date]],"mmm")</f>
        <v>Dec</v>
      </c>
      <c r="Q7194" s="4">
        <f>WEEKNUM(Table1[[#This Row],[Invoice Date]])</f>
        <v>51</v>
      </c>
    </row>
    <row r="7195" spans="2:17"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c r="O7195" s="4" t="str">
        <f>TEXT(Table1[[#This Row],[Invoice Date]],"yyyy")</f>
        <v>2021</v>
      </c>
      <c r="P7195" s="4" t="str">
        <f>TEXT(Table1[[#This Row],[Invoice Date]],"mmm")</f>
        <v>Dec</v>
      </c>
      <c r="Q7195" s="4">
        <f>WEEKNUM(Table1[[#This Row],[Invoice Date]])</f>
        <v>51</v>
      </c>
    </row>
    <row r="7196" spans="2:17"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c r="O7196" s="4" t="str">
        <f>TEXT(Table1[[#This Row],[Invoice Date]],"yyyy")</f>
        <v>2021</v>
      </c>
      <c r="P7196" s="4" t="str">
        <f>TEXT(Table1[[#This Row],[Invoice Date]],"mmm")</f>
        <v>Dec</v>
      </c>
      <c r="Q7196" s="4">
        <f>WEEKNUM(Table1[[#This Row],[Invoice Date]])</f>
        <v>51</v>
      </c>
    </row>
    <row r="7197" spans="2:17"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c r="O7197" s="4" t="str">
        <f>TEXT(Table1[[#This Row],[Invoice Date]],"yyyy")</f>
        <v>2021</v>
      </c>
      <c r="P7197" s="4" t="str">
        <f>TEXT(Table1[[#This Row],[Invoice Date]],"mmm")</f>
        <v>Jan</v>
      </c>
      <c r="Q7197" s="4">
        <f>WEEKNUM(Table1[[#This Row],[Invoice Date]])</f>
        <v>5</v>
      </c>
    </row>
    <row r="7198" spans="2:17"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c r="O7198" s="4" t="str">
        <f>TEXT(Table1[[#This Row],[Invoice Date]],"yyyy")</f>
        <v>2021</v>
      </c>
      <c r="P7198" s="4" t="str">
        <f>TEXT(Table1[[#This Row],[Invoice Date]],"mmm")</f>
        <v>Jan</v>
      </c>
      <c r="Q7198" s="4">
        <f>WEEKNUM(Table1[[#This Row],[Invoice Date]])</f>
        <v>5</v>
      </c>
    </row>
    <row r="7199" spans="2:17"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c r="O7199" s="4" t="str">
        <f>TEXT(Table1[[#This Row],[Invoice Date]],"yyyy")</f>
        <v>2021</v>
      </c>
      <c r="P7199" s="4" t="str">
        <f>TEXT(Table1[[#This Row],[Invoice Date]],"mmm")</f>
        <v>Jan</v>
      </c>
      <c r="Q7199" s="4">
        <f>WEEKNUM(Table1[[#This Row],[Invoice Date]])</f>
        <v>5</v>
      </c>
    </row>
    <row r="7200" spans="2:17"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c r="O7200" s="4" t="str">
        <f>TEXT(Table1[[#This Row],[Invoice Date]],"yyyy")</f>
        <v>2021</v>
      </c>
      <c r="P7200" s="4" t="str">
        <f>TEXT(Table1[[#This Row],[Invoice Date]],"mmm")</f>
        <v>Jan</v>
      </c>
      <c r="Q7200" s="4">
        <f>WEEKNUM(Table1[[#This Row],[Invoice Date]])</f>
        <v>5</v>
      </c>
    </row>
    <row r="7201" spans="2:17"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c r="O7201" s="4" t="str">
        <f>TEXT(Table1[[#This Row],[Invoice Date]],"yyyy")</f>
        <v>2021</v>
      </c>
      <c r="P7201" s="4" t="str">
        <f>TEXT(Table1[[#This Row],[Invoice Date]],"mmm")</f>
        <v>Jan</v>
      </c>
      <c r="Q7201" s="4">
        <f>WEEKNUM(Table1[[#This Row],[Invoice Date]])</f>
        <v>5</v>
      </c>
    </row>
    <row r="7202" spans="2:17"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c r="O7202" s="4" t="str">
        <f>TEXT(Table1[[#This Row],[Invoice Date]],"yyyy")</f>
        <v>2021</v>
      </c>
      <c r="P7202" s="4" t="str">
        <f>TEXT(Table1[[#This Row],[Invoice Date]],"mmm")</f>
        <v>Jan</v>
      </c>
      <c r="Q7202" s="4">
        <f>WEEKNUM(Table1[[#This Row],[Invoice Date]])</f>
        <v>5</v>
      </c>
    </row>
    <row r="7203" spans="2:17"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c r="O7203" s="4" t="str">
        <f>TEXT(Table1[[#This Row],[Invoice Date]],"yyyy")</f>
        <v>2021</v>
      </c>
      <c r="P7203" s="4" t="str">
        <f>TEXT(Table1[[#This Row],[Invoice Date]],"mmm")</f>
        <v>Feb</v>
      </c>
      <c r="Q7203" s="4">
        <f>WEEKNUM(Table1[[#This Row],[Invoice Date]])</f>
        <v>9</v>
      </c>
    </row>
    <row r="7204" spans="2:17"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c r="O7204" s="4" t="str">
        <f>TEXT(Table1[[#This Row],[Invoice Date]],"yyyy")</f>
        <v>2021</v>
      </c>
      <c r="P7204" s="4" t="str">
        <f>TEXT(Table1[[#This Row],[Invoice Date]],"mmm")</f>
        <v>Feb</v>
      </c>
      <c r="Q7204" s="4">
        <f>WEEKNUM(Table1[[#This Row],[Invoice Date]])</f>
        <v>9</v>
      </c>
    </row>
    <row r="7205" spans="2:17"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c r="O7205" s="4" t="str">
        <f>TEXT(Table1[[#This Row],[Invoice Date]],"yyyy")</f>
        <v>2021</v>
      </c>
      <c r="P7205" s="4" t="str">
        <f>TEXT(Table1[[#This Row],[Invoice Date]],"mmm")</f>
        <v>Feb</v>
      </c>
      <c r="Q7205" s="4">
        <f>WEEKNUM(Table1[[#This Row],[Invoice Date]])</f>
        <v>9</v>
      </c>
    </row>
    <row r="7206" spans="2:17"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c r="O7206" s="4" t="str">
        <f>TEXT(Table1[[#This Row],[Invoice Date]],"yyyy")</f>
        <v>2021</v>
      </c>
      <c r="P7206" s="4" t="str">
        <f>TEXT(Table1[[#This Row],[Invoice Date]],"mmm")</f>
        <v>Feb</v>
      </c>
      <c r="Q7206" s="4">
        <f>WEEKNUM(Table1[[#This Row],[Invoice Date]])</f>
        <v>9</v>
      </c>
    </row>
    <row r="7207" spans="2:17"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c r="O7207" s="4" t="str">
        <f>TEXT(Table1[[#This Row],[Invoice Date]],"yyyy")</f>
        <v>2021</v>
      </c>
      <c r="P7207" s="4" t="str">
        <f>TEXT(Table1[[#This Row],[Invoice Date]],"mmm")</f>
        <v>Feb</v>
      </c>
      <c r="Q7207" s="4">
        <f>WEEKNUM(Table1[[#This Row],[Invoice Date]])</f>
        <v>9</v>
      </c>
    </row>
    <row r="7208" spans="2:17"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c r="O7208" s="4" t="str">
        <f>TEXT(Table1[[#This Row],[Invoice Date]],"yyyy")</f>
        <v>2021</v>
      </c>
      <c r="P7208" s="4" t="str">
        <f>TEXT(Table1[[#This Row],[Invoice Date]],"mmm")</f>
        <v>Feb</v>
      </c>
      <c r="Q7208" s="4">
        <f>WEEKNUM(Table1[[#This Row],[Invoice Date]])</f>
        <v>9</v>
      </c>
    </row>
    <row r="7209" spans="2:17"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c r="O7209" s="4" t="str">
        <f>TEXT(Table1[[#This Row],[Invoice Date]],"yyyy")</f>
        <v>2021</v>
      </c>
      <c r="P7209" s="4" t="str">
        <f>TEXT(Table1[[#This Row],[Invoice Date]],"mmm")</f>
        <v>Mar</v>
      </c>
      <c r="Q7209" s="4">
        <f>WEEKNUM(Table1[[#This Row],[Invoice Date]])</f>
        <v>12</v>
      </c>
    </row>
    <row r="7210" spans="2:17"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c r="O7210" s="4" t="str">
        <f>TEXT(Table1[[#This Row],[Invoice Date]],"yyyy")</f>
        <v>2021</v>
      </c>
      <c r="P7210" s="4" t="str">
        <f>TEXT(Table1[[#This Row],[Invoice Date]],"mmm")</f>
        <v>Mar</v>
      </c>
      <c r="Q7210" s="4">
        <f>WEEKNUM(Table1[[#This Row],[Invoice Date]])</f>
        <v>12</v>
      </c>
    </row>
    <row r="7211" spans="2:17"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c r="O7211" s="4" t="str">
        <f>TEXT(Table1[[#This Row],[Invoice Date]],"yyyy")</f>
        <v>2021</v>
      </c>
      <c r="P7211" s="4" t="str">
        <f>TEXT(Table1[[#This Row],[Invoice Date]],"mmm")</f>
        <v>Mar</v>
      </c>
      <c r="Q7211" s="4">
        <f>WEEKNUM(Table1[[#This Row],[Invoice Date]])</f>
        <v>12</v>
      </c>
    </row>
    <row r="7212" spans="2:17"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c r="O7212" s="4" t="str">
        <f>TEXT(Table1[[#This Row],[Invoice Date]],"yyyy")</f>
        <v>2021</v>
      </c>
      <c r="P7212" s="4" t="str">
        <f>TEXT(Table1[[#This Row],[Invoice Date]],"mmm")</f>
        <v>Mar</v>
      </c>
      <c r="Q7212" s="4">
        <f>WEEKNUM(Table1[[#This Row],[Invoice Date]])</f>
        <v>12</v>
      </c>
    </row>
    <row r="7213" spans="2:17"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c r="O7213" s="4" t="str">
        <f>TEXT(Table1[[#This Row],[Invoice Date]],"yyyy")</f>
        <v>2021</v>
      </c>
      <c r="P7213" s="4" t="str">
        <f>TEXT(Table1[[#This Row],[Invoice Date]],"mmm")</f>
        <v>Mar</v>
      </c>
      <c r="Q7213" s="4">
        <f>WEEKNUM(Table1[[#This Row],[Invoice Date]])</f>
        <v>12</v>
      </c>
    </row>
    <row r="7214" spans="2:17"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c r="O7214" s="4" t="str">
        <f>TEXT(Table1[[#This Row],[Invoice Date]],"yyyy")</f>
        <v>2021</v>
      </c>
      <c r="P7214" s="4" t="str">
        <f>TEXT(Table1[[#This Row],[Invoice Date]],"mmm")</f>
        <v>Mar</v>
      </c>
      <c r="Q7214" s="4">
        <f>WEEKNUM(Table1[[#This Row],[Invoice Date]])</f>
        <v>12</v>
      </c>
    </row>
    <row r="7215" spans="2:17"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c r="O7215" s="4" t="str">
        <f>TEXT(Table1[[#This Row],[Invoice Date]],"yyyy")</f>
        <v>2021</v>
      </c>
      <c r="P7215" s="4" t="str">
        <f>TEXT(Table1[[#This Row],[Invoice Date]],"mmm")</f>
        <v>Apr</v>
      </c>
      <c r="Q7215" s="4">
        <f>WEEKNUM(Table1[[#This Row],[Invoice Date]])</f>
        <v>17</v>
      </c>
    </row>
    <row r="7216" spans="2:17"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c r="O7216" s="4" t="str">
        <f>TEXT(Table1[[#This Row],[Invoice Date]],"yyyy")</f>
        <v>2021</v>
      </c>
      <c r="P7216" s="4" t="str">
        <f>TEXT(Table1[[#This Row],[Invoice Date]],"mmm")</f>
        <v>Apr</v>
      </c>
      <c r="Q7216" s="4">
        <f>WEEKNUM(Table1[[#This Row],[Invoice Date]])</f>
        <v>17</v>
      </c>
    </row>
    <row r="7217" spans="2:17"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c r="O7217" s="4" t="str">
        <f>TEXT(Table1[[#This Row],[Invoice Date]],"yyyy")</f>
        <v>2021</v>
      </c>
      <c r="P7217" s="4" t="str">
        <f>TEXT(Table1[[#This Row],[Invoice Date]],"mmm")</f>
        <v>Apr</v>
      </c>
      <c r="Q7217" s="4">
        <f>WEEKNUM(Table1[[#This Row],[Invoice Date]])</f>
        <v>17</v>
      </c>
    </row>
    <row r="7218" spans="2:17"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c r="O7218" s="4" t="str">
        <f>TEXT(Table1[[#This Row],[Invoice Date]],"yyyy")</f>
        <v>2021</v>
      </c>
      <c r="P7218" s="4" t="str">
        <f>TEXT(Table1[[#This Row],[Invoice Date]],"mmm")</f>
        <v>Apr</v>
      </c>
      <c r="Q7218" s="4">
        <f>WEEKNUM(Table1[[#This Row],[Invoice Date]])</f>
        <v>17</v>
      </c>
    </row>
    <row r="7219" spans="2:17"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c r="O7219" s="4" t="str">
        <f>TEXT(Table1[[#This Row],[Invoice Date]],"yyyy")</f>
        <v>2021</v>
      </c>
      <c r="P7219" s="4" t="str">
        <f>TEXT(Table1[[#This Row],[Invoice Date]],"mmm")</f>
        <v>Apr</v>
      </c>
      <c r="Q7219" s="4">
        <f>WEEKNUM(Table1[[#This Row],[Invoice Date]])</f>
        <v>17</v>
      </c>
    </row>
    <row r="7220" spans="2:17"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c r="O7220" s="4" t="str">
        <f>TEXT(Table1[[#This Row],[Invoice Date]],"yyyy")</f>
        <v>2021</v>
      </c>
      <c r="P7220" s="4" t="str">
        <f>TEXT(Table1[[#This Row],[Invoice Date]],"mmm")</f>
        <v>Apr</v>
      </c>
      <c r="Q7220" s="4">
        <f>WEEKNUM(Table1[[#This Row],[Invoice Date]])</f>
        <v>17</v>
      </c>
    </row>
    <row r="7221" spans="2:17"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c r="O7221" s="4" t="str">
        <f>TEXT(Table1[[#This Row],[Invoice Date]],"yyyy")</f>
        <v>2021</v>
      </c>
      <c r="P7221" s="4" t="str">
        <f>TEXT(Table1[[#This Row],[Invoice Date]],"mmm")</f>
        <v>May</v>
      </c>
      <c r="Q7221" s="4">
        <f>WEEKNUM(Table1[[#This Row],[Invoice Date]])</f>
        <v>21</v>
      </c>
    </row>
    <row r="7222" spans="2:17"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c r="O7222" s="4" t="str">
        <f>TEXT(Table1[[#This Row],[Invoice Date]],"yyyy")</f>
        <v>2021</v>
      </c>
      <c r="P7222" s="4" t="str">
        <f>TEXT(Table1[[#This Row],[Invoice Date]],"mmm")</f>
        <v>May</v>
      </c>
      <c r="Q7222" s="4">
        <f>WEEKNUM(Table1[[#This Row],[Invoice Date]])</f>
        <v>21</v>
      </c>
    </row>
    <row r="7223" spans="2:17"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c r="O7223" s="4" t="str">
        <f>TEXT(Table1[[#This Row],[Invoice Date]],"yyyy")</f>
        <v>2021</v>
      </c>
      <c r="P7223" s="4" t="str">
        <f>TEXT(Table1[[#This Row],[Invoice Date]],"mmm")</f>
        <v>May</v>
      </c>
      <c r="Q7223" s="4">
        <f>WEEKNUM(Table1[[#This Row],[Invoice Date]])</f>
        <v>21</v>
      </c>
    </row>
    <row r="7224" spans="2:17"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c r="O7224" s="4" t="str">
        <f>TEXT(Table1[[#This Row],[Invoice Date]],"yyyy")</f>
        <v>2021</v>
      </c>
      <c r="P7224" s="4" t="str">
        <f>TEXT(Table1[[#This Row],[Invoice Date]],"mmm")</f>
        <v>May</v>
      </c>
      <c r="Q7224" s="4">
        <f>WEEKNUM(Table1[[#This Row],[Invoice Date]])</f>
        <v>21</v>
      </c>
    </row>
    <row r="7225" spans="2:17"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c r="O7225" s="4" t="str">
        <f>TEXT(Table1[[#This Row],[Invoice Date]],"yyyy")</f>
        <v>2021</v>
      </c>
      <c r="P7225" s="4" t="str">
        <f>TEXT(Table1[[#This Row],[Invoice Date]],"mmm")</f>
        <v>May</v>
      </c>
      <c r="Q7225" s="4">
        <f>WEEKNUM(Table1[[#This Row],[Invoice Date]])</f>
        <v>21</v>
      </c>
    </row>
    <row r="7226" spans="2:17"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c r="O7226" s="4" t="str">
        <f>TEXT(Table1[[#This Row],[Invoice Date]],"yyyy")</f>
        <v>2021</v>
      </c>
      <c r="P7226" s="4" t="str">
        <f>TEXT(Table1[[#This Row],[Invoice Date]],"mmm")</f>
        <v>May</v>
      </c>
      <c r="Q7226" s="4">
        <f>WEEKNUM(Table1[[#This Row],[Invoice Date]])</f>
        <v>21</v>
      </c>
    </row>
    <row r="7227" spans="2:17"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c r="O7227" s="4" t="str">
        <f>TEXT(Table1[[#This Row],[Invoice Date]],"yyyy")</f>
        <v>2021</v>
      </c>
      <c r="P7227" s="4" t="str">
        <f>TEXT(Table1[[#This Row],[Invoice Date]],"mmm")</f>
        <v>Jun</v>
      </c>
      <c r="Q7227" s="4">
        <f>WEEKNUM(Table1[[#This Row],[Invoice Date]])</f>
        <v>26</v>
      </c>
    </row>
    <row r="7228" spans="2:17"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c r="O7228" s="4" t="str">
        <f>TEXT(Table1[[#This Row],[Invoice Date]],"yyyy")</f>
        <v>2021</v>
      </c>
      <c r="P7228" s="4" t="str">
        <f>TEXT(Table1[[#This Row],[Invoice Date]],"mmm")</f>
        <v>Jun</v>
      </c>
      <c r="Q7228" s="4">
        <f>WEEKNUM(Table1[[#This Row],[Invoice Date]])</f>
        <v>26</v>
      </c>
    </row>
    <row r="7229" spans="2:17"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c r="O7229" s="4" t="str">
        <f>TEXT(Table1[[#This Row],[Invoice Date]],"yyyy")</f>
        <v>2021</v>
      </c>
      <c r="P7229" s="4" t="str">
        <f>TEXT(Table1[[#This Row],[Invoice Date]],"mmm")</f>
        <v>Jun</v>
      </c>
      <c r="Q7229" s="4">
        <f>WEEKNUM(Table1[[#This Row],[Invoice Date]])</f>
        <v>26</v>
      </c>
    </row>
    <row r="7230" spans="2:17"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c r="O7230" s="4" t="str">
        <f>TEXT(Table1[[#This Row],[Invoice Date]],"yyyy")</f>
        <v>2021</v>
      </c>
      <c r="P7230" s="4" t="str">
        <f>TEXT(Table1[[#This Row],[Invoice Date]],"mmm")</f>
        <v>Jun</v>
      </c>
      <c r="Q7230" s="4">
        <f>WEEKNUM(Table1[[#This Row],[Invoice Date]])</f>
        <v>26</v>
      </c>
    </row>
    <row r="7231" spans="2:17"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c r="O7231" s="4" t="str">
        <f>TEXT(Table1[[#This Row],[Invoice Date]],"yyyy")</f>
        <v>2021</v>
      </c>
      <c r="P7231" s="4" t="str">
        <f>TEXT(Table1[[#This Row],[Invoice Date]],"mmm")</f>
        <v>Jun</v>
      </c>
      <c r="Q7231" s="4">
        <f>WEEKNUM(Table1[[#This Row],[Invoice Date]])</f>
        <v>26</v>
      </c>
    </row>
    <row r="7232" spans="2:17"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c r="O7232" s="4" t="str">
        <f>TEXT(Table1[[#This Row],[Invoice Date]],"yyyy")</f>
        <v>2021</v>
      </c>
      <c r="P7232" s="4" t="str">
        <f>TEXT(Table1[[#This Row],[Invoice Date]],"mmm")</f>
        <v>Jun</v>
      </c>
      <c r="Q7232" s="4">
        <f>WEEKNUM(Table1[[#This Row],[Invoice Date]])</f>
        <v>26</v>
      </c>
    </row>
    <row r="7233" spans="2:17"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c r="O7233" s="4" t="str">
        <f>TEXT(Table1[[#This Row],[Invoice Date]],"yyyy")</f>
        <v>2021</v>
      </c>
      <c r="P7233" s="4" t="str">
        <f>TEXT(Table1[[#This Row],[Invoice Date]],"mmm")</f>
        <v>Jul</v>
      </c>
      <c r="Q7233" s="4">
        <f>WEEKNUM(Table1[[#This Row],[Invoice Date]])</f>
        <v>30</v>
      </c>
    </row>
    <row r="7234" spans="2:17"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c r="O7234" s="4" t="str">
        <f>TEXT(Table1[[#This Row],[Invoice Date]],"yyyy")</f>
        <v>2021</v>
      </c>
      <c r="P7234" s="4" t="str">
        <f>TEXT(Table1[[#This Row],[Invoice Date]],"mmm")</f>
        <v>Jul</v>
      </c>
      <c r="Q7234" s="4">
        <f>WEEKNUM(Table1[[#This Row],[Invoice Date]])</f>
        <v>30</v>
      </c>
    </row>
    <row r="7235" spans="2:17"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c r="O7235" s="4" t="str">
        <f>TEXT(Table1[[#This Row],[Invoice Date]],"yyyy")</f>
        <v>2021</v>
      </c>
      <c r="P7235" s="4" t="str">
        <f>TEXT(Table1[[#This Row],[Invoice Date]],"mmm")</f>
        <v>Jul</v>
      </c>
      <c r="Q7235" s="4">
        <f>WEEKNUM(Table1[[#This Row],[Invoice Date]])</f>
        <v>30</v>
      </c>
    </row>
    <row r="7236" spans="2:17"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c r="O7236" s="4" t="str">
        <f>TEXT(Table1[[#This Row],[Invoice Date]],"yyyy")</f>
        <v>2021</v>
      </c>
      <c r="P7236" s="4" t="str">
        <f>TEXT(Table1[[#This Row],[Invoice Date]],"mmm")</f>
        <v>Jul</v>
      </c>
      <c r="Q7236" s="4">
        <f>WEEKNUM(Table1[[#This Row],[Invoice Date]])</f>
        <v>30</v>
      </c>
    </row>
    <row r="7237" spans="2:17"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c r="O7237" s="4" t="str">
        <f>TEXT(Table1[[#This Row],[Invoice Date]],"yyyy")</f>
        <v>2021</v>
      </c>
      <c r="P7237" s="4" t="str">
        <f>TEXT(Table1[[#This Row],[Invoice Date]],"mmm")</f>
        <v>Jul</v>
      </c>
      <c r="Q7237" s="4">
        <f>WEEKNUM(Table1[[#This Row],[Invoice Date]])</f>
        <v>30</v>
      </c>
    </row>
    <row r="7238" spans="2:17"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c r="O7238" s="4" t="str">
        <f>TEXT(Table1[[#This Row],[Invoice Date]],"yyyy")</f>
        <v>2021</v>
      </c>
      <c r="P7238" s="4" t="str">
        <f>TEXT(Table1[[#This Row],[Invoice Date]],"mmm")</f>
        <v>Jul</v>
      </c>
      <c r="Q7238" s="4">
        <f>WEEKNUM(Table1[[#This Row],[Invoice Date]])</f>
        <v>30</v>
      </c>
    </row>
    <row r="7239" spans="2:17"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c r="O7239" s="4" t="str">
        <f>TEXT(Table1[[#This Row],[Invoice Date]],"yyyy")</f>
        <v>2021</v>
      </c>
      <c r="P7239" s="4" t="str">
        <f>TEXT(Table1[[#This Row],[Invoice Date]],"mmm")</f>
        <v>Aug</v>
      </c>
      <c r="Q7239" s="4">
        <f>WEEKNUM(Table1[[#This Row],[Invoice Date]])</f>
        <v>34</v>
      </c>
    </row>
    <row r="7240" spans="2:17"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c r="O7240" s="4" t="str">
        <f>TEXT(Table1[[#This Row],[Invoice Date]],"yyyy")</f>
        <v>2021</v>
      </c>
      <c r="P7240" s="4" t="str">
        <f>TEXT(Table1[[#This Row],[Invoice Date]],"mmm")</f>
        <v>Aug</v>
      </c>
      <c r="Q7240" s="4">
        <f>WEEKNUM(Table1[[#This Row],[Invoice Date]])</f>
        <v>34</v>
      </c>
    </row>
    <row r="7241" spans="2:17"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c r="O7241" s="4" t="str">
        <f>TEXT(Table1[[#This Row],[Invoice Date]],"yyyy")</f>
        <v>2021</v>
      </c>
      <c r="P7241" s="4" t="str">
        <f>TEXT(Table1[[#This Row],[Invoice Date]],"mmm")</f>
        <v>Aug</v>
      </c>
      <c r="Q7241" s="4">
        <f>WEEKNUM(Table1[[#This Row],[Invoice Date]])</f>
        <v>34</v>
      </c>
    </row>
    <row r="7242" spans="2:17"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c r="O7242" s="4" t="str">
        <f>TEXT(Table1[[#This Row],[Invoice Date]],"yyyy")</f>
        <v>2021</v>
      </c>
      <c r="P7242" s="4" t="str">
        <f>TEXT(Table1[[#This Row],[Invoice Date]],"mmm")</f>
        <v>Aug</v>
      </c>
      <c r="Q7242" s="4">
        <f>WEEKNUM(Table1[[#This Row],[Invoice Date]])</f>
        <v>34</v>
      </c>
    </row>
    <row r="7243" spans="2:17"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c r="O7243" s="4" t="str">
        <f>TEXT(Table1[[#This Row],[Invoice Date]],"yyyy")</f>
        <v>2021</v>
      </c>
      <c r="P7243" s="4" t="str">
        <f>TEXT(Table1[[#This Row],[Invoice Date]],"mmm")</f>
        <v>Aug</v>
      </c>
      <c r="Q7243" s="4">
        <f>WEEKNUM(Table1[[#This Row],[Invoice Date]])</f>
        <v>34</v>
      </c>
    </row>
    <row r="7244" spans="2:17"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c r="O7244" s="4" t="str">
        <f>TEXT(Table1[[#This Row],[Invoice Date]],"yyyy")</f>
        <v>2021</v>
      </c>
      <c r="P7244" s="4" t="str">
        <f>TEXT(Table1[[#This Row],[Invoice Date]],"mmm")</f>
        <v>Aug</v>
      </c>
      <c r="Q7244" s="4">
        <f>WEEKNUM(Table1[[#This Row],[Invoice Date]])</f>
        <v>34</v>
      </c>
    </row>
    <row r="7245" spans="2:17"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c r="O7245" s="4" t="str">
        <f>TEXT(Table1[[#This Row],[Invoice Date]],"yyyy")</f>
        <v>2021</v>
      </c>
      <c r="P7245" s="4" t="str">
        <f>TEXT(Table1[[#This Row],[Invoice Date]],"mmm")</f>
        <v>Sep</v>
      </c>
      <c r="Q7245" s="4">
        <f>WEEKNUM(Table1[[#This Row],[Invoice Date]])</f>
        <v>39</v>
      </c>
    </row>
    <row r="7246" spans="2:17"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c r="O7246" s="4" t="str">
        <f>TEXT(Table1[[#This Row],[Invoice Date]],"yyyy")</f>
        <v>2021</v>
      </c>
      <c r="P7246" s="4" t="str">
        <f>TEXT(Table1[[#This Row],[Invoice Date]],"mmm")</f>
        <v>Sep</v>
      </c>
      <c r="Q7246" s="4">
        <f>WEEKNUM(Table1[[#This Row],[Invoice Date]])</f>
        <v>39</v>
      </c>
    </row>
    <row r="7247" spans="2:17"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c r="O7247" s="4" t="str">
        <f>TEXT(Table1[[#This Row],[Invoice Date]],"yyyy")</f>
        <v>2021</v>
      </c>
      <c r="P7247" s="4" t="str">
        <f>TEXT(Table1[[#This Row],[Invoice Date]],"mmm")</f>
        <v>Sep</v>
      </c>
      <c r="Q7247" s="4">
        <f>WEEKNUM(Table1[[#This Row],[Invoice Date]])</f>
        <v>39</v>
      </c>
    </row>
    <row r="7248" spans="2:17"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c r="O7248" s="4" t="str">
        <f>TEXT(Table1[[#This Row],[Invoice Date]],"yyyy")</f>
        <v>2021</v>
      </c>
      <c r="P7248" s="4" t="str">
        <f>TEXT(Table1[[#This Row],[Invoice Date]],"mmm")</f>
        <v>Sep</v>
      </c>
      <c r="Q7248" s="4">
        <f>WEEKNUM(Table1[[#This Row],[Invoice Date]])</f>
        <v>39</v>
      </c>
    </row>
    <row r="7249" spans="2:17"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c r="O7249" s="4" t="str">
        <f>TEXT(Table1[[#This Row],[Invoice Date]],"yyyy")</f>
        <v>2021</v>
      </c>
      <c r="P7249" s="4" t="str">
        <f>TEXT(Table1[[#This Row],[Invoice Date]],"mmm")</f>
        <v>Sep</v>
      </c>
      <c r="Q7249" s="4">
        <f>WEEKNUM(Table1[[#This Row],[Invoice Date]])</f>
        <v>39</v>
      </c>
    </row>
    <row r="7250" spans="2:17"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c r="O7250" s="4" t="str">
        <f>TEXT(Table1[[#This Row],[Invoice Date]],"yyyy")</f>
        <v>2021</v>
      </c>
      <c r="P7250" s="4" t="str">
        <f>TEXT(Table1[[#This Row],[Invoice Date]],"mmm")</f>
        <v>Sep</v>
      </c>
      <c r="Q7250" s="4">
        <f>WEEKNUM(Table1[[#This Row],[Invoice Date]])</f>
        <v>39</v>
      </c>
    </row>
    <row r="7251" spans="2:17"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c r="O7251" s="4" t="str">
        <f>TEXT(Table1[[#This Row],[Invoice Date]],"yyyy")</f>
        <v>2021</v>
      </c>
      <c r="P7251" s="4" t="str">
        <f>TEXT(Table1[[#This Row],[Invoice Date]],"mmm")</f>
        <v>Oct</v>
      </c>
      <c r="Q7251" s="4">
        <f>WEEKNUM(Table1[[#This Row],[Invoice Date]])</f>
        <v>43</v>
      </c>
    </row>
    <row r="7252" spans="2:17"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c r="O7252" s="4" t="str">
        <f>TEXT(Table1[[#This Row],[Invoice Date]],"yyyy")</f>
        <v>2021</v>
      </c>
      <c r="P7252" s="4" t="str">
        <f>TEXT(Table1[[#This Row],[Invoice Date]],"mmm")</f>
        <v>Oct</v>
      </c>
      <c r="Q7252" s="4">
        <f>WEEKNUM(Table1[[#This Row],[Invoice Date]])</f>
        <v>43</v>
      </c>
    </row>
    <row r="7253" spans="2:17"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c r="O7253" s="4" t="str">
        <f>TEXT(Table1[[#This Row],[Invoice Date]],"yyyy")</f>
        <v>2021</v>
      </c>
      <c r="P7253" s="4" t="str">
        <f>TEXT(Table1[[#This Row],[Invoice Date]],"mmm")</f>
        <v>Oct</v>
      </c>
      <c r="Q7253" s="4">
        <f>WEEKNUM(Table1[[#This Row],[Invoice Date]])</f>
        <v>43</v>
      </c>
    </row>
    <row r="7254" spans="2:17"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c r="O7254" s="4" t="str">
        <f>TEXT(Table1[[#This Row],[Invoice Date]],"yyyy")</f>
        <v>2021</v>
      </c>
      <c r="P7254" s="4" t="str">
        <f>TEXT(Table1[[#This Row],[Invoice Date]],"mmm")</f>
        <v>Oct</v>
      </c>
      <c r="Q7254" s="4">
        <f>WEEKNUM(Table1[[#This Row],[Invoice Date]])</f>
        <v>43</v>
      </c>
    </row>
    <row r="7255" spans="2:17"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c r="O7255" s="4" t="str">
        <f>TEXT(Table1[[#This Row],[Invoice Date]],"yyyy")</f>
        <v>2021</v>
      </c>
      <c r="P7255" s="4" t="str">
        <f>TEXT(Table1[[#This Row],[Invoice Date]],"mmm")</f>
        <v>Oct</v>
      </c>
      <c r="Q7255" s="4">
        <f>WEEKNUM(Table1[[#This Row],[Invoice Date]])</f>
        <v>43</v>
      </c>
    </row>
    <row r="7256" spans="2:17"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c r="O7256" s="4" t="str">
        <f>TEXT(Table1[[#This Row],[Invoice Date]],"yyyy")</f>
        <v>2021</v>
      </c>
      <c r="P7256" s="4" t="str">
        <f>TEXT(Table1[[#This Row],[Invoice Date]],"mmm")</f>
        <v>Oct</v>
      </c>
      <c r="Q7256" s="4">
        <f>WEEKNUM(Table1[[#This Row],[Invoice Date]])</f>
        <v>43</v>
      </c>
    </row>
    <row r="7257" spans="2:17"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c r="O7257" s="4" t="str">
        <f>TEXT(Table1[[#This Row],[Invoice Date]],"yyyy")</f>
        <v>2021</v>
      </c>
      <c r="P7257" s="4" t="str">
        <f>TEXT(Table1[[#This Row],[Invoice Date]],"mmm")</f>
        <v>Nov</v>
      </c>
      <c r="Q7257" s="4">
        <f>WEEKNUM(Table1[[#This Row],[Invoice Date]])</f>
        <v>48</v>
      </c>
    </row>
    <row r="7258" spans="2:17"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c r="O7258" s="4" t="str">
        <f>TEXT(Table1[[#This Row],[Invoice Date]],"yyyy")</f>
        <v>2021</v>
      </c>
      <c r="P7258" s="4" t="str">
        <f>TEXT(Table1[[#This Row],[Invoice Date]],"mmm")</f>
        <v>Nov</v>
      </c>
      <c r="Q7258" s="4">
        <f>WEEKNUM(Table1[[#This Row],[Invoice Date]])</f>
        <v>48</v>
      </c>
    </row>
    <row r="7259" spans="2:17"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c r="O7259" s="4" t="str">
        <f>TEXT(Table1[[#This Row],[Invoice Date]],"yyyy")</f>
        <v>2021</v>
      </c>
      <c r="P7259" s="4" t="str">
        <f>TEXT(Table1[[#This Row],[Invoice Date]],"mmm")</f>
        <v>Nov</v>
      </c>
      <c r="Q7259" s="4">
        <f>WEEKNUM(Table1[[#This Row],[Invoice Date]])</f>
        <v>48</v>
      </c>
    </row>
    <row r="7260" spans="2:17"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c r="O7260" s="4" t="str">
        <f>TEXT(Table1[[#This Row],[Invoice Date]],"yyyy")</f>
        <v>2021</v>
      </c>
      <c r="P7260" s="4" t="str">
        <f>TEXT(Table1[[#This Row],[Invoice Date]],"mmm")</f>
        <v>Nov</v>
      </c>
      <c r="Q7260" s="4">
        <f>WEEKNUM(Table1[[#This Row],[Invoice Date]])</f>
        <v>48</v>
      </c>
    </row>
    <row r="7261" spans="2:17"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c r="O7261" s="4" t="str">
        <f>TEXT(Table1[[#This Row],[Invoice Date]],"yyyy")</f>
        <v>2021</v>
      </c>
      <c r="P7261" s="4" t="str">
        <f>TEXT(Table1[[#This Row],[Invoice Date]],"mmm")</f>
        <v>Nov</v>
      </c>
      <c r="Q7261" s="4">
        <f>WEEKNUM(Table1[[#This Row],[Invoice Date]])</f>
        <v>48</v>
      </c>
    </row>
    <row r="7262" spans="2:17"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c r="O7262" s="4" t="str">
        <f>TEXT(Table1[[#This Row],[Invoice Date]],"yyyy")</f>
        <v>2021</v>
      </c>
      <c r="P7262" s="4" t="str">
        <f>TEXT(Table1[[#This Row],[Invoice Date]],"mmm")</f>
        <v>Nov</v>
      </c>
      <c r="Q7262" s="4">
        <f>WEEKNUM(Table1[[#This Row],[Invoice Date]])</f>
        <v>48</v>
      </c>
    </row>
    <row r="7263" spans="2:17"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c r="O7263" s="4" t="str">
        <f>TEXT(Table1[[#This Row],[Invoice Date]],"yyyy")</f>
        <v>2021</v>
      </c>
      <c r="P7263" s="4" t="str">
        <f>TEXT(Table1[[#This Row],[Invoice Date]],"mmm")</f>
        <v>Dec</v>
      </c>
      <c r="Q7263" s="4">
        <f>WEEKNUM(Table1[[#This Row],[Invoice Date]])</f>
        <v>52</v>
      </c>
    </row>
    <row r="7264" spans="2:17"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c r="O7264" s="4" t="str">
        <f>TEXT(Table1[[#This Row],[Invoice Date]],"yyyy")</f>
        <v>2021</v>
      </c>
      <c r="P7264" s="4" t="str">
        <f>TEXT(Table1[[#This Row],[Invoice Date]],"mmm")</f>
        <v>Dec</v>
      </c>
      <c r="Q7264" s="4">
        <f>WEEKNUM(Table1[[#This Row],[Invoice Date]])</f>
        <v>52</v>
      </c>
    </row>
    <row r="7265" spans="2:17"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c r="O7265" s="4" t="str">
        <f>TEXT(Table1[[#This Row],[Invoice Date]],"yyyy")</f>
        <v>2021</v>
      </c>
      <c r="P7265" s="4" t="str">
        <f>TEXT(Table1[[#This Row],[Invoice Date]],"mmm")</f>
        <v>Dec</v>
      </c>
      <c r="Q7265" s="4">
        <f>WEEKNUM(Table1[[#This Row],[Invoice Date]])</f>
        <v>52</v>
      </c>
    </row>
    <row r="7266" spans="2:17"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c r="O7266" s="4" t="str">
        <f>TEXT(Table1[[#This Row],[Invoice Date]],"yyyy")</f>
        <v>2021</v>
      </c>
      <c r="P7266" s="4" t="str">
        <f>TEXT(Table1[[#This Row],[Invoice Date]],"mmm")</f>
        <v>Dec</v>
      </c>
      <c r="Q7266" s="4">
        <f>WEEKNUM(Table1[[#This Row],[Invoice Date]])</f>
        <v>52</v>
      </c>
    </row>
    <row r="7267" spans="2:17"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c r="O7267" s="4" t="str">
        <f>TEXT(Table1[[#This Row],[Invoice Date]],"yyyy")</f>
        <v>2021</v>
      </c>
      <c r="P7267" s="4" t="str">
        <f>TEXT(Table1[[#This Row],[Invoice Date]],"mmm")</f>
        <v>Dec</v>
      </c>
      <c r="Q7267" s="4">
        <f>WEEKNUM(Table1[[#This Row],[Invoice Date]])</f>
        <v>52</v>
      </c>
    </row>
    <row r="7268" spans="2:17"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c r="O7268" s="4" t="str">
        <f>TEXT(Table1[[#This Row],[Invoice Date]],"yyyy")</f>
        <v>2021</v>
      </c>
      <c r="P7268" s="4" t="str">
        <f>TEXT(Table1[[#This Row],[Invoice Date]],"mmm")</f>
        <v>Dec</v>
      </c>
      <c r="Q7268" s="4">
        <f>WEEKNUM(Table1[[#This Row],[Invoice Date]])</f>
        <v>52</v>
      </c>
    </row>
    <row r="7269" spans="2:17"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c r="O7269" s="4" t="str">
        <f>TEXT(Table1[[#This Row],[Invoice Date]],"yyyy")</f>
        <v>2021</v>
      </c>
      <c r="P7269" s="4" t="str">
        <f>TEXT(Table1[[#This Row],[Invoice Date]],"mmm")</f>
        <v>Jan</v>
      </c>
      <c r="Q7269" s="4">
        <f>WEEKNUM(Table1[[#This Row],[Invoice Date]])</f>
        <v>4</v>
      </c>
    </row>
    <row r="7270" spans="2:17"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c r="O7270" s="4" t="str">
        <f>TEXT(Table1[[#This Row],[Invoice Date]],"yyyy")</f>
        <v>2021</v>
      </c>
      <c r="P7270" s="4" t="str">
        <f>TEXT(Table1[[#This Row],[Invoice Date]],"mmm")</f>
        <v>Jan</v>
      </c>
      <c r="Q7270" s="4">
        <f>WEEKNUM(Table1[[#This Row],[Invoice Date]])</f>
        <v>4</v>
      </c>
    </row>
    <row r="7271" spans="2:17"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c r="O7271" s="4" t="str">
        <f>TEXT(Table1[[#This Row],[Invoice Date]],"yyyy")</f>
        <v>2021</v>
      </c>
      <c r="P7271" s="4" t="str">
        <f>TEXT(Table1[[#This Row],[Invoice Date]],"mmm")</f>
        <v>Jan</v>
      </c>
      <c r="Q7271" s="4">
        <f>WEEKNUM(Table1[[#This Row],[Invoice Date]])</f>
        <v>4</v>
      </c>
    </row>
    <row r="7272" spans="2:17"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c r="O7272" s="4" t="str">
        <f>TEXT(Table1[[#This Row],[Invoice Date]],"yyyy")</f>
        <v>2021</v>
      </c>
      <c r="P7272" s="4" t="str">
        <f>TEXT(Table1[[#This Row],[Invoice Date]],"mmm")</f>
        <v>Jan</v>
      </c>
      <c r="Q7272" s="4">
        <f>WEEKNUM(Table1[[#This Row],[Invoice Date]])</f>
        <v>4</v>
      </c>
    </row>
    <row r="7273" spans="2:17"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c r="O7273" s="4" t="str">
        <f>TEXT(Table1[[#This Row],[Invoice Date]],"yyyy")</f>
        <v>2021</v>
      </c>
      <c r="P7273" s="4" t="str">
        <f>TEXT(Table1[[#This Row],[Invoice Date]],"mmm")</f>
        <v>Jan</v>
      </c>
      <c r="Q7273" s="4">
        <f>WEEKNUM(Table1[[#This Row],[Invoice Date]])</f>
        <v>4</v>
      </c>
    </row>
    <row r="7274" spans="2:17"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c r="O7274" s="4" t="str">
        <f>TEXT(Table1[[#This Row],[Invoice Date]],"yyyy")</f>
        <v>2021</v>
      </c>
      <c r="P7274" s="4" t="str">
        <f>TEXT(Table1[[#This Row],[Invoice Date]],"mmm")</f>
        <v>Jan</v>
      </c>
      <c r="Q7274" s="4">
        <f>WEEKNUM(Table1[[#This Row],[Invoice Date]])</f>
        <v>4</v>
      </c>
    </row>
    <row r="7275" spans="2:17"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c r="O7275" s="4" t="str">
        <f>TEXT(Table1[[#This Row],[Invoice Date]],"yyyy")</f>
        <v>2021</v>
      </c>
      <c r="P7275" s="4" t="str">
        <f>TEXT(Table1[[#This Row],[Invoice Date]],"mmm")</f>
        <v>Feb</v>
      </c>
      <c r="Q7275" s="4">
        <f>WEEKNUM(Table1[[#This Row],[Invoice Date]])</f>
        <v>8</v>
      </c>
    </row>
    <row r="7276" spans="2:17"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c r="O7276" s="4" t="str">
        <f>TEXT(Table1[[#This Row],[Invoice Date]],"yyyy")</f>
        <v>2021</v>
      </c>
      <c r="P7276" s="4" t="str">
        <f>TEXT(Table1[[#This Row],[Invoice Date]],"mmm")</f>
        <v>Feb</v>
      </c>
      <c r="Q7276" s="4">
        <f>WEEKNUM(Table1[[#This Row],[Invoice Date]])</f>
        <v>8</v>
      </c>
    </row>
    <row r="7277" spans="2:17"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c r="O7277" s="4" t="str">
        <f>TEXT(Table1[[#This Row],[Invoice Date]],"yyyy")</f>
        <v>2021</v>
      </c>
      <c r="P7277" s="4" t="str">
        <f>TEXT(Table1[[#This Row],[Invoice Date]],"mmm")</f>
        <v>Feb</v>
      </c>
      <c r="Q7277" s="4">
        <f>WEEKNUM(Table1[[#This Row],[Invoice Date]])</f>
        <v>8</v>
      </c>
    </row>
    <row r="7278" spans="2:17"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c r="O7278" s="4" t="str">
        <f>TEXT(Table1[[#This Row],[Invoice Date]],"yyyy")</f>
        <v>2021</v>
      </c>
      <c r="P7278" s="4" t="str">
        <f>TEXT(Table1[[#This Row],[Invoice Date]],"mmm")</f>
        <v>Feb</v>
      </c>
      <c r="Q7278" s="4">
        <f>WEEKNUM(Table1[[#This Row],[Invoice Date]])</f>
        <v>8</v>
      </c>
    </row>
    <row r="7279" spans="2:17"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c r="O7279" s="4" t="str">
        <f>TEXT(Table1[[#This Row],[Invoice Date]],"yyyy")</f>
        <v>2021</v>
      </c>
      <c r="P7279" s="4" t="str">
        <f>TEXT(Table1[[#This Row],[Invoice Date]],"mmm")</f>
        <v>Feb</v>
      </c>
      <c r="Q7279" s="4">
        <f>WEEKNUM(Table1[[#This Row],[Invoice Date]])</f>
        <v>8</v>
      </c>
    </row>
    <row r="7280" spans="2:17"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c r="O7280" s="4" t="str">
        <f>TEXT(Table1[[#This Row],[Invoice Date]],"yyyy")</f>
        <v>2021</v>
      </c>
      <c r="P7280" s="4" t="str">
        <f>TEXT(Table1[[#This Row],[Invoice Date]],"mmm")</f>
        <v>Feb</v>
      </c>
      <c r="Q7280" s="4">
        <f>WEEKNUM(Table1[[#This Row],[Invoice Date]])</f>
        <v>8</v>
      </c>
    </row>
    <row r="7281" spans="2:17"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c r="O7281" s="4" t="str">
        <f>TEXT(Table1[[#This Row],[Invoice Date]],"yyyy")</f>
        <v>2021</v>
      </c>
      <c r="P7281" s="4" t="str">
        <f>TEXT(Table1[[#This Row],[Invoice Date]],"mmm")</f>
        <v>Mar</v>
      </c>
      <c r="Q7281" s="4">
        <f>WEEKNUM(Table1[[#This Row],[Invoice Date]])</f>
        <v>11</v>
      </c>
    </row>
    <row r="7282" spans="2:17"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c r="O7282" s="4" t="str">
        <f>TEXT(Table1[[#This Row],[Invoice Date]],"yyyy")</f>
        <v>2021</v>
      </c>
      <c r="P7282" s="4" t="str">
        <f>TEXT(Table1[[#This Row],[Invoice Date]],"mmm")</f>
        <v>Mar</v>
      </c>
      <c r="Q7282" s="4">
        <f>WEEKNUM(Table1[[#This Row],[Invoice Date]])</f>
        <v>11</v>
      </c>
    </row>
    <row r="7283" spans="2:17"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c r="O7283" s="4" t="str">
        <f>TEXT(Table1[[#This Row],[Invoice Date]],"yyyy")</f>
        <v>2021</v>
      </c>
      <c r="P7283" s="4" t="str">
        <f>TEXT(Table1[[#This Row],[Invoice Date]],"mmm")</f>
        <v>Mar</v>
      </c>
      <c r="Q7283" s="4">
        <f>WEEKNUM(Table1[[#This Row],[Invoice Date]])</f>
        <v>11</v>
      </c>
    </row>
    <row r="7284" spans="2:17"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c r="O7284" s="4" t="str">
        <f>TEXT(Table1[[#This Row],[Invoice Date]],"yyyy")</f>
        <v>2021</v>
      </c>
      <c r="P7284" s="4" t="str">
        <f>TEXT(Table1[[#This Row],[Invoice Date]],"mmm")</f>
        <v>Mar</v>
      </c>
      <c r="Q7284" s="4">
        <f>WEEKNUM(Table1[[#This Row],[Invoice Date]])</f>
        <v>11</v>
      </c>
    </row>
    <row r="7285" spans="2:17"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c r="O7285" s="4" t="str">
        <f>TEXT(Table1[[#This Row],[Invoice Date]],"yyyy")</f>
        <v>2021</v>
      </c>
      <c r="P7285" s="4" t="str">
        <f>TEXT(Table1[[#This Row],[Invoice Date]],"mmm")</f>
        <v>Mar</v>
      </c>
      <c r="Q7285" s="4">
        <f>WEEKNUM(Table1[[#This Row],[Invoice Date]])</f>
        <v>11</v>
      </c>
    </row>
    <row r="7286" spans="2:17"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c r="O7286" s="4" t="str">
        <f>TEXT(Table1[[#This Row],[Invoice Date]],"yyyy")</f>
        <v>2021</v>
      </c>
      <c r="P7286" s="4" t="str">
        <f>TEXT(Table1[[#This Row],[Invoice Date]],"mmm")</f>
        <v>Mar</v>
      </c>
      <c r="Q7286" s="4">
        <f>WEEKNUM(Table1[[#This Row],[Invoice Date]])</f>
        <v>11</v>
      </c>
    </row>
    <row r="7287" spans="2:17"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c r="O7287" s="4" t="str">
        <f>TEXT(Table1[[#This Row],[Invoice Date]],"yyyy")</f>
        <v>2021</v>
      </c>
      <c r="P7287" s="4" t="str">
        <f>TEXT(Table1[[#This Row],[Invoice Date]],"mmm")</f>
        <v>Apr</v>
      </c>
      <c r="Q7287" s="4">
        <f>WEEKNUM(Table1[[#This Row],[Invoice Date]])</f>
        <v>16</v>
      </c>
    </row>
    <row r="7288" spans="2:17"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c r="O7288" s="4" t="str">
        <f>TEXT(Table1[[#This Row],[Invoice Date]],"yyyy")</f>
        <v>2021</v>
      </c>
      <c r="P7288" s="4" t="str">
        <f>TEXT(Table1[[#This Row],[Invoice Date]],"mmm")</f>
        <v>Apr</v>
      </c>
      <c r="Q7288" s="4">
        <f>WEEKNUM(Table1[[#This Row],[Invoice Date]])</f>
        <v>16</v>
      </c>
    </row>
    <row r="7289" spans="2:17"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c r="O7289" s="4" t="str">
        <f>TEXT(Table1[[#This Row],[Invoice Date]],"yyyy")</f>
        <v>2021</v>
      </c>
      <c r="P7289" s="4" t="str">
        <f>TEXT(Table1[[#This Row],[Invoice Date]],"mmm")</f>
        <v>Apr</v>
      </c>
      <c r="Q7289" s="4">
        <f>WEEKNUM(Table1[[#This Row],[Invoice Date]])</f>
        <v>16</v>
      </c>
    </row>
    <row r="7290" spans="2:17"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c r="O7290" s="4" t="str">
        <f>TEXT(Table1[[#This Row],[Invoice Date]],"yyyy")</f>
        <v>2021</v>
      </c>
      <c r="P7290" s="4" t="str">
        <f>TEXT(Table1[[#This Row],[Invoice Date]],"mmm")</f>
        <v>Apr</v>
      </c>
      <c r="Q7290" s="4">
        <f>WEEKNUM(Table1[[#This Row],[Invoice Date]])</f>
        <v>16</v>
      </c>
    </row>
    <row r="7291" spans="2:17"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c r="O7291" s="4" t="str">
        <f>TEXT(Table1[[#This Row],[Invoice Date]],"yyyy")</f>
        <v>2021</v>
      </c>
      <c r="P7291" s="4" t="str">
        <f>TEXT(Table1[[#This Row],[Invoice Date]],"mmm")</f>
        <v>Apr</v>
      </c>
      <c r="Q7291" s="4">
        <f>WEEKNUM(Table1[[#This Row],[Invoice Date]])</f>
        <v>16</v>
      </c>
    </row>
    <row r="7292" spans="2:17"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c r="O7292" s="4" t="str">
        <f>TEXT(Table1[[#This Row],[Invoice Date]],"yyyy")</f>
        <v>2021</v>
      </c>
      <c r="P7292" s="4" t="str">
        <f>TEXT(Table1[[#This Row],[Invoice Date]],"mmm")</f>
        <v>Apr</v>
      </c>
      <c r="Q7292" s="4">
        <f>WEEKNUM(Table1[[#This Row],[Invoice Date]])</f>
        <v>16</v>
      </c>
    </row>
    <row r="7293" spans="2:17"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c r="O7293" s="4" t="str">
        <f>TEXT(Table1[[#This Row],[Invoice Date]],"yyyy")</f>
        <v>2021</v>
      </c>
      <c r="P7293" s="4" t="str">
        <f>TEXT(Table1[[#This Row],[Invoice Date]],"mmm")</f>
        <v>May</v>
      </c>
      <c r="Q7293" s="4">
        <f>WEEKNUM(Table1[[#This Row],[Invoice Date]])</f>
        <v>20</v>
      </c>
    </row>
    <row r="7294" spans="2:17"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c r="O7294" s="4" t="str">
        <f>TEXT(Table1[[#This Row],[Invoice Date]],"yyyy")</f>
        <v>2021</v>
      </c>
      <c r="P7294" s="4" t="str">
        <f>TEXT(Table1[[#This Row],[Invoice Date]],"mmm")</f>
        <v>May</v>
      </c>
      <c r="Q7294" s="4">
        <f>WEEKNUM(Table1[[#This Row],[Invoice Date]])</f>
        <v>20</v>
      </c>
    </row>
    <row r="7295" spans="2:17"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c r="O7295" s="4" t="str">
        <f>TEXT(Table1[[#This Row],[Invoice Date]],"yyyy")</f>
        <v>2021</v>
      </c>
      <c r="P7295" s="4" t="str">
        <f>TEXT(Table1[[#This Row],[Invoice Date]],"mmm")</f>
        <v>May</v>
      </c>
      <c r="Q7295" s="4">
        <f>WEEKNUM(Table1[[#This Row],[Invoice Date]])</f>
        <v>20</v>
      </c>
    </row>
    <row r="7296" spans="2:17"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c r="O7296" s="4" t="str">
        <f>TEXT(Table1[[#This Row],[Invoice Date]],"yyyy")</f>
        <v>2021</v>
      </c>
      <c r="P7296" s="4" t="str">
        <f>TEXT(Table1[[#This Row],[Invoice Date]],"mmm")</f>
        <v>May</v>
      </c>
      <c r="Q7296" s="4">
        <f>WEEKNUM(Table1[[#This Row],[Invoice Date]])</f>
        <v>20</v>
      </c>
    </row>
    <row r="7297" spans="2:17"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c r="O7297" s="4" t="str">
        <f>TEXT(Table1[[#This Row],[Invoice Date]],"yyyy")</f>
        <v>2021</v>
      </c>
      <c r="P7297" s="4" t="str">
        <f>TEXT(Table1[[#This Row],[Invoice Date]],"mmm")</f>
        <v>May</v>
      </c>
      <c r="Q7297" s="4">
        <f>WEEKNUM(Table1[[#This Row],[Invoice Date]])</f>
        <v>20</v>
      </c>
    </row>
    <row r="7298" spans="2:17"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c r="O7298" s="4" t="str">
        <f>TEXT(Table1[[#This Row],[Invoice Date]],"yyyy")</f>
        <v>2021</v>
      </c>
      <c r="P7298" s="4" t="str">
        <f>TEXT(Table1[[#This Row],[Invoice Date]],"mmm")</f>
        <v>May</v>
      </c>
      <c r="Q7298" s="4">
        <f>WEEKNUM(Table1[[#This Row],[Invoice Date]])</f>
        <v>20</v>
      </c>
    </row>
    <row r="7299" spans="2:17"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c r="O7299" s="4" t="str">
        <f>TEXT(Table1[[#This Row],[Invoice Date]],"yyyy")</f>
        <v>2021</v>
      </c>
      <c r="P7299" s="4" t="str">
        <f>TEXT(Table1[[#This Row],[Invoice Date]],"mmm")</f>
        <v>Jun</v>
      </c>
      <c r="Q7299" s="4">
        <f>WEEKNUM(Table1[[#This Row],[Invoice Date]])</f>
        <v>25</v>
      </c>
    </row>
    <row r="7300" spans="2:17"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c r="O7300" s="4" t="str">
        <f>TEXT(Table1[[#This Row],[Invoice Date]],"yyyy")</f>
        <v>2021</v>
      </c>
      <c r="P7300" s="4" t="str">
        <f>TEXT(Table1[[#This Row],[Invoice Date]],"mmm")</f>
        <v>Jun</v>
      </c>
      <c r="Q7300" s="4">
        <f>WEEKNUM(Table1[[#This Row],[Invoice Date]])</f>
        <v>25</v>
      </c>
    </row>
    <row r="7301" spans="2:17"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c r="O7301" s="4" t="str">
        <f>TEXT(Table1[[#This Row],[Invoice Date]],"yyyy")</f>
        <v>2021</v>
      </c>
      <c r="P7301" s="4" t="str">
        <f>TEXT(Table1[[#This Row],[Invoice Date]],"mmm")</f>
        <v>Jun</v>
      </c>
      <c r="Q7301" s="4">
        <f>WEEKNUM(Table1[[#This Row],[Invoice Date]])</f>
        <v>25</v>
      </c>
    </row>
    <row r="7302" spans="2:17"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c r="O7302" s="4" t="str">
        <f>TEXT(Table1[[#This Row],[Invoice Date]],"yyyy")</f>
        <v>2021</v>
      </c>
      <c r="P7302" s="4" t="str">
        <f>TEXT(Table1[[#This Row],[Invoice Date]],"mmm")</f>
        <v>Jun</v>
      </c>
      <c r="Q7302" s="4">
        <f>WEEKNUM(Table1[[#This Row],[Invoice Date]])</f>
        <v>25</v>
      </c>
    </row>
    <row r="7303" spans="2:17"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c r="O7303" s="4" t="str">
        <f>TEXT(Table1[[#This Row],[Invoice Date]],"yyyy")</f>
        <v>2021</v>
      </c>
      <c r="P7303" s="4" t="str">
        <f>TEXT(Table1[[#This Row],[Invoice Date]],"mmm")</f>
        <v>Jun</v>
      </c>
      <c r="Q7303" s="4">
        <f>WEEKNUM(Table1[[#This Row],[Invoice Date]])</f>
        <v>25</v>
      </c>
    </row>
    <row r="7304" spans="2:17"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c r="O7304" s="4" t="str">
        <f>TEXT(Table1[[#This Row],[Invoice Date]],"yyyy")</f>
        <v>2021</v>
      </c>
      <c r="P7304" s="4" t="str">
        <f>TEXT(Table1[[#This Row],[Invoice Date]],"mmm")</f>
        <v>Jun</v>
      </c>
      <c r="Q7304" s="4">
        <f>WEEKNUM(Table1[[#This Row],[Invoice Date]])</f>
        <v>25</v>
      </c>
    </row>
    <row r="7305" spans="2:17"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c r="O7305" s="4" t="str">
        <f>TEXT(Table1[[#This Row],[Invoice Date]],"yyyy")</f>
        <v>2021</v>
      </c>
      <c r="P7305" s="4" t="str">
        <f>TEXT(Table1[[#This Row],[Invoice Date]],"mmm")</f>
        <v>Jul</v>
      </c>
      <c r="Q7305" s="4">
        <f>WEEKNUM(Table1[[#This Row],[Invoice Date]])</f>
        <v>29</v>
      </c>
    </row>
    <row r="7306" spans="2:17"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c r="O7306" s="4" t="str">
        <f>TEXT(Table1[[#This Row],[Invoice Date]],"yyyy")</f>
        <v>2021</v>
      </c>
      <c r="P7306" s="4" t="str">
        <f>TEXT(Table1[[#This Row],[Invoice Date]],"mmm")</f>
        <v>Jul</v>
      </c>
      <c r="Q7306" s="4">
        <f>WEEKNUM(Table1[[#This Row],[Invoice Date]])</f>
        <v>29</v>
      </c>
    </row>
    <row r="7307" spans="2:17"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c r="O7307" s="4" t="str">
        <f>TEXT(Table1[[#This Row],[Invoice Date]],"yyyy")</f>
        <v>2021</v>
      </c>
      <c r="P7307" s="4" t="str">
        <f>TEXT(Table1[[#This Row],[Invoice Date]],"mmm")</f>
        <v>Jul</v>
      </c>
      <c r="Q7307" s="4">
        <f>WEEKNUM(Table1[[#This Row],[Invoice Date]])</f>
        <v>29</v>
      </c>
    </row>
    <row r="7308" spans="2:17"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c r="O7308" s="4" t="str">
        <f>TEXT(Table1[[#This Row],[Invoice Date]],"yyyy")</f>
        <v>2021</v>
      </c>
      <c r="P7308" s="4" t="str">
        <f>TEXT(Table1[[#This Row],[Invoice Date]],"mmm")</f>
        <v>Jul</v>
      </c>
      <c r="Q7308" s="4">
        <f>WEEKNUM(Table1[[#This Row],[Invoice Date]])</f>
        <v>29</v>
      </c>
    </row>
    <row r="7309" spans="2:17"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c r="O7309" s="4" t="str">
        <f>TEXT(Table1[[#This Row],[Invoice Date]],"yyyy")</f>
        <v>2021</v>
      </c>
      <c r="P7309" s="4" t="str">
        <f>TEXT(Table1[[#This Row],[Invoice Date]],"mmm")</f>
        <v>Jul</v>
      </c>
      <c r="Q7309" s="4">
        <f>WEEKNUM(Table1[[#This Row],[Invoice Date]])</f>
        <v>29</v>
      </c>
    </row>
    <row r="7310" spans="2:17"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c r="O7310" s="4" t="str">
        <f>TEXT(Table1[[#This Row],[Invoice Date]],"yyyy")</f>
        <v>2021</v>
      </c>
      <c r="P7310" s="4" t="str">
        <f>TEXT(Table1[[#This Row],[Invoice Date]],"mmm")</f>
        <v>Jul</v>
      </c>
      <c r="Q7310" s="4">
        <f>WEEKNUM(Table1[[#This Row],[Invoice Date]])</f>
        <v>29</v>
      </c>
    </row>
    <row r="7311" spans="2:17"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c r="O7311" s="4" t="str">
        <f>TEXT(Table1[[#This Row],[Invoice Date]],"yyyy")</f>
        <v>2021</v>
      </c>
      <c r="P7311" s="4" t="str">
        <f>TEXT(Table1[[#This Row],[Invoice Date]],"mmm")</f>
        <v>Aug</v>
      </c>
      <c r="Q7311" s="4">
        <f>WEEKNUM(Table1[[#This Row],[Invoice Date]])</f>
        <v>33</v>
      </c>
    </row>
    <row r="7312" spans="2:17"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c r="O7312" s="4" t="str">
        <f>TEXT(Table1[[#This Row],[Invoice Date]],"yyyy")</f>
        <v>2021</v>
      </c>
      <c r="P7312" s="4" t="str">
        <f>TEXT(Table1[[#This Row],[Invoice Date]],"mmm")</f>
        <v>Aug</v>
      </c>
      <c r="Q7312" s="4">
        <f>WEEKNUM(Table1[[#This Row],[Invoice Date]])</f>
        <v>33</v>
      </c>
    </row>
    <row r="7313" spans="2:17"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c r="O7313" s="4" t="str">
        <f>TEXT(Table1[[#This Row],[Invoice Date]],"yyyy")</f>
        <v>2021</v>
      </c>
      <c r="P7313" s="4" t="str">
        <f>TEXT(Table1[[#This Row],[Invoice Date]],"mmm")</f>
        <v>Aug</v>
      </c>
      <c r="Q7313" s="4">
        <f>WEEKNUM(Table1[[#This Row],[Invoice Date]])</f>
        <v>33</v>
      </c>
    </row>
    <row r="7314" spans="2:17"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c r="O7314" s="4" t="str">
        <f>TEXT(Table1[[#This Row],[Invoice Date]],"yyyy")</f>
        <v>2021</v>
      </c>
      <c r="P7314" s="4" t="str">
        <f>TEXT(Table1[[#This Row],[Invoice Date]],"mmm")</f>
        <v>Aug</v>
      </c>
      <c r="Q7314" s="4">
        <f>WEEKNUM(Table1[[#This Row],[Invoice Date]])</f>
        <v>33</v>
      </c>
    </row>
    <row r="7315" spans="2:17"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c r="O7315" s="4" t="str">
        <f>TEXT(Table1[[#This Row],[Invoice Date]],"yyyy")</f>
        <v>2021</v>
      </c>
      <c r="P7315" s="4" t="str">
        <f>TEXT(Table1[[#This Row],[Invoice Date]],"mmm")</f>
        <v>Aug</v>
      </c>
      <c r="Q7315" s="4">
        <f>WEEKNUM(Table1[[#This Row],[Invoice Date]])</f>
        <v>33</v>
      </c>
    </row>
    <row r="7316" spans="2:17"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c r="O7316" s="4" t="str">
        <f>TEXT(Table1[[#This Row],[Invoice Date]],"yyyy")</f>
        <v>2021</v>
      </c>
      <c r="P7316" s="4" t="str">
        <f>TEXT(Table1[[#This Row],[Invoice Date]],"mmm")</f>
        <v>Aug</v>
      </c>
      <c r="Q7316" s="4">
        <f>WEEKNUM(Table1[[#This Row],[Invoice Date]])</f>
        <v>33</v>
      </c>
    </row>
    <row r="7317" spans="2:17"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c r="O7317" s="4" t="str">
        <f>TEXT(Table1[[#This Row],[Invoice Date]],"yyyy")</f>
        <v>2021</v>
      </c>
      <c r="P7317" s="4" t="str">
        <f>TEXT(Table1[[#This Row],[Invoice Date]],"mmm")</f>
        <v>Sep</v>
      </c>
      <c r="Q7317" s="4">
        <f>WEEKNUM(Table1[[#This Row],[Invoice Date]])</f>
        <v>38</v>
      </c>
    </row>
    <row r="7318" spans="2:17"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c r="O7318" s="4" t="str">
        <f>TEXT(Table1[[#This Row],[Invoice Date]],"yyyy")</f>
        <v>2021</v>
      </c>
      <c r="P7318" s="4" t="str">
        <f>TEXT(Table1[[#This Row],[Invoice Date]],"mmm")</f>
        <v>Sep</v>
      </c>
      <c r="Q7318" s="4">
        <f>WEEKNUM(Table1[[#This Row],[Invoice Date]])</f>
        <v>38</v>
      </c>
    </row>
    <row r="7319" spans="2:17"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c r="O7319" s="4" t="str">
        <f>TEXT(Table1[[#This Row],[Invoice Date]],"yyyy")</f>
        <v>2021</v>
      </c>
      <c r="P7319" s="4" t="str">
        <f>TEXT(Table1[[#This Row],[Invoice Date]],"mmm")</f>
        <v>Sep</v>
      </c>
      <c r="Q7319" s="4">
        <f>WEEKNUM(Table1[[#This Row],[Invoice Date]])</f>
        <v>38</v>
      </c>
    </row>
    <row r="7320" spans="2:17"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c r="O7320" s="4" t="str">
        <f>TEXT(Table1[[#This Row],[Invoice Date]],"yyyy")</f>
        <v>2021</v>
      </c>
      <c r="P7320" s="4" t="str">
        <f>TEXT(Table1[[#This Row],[Invoice Date]],"mmm")</f>
        <v>Sep</v>
      </c>
      <c r="Q7320" s="4">
        <f>WEEKNUM(Table1[[#This Row],[Invoice Date]])</f>
        <v>38</v>
      </c>
    </row>
    <row r="7321" spans="2:17"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c r="O7321" s="4" t="str">
        <f>TEXT(Table1[[#This Row],[Invoice Date]],"yyyy")</f>
        <v>2021</v>
      </c>
      <c r="P7321" s="4" t="str">
        <f>TEXT(Table1[[#This Row],[Invoice Date]],"mmm")</f>
        <v>Sep</v>
      </c>
      <c r="Q7321" s="4">
        <f>WEEKNUM(Table1[[#This Row],[Invoice Date]])</f>
        <v>38</v>
      </c>
    </row>
    <row r="7322" spans="2:17"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c r="O7322" s="4" t="str">
        <f>TEXT(Table1[[#This Row],[Invoice Date]],"yyyy")</f>
        <v>2021</v>
      </c>
      <c r="P7322" s="4" t="str">
        <f>TEXT(Table1[[#This Row],[Invoice Date]],"mmm")</f>
        <v>Sep</v>
      </c>
      <c r="Q7322" s="4">
        <f>WEEKNUM(Table1[[#This Row],[Invoice Date]])</f>
        <v>38</v>
      </c>
    </row>
    <row r="7323" spans="2:17"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c r="O7323" s="4" t="str">
        <f>TEXT(Table1[[#This Row],[Invoice Date]],"yyyy")</f>
        <v>2021</v>
      </c>
      <c r="P7323" s="4" t="str">
        <f>TEXT(Table1[[#This Row],[Invoice Date]],"mmm")</f>
        <v>Oct</v>
      </c>
      <c r="Q7323" s="4">
        <f>WEEKNUM(Table1[[#This Row],[Invoice Date]])</f>
        <v>42</v>
      </c>
    </row>
    <row r="7324" spans="2:17"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c r="O7324" s="4" t="str">
        <f>TEXT(Table1[[#This Row],[Invoice Date]],"yyyy")</f>
        <v>2021</v>
      </c>
      <c r="P7324" s="4" t="str">
        <f>TEXT(Table1[[#This Row],[Invoice Date]],"mmm")</f>
        <v>Oct</v>
      </c>
      <c r="Q7324" s="4">
        <f>WEEKNUM(Table1[[#This Row],[Invoice Date]])</f>
        <v>42</v>
      </c>
    </row>
    <row r="7325" spans="2:17"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c r="O7325" s="4" t="str">
        <f>TEXT(Table1[[#This Row],[Invoice Date]],"yyyy")</f>
        <v>2021</v>
      </c>
      <c r="P7325" s="4" t="str">
        <f>TEXT(Table1[[#This Row],[Invoice Date]],"mmm")</f>
        <v>Oct</v>
      </c>
      <c r="Q7325" s="4">
        <f>WEEKNUM(Table1[[#This Row],[Invoice Date]])</f>
        <v>42</v>
      </c>
    </row>
    <row r="7326" spans="2:17"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c r="O7326" s="4" t="str">
        <f>TEXT(Table1[[#This Row],[Invoice Date]],"yyyy")</f>
        <v>2021</v>
      </c>
      <c r="P7326" s="4" t="str">
        <f>TEXT(Table1[[#This Row],[Invoice Date]],"mmm")</f>
        <v>Oct</v>
      </c>
      <c r="Q7326" s="4">
        <f>WEEKNUM(Table1[[#This Row],[Invoice Date]])</f>
        <v>42</v>
      </c>
    </row>
    <row r="7327" spans="2:17"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c r="O7327" s="4" t="str">
        <f>TEXT(Table1[[#This Row],[Invoice Date]],"yyyy")</f>
        <v>2021</v>
      </c>
      <c r="P7327" s="4" t="str">
        <f>TEXT(Table1[[#This Row],[Invoice Date]],"mmm")</f>
        <v>Oct</v>
      </c>
      <c r="Q7327" s="4">
        <f>WEEKNUM(Table1[[#This Row],[Invoice Date]])</f>
        <v>42</v>
      </c>
    </row>
    <row r="7328" spans="2:17"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c r="O7328" s="4" t="str">
        <f>TEXT(Table1[[#This Row],[Invoice Date]],"yyyy")</f>
        <v>2021</v>
      </c>
      <c r="P7328" s="4" t="str">
        <f>TEXT(Table1[[#This Row],[Invoice Date]],"mmm")</f>
        <v>Oct</v>
      </c>
      <c r="Q7328" s="4">
        <f>WEEKNUM(Table1[[#This Row],[Invoice Date]])</f>
        <v>42</v>
      </c>
    </row>
    <row r="7329" spans="2:17"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c r="O7329" s="4" t="str">
        <f>TEXT(Table1[[#This Row],[Invoice Date]],"yyyy")</f>
        <v>2021</v>
      </c>
      <c r="P7329" s="4" t="str">
        <f>TEXT(Table1[[#This Row],[Invoice Date]],"mmm")</f>
        <v>Nov</v>
      </c>
      <c r="Q7329" s="4">
        <f>WEEKNUM(Table1[[#This Row],[Invoice Date]])</f>
        <v>47</v>
      </c>
    </row>
    <row r="7330" spans="2:17"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c r="O7330" s="4" t="str">
        <f>TEXT(Table1[[#This Row],[Invoice Date]],"yyyy")</f>
        <v>2021</v>
      </c>
      <c r="P7330" s="4" t="str">
        <f>TEXT(Table1[[#This Row],[Invoice Date]],"mmm")</f>
        <v>Nov</v>
      </c>
      <c r="Q7330" s="4">
        <f>WEEKNUM(Table1[[#This Row],[Invoice Date]])</f>
        <v>47</v>
      </c>
    </row>
    <row r="7331" spans="2:17"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c r="O7331" s="4" t="str">
        <f>TEXT(Table1[[#This Row],[Invoice Date]],"yyyy")</f>
        <v>2021</v>
      </c>
      <c r="P7331" s="4" t="str">
        <f>TEXT(Table1[[#This Row],[Invoice Date]],"mmm")</f>
        <v>Nov</v>
      </c>
      <c r="Q7331" s="4">
        <f>WEEKNUM(Table1[[#This Row],[Invoice Date]])</f>
        <v>47</v>
      </c>
    </row>
    <row r="7332" spans="2:17"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c r="O7332" s="4" t="str">
        <f>TEXT(Table1[[#This Row],[Invoice Date]],"yyyy")</f>
        <v>2021</v>
      </c>
      <c r="P7332" s="4" t="str">
        <f>TEXT(Table1[[#This Row],[Invoice Date]],"mmm")</f>
        <v>Nov</v>
      </c>
      <c r="Q7332" s="4">
        <f>WEEKNUM(Table1[[#This Row],[Invoice Date]])</f>
        <v>47</v>
      </c>
    </row>
    <row r="7333" spans="2:17"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c r="O7333" s="4" t="str">
        <f>TEXT(Table1[[#This Row],[Invoice Date]],"yyyy")</f>
        <v>2021</v>
      </c>
      <c r="P7333" s="4" t="str">
        <f>TEXT(Table1[[#This Row],[Invoice Date]],"mmm")</f>
        <v>Nov</v>
      </c>
      <c r="Q7333" s="4">
        <f>WEEKNUM(Table1[[#This Row],[Invoice Date]])</f>
        <v>47</v>
      </c>
    </row>
    <row r="7334" spans="2:17"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c r="O7334" s="4" t="str">
        <f>TEXT(Table1[[#This Row],[Invoice Date]],"yyyy")</f>
        <v>2021</v>
      </c>
      <c r="P7334" s="4" t="str">
        <f>TEXT(Table1[[#This Row],[Invoice Date]],"mmm")</f>
        <v>Nov</v>
      </c>
      <c r="Q7334" s="4">
        <f>WEEKNUM(Table1[[#This Row],[Invoice Date]])</f>
        <v>47</v>
      </c>
    </row>
    <row r="7335" spans="2:17"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c r="O7335" s="4" t="str">
        <f>TEXT(Table1[[#This Row],[Invoice Date]],"yyyy")</f>
        <v>2021</v>
      </c>
      <c r="P7335" s="4" t="str">
        <f>TEXT(Table1[[#This Row],[Invoice Date]],"mmm")</f>
        <v>Dec</v>
      </c>
      <c r="Q7335" s="4">
        <f>WEEKNUM(Table1[[#This Row],[Invoice Date]])</f>
        <v>51</v>
      </c>
    </row>
    <row r="7336" spans="2:17"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c r="O7336" s="4" t="str">
        <f>TEXT(Table1[[#This Row],[Invoice Date]],"yyyy")</f>
        <v>2021</v>
      </c>
      <c r="P7336" s="4" t="str">
        <f>TEXT(Table1[[#This Row],[Invoice Date]],"mmm")</f>
        <v>Dec</v>
      </c>
      <c r="Q7336" s="4">
        <f>WEEKNUM(Table1[[#This Row],[Invoice Date]])</f>
        <v>51</v>
      </c>
    </row>
    <row r="7337" spans="2:17"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c r="O7337" s="4" t="str">
        <f>TEXT(Table1[[#This Row],[Invoice Date]],"yyyy")</f>
        <v>2021</v>
      </c>
      <c r="P7337" s="4" t="str">
        <f>TEXT(Table1[[#This Row],[Invoice Date]],"mmm")</f>
        <v>Dec</v>
      </c>
      <c r="Q7337" s="4">
        <f>WEEKNUM(Table1[[#This Row],[Invoice Date]])</f>
        <v>51</v>
      </c>
    </row>
    <row r="7338" spans="2:17"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c r="O7338" s="4" t="str">
        <f>TEXT(Table1[[#This Row],[Invoice Date]],"yyyy")</f>
        <v>2021</v>
      </c>
      <c r="P7338" s="4" t="str">
        <f>TEXT(Table1[[#This Row],[Invoice Date]],"mmm")</f>
        <v>Dec</v>
      </c>
      <c r="Q7338" s="4">
        <f>WEEKNUM(Table1[[#This Row],[Invoice Date]])</f>
        <v>51</v>
      </c>
    </row>
    <row r="7339" spans="2:17"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c r="O7339" s="4" t="str">
        <f>TEXT(Table1[[#This Row],[Invoice Date]],"yyyy")</f>
        <v>2021</v>
      </c>
      <c r="P7339" s="4" t="str">
        <f>TEXT(Table1[[#This Row],[Invoice Date]],"mmm")</f>
        <v>Dec</v>
      </c>
      <c r="Q7339" s="4">
        <f>WEEKNUM(Table1[[#This Row],[Invoice Date]])</f>
        <v>51</v>
      </c>
    </row>
    <row r="7340" spans="2:17"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c r="O7340" s="4" t="str">
        <f>TEXT(Table1[[#This Row],[Invoice Date]],"yyyy")</f>
        <v>2021</v>
      </c>
      <c r="P7340" s="4" t="str">
        <f>TEXT(Table1[[#This Row],[Invoice Date]],"mmm")</f>
        <v>Dec</v>
      </c>
      <c r="Q7340" s="4">
        <f>WEEKNUM(Table1[[#This Row],[Invoice Date]])</f>
        <v>51</v>
      </c>
    </row>
    <row r="7341" spans="2:17"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c r="O7341" s="4" t="str">
        <f>TEXT(Table1[[#This Row],[Invoice Date]],"yyyy")</f>
        <v>2021</v>
      </c>
      <c r="P7341" s="4" t="str">
        <f>TEXT(Table1[[#This Row],[Invoice Date]],"mmm")</f>
        <v>Jan</v>
      </c>
      <c r="Q7341" s="4">
        <f>WEEKNUM(Table1[[#This Row],[Invoice Date]])</f>
        <v>3</v>
      </c>
    </row>
    <row r="7342" spans="2:17"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c r="O7342" s="4" t="str">
        <f>TEXT(Table1[[#This Row],[Invoice Date]],"yyyy")</f>
        <v>2021</v>
      </c>
      <c r="P7342" s="4" t="str">
        <f>TEXT(Table1[[#This Row],[Invoice Date]],"mmm")</f>
        <v>Jan</v>
      </c>
      <c r="Q7342" s="4">
        <f>WEEKNUM(Table1[[#This Row],[Invoice Date]])</f>
        <v>3</v>
      </c>
    </row>
    <row r="7343" spans="2:17"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c r="O7343" s="4" t="str">
        <f>TEXT(Table1[[#This Row],[Invoice Date]],"yyyy")</f>
        <v>2021</v>
      </c>
      <c r="P7343" s="4" t="str">
        <f>TEXT(Table1[[#This Row],[Invoice Date]],"mmm")</f>
        <v>Jan</v>
      </c>
      <c r="Q7343" s="4">
        <f>WEEKNUM(Table1[[#This Row],[Invoice Date]])</f>
        <v>3</v>
      </c>
    </row>
    <row r="7344" spans="2:17"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c r="O7344" s="4" t="str">
        <f>TEXT(Table1[[#This Row],[Invoice Date]],"yyyy")</f>
        <v>2021</v>
      </c>
      <c r="P7344" s="4" t="str">
        <f>TEXT(Table1[[#This Row],[Invoice Date]],"mmm")</f>
        <v>Jan</v>
      </c>
      <c r="Q7344" s="4">
        <f>WEEKNUM(Table1[[#This Row],[Invoice Date]])</f>
        <v>3</v>
      </c>
    </row>
    <row r="7345" spans="2:17"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c r="O7345" s="4" t="str">
        <f>TEXT(Table1[[#This Row],[Invoice Date]],"yyyy")</f>
        <v>2021</v>
      </c>
      <c r="P7345" s="4" t="str">
        <f>TEXT(Table1[[#This Row],[Invoice Date]],"mmm")</f>
        <v>Jan</v>
      </c>
      <c r="Q7345" s="4">
        <f>WEEKNUM(Table1[[#This Row],[Invoice Date]])</f>
        <v>3</v>
      </c>
    </row>
    <row r="7346" spans="2:17"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c r="O7346" s="4" t="str">
        <f>TEXT(Table1[[#This Row],[Invoice Date]],"yyyy")</f>
        <v>2021</v>
      </c>
      <c r="P7346" s="4" t="str">
        <f>TEXT(Table1[[#This Row],[Invoice Date]],"mmm")</f>
        <v>Jan</v>
      </c>
      <c r="Q7346" s="4">
        <f>WEEKNUM(Table1[[#This Row],[Invoice Date]])</f>
        <v>3</v>
      </c>
    </row>
    <row r="7347" spans="2:17"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c r="O7347" s="4" t="str">
        <f>TEXT(Table1[[#This Row],[Invoice Date]],"yyyy")</f>
        <v>2021</v>
      </c>
      <c r="P7347" s="4" t="str">
        <f>TEXT(Table1[[#This Row],[Invoice Date]],"mmm")</f>
        <v>Feb</v>
      </c>
      <c r="Q7347" s="4">
        <f>WEEKNUM(Table1[[#This Row],[Invoice Date]])</f>
        <v>7</v>
      </c>
    </row>
    <row r="7348" spans="2:17"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c r="O7348" s="4" t="str">
        <f>TEXT(Table1[[#This Row],[Invoice Date]],"yyyy")</f>
        <v>2021</v>
      </c>
      <c r="P7348" s="4" t="str">
        <f>TEXT(Table1[[#This Row],[Invoice Date]],"mmm")</f>
        <v>Feb</v>
      </c>
      <c r="Q7348" s="4">
        <f>WEEKNUM(Table1[[#This Row],[Invoice Date]])</f>
        <v>7</v>
      </c>
    </row>
    <row r="7349" spans="2:17"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c r="O7349" s="4" t="str">
        <f>TEXT(Table1[[#This Row],[Invoice Date]],"yyyy")</f>
        <v>2021</v>
      </c>
      <c r="P7349" s="4" t="str">
        <f>TEXT(Table1[[#This Row],[Invoice Date]],"mmm")</f>
        <v>Feb</v>
      </c>
      <c r="Q7349" s="4">
        <f>WEEKNUM(Table1[[#This Row],[Invoice Date]])</f>
        <v>7</v>
      </c>
    </row>
    <row r="7350" spans="2:17"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c r="O7350" s="4" t="str">
        <f>TEXT(Table1[[#This Row],[Invoice Date]],"yyyy")</f>
        <v>2021</v>
      </c>
      <c r="P7350" s="4" t="str">
        <f>TEXT(Table1[[#This Row],[Invoice Date]],"mmm")</f>
        <v>Feb</v>
      </c>
      <c r="Q7350" s="4">
        <f>WEEKNUM(Table1[[#This Row],[Invoice Date]])</f>
        <v>7</v>
      </c>
    </row>
    <row r="7351" spans="2:17"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c r="O7351" s="4" t="str">
        <f>TEXT(Table1[[#This Row],[Invoice Date]],"yyyy")</f>
        <v>2021</v>
      </c>
      <c r="P7351" s="4" t="str">
        <f>TEXT(Table1[[#This Row],[Invoice Date]],"mmm")</f>
        <v>Feb</v>
      </c>
      <c r="Q7351" s="4">
        <f>WEEKNUM(Table1[[#This Row],[Invoice Date]])</f>
        <v>7</v>
      </c>
    </row>
    <row r="7352" spans="2:17"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c r="O7352" s="4" t="str">
        <f>TEXT(Table1[[#This Row],[Invoice Date]],"yyyy")</f>
        <v>2021</v>
      </c>
      <c r="P7352" s="4" t="str">
        <f>TEXT(Table1[[#This Row],[Invoice Date]],"mmm")</f>
        <v>Feb</v>
      </c>
      <c r="Q7352" s="4">
        <f>WEEKNUM(Table1[[#This Row],[Invoice Date]])</f>
        <v>7</v>
      </c>
    </row>
    <row r="7353" spans="2:17"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c r="O7353" s="4" t="str">
        <f>TEXT(Table1[[#This Row],[Invoice Date]],"yyyy")</f>
        <v>2021</v>
      </c>
      <c r="P7353" s="4" t="str">
        <f>TEXT(Table1[[#This Row],[Invoice Date]],"mmm")</f>
        <v>Mar</v>
      </c>
      <c r="Q7353" s="4">
        <f>WEEKNUM(Table1[[#This Row],[Invoice Date]])</f>
        <v>10</v>
      </c>
    </row>
    <row r="7354" spans="2:17"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c r="O7354" s="4" t="str">
        <f>TEXT(Table1[[#This Row],[Invoice Date]],"yyyy")</f>
        <v>2021</v>
      </c>
      <c r="P7354" s="4" t="str">
        <f>TEXT(Table1[[#This Row],[Invoice Date]],"mmm")</f>
        <v>Mar</v>
      </c>
      <c r="Q7354" s="4">
        <f>WEEKNUM(Table1[[#This Row],[Invoice Date]])</f>
        <v>10</v>
      </c>
    </row>
    <row r="7355" spans="2:17"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c r="O7355" s="4" t="str">
        <f>TEXT(Table1[[#This Row],[Invoice Date]],"yyyy")</f>
        <v>2021</v>
      </c>
      <c r="P7355" s="4" t="str">
        <f>TEXT(Table1[[#This Row],[Invoice Date]],"mmm")</f>
        <v>Mar</v>
      </c>
      <c r="Q7355" s="4">
        <f>WEEKNUM(Table1[[#This Row],[Invoice Date]])</f>
        <v>10</v>
      </c>
    </row>
    <row r="7356" spans="2:17"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c r="O7356" s="4" t="str">
        <f>TEXT(Table1[[#This Row],[Invoice Date]],"yyyy")</f>
        <v>2021</v>
      </c>
      <c r="P7356" s="4" t="str">
        <f>TEXT(Table1[[#This Row],[Invoice Date]],"mmm")</f>
        <v>Mar</v>
      </c>
      <c r="Q7356" s="4">
        <f>WEEKNUM(Table1[[#This Row],[Invoice Date]])</f>
        <v>10</v>
      </c>
    </row>
    <row r="7357" spans="2:17"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c r="O7357" s="4" t="str">
        <f>TEXT(Table1[[#This Row],[Invoice Date]],"yyyy")</f>
        <v>2021</v>
      </c>
      <c r="P7357" s="4" t="str">
        <f>TEXT(Table1[[#This Row],[Invoice Date]],"mmm")</f>
        <v>Mar</v>
      </c>
      <c r="Q7357" s="4">
        <f>WEEKNUM(Table1[[#This Row],[Invoice Date]])</f>
        <v>10</v>
      </c>
    </row>
    <row r="7358" spans="2:17"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c r="O7358" s="4" t="str">
        <f>TEXT(Table1[[#This Row],[Invoice Date]],"yyyy")</f>
        <v>2021</v>
      </c>
      <c r="P7358" s="4" t="str">
        <f>TEXT(Table1[[#This Row],[Invoice Date]],"mmm")</f>
        <v>Mar</v>
      </c>
      <c r="Q7358" s="4">
        <f>WEEKNUM(Table1[[#This Row],[Invoice Date]])</f>
        <v>10</v>
      </c>
    </row>
    <row r="7359" spans="2:17"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c r="O7359" s="4" t="str">
        <f>TEXT(Table1[[#This Row],[Invoice Date]],"yyyy")</f>
        <v>2021</v>
      </c>
      <c r="P7359" s="4" t="str">
        <f>TEXT(Table1[[#This Row],[Invoice Date]],"mmm")</f>
        <v>Apr</v>
      </c>
      <c r="Q7359" s="4">
        <f>WEEKNUM(Table1[[#This Row],[Invoice Date]])</f>
        <v>15</v>
      </c>
    </row>
    <row r="7360" spans="2:17"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c r="O7360" s="4" t="str">
        <f>TEXT(Table1[[#This Row],[Invoice Date]],"yyyy")</f>
        <v>2021</v>
      </c>
      <c r="P7360" s="4" t="str">
        <f>TEXT(Table1[[#This Row],[Invoice Date]],"mmm")</f>
        <v>Apr</v>
      </c>
      <c r="Q7360" s="4">
        <f>WEEKNUM(Table1[[#This Row],[Invoice Date]])</f>
        <v>15</v>
      </c>
    </row>
    <row r="7361" spans="2:17"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c r="O7361" s="4" t="str">
        <f>TEXT(Table1[[#This Row],[Invoice Date]],"yyyy")</f>
        <v>2021</v>
      </c>
      <c r="P7361" s="4" t="str">
        <f>TEXT(Table1[[#This Row],[Invoice Date]],"mmm")</f>
        <v>Apr</v>
      </c>
      <c r="Q7361" s="4">
        <f>WEEKNUM(Table1[[#This Row],[Invoice Date]])</f>
        <v>15</v>
      </c>
    </row>
    <row r="7362" spans="2:17"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c r="O7362" s="4" t="str">
        <f>TEXT(Table1[[#This Row],[Invoice Date]],"yyyy")</f>
        <v>2021</v>
      </c>
      <c r="P7362" s="4" t="str">
        <f>TEXT(Table1[[#This Row],[Invoice Date]],"mmm")</f>
        <v>Apr</v>
      </c>
      <c r="Q7362" s="4">
        <f>WEEKNUM(Table1[[#This Row],[Invoice Date]])</f>
        <v>15</v>
      </c>
    </row>
    <row r="7363" spans="2:17"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c r="O7363" s="4" t="str">
        <f>TEXT(Table1[[#This Row],[Invoice Date]],"yyyy")</f>
        <v>2021</v>
      </c>
      <c r="P7363" s="4" t="str">
        <f>TEXT(Table1[[#This Row],[Invoice Date]],"mmm")</f>
        <v>Apr</v>
      </c>
      <c r="Q7363" s="4">
        <f>WEEKNUM(Table1[[#This Row],[Invoice Date]])</f>
        <v>15</v>
      </c>
    </row>
    <row r="7364" spans="2:17"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c r="O7364" s="4" t="str">
        <f>TEXT(Table1[[#This Row],[Invoice Date]],"yyyy")</f>
        <v>2021</v>
      </c>
      <c r="P7364" s="4" t="str">
        <f>TEXT(Table1[[#This Row],[Invoice Date]],"mmm")</f>
        <v>Apr</v>
      </c>
      <c r="Q7364" s="4">
        <f>WEEKNUM(Table1[[#This Row],[Invoice Date]])</f>
        <v>15</v>
      </c>
    </row>
    <row r="7365" spans="2:17"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c r="O7365" s="4" t="str">
        <f>TEXT(Table1[[#This Row],[Invoice Date]],"yyyy")</f>
        <v>2021</v>
      </c>
      <c r="P7365" s="4" t="str">
        <f>TEXT(Table1[[#This Row],[Invoice Date]],"mmm")</f>
        <v>May</v>
      </c>
      <c r="Q7365" s="4">
        <f>WEEKNUM(Table1[[#This Row],[Invoice Date]])</f>
        <v>19</v>
      </c>
    </row>
    <row r="7366" spans="2:17"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c r="O7366" s="4" t="str">
        <f>TEXT(Table1[[#This Row],[Invoice Date]],"yyyy")</f>
        <v>2021</v>
      </c>
      <c r="P7366" s="4" t="str">
        <f>TEXT(Table1[[#This Row],[Invoice Date]],"mmm")</f>
        <v>May</v>
      </c>
      <c r="Q7366" s="4">
        <f>WEEKNUM(Table1[[#This Row],[Invoice Date]])</f>
        <v>19</v>
      </c>
    </row>
    <row r="7367" spans="2:17"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c r="O7367" s="4" t="str">
        <f>TEXT(Table1[[#This Row],[Invoice Date]],"yyyy")</f>
        <v>2021</v>
      </c>
      <c r="P7367" s="4" t="str">
        <f>TEXT(Table1[[#This Row],[Invoice Date]],"mmm")</f>
        <v>May</v>
      </c>
      <c r="Q7367" s="4">
        <f>WEEKNUM(Table1[[#This Row],[Invoice Date]])</f>
        <v>19</v>
      </c>
    </row>
    <row r="7368" spans="2:17"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c r="O7368" s="4" t="str">
        <f>TEXT(Table1[[#This Row],[Invoice Date]],"yyyy")</f>
        <v>2021</v>
      </c>
      <c r="P7368" s="4" t="str">
        <f>TEXT(Table1[[#This Row],[Invoice Date]],"mmm")</f>
        <v>May</v>
      </c>
      <c r="Q7368" s="4">
        <f>WEEKNUM(Table1[[#This Row],[Invoice Date]])</f>
        <v>19</v>
      </c>
    </row>
    <row r="7369" spans="2:17"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c r="O7369" s="4" t="str">
        <f>TEXT(Table1[[#This Row],[Invoice Date]],"yyyy")</f>
        <v>2021</v>
      </c>
      <c r="P7369" s="4" t="str">
        <f>TEXT(Table1[[#This Row],[Invoice Date]],"mmm")</f>
        <v>May</v>
      </c>
      <c r="Q7369" s="4">
        <f>WEEKNUM(Table1[[#This Row],[Invoice Date]])</f>
        <v>19</v>
      </c>
    </row>
    <row r="7370" spans="2:17"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c r="O7370" s="4" t="str">
        <f>TEXT(Table1[[#This Row],[Invoice Date]],"yyyy")</f>
        <v>2021</v>
      </c>
      <c r="P7370" s="4" t="str">
        <f>TEXT(Table1[[#This Row],[Invoice Date]],"mmm")</f>
        <v>May</v>
      </c>
      <c r="Q7370" s="4">
        <f>WEEKNUM(Table1[[#This Row],[Invoice Date]])</f>
        <v>19</v>
      </c>
    </row>
    <row r="7371" spans="2:17"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c r="O7371" s="4" t="str">
        <f>TEXT(Table1[[#This Row],[Invoice Date]],"yyyy")</f>
        <v>2021</v>
      </c>
      <c r="P7371" s="4" t="str">
        <f>TEXT(Table1[[#This Row],[Invoice Date]],"mmm")</f>
        <v>Jun</v>
      </c>
      <c r="Q7371" s="4">
        <f>WEEKNUM(Table1[[#This Row],[Invoice Date]])</f>
        <v>24</v>
      </c>
    </row>
    <row r="7372" spans="2:17"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c r="O7372" s="4" t="str">
        <f>TEXT(Table1[[#This Row],[Invoice Date]],"yyyy")</f>
        <v>2021</v>
      </c>
      <c r="P7372" s="4" t="str">
        <f>TEXT(Table1[[#This Row],[Invoice Date]],"mmm")</f>
        <v>Jun</v>
      </c>
      <c r="Q7372" s="4">
        <f>WEEKNUM(Table1[[#This Row],[Invoice Date]])</f>
        <v>24</v>
      </c>
    </row>
    <row r="7373" spans="2:17"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c r="O7373" s="4" t="str">
        <f>TEXT(Table1[[#This Row],[Invoice Date]],"yyyy")</f>
        <v>2021</v>
      </c>
      <c r="P7373" s="4" t="str">
        <f>TEXT(Table1[[#This Row],[Invoice Date]],"mmm")</f>
        <v>Jun</v>
      </c>
      <c r="Q7373" s="4">
        <f>WEEKNUM(Table1[[#This Row],[Invoice Date]])</f>
        <v>24</v>
      </c>
    </row>
    <row r="7374" spans="2:17"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c r="O7374" s="4" t="str">
        <f>TEXT(Table1[[#This Row],[Invoice Date]],"yyyy")</f>
        <v>2021</v>
      </c>
      <c r="P7374" s="4" t="str">
        <f>TEXT(Table1[[#This Row],[Invoice Date]],"mmm")</f>
        <v>Jun</v>
      </c>
      <c r="Q7374" s="4">
        <f>WEEKNUM(Table1[[#This Row],[Invoice Date]])</f>
        <v>24</v>
      </c>
    </row>
    <row r="7375" spans="2:17"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c r="O7375" s="4" t="str">
        <f>TEXT(Table1[[#This Row],[Invoice Date]],"yyyy")</f>
        <v>2021</v>
      </c>
      <c r="P7375" s="4" t="str">
        <f>TEXT(Table1[[#This Row],[Invoice Date]],"mmm")</f>
        <v>Jun</v>
      </c>
      <c r="Q7375" s="4">
        <f>WEEKNUM(Table1[[#This Row],[Invoice Date]])</f>
        <v>24</v>
      </c>
    </row>
    <row r="7376" spans="2:17"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c r="O7376" s="4" t="str">
        <f>TEXT(Table1[[#This Row],[Invoice Date]],"yyyy")</f>
        <v>2021</v>
      </c>
      <c r="P7376" s="4" t="str">
        <f>TEXT(Table1[[#This Row],[Invoice Date]],"mmm")</f>
        <v>Jun</v>
      </c>
      <c r="Q7376" s="4">
        <f>WEEKNUM(Table1[[#This Row],[Invoice Date]])</f>
        <v>24</v>
      </c>
    </row>
    <row r="7377" spans="2:17"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c r="O7377" s="4" t="str">
        <f>TEXT(Table1[[#This Row],[Invoice Date]],"yyyy")</f>
        <v>2021</v>
      </c>
      <c r="P7377" s="4" t="str">
        <f>TEXT(Table1[[#This Row],[Invoice Date]],"mmm")</f>
        <v>Jul</v>
      </c>
      <c r="Q7377" s="4">
        <f>WEEKNUM(Table1[[#This Row],[Invoice Date]])</f>
        <v>28</v>
      </c>
    </row>
    <row r="7378" spans="2:17"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c r="O7378" s="4" t="str">
        <f>TEXT(Table1[[#This Row],[Invoice Date]],"yyyy")</f>
        <v>2021</v>
      </c>
      <c r="P7378" s="4" t="str">
        <f>TEXT(Table1[[#This Row],[Invoice Date]],"mmm")</f>
        <v>Jul</v>
      </c>
      <c r="Q7378" s="4">
        <f>WEEKNUM(Table1[[#This Row],[Invoice Date]])</f>
        <v>28</v>
      </c>
    </row>
    <row r="7379" spans="2:17"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c r="O7379" s="4" t="str">
        <f>TEXT(Table1[[#This Row],[Invoice Date]],"yyyy")</f>
        <v>2021</v>
      </c>
      <c r="P7379" s="4" t="str">
        <f>TEXT(Table1[[#This Row],[Invoice Date]],"mmm")</f>
        <v>Jul</v>
      </c>
      <c r="Q7379" s="4">
        <f>WEEKNUM(Table1[[#This Row],[Invoice Date]])</f>
        <v>28</v>
      </c>
    </row>
    <row r="7380" spans="2:17"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c r="O7380" s="4" t="str">
        <f>TEXT(Table1[[#This Row],[Invoice Date]],"yyyy")</f>
        <v>2021</v>
      </c>
      <c r="P7380" s="4" t="str">
        <f>TEXT(Table1[[#This Row],[Invoice Date]],"mmm")</f>
        <v>Jul</v>
      </c>
      <c r="Q7380" s="4">
        <f>WEEKNUM(Table1[[#This Row],[Invoice Date]])</f>
        <v>28</v>
      </c>
    </row>
    <row r="7381" spans="2:17"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c r="O7381" s="4" t="str">
        <f>TEXT(Table1[[#This Row],[Invoice Date]],"yyyy")</f>
        <v>2021</v>
      </c>
      <c r="P7381" s="4" t="str">
        <f>TEXT(Table1[[#This Row],[Invoice Date]],"mmm")</f>
        <v>Jul</v>
      </c>
      <c r="Q7381" s="4">
        <f>WEEKNUM(Table1[[#This Row],[Invoice Date]])</f>
        <v>28</v>
      </c>
    </row>
    <row r="7382" spans="2:17"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c r="O7382" s="4" t="str">
        <f>TEXT(Table1[[#This Row],[Invoice Date]],"yyyy")</f>
        <v>2021</v>
      </c>
      <c r="P7382" s="4" t="str">
        <f>TEXT(Table1[[#This Row],[Invoice Date]],"mmm")</f>
        <v>Jul</v>
      </c>
      <c r="Q7382" s="4">
        <f>WEEKNUM(Table1[[#This Row],[Invoice Date]])</f>
        <v>28</v>
      </c>
    </row>
    <row r="7383" spans="2:17"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c r="O7383" s="4" t="str">
        <f>TEXT(Table1[[#This Row],[Invoice Date]],"yyyy")</f>
        <v>2021</v>
      </c>
      <c r="P7383" s="4" t="str">
        <f>TEXT(Table1[[#This Row],[Invoice Date]],"mmm")</f>
        <v>Aug</v>
      </c>
      <c r="Q7383" s="4">
        <f>WEEKNUM(Table1[[#This Row],[Invoice Date]])</f>
        <v>32</v>
      </c>
    </row>
    <row r="7384" spans="2:17"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c r="O7384" s="4" t="str">
        <f>TEXT(Table1[[#This Row],[Invoice Date]],"yyyy")</f>
        <v>2021</v>
      </c>
      <c r="P7384" s="4" t="str">
        <f>TEXT(Table1[[#This Row],[Invoice Date]],"mmm")</f>
        <v>Aug</v>
      </c>
      <c r="Q7384" s="4">
        <f>WEEKNUM(Table1[[#This Row],[Invoice Date]])</f>
        <v>32</v>
      </c>
    </row>
    <row r="7385" spans="2:17"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c r="O7385" s="4" t="str">
        <f>TEXT(Table1[[#This Row],[Invoice Date]],"yyyy")</f>
        <v>2021</v>
      </c>
      <c r="P7385" s="4" t="str">
        <f>TEXT(Table1[[#This Row],[Invoice Date]],"mmm")</f>
        <v>Aug</v>
      </c>
      <c r="Q7385" s="4">
        <f>WEEKNUM(Table1[[#This Row],[Invoice Date]])</f>
        <v>32</v>
      </c>
    </row>
    <row r="7386" spans="2:17"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c r="O7386" s="4" t="str">
        <f>TEXT(Table1[[#This Row],[Invoice Date]],"yyyy")</f>
        <v>2021</v>
      </c>
      <c r="P7386" s="4" t="str">
        <f>TEXT(Table1[[#This Row],[Invoice Date]],"mmm")</f>
        <v>Aug</v>
      </c>
      <c r="Q7386" s="4">
        <f>WEEKNUM(Table1[[#This Row],[Invoice Date]])</f>
        <v>32</v>
      </c>
    </row>
    <row r="7387" spans="2:17"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c r="O7387" s="4" t="str">
        <f>TEXT(Table1[[#This Row],[Invoice Date]],"yyyy")</f>
        <v>2021</v>
      </c>
      <c r="P7387" s="4" t="str">
        <f>TEXT(Table1[[#This Row],[Invoice Date]],"mmm")</f>
        <v>Aug</v>
      </c>
      <c r="Q7387" s="4">
        <f>WEEKNUM(Table1[[#This Row],[Invoice Date]])</f>
        <v>32</v>
      </c>
    </row>
    <row r="7388" spans="2:17"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c r="O7388" s="4" t="str">
        <f>TEXT(Table1[[#This Row],[Invoice Date]],"yyyy")</f>
        <v>2021</v>
      </c>
      <c r="P7388" s="4" t="str">
        <f>TEXT(Table1[[#This Row],[Invoice Date]],"mmm")</f>
        <v>Aug</v>
      </c>
      <c r="Q7388" s="4">
        <f>WEEKNUM(Table1[[#This Row],[Invoice Date]])</f>
        <v>32</v>
      </c>
    </row>
    <row r="7389" spans="2:17"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c r="O7389" s="4" t="str">
        <f>TEXT(Table1[[#This Row],[Invoice Date]],"yyyy")</f>
        <v>2021</v>
      </c>
      <c r="P7389" s="4" t="str">
        <f>TEXT(Table1[[#This Row],[Invoice Date]],"mmm")</f>
        <v>Sep</v>
      </c>
      <c r="Q7389" s="4">
        <f>WEEKNUM(Table1[[#This Row],[Invoice Date]])</f>
        <v>37</v>
      </c>
    </row>
    <row r="7390" spans="2:17"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c r="O7390" s="4" t="str">
        <f>TEXT(Table1[[#This Row],[Invoice Date]],"yyyy")</f>
        <v>2021</v>
      </c>
      <c r="P7390" s="4" t="str">
        <f>TEXT(Table1[[#This Row],[Invoice Date]],"mmm")</f>
        <v>Sep</v>
      </c>
      <c r="Q7390" s="4">
        <f>WEEKNUM(Table1[[#This Row],[Invoice Date]])</f>
        <v>37</v>
      </c>
    </row>
    <row r="7391" spans="2:17"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c r="O7391" s="4" t="str">
        <f>TEXT(Table1[[#This Row],[Invoice Date]],"yyyy")</f>
        <v>2021</v>
      </c>
      <c r="P7391" s="4" t="str">
        <f>TEXT(Table1[[#This Row],[Invoice Date]],"mmm")</f>
        <v>Sep</v>
      </c>
      <c r="Q7391" s="4">
        <f>WEEKNUM(Table1[[#This Row],[Invoice Date]])</f>
        <v>37</v>
      </c>
    </row>
    <row r="7392" spans="2:17"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c r="O7392" s="4" t="str">
        <f>TEXT(Table1[[#This Row],[Invoice Date]],"yyyy")</f>
        <v>2021</v>
      </c>
      <c r="P7392" s="4" t="str">
        <f>TEXT(Table1[[#This Row],[Invoice Date]],"mmm")</f>
        <v>Sep</v>
      </c>
      <c r="Q7392" s="4">
        <f>WEEKNUM(Table1[[#This Row],[Invoice Date]])</f>
        <v>37</v>
      </c>
    </row>
    <row r="7393" spans="2:17"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c r="O7393" s="4" t="str">
        <f>TEXT(Table1[[#This Row],[Invoice Date]],"yyyy")</f>
        <v>2021</v>
      </c>
      <c r="P7393" s="4" t="str">
        <f>TEXT(Table1[[#This Row],[Invoice Date]],"mmm")</f>
        <v>Sep</v>
      </c>
      <c r="Q7393" s="4">
        <f>WEEKNUM(Table1[[#This Row],[Invoice Date]])</f>
        <v>37</v>
      </c>
    </row>
    <row r="7394" spans="2:17"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c r="O7394" s="4" t="str">
        <f>TEXT(Table1[[#This Row],[Invoice Date]],"yyyy")</f>
        <v>2021</v>
      </c>
      <c r="P7394" s="4" t="str">
        <f>TEXT(Table1[[#This Row],[Invoice Date]],"mmm")</f>
        <v>Sep</v>
      </c>
      <c r="Q7394" s="4">
        <f>WEEKNUM(Table1[[#This Row],[Invoice Date]])</f>
        <v>37</v>
      </c>
    </row>
    <row r="7395" spans="2:17"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c r="O7395" s="4" t="str">
        <f>TEXT(Table1[[#This Row],[Invoice Date]],"yyyy")</f>
        <v>2021</v>
      </c>
      <c r="P7395" s="4" t="str">
        <f>TEXT(Table1[[#This Row],[Invoice Date]],"mmm")</f>
        <v>Oct</v>
      </c>
      <c r="Q7395" s="4">
        <f>WEEKNUM(Table1[[#This Row],[Invoice Date]])</f>
        <v>41</v>
      </c>
    </row>
    <row r="7396" spans="2:17"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c r="O7396" s="4" t="str">
        <f>TEXT(Table1[[#This Row],[Invoice Date]],"yyyy")</f>
        <v>2021</v>
      </c>
      <c r="P7396" s="4" t="str">
        <f>TEXT(Table1[[#This Row],[Invoice Date]],"mmm")</f>
        <v>Oct</v>
      </c>
      <c r="Q7396" s="4">
        <f>WEEKNUM(Table1[[#This Row],[Invoice Date]])</f>
        <v>41</v>
      </c>
    </row>
    <row r="7397" spans="2:17"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c r="O7397" s="4" t="str">
        <f>TEXT(Table1[[#This Row],[Invoice Date]],"yyyy")</f>
        <v>2021</v>
      </c>
      <c r="P7397" s="4" t="str">
        <f>TEXT(Table1[[#This Row],[Invoice Date]],"mmm")</f>
        <v>Oct</v>
      </c>
      <c r="Q7397" s="4">
        <f>WEEKNUM(Table1[[#This Row],[Invoice Date]])</f>
        <v>41</v>
      </c>
    </row>
    <row r="7398" spans="2:17"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c r="O7398" s="4" t="str">
        <f>TEXT(Table1[[#This Row],[Invoice Date]],"yyyy")</f>
        <v>2021</v>
      </c>
      <c r="P7398" s="4" t="str">
        <f>TEXT(Table1[[#This Row],[Invoice Date]],"mmm")</f>
        <v>Oct</v>
      </c>
      <c r="Q7398" s="4">
        <f>WEEKNUM(Table1[[#This Row],[Invoice Date]])</f>
        <v>41</v>
      </c>
    </row>
    <row r="7399" spans="2:17"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c r="O7399" s="4" t="str">
        <f>TEXT(Table1[[#This Row],[Invoice Date]],"yyyy")</f>
        <v>2021</v>
      </c>
      <c r="P7399" s="4" t="str">
        <f>TEXT(Table1[[#This Row],[Invoice Date]],"mmm")</f>
        <v>Oct</v>
      </c>
      <c r="Q7399" s="4">
        <f>WEEKNUM(Table1[[#This Row],[Invoice Date]])</f>
        <v>41</v>
      </c>
    </row>
    <row r="7400" spans="2:17"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c r="O7400" s="4" t="str">
        <f>TEXT(Table1[[#This Row],[Invoice Date]],"yyyy")</f>
        <v>2021</v>
      </c>
      <c r="P7400" s="4" t="str">
        <f>TEXT(Table1[[#This Row],[Invoice Date]],"mmm")</f>
        <v>Oct</v>
      </c>
      <c r="Q7400" s="4">
        <f>WEEKNUM(Table1[[#This Row],[Invoice Date]])</f>
        <v>41</v>
      </c>
    </row>
    <row r="7401" spans="2:17"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c r="O7401" s="4" t="str">
        <f>TEXT(Table1[[#This Row],[Invoice Date]],"yyyy")</f>
        <v>2021</v>
      </c>
      <c r="P7401" s="4" t="str">
        <f>TEXT(Table1[[#This Row],[Invoice Date]],"mmm")</f>
        <v>Nov</v>
      </c>
      <c r="Q7401" s="4">
        <f>WEEKNUM(Table1[[#This Row],[Invoice Date]])</f>
        <v>46</v>
      </c>
    </row>
    <row r="7402" spans="2:17"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c r="O7402" s="4" t="str">
        <f>TEXT(Table1[[#This Row],[Invoice Date]],"yyyy")</f>
        <v>2021</v>
      </c>
      <c r="P7402" s="4" t="str">
        <f>TEXT(Table1[[#This Row],[Invoice Date]],"mmm")</f>
        <v>Nov</v>
      </c>
      <c r="Q7402" s="4">
        <f>WEEKNUM(Table1[[#This Row],[Invoice Date]])</f>
        <v>46</v>
      </c>
    </row>
    <row r="7403" spans="2:17"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c r="O7403" s="4" t="str">
        <f>TEXT(Table1[[#This Row],[Invoice Date]],"yyyy")</f>
        <v>2021</v>
      </c>
      <c r="P7403" s="4" t="str">
        <f>TEXT(Table1[[#This Row],[Invoice Date]],"mmm")</f>
        <v>Nov</v>
      </c>
      <c r="Q7403" s="4">
        <f>WEEKNUM(Table1[[#This Row],[Invoice Date]])</f>
        <v>46</v>
      </c>
    </row>
    <row r="7404" spans="2:17"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c r="O7404" s="4" t="str">
        <f>TEXT(Table1[[#This Row],[Invoice Date]],"yyyy")</f>
        <v>2021</v>
      </c>
      <c r="P7404" s="4" t="str">
        <f>TEXT(Table1[[#This Row],[Invoice Date]],"mmm")</f>
        <v>Nov</v>
      </c>
      <c r="Q7404" s="4">
        <f>WEEKNUM(Table1[[#This Row],[Invoice Date]])</f>
        <v>46</v>
      </c>
    </row>
    <row r="7405" spans="2:17"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c r="O7405" s="4" t="str">
        <f>TEXT(Table1[[#This Row],[Invoice Date]],"yyyy")</f>
        <v>2021</v>
      </c>
      <c r="P7405" s="4" t="str">
        <f>TEXT(Table1[[#This Row],[Invoice Date]],"mmm")</f>
        <v>Nov</v>
      </c>
      <c r="Q7405" s="4">
        <f>WEEKNUM(Table1[[#This Row],[Invoice Date]])</f>
        <v>46</v>
      </c>
    </row>
    <row r="7406" spans="2:17"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c r="O7406" s="4" t="str">
        <f>TEXT(Table1[[#This Row],[Invoice Date]],"yyyy")</f>
        <v>2021</v>
      </c>
      <c r="P7406" s="4" t="str">
        <f>TEXT(Table1[[#This Row],[Invoice Date]],"mmm")</f>
        <v>Nov</v>
      </c>
      <c r="Q7406" s="4">
        <f>WEEKNUM(Table1[[#This Row],[Invoice Date]])</f>
        <v>46</v>
      </c>
    </row>
    <row r="7407" spans="2:17"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c r="O7407" s="4" t="str">
        <f>TEXT(Table1[[#This Row],[Invoice Date]],"yyyy")</f>
        <v>2021</v>
      </c>
      <c r="P7407" s="4" t="str">
        <f>TEXT(Table1[[#This Row],[Invoice Date]],"mmm")</f>
        <v>Dec</v>
      </c>
      <c r="Q7407" s="4">
        <f>WEEKNUM(Table1[[#This Row],[Invoice Date]])</f>
        <v>50</v>
      </c>
    </row>
    <row r="7408" spans="2:17"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c r="O7408" s="4" t="str">
        <f>TEXT(Table1[[#This Row],[Invoice Date]],"yyyy")</f>
        <v>2021</v>
      </c>
      <c r="P7408" s="4" t="str">
        <f>TEXT(Table1[[#This Row],[Invoice Date]],"mmm")</f>
        <v>Dec</v>
      </c>
      <c r="Q7408" s="4">
        <f>WEEKNUM(Table1[[#This Row],[Invoice Date]])</f>
        <v>50</v>
      </c>
    </row>
    <row r="7409" spans="2:17"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c r="O7409" s="4" t="str">
        <f>TEXT(Table1[[#This Row],[Invoice Date]],"yyyy")</f>
        <v>2021</v>
      </c>
      <c r="P7409" s="4" t="str">
        <f>TEXT(Table1[[#This Row],[Invoice Date]],"mmm")</f>
        <v>Dec</v>
      </c>
      <c r="Q7409" s="4">
        <f>WEEKNUM(Table1[[#This Row],[Invoice Date]])</f>
        <v>50</v>
      </c>
    </row>
    <row r="7410" spans="2:17"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c r="O7410" s="4" t="str">
        <f>TEXT(Table1[[#This Row],[Invoice Date]],"yyyy")</f>
        <v>2021</v>
      </c>
      <c r="P7410" s="4" t="str">
        <f>TEXT(Table1[[#This Row],[Invoice Date]],"mmm")</f>
        <v>Dec</v>
      </c>
      <c r="Q7410" s="4">
        <f>WEEKNUM(Table1[[#This Row],[Invoice Date]])</f>
        <v>50</v>
      </c>
    </row>
    <row r="7411" spans="2:17"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c r="O7411" s="4" t="str">
        <f>TEXT(Table1[[#This Row],[Invoice Date]],"yyyy")</f>
        <v>2021</v>
      </c>
      <c r="P7411" s="4" t="str">
        <f>TEXT(Table1[[#This Row],[Invoice Date]],"mmm")</f>
        <v>Dec</v>
      </c>
      <c r="Q7411" s="4">
        <f>WEEKNUM(Table1[[#This Row],[Invoice Date]])</f>
        <v>50</v>
      </c>
    </row>
    <row r="7412" spans="2:17"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c r="O7412" s="4" t="str">
        <f>TEXT(Table1[[#This Row],[Invoice Date]],"yyyy")</f>
        <v>2021</v>
      </c>
      <c r="P7412" s="4" t="str">
        <f>TEXT(Table1[[#This Row],[Invoice Date]],"mmm")</f>
        <v>Dec</v>
      </c>
      <c r="Q7412" s="4">
        <f>WEEKNUM(Table1[[#This Row],[Invoice Date]])</f>
        <v>50</v>
      </c>
    </row>
    <row r="7413" spans="2:17"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c r="O7413" s="4" t="str">
        <f>TEXT(Table1[[#This Row],[Invoice Date]],"yyyy")</f>
        <v>2021</v>
      </c>
      <c r="P7413" s="4" t="str">
        <f>TEXT(Table1[[#This Row],[Invoice Date]],"mmm")</f>
        <v>Jan</v>
      </c>
      <c r="Q7413" s="4">
        <f>WEEKNUM(Table1[[#This Row],[Invoice Date]])</f>
        <v>2</v>
      </c>
    </row>
    <row r="7414" spans="2:17"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c r="O7414" s="4" t="str">
        <f>TEXT(Table1[[#This Row],[Invoice Date]],"yyyy")</f>
        <v>2021</v>
      </c>
      <c r="P7414" s="4" t="str">
        <f>TEXT(Table1[[#This Row],[Invoice Date]],"mmm")</f>
        <v>Jan</v>
      </c>
      <c r="Q7414" s="4">
        <f>WEEKNUM(Table1[[#This Row],[Invoice Date]])</f>
        <v>2</v>
      </c>
    </row>
    <row r="7415" spans="2:17"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c r="O7415" s="4" t="str">
        <f>TEXT(Table1[[#This Row],[Invoice Date]],"yyyy")</f>
        <v>2021</v>
      </c>
      <c r="P7415" s="4" t="str">
        <f>TEXT(Table1[[#This Row],[Invoice Date]],"mmm")</f>
        <v>Jan</v>
      </c>
      <c r="Q7415" s="4">
        <f>WEEKNUM(Table1[[#This Row],[Invoice Date]])</f>
        <v>2</v>
      </c>
    </row>
    <row r="7416" spans="2:17"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c r="O7416" s="4" t="str">
        <f>TEXT(Table1[[#This Row],[Invoice Date]],"yyyy")</f>
        <v>2021</v>
      </c>
      <c r="P7416" s="4" t="str">
        <f>TEXT(Table1[[#This Row],[Invoice Date]],"mmm")</f>
        <v>Jan</v>
      </c>
      <c r="Q7416" s="4">
        <f>WEEKNUM(Table1[[#This Row],[Invoice Date]])</f>
        <v>2</v>
      </c>
    </row>
    <row r="7417" spans="2:17"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c r="O7417" s="4" t="str">
        <f>TEXT(Table1[[#This Row],[Invoice Date]],"yyyy")</f>
        <v>2021</v>
      </c>
      <c r="P7417" s="4" t="str">
        <f>TEXT(Table1[[#This Row],[Invoice Date]],"mmm")</f>
        <v>Jan</v>
      </c>
      <c r="Q7417" s="4">
        <f>WEEKNUM(Table1[[#This Row],[Invoice Date]])</f>
        <v>2</v>
      </c>
    </row>
    <row r="7418" spans="2:17"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c r="O7418" s="4" t="str">
        <f>TEXT(Table1[[#This Row],[Invoice Date]],"yyyy")</f>
        <v>2021</v>
      </c>
      <c r="P7418" s="4" t="str">
        <f>TEXT(Table1[[#This Row],[Invoice Date]],"mmm")</f>
        <v>Jan</v>
      </c>
      <c r="Q7418" s="4">
        <f>WEEKNUM(Table1[[#This Row],[Invoice Date]])</f>
        <v>2</v>
      </c>
    </row>
    <row r="7419" spans="2:17"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c r="O7419" s="4" t="str">
        <f>TEXT(Table1[[#This Row],[Invoice Date]],"yyyy")</f>
        <v>2021</v>
      </c>
      <c r="P7419" s="4" t="str">
        <f>TEXT(Table1[[#This Row],[Invoice Date]],"mmm")</f>
        <v>Feb</v>
      </c>
      <c r="Q7419" s="4">
        <f>WEEKNUM(Table1[[#This Row],[Invoice Date]])</f>
        <v>6</v>
      </c>
    </row>
    <row r="7420" spans="2:17"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c r="O7420" s="4" t="str">
        <f>TEXT(Table1[[#This Row],[Invoice Date]],"yyyy")</f>
        <v>2021</v>
      </c>
      <c r="P7420" s="4" t="str">
        <f>TEXT(Table1[[#This Row],[Invoice Date]],"mmm")</f>
        <v>Feb</v>
      </c>
      <c r="Q7420" s="4">
        <f>WEEKNUM(Table1[[#This Row],[Invoice Date]])</f>
        <v>6</v>
      </c>
    </row>
    <row r="7421" spans="2:17"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c r="O7421" s="4" t="str">
        <f>TEXT(Table1[[#This Row],[Invoice Date]],"yyyy")</f>
        <v>2021</v>
      </c>
      <c r="P7421" s="4" t="str">
        <f>TEXT(Table1[[#This Row],[Invoice Date]],"mmm")</f>
        <v>Feb</v>
      </c>
      <c r="Q7421" s="4">
        <f>WEEKNUM(Table1[[#This Row],[Invoice Date]])</f>
        <v>6</v>
      </c>
    </row>
    <row r="7422" spans="2:17"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c r="O7422" s="4" t="str">
        <f>TEXT(Table1[[#This Row],[Invoice Date]],"yyyy")</f>
        <v>2021</v>
      </c>
      <c r="P7422" s="4" t="str">
        <f>TEXT(Table1[[#This Row],[Invoice Date]],"mmm")</f>
        <v>Feb</v>
      </c>
      <c r="Q7422" s="4">
        <f>WEEKNUM(Table1[[#This Row],[Invoice Date]])</f>
        <v>6</v>
      </c>
    </row>
    <row r="7423" spans="2:17"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c r="O7423" s="4" t="str">
        <f>TEXT(Table1[[#This Row],[Invoice Date]],"yyyy")</f>
        <v>2021</v>
      </c>
      <c r="P7423" s="4" t="str">
        <f>TEXT(Table1[[#This Row],[Invoice Date]],"mmm")</f>
        <v>Feb</v>
      </c>
      <c r="Q7423" s="4">
        <f>WEEKNUM(Table1[[#This Row],[Invoice Date]])</f>
        <v>6</v>
      </c>
    </row>
    <row r="7424" spans="2:17"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c r="O7424" s="4" t="str">
        <f>TEXT(Table1[[#This Row],[Invoice Date]],"yyyy")</f>
        <v>2021</v>
      </c>
      <c r="P7424" s="4" t="str">
        <f>TEXT(Table1[[#This Row],[Invoice Date]],"mmm")</f>
        <v>Feb</v>
      </c>
      <c r="Q7424" s="4">
        <f>WEEKNUM(Table1[[#This Row],[Invoice Date]])</f>
        <v>6</v>
      </c>
    </row>
    <row r="7425" spans="2:17"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c r="O7425" s="4" t="str">
        <f>TEXT(Table1[[#This Row],[Invoice Date]],"yyyy")</f>
        <v>2021</v>
      </c>
      <c r="P7425" s="4" t="str">
        <f>TEXT(Table1[[#This Row],[Invoice Date]],"mmm")</f>
        <v>Mar</v>
      </c>
      <c r="Q7425" s="4">
        <f>WEEKNUM(Table1[[#This Row],[Invoice Date]])</f>
        <v>10</v>
      </c>
    </row>
    <row r="7426" spans="2:17"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c r="O7426" s="4" t="str">
        <f>TEXT(Table1[[#This Row],[Invoice Date]],"yyyy")</f>
        <v>2021</v>
      </c>
      <c r="P7426" s="4" t="str">
        <f>TEXT(Table1[[#This Row],[Invoice Date]],"mmm")</f>
        <v>Mar</v>
      </c>
      <c r="Q7426" s="4">
        <f>WEEKNUM(Table1[[#This Row],[Invoice Date]])</f>
        <v>10</v>
      </c>
    </row>
    <row r="7427" spans="2:17"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c r="O7427" s="4" t="str">
        <f>TEXT(Table1[[#This Row],[Invoice Date]],"yyyy")</f>
        <v>2021</v>
      </c>
      <c r="P7427" s="4" t="str">
        <f>TEXT(Table1[[#This Row],[Invoice Date]],"mmm")</f>
        <v>Mar</v>
      </c>
      <c r="Q7427" s="4">
        <f>WEEKNUM(Table1[[#This Row],[Invoice Date]])</f>
        <v>10</v>
      </c>
    </row>
    <row r="7428" spans="2:17"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c r="O7428" s="4" t="str">
        <f>TEXT(Table1[[#This Row],[Invoice Date]],"yyyy")</f>
        <v>2021</v>
      </c>
      <c r="P7428" s="4" t="str">
        <f>TEXT(Table1[[#This Row],[Invoice Date]],"mmm")</f>
        <v>Mar</v>
      </c>
      <c r="Q7428" s="4">
        <f>WEEKNUM(Table1[[#This Row],[Invoice Date]])</f>
        <v>10</v>
      </c>
    </row>
    <row r="7429" spans="2:17"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c r="O7429" s="4" t="str">
        <f>TEXT(Table1[[#This Row],[Invoice Date]],"yyyy")</f>
        <v>2021</v>
      </c>
      <c r="P7429" s="4" t="str">
        <f>TEXT(Table1[[#This Row],[Invoice Date]],"mmm")</f>
        <v>Mar</v>
      </c>
      <c r="Q7429" s="4">
        <f>WEEKNUM(Table1[[#This Row],[Invoice Date]])</f>
        <v>10</v>
      </c>
    </row>
    <row r="7430" spans="2:17"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c r="O7430" s="4" t="str">
        <f>TEXT(Table1[[#This Row],[Invoice Date]],"yyyy")</f>
        <v>2021</v>
      </c>
      <c r="P7430" s="4" t="str">
        <f>TEXT(Table1[[#This Row],[Invoice Date]],"mmm")</f>
        <v>Mar</v>
      </c>
      <c r="Q7430" s="4">
        <f>WEEKNUM(Table1[[#This Row],[Invoice Date]])</f>
        <v>10</v>
      </c>
    </row>
    <row r="7431" spans="2:17"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c r="O7431" s="4" t="str">
        <f>TEXT(Table1[[#This Row],[Invoice Date]],"yyyy")</f>
        <v>2021</v>
      </c>
      <c r="P7431" s="4" t="str">
        <f>TEXT(Table1[[#This Row],[Invoice Date]],"mmm")</f>
        <v>Apr</v>
      </c>
      <c r="Q7431" s="4">
        <f>WEEKNUM(Table1[[#This Row],[Invoice Date]])</f>
        <v>15</v>
      </c>
    </row>
    <row r="7432" spans="2:17"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c r="O7432" s="4" t="str">
        <f>TEXT(Table1[[#This Row],[Invoice Date]],"yyyy")</f>
        <v>2021</v>
      </c>
      <c r="P7432" s="4" t="str">
        <f>TEXT(Table1[[#This Row],[Invoice Date]],"mmm")</f>
        <v>Apr</v>
      </c>
      <c r="Q7432" s="4">
        <f>WEEKNUM(Table1[[#This Row],[Invoice Date]])</f>
        <v>15</v>
      </c>
    </row>
    <row r="7433" spans="2:17"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c r="O7433" s="4" t="str">
        <f>TEXT(Table1[[#This Row],[Invoice Date]],"yyyy")</f>
        <v>2021</v>
      </c>
      <c r="P7433" s="4" t="str">
        <f>TEXT(Table1[[#This Row],[Invoice Date]],"mmm")</f>
        <v>Apr</v>
      </c>
      <c r="Q7433" s="4">
        <f>WEEKNUM(Table1[[#This Row],[Invoice Date]])</f>
        <v>15</v>
      </c>
    </row>
    <row r="7434" spans="2:17"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c r="O7434" s="4" t="str">
        <f>TEXT(Table1[[#This Row],[Invoice Date]],"yyyy")</f>
        <v>2021</v>
      </c>
      <c r="P7434" s="4" t="str">
        <f>TEXT(Table1[[#This Row],[Invoice Date]],"mmm")</f>
        <v>Apr</v>
      </c>
      <c r="Q7434" s="4">
        <f>WEEKNUM(Table1[[#This Row],[Invoice Date]])</f>
        <v>15</v>
      </c>
    </row>
    <row r="7435" spans="2:17"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c r="O7435" s="4" t="str">
        <f>TEXT(Table1[[#This Row],[Invoice Date]],"yyyy")</f>
        <v>2021</v>
      </c>
      <c r="P7435" s="4" t="str">
        <f>TEXT(Table1[[#This Row],[Invoice Date]],"mmm")</f>
        <v>Apr</v>
      </c>
      <c r="Q7435" s="4">
        <f>WEEKNUM(Table1[[#This Row],[Invoice Date]])</f>
        <v>15</v>
      </c>
    </row>
    <row r="7436" spans="2:17"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c r="O7436" s="4" t="str">
        <f>TEXT(Table1[[#This Row],[Invoice Date]],"yyyy")</f>
        <v>2021</v>
      </c>
      <c r="P7436" s="4" t="str">
        <f>TEXT(Table1[[#This Row],[Invoice Date]],"mmm")</f>
        <v>Apr</v>
      </c>
      <c r="Q7436" s="4">
        <f>WEEKNUM(Table1[[#This Row],[Invoice Date]])</f>
        <v>15</v>
      </c>
    </row>
    <row r="7437" spans="2:17"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c r="O7437" s="4" t="str">
        <f>TEXT(Table1[[#This Row],[Invoice Date]],"yyyy")</f>
        <v>2021</v>
      </c>
      <c r="P7437" s="4" t="str">
        <f>TEXT(Table1[[#This Row],[Invoice Date]],"mmm")</f>
        <v>May</v>
      </c>
      <c r="Q7437" s="4">
        <f>WEEKNUM(Table1[[#This Row],[Invoice Date]])</f>
        <v>19</v>
      </c>
    </row>
    <row r="7438" spans="2:17"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c r="O7438" s="4" t="str">
        <f>TEXT(Table1[[#This Row],[Invoice Date]],"yyyy")</f>
        <v>2021</v>
      </c>
      <c r="P7438" s="4" t="str">
        <f>TEXT(Table1[[#This Row],[Invoice Date]],"mmm")</f>
        <v>May</v>
      </c>
      <c r="Q7438" s="4">
        <f>WEEKNUM(Table1[[#This Row],[Invoice Date]])</f>
        <v>19</v>
      </c>
    </row>
    <row r="7439" spans="2:17"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c r="O7439" s="4" t="str">
        <f>TEXT(Table1[[#This Row],[Invoice Date]],"yyyy")</f>
        <v>2021</v>
      </c>
      <c r="P7439" s="4" t="str">
        <f>TEXT(Table1[[#This Row],[Invoice Date]],"mmm")</f>
        <v>May</v>
      </c>
      <c r="Q7439" s="4">
        <f>WEEKNUM(Table1[[#This Row],[Invoice Date]])</f>
        <v>19</v>
      </c>
    </row>
    <row r="7440" spans="2:17"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c r="O7440" s="4" t="str">
        <f>TEXT(Table1[[#This Row],[Invoice Date]],"yyyy")</f>
        <v>2021</v>
      </c>
      <c r="P7440" s="4" t="str">
        <f>TEXT(Table1[[#This Row],[Invoice Date]],"mmm")</f>
        <v>May</v>
      </c>
      <c r="Q7440" s="4">
        <f>WEEKNUM(Table1[[#This Row],[Invoice Date]])</f>
        <v>19</v>
      </c>
    </row>
    <row r="7441" spans="2:17"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c r="O7441" s="4" t="str">
        <f>TEXT(Table1[[#This Row],[Invoice Date]],"yyyy")</f>
        <v>2021</v>
      </c>
      <c r="P7441" s="4" t="str">
        <f>TEXT(Table1[[#This Row],[Invoice Date]],"mmm")</f>
        <v>May</v>
      </c>
      <c r="Q7441" s="4">
        <f>WEEKNUM(Table1[[#This Row],[Invoice Date]])</f>
        <v>19</v>
      </c>
    </row>
    <row r="7442" spans="2:17"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c r="O7442" s="4" t="str">
        <f>TEXT(Table1[[#This Row],[Invoice Date]],"yyyy")</f>
        <v>2021</v>
      </c>
      <c r="P7442" s="4" t="str">
        <f>TEXT(Table1[[#This Row],[Invoice Date]],"mmm")</f>
        <v>May</v>
      </c>
      <c r="Q7442" s="4">
        <f>WEEKNUM(Table1[[#This Row],[Invoice Date]])</f>
        <v>19</v>
      </c>
    </row>
    <row r="7443" spans="2:17"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c r="O7443" s="4" t="str">
        <f>TEXT(Table1[[#This Row],[Invoice Date]],"yyyy")</f>
        <v>2021</v>
      </c>
      <c r="P7443" s="4" t="str">
        <f>TEXT(Table1[[#This Row],[Invoice Date]],"mmm")</f>
        <v>Jun</v>
      </c>
      <c r="Q7443" s="4">
        <f>WEEKNUM(Table1[[#This Row],[Invoice Date]])</f>
        <v>23</v>
      </c>
    </row>
    <row r="7444" spans="2:17"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c r="O7444" s="4" t="str">
        <f>TEXT(Table1[[#This Row],[Invoice Date]],"yyyy")</f>
        <v>2021</v>
      </c>
      <c r="P7444" s="4" t="str">
        <f>TEXT(Table1[[#This Row],[Invoice Date]],"mmm")</f>
        <v>Jun</v>
      </c>
      <c r="Q7444" s="4">
        <f>WEEKNUM(Table1[[#This Row],[Invoice Date]])</f>
        <v>23</v>
      </c>
    </row>
    <row r="7445" spans="2:17"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c r="O7445" s="4" t="str">
        <f>TEXT(Table1[[#This Row],[Invoice Date]],"yyyy")</f>
        <v>2021</v>
      </c>
      <c r="P7445" s="4" t="str">
        <f>TEXT(Table1[[#This Row],[Invoice Date]],"mmm")</f>
        <v>Jun</v>
      </c>
      <c r="Q7445" s="4">
        <f>WEEKNUM(Table1[[#This Row],[Invoice Date]])</f>
        <v>23</v>
      </c>
    </row>
    <row r="7446" spans="2:17"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c r="O7446" s="4" t="str">
        <f>TEXT(Table1[[#This Row],[Invoice Date]],"yyyy")</f>
        <v>2021</v>
      </c>
      <c r="P7446" s="4" t="str">
        <f>TEXT(Table1[[#This Row],[Invoice Date]],"mmm")</f>
        <v>Jun</v>
      </c>
      <c r="Q7446" s="4">
        <f>WEEKNUM(Table1[[#This Row],[Invoice Date]])</f>
        <v>23</v>
      </c>
    </row>
    <row r="7447" spans="2:17"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c r="O7447" s="4" t="str">
        <f>TEXT(Table1[[#This Row],[Invoice Date]],"yyyy")</f>
        <v>2021</v>
      </c>
      <c r="P7447" s="4" t="str">
        <f>TEXT(Table1[[#This Row],[Invoice Date]],"mmm")</f>
        <v>Jun</v>
      </c>
      <c r="Q7447" s="4">
        <f>WEEKNUM(Table1[[#This Row],[Invoice Date]])</f>
        <v>23</v>
      </c>
    </row>
    <row r="7448" spans="2:17"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c r="O7448" s="4" t="str">
        <f>TEXT(Table1[[#This Row],[Invoice Date]],"yyyy")</f>
        <v>2021</v>
      </c>
      <c r="P7448" s="4" t="str">
        <f>TEXT(Table1[[#This Row],[Invoice Date]],"mmm")</f>
        <v>Jun</v>
      </c>
      <c r="Q7448" s="4">
        <f>WEEKNUM(Table1[[#This Row],[Invoice Date]])</f>
        <v>23</v>
      </c>
    </row>
    <row r="7449" spans="2:17"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c r="O7449" s="4" t="str">
        <f>TEXT(Table1[[#This Row],[Invoice Date]],"yyyy")</f>
        <v>2021</v>
      </c>
      <c r="P7449" s="4" t="str">
        <f>TEXT(Table1[[#This Row],[Invoice Date]],"mmm")</f>
        <v>Jul</v>
      </c>
      <c r="Q7449" s="4">
        <f>WEEKNUM(Table1[[#This Row],[Invoice Date]])</f>
        <v>27</v>
      </c>
    </row>
    <row r="7450" spans="2:17"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c r="O7450" s="4" t="str">
        <f>TEXT(Table1[[#This Row],[Invoice Date]],"yyyy")</f>
        <v>2021</v>
      </c>
      <c r="P7450" s="4" t="str">
        <f>TEXT(Table1[[#This Row],[Invoice Date]],"mmm")</f>
        <v>Jul</v>
      </c>
      <c r="Q7450" s="4">
        <f>WEEKNUM(Table1[[#This Row],[Invoice Date]])</f>
        <v>27</v>
      </c>
    </row>
    <row r="7451" spans="2:17"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c r="O7451" s="4" t="str">
        <f>TEXT(Table1[[#This Row],[Invoice Date]],"yyyy")</f>
        <v>2021</v>
      </c>
      <c r="P7451" s="4" t="str">
        <f>TEXT(Table1[[#This Row],[Invoice Date]],"mmm")</f>
        <v>Jul</v>
      </c>
      <c r="Q7451" s="4">
        <f>WEEKNUM(Table1[[#This Row],[Invoice Date]])</f>
        <v>27</v>
      </c>
    </row>
    <row r="7452" spans="2:17"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c r="O7452" s="4" t="str">
        <f>TEXT(Table1[[#This Row],[Invoice Date]],"yyyy")</f>
        <v>2021</v>
      </c>
      <c r="P7452" s="4" t="str">
        <f>TEXT(Table1[[#This Row],[Invoice Date]],"mmm")</f>
        <v>Jul</v>
      </c>
      <c r="Q7452" s="4">
        <f>WEEKNUM(Table1[[#This Row],[Invoice Date]])</f>
        <v>27</v>
      </c>
    </row>
    <row r="7453" spans="2:17"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c r="O7453" s="4" t="str">
        <f>TEXT(Table1[[#This Row],[Invoice Date]],"yyyy")</f>
        <v>2021</v>
      </c>
      <c r="P7453" s="4" t="str">
        <f>TEXT(Table1[[#This Row],[Invoice Date]],"mmm")</f>
        <v>Jul</v>
      </c>
      <c r="Q7453" s="4">
        <f>WEEKNUM(Table1[[#This Row],[Invoice Date]])</f>
        <v>27</v>
      </c>
    </row>
    <row r="7454" spans="2:17"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c r="O7454" s="4" t="str">
        <f>TEXT(Table1[[#This Row],[Invoice Date]],"yyyy")</f>
        <v>2021</v>
      </c>
      <c r="P7454" s="4" t="str">
        <f>TEXT(Table1[[#This Row],[Invoice Date]],"mmm")</f>
        <v>Jul</v>
      </c>
      <c r="Q7454" s="4">
        <f>WEEKNUM(Table1[[#This Row],[Invoice Date]])</f>
        <v>27</v>
      </c>
    </row>
    <row r="7455" spans="2:17"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c r="O7455" s="4" t="str">
        <f>TEXT(Table1[[#This Row],[Invoice Date]],"yyyy")</f>
        <v>2021</v>
      </c>
      <c r="P7455" s="4" t="str">
        <f>TEXT(Table1[[#This Row],[Invoice Date]],"mmm")</f>
        <v>Aug</v>
      </c>
      <c r="Q7455" s="4">
        <f>WEEKNUM(Table1[[#This Row],[Invoice Date]])</f>
        <v>32</v>
      </c>
    </row>
    <row r="7456" spans="2:17"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c r="O7456" s="4" t="str">
        <f>TEXT(Table1[[#This Row],[Invoice Date]],"yyyy")</f>
        <v>2021</v>
      </c>
      <c r="P7456" s="4" t="str">
        <f>TEXT(Table1[[#This Row],[Invoice Date]],"mmm")</f>
        <v>Aug</v>
      </c>
      <c r="Q7456" s="4">
        <f>WEEKNUM(Table1[[#This Row],[Invoice Date]])</f>
        <v>32</v>
      </c>
    </row>
    <row r="7457" spans="2:17"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c r="O7457" s="4" t="str">
        <f>TEXT(Table1[[#This Row],[Invoice Date]],"yyyy")</f>
        <v>2021</v>
      </c>
      <c r="P7457" s="4" t="str">
        <f>TEXT(Table1[[#This Row],[Invoice Date]],"mmm")</f>
        <v>Aug</v>
      </c>
      <c r="Q7457" s="4">
        <f>WEEKNUM(Table1[[#This Row],[Invoice Date]])</f>
        <v>32</v>
      </c>
    </row>
    <row r="7458" spans="2:17"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c r="O7458" s="4" t="str">
        <f>TEXT(Table1[[#This Row],[Invoice Date]],"yyyy")</f>
        <v>2021</v>
      </c>
      <c r="P7458" s="4" t="str">
        <f>TEXT(Table1[[#This Row],[Invoice Date]],"mmm")</f>
        <v>Aug</v>
      </c>
      <c r="Q7458" s="4">
        <f>WEEKNUM(Table1[[#This Row],[Invoice Date]])</f>
        <v>32</v>
      </c>
    </row>
    <row r="7459" spans="2:17"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c r="O7459" s="4" t="str">
        <f>TEXT(Table1[[#This Row],[Invoice Date]],"yyyy")</f>
        <v>2021</v>
      </c>
      <c r="P7459" s="4" t="str">
        <f>TEXT(Table1[[#This Row],[Invoice Date]],"mmm")</f>
        <v>Aug</v>
      </c>
      <c r="Q7459" s="4">
        <f>WEEKNUM(Table1[[#This Row],[Invoice Date]])</f>
        <v>32</v>
      </c>
    </row>
    <row r="7460" spans="2:17"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c r="O7460" s="4" t="str">
        <f>TEXT(Table1[[#This Row],[Invoice Date]],"yyyy")</f>
        <v>2021</v>
      </c>
      <c r="P7460" s="4" t="str">
        <f>TEXT(Table1[[#This Row],[Invoice Date]],"mmm")</f>
        <v>Aug</v>
      </c>
      <c r="Q7460" s="4">
        <f>WEEKNUM(Table1[[#This Row],[Invoice Date]])</f>
        <v>32</v>
      </c>
    </row>
    <row r="7461" spans="2:17"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c r="O7461" s="4" t="str">
        <f>TEXT(Table1[[#This Row],[Invoice Date]],"yyyy")</f>
        <v>2021</v>
      </c>
      <c r="P7461" s="4" t="str">
        <f>TEXT(Table1[[#This Row],[Invoice Date]],"mmm")</f>
        <v>Sep</v>
      </c>
      <c r="Q7461" s="4">
        <f>WEEKNUM(Table1[[#This Row],[Invoice Date]])</f>
        <v>36</v>
      </c>
    </row>
    <row r="7462" spans="2:17"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c r="O7462" s="4" t="str">
        <f>TEXT(Table1[[#This Row],[Invoice Date]],"yyyy")</f>
        <v>2021</v>
      </c>
      <c r="P7462" s="4" t="str">
        <f>TEXT(Table1[[#This Row],[Invoice Date]],"mmm")</f>
        <v>Sep</v>
      </c>
      <c r="Q7462" s="4">
        <f>WEEKNUM(Table1[[#This Row],[Invoice Date]])</f>
        <v>36</v>
      </c>
    </row>
    <row r="7463" spans="2:17"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c r="O7463" s="4" t="str">
        <f>TEXT(Table1[[#This Row],[Invoice Date]],"yyyy")</f>
        <v>2021</v>
      </c>
      <c r="P7463" s="4" t="str">
        <f>TEXT(Table1[[#This Row],[Invoice Date]],"mmm")</f>
        <v>Sep</v>
      </c>
      <c r="Q7463" s="4">
        <f>WEEKNUM(Table1[[#This Row],[Invoice Date]])</f>
        <v>36</v>
      </c>
    </row>
    <row r="7464" spans="2:17"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c r="O7464" s="4" t="str">
        <f>TEXT(Table1[[#This Row],[Invoice Date]],"yyyy")</f>
        <v>2021</v>
      </c>
      <c r="P7464" s="4" t="str">
        <f>TEXT(Table1[[#This Row],[Invoice Date]],"mmm")</f>
        <v>Sep</v>
      </c>
      <c r="Q7464" s="4">
        <f>WEEKNUM(Table1[[#This Row],[Invoice Date]])</f>
        <v>36</v>
      </c>
    </row>
    <row r="7465" spans="2:17"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c r="O7465" s="4" t="str">
        <f>TEXT(Table1[[#This Row],[Invoice Date]],"yyyy")</f>
        <v>2021</v>
      </c>
      <c r="P7465" s="4" t="str">
        <f>TEXT(Table1[[#This Row],[Invoice Date]],"mmm")</f>
        <v>Sep</v>
      </c>
      <c r="Q7465" s="4">
        <f>WEEKNUM(Table1[[#This Row],[Invoice Date]])</f>
        <v>36</v>
      </c>
    </row>
    <row r="7466" spans="2:17"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c r="O7466" s="4" t="str">
        <f>TEXT(Table1[[#This Row],[Invoice Date]],"yyyy")</f>
        <v>2021</v>
      </c>
      <c r="P7466" s="4" t="str">
        <f>TEXT(Table1[[#This Row],[Invoice Date]],"mmm")</f>
        <v>Sep</v>
      </c>
      <c r="Q7466" s="4">
        <f>WEEKNUM(Table1[[#This Row],[Invoice Date]])</f>
        <v>36</v>
      </c>
    </row>
    <row r="7467" spans="2:17"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c r="O7467" s="4" t="str">
        <f>TEXT(Table1[[#This Row],[Invoice Date]],"yyyy")</f>
        <v>2021</v>
      </c>
      <c r="P7467" s="4" t="str">
        <f>TEXT(Table1[[#This Row],[Invoice Date]],"mmm")</f>
        <v>Oct</v>
      </c>
      <c r="Q7467" s="4">
        <f>WEEKNUM(Table1[[#This Row],[Invoice Date]])</f>
        <v>41</v>
      </c>
    </row>
    <row r="7468" spans="2:17"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c r="O7468" s="4" t="str">
        <f>TEXT(Table1[[#This Row],[Invoice Date]],"yyyy")</f>
        <v>2021</v>
      </c>
      <c r="P7468" s="4" t="str">
        <f>TEXT(Table1[[#This Row],[Invoice Date]],"mmm")</f>
        <v>Oct</v>
      </c>
      <c r="Q7468" s="4">
        <f>WEEKNUM(Table1[[#This Row],[Invoice Date]])</f>
        <v>41</v>
      </c>
    </row>
    <row r="7469" spans="2:17"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c r="O7469" s="4" t="str">
        <f>TEXT(Table1[[#This Row],[Invoice Date]],"yyyy")</f>
        <v>2021</v>
      </c>
      <c r="P7469" s="4" t="str">
        <f>TEXT(Table1[[#This Row],[Invoice Date]],"mmm")</f>
        <v>Oct</v>
      </c>
      <c r="Q7469" s="4">
        <f>WEEKNUM(Table1[[#This Row],[Invoice Date]])</f>
        <v>41</v>
      </c>
    </row>
    <row r="7470" spans="2:17"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c r="O7470" s="4" t="str">
        <f>TEXT(Table1[[#This Row],[Invoice Date]],"yyyy")</f>
        <v>2021</v>
      </c>
      <c r="P7470" s="4" t="str">
        <f>TEXT(Table1[[#This Row],[Invoice Date]],"mmm")</f>
        <v>Oct</v>
      </c>
      <c r="Q7470" s="4">
        <f>WEEKNUM(Table1[[#This Row],[Invoice Date]])</f>
        <v>41</v>
      </c>
    </row>
    <row r="7471" spans="2:17"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c r="O7471" s="4" t="str">
        <f>TEXT(Table1[[#This Row],[Invoice Date]],"yyyy")</f>
        <v>2021</v>
      </c>
      <c r="P7471" s="4" t="str">
        <f>TEXT(Table1[[#This Row],[Invoice Date]],"mmm")</f>
        <v>Oct</v>
      </c>
      <c r="Q7471" s="4">
        <f>WEEKNUM(Table1[[#This Row],[Invoice Date]])</f>
        <v>41</v>
      </c>
    </row>
    <row r="7472" spans="2:17"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c r="O7472" s="4" t="str">
        <f>TEXT(Table1[[#This Row],[Invoice Date]],"yyyy")</f>
        <v>2021</v>
      </c>
      <c r="P7472" s="4" t="str">
        <f>TEXT(Table1[[#This Row],[Invoice Date]],"mmm")</f>
        <v>Oct</v>
      </c>
      <c r="Q7472" s="4">
        <f>WEEKNUM(Table1[[#This Row],[Invoice Date]])</f>
        <v>41</v>
      </c>
    </row>
    <row r="7473" spans="2:17"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c r="O7473" s="4" t="str">
        <f>TEXT(Table1[[#This Row],[Invoice Date]],"yyyy")</f>
        <v>2021</v>
      </c>
      <c r="P7473" s="4" t="str">
        <f>TEXT(Table1[[#This Row],[Invoice Date]],"mmm")</f>
        <v>Nov</v>
      </c>
      <c r="Q7473" s="4">
        <f>WEEKNUM(Table1[[#This Row],[Invoice Date]])</f>
        <v>45</v>
      </c>
    </row>
    <row r="7474" spans="2:17"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c r="O7474" s="4" t="str">
        <f>TEXT(Table1[[#This Row],[Invoice Date]],"yyyy")</f>
        <v>2021</v>
      </c>
      <c r="P7474" s="4" t="str">
        <f>TEXT(Table1[[#This Row],[Invoice Date]],"mmm")</f>
        <v>Nov</v>
      </c>
      <c r="Q7474" s="4">
        <f>WEEKNUM(Table1[[#This Row],[Invoice Date]])</f>
        <v>45</v>
      </c>
    </row>
    <row r="7475" spans="2:17"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c r="O7475" s="4" t="str">
        <f>TEXT(Table1[[#This Row],[Invoice Date]],"yyyy")</f>
        <v>2021</v>
      </c>
      <c r="P7475" s="4" t="str">
        <f>TEXT(Table1[[#This Row],[Invoice Date]],"mmm")</f>
        <v>Nov</v>
      </c>
      <c r="Q7475" s="4">
        <f>WEEKNUM(Table1[[#This Row],[Invoice Date]])</f>
        <v>45</v>
      </c>
    </row>
    <row r="7476" spans="2:17"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c r="O7476" s="4" t="str">
        <f>TEXT(Table1[[#This Row],[Invoice Date]],"yyyy")</f>
        <v>2021</v>
      </c>
      <c r="P7476" s="4" t="str">
        <f>TEXT(Table1[[#This Row],[Invoice Date]],"mmm")</f>
        <v>Nov</v>
      </c>
      <c r="Q7476" s="4">
        <f>WEEKNUM(Table1[[#This Row],[Invoice Date]])</f>
        <v>45</v>
      </c>
    </row>
    <row r="7477" spans="2:17"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c r="O7477" s="4" t="str">
        <f>TEXT(Table1[[#This Row],[Invoice Date]],"yyyy")</f>
        <v>2021</v>
      </c>
      <c r="P7477" s="4" t="str">
        <f>TEXT(Table1[[#This Row],[Invoice Date]],"mmm")</f>
        <v>Nov</v>
      </c>
      <c r="Q7477" s="4">
        <f>WEEKNUM(Table1[[#This Row],[Invoice Date]])</f>
        <v>45</v>
      </c>
    </row>
    <row r="7478" spans="2:17"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c r="O7478" s="4" t="str">
        <f>TEXT(Table1[[#This Row],[Invoice Date]],"yyyy")</f>
        <v>2021</v>
      </c>
      <c r="P7478" s="4" t="str">
        <f>TEXT(Table1[[#This Row],[Invoice Date]],"mmm")</f>
        <v>Nov</v>
      </c>
      <c r="Q7478" s="4">
        <f>WEEKNUM(Table1[[#This Row],[Invoice Date]])</f>
        <v>45</v>
      </c>
    </row>
    <row r="7479" spans="2:17"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c r="O7479" s="4" t="str">
        <f>TEXT(Table1[[#This Row],[Invoice Date]],"yyyy")</f>
        <v>2021</v>
      </c>
      <c r="P7479" s="4" t="str">
        <f>TEXT(Table1[[#This Row],[Invoice Date]],"mmm")</f>
        <v>Dec</v>
      </c>
      <c r="Q7479" s="4">
        <f>WEEKNUM(Table1[[#This Row],[Invoice Date]])</f>
        <v>49</v>
      </c>
    </row>
    <row r="7480" spans="2:17"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c r="O7480" s="4" t="str">
        <f>TEXT(Table1[[#This Row],[Invoice Date]],"yyyy")</f>
        <v>2021</v>
      </c>
      <c r="P7480" s="4" t="str">
        <f>TEXT(Table1[[#This Row],[Invoice Date]],"mmm")</f>
        <v>Dec</v>
      </c>
      <c r="Q7480" s="4">
        <f>WEEKNUM(Table1[[#This Row],[Invoice Date]])</f>
        <v>49</v>
      </c>
    </row>
    <row r="7481" spans="2:17"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c r="O7481" s="4" t="str">
        <f>TEXT(Table1[[#This Row],[Invoice Date]],"yyyy")</f>
        <v>2021</v>
      </c>
      <c r="P7481" s="4" t="str">
        <f>TEXT(Table1[[#This Row],[Invoice Date]],"mmm")</f>
        <v>Dec</v>
      </c>
      <c r="Q7481" s="4">
        <f>WEEKNUM(Table1[[#This Row],[Invoice Date]])</f>
        <v>49</v>
      </c>
    </row>
    <row r="7482" spans="2:17"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c r="O7482" s="4" t="str">
        <f>TEXT(Table1[[#This Row],[Invoice Date]],"yyyy")</f>
        <v>2021</v>
      </c>
      <c r="P7482" s="4" t="str">
        <f>TEXT(Table1[[#This Row],[Invoice Date]],"mmm")</f>
        <v>Dec</v>
      </c>
      <c r="Q7482" s="4">
        <f>WEEKNUM(Table1[[#This Row],[Invoice Date]])</f>
        <v>49</v>
      </c>
    </row>
    <row r="7483" spans="2:17"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c r="O7483" s="4" t="str">
        <f>TEXT(Table1[[#This Row],[Invoice Date]],"yyyy")</f>
        <v>2021</v>
      </c>
      <c r="P7483" s="4" t="str">
        <f>TEXT(Table1[[#This Row],[Invoice Date]],"mmm")</f>
        <v>Dec</v>
      </c>
      <c r="Q7483" s="4">
        <f>WEEKNUM(Table1[[#This Row],[Invoice Date]])</f>
        <v>49</v>
      </c>
    </row>
    <row r="7484" spans="2:17"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c r="O7484" s="4" t="str">
        <f>TEXT(Table1[[#This Row],[Invoice Date]],"yyyy")</f>
        <v>2021</v>
      </c>
      <c r="P7484" s="4" t="str">
        <f>TEXT(Table1[[#This Row],[Invoice Date]],"mmm")</f>
        <v>Dec</v>
      </c>
      <c r="Q7484" s="4">
        <f>WEEKNUM(Table1[[#This Row],[Invoice Date]])</f>
        <v>49</v>
      </c>
    </row>
    <row r="7485" spans="2:17"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c r="O7485" s="4" t="str">
        <f>TEXT(Table1[[#This Row],[Invoice Date]],"yyyy")</f>
        <v>2021</v>
      </c>
      <c r="P7485" s="4" t="str">
        <f>TEXT(Table1[[#This Row],[Invoice Date]],"mmm")</f>
        <v>Jan</v>
      </c>
      <c r="Q7485" s="4">
        <f>WEEKNUM(Table1[[#This Row],[Invoice Date]])</f>
        <v>3</v>
      </c>
    </row>
    <row r="7486" spans="2:17"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c r="O7486" s="4" t="str">
        <f>TEXT(Table1[[#This Row],[Invoice Date]],"yyyy")</f>
        <v>2021</v>
      </c>
      <c r="P7486" s="4" t="str">
        <f>TEXT(Table1[[#This Row],[Invoice Date]],"mmm")</f>
        <v>Jan</v>
      </c>
      <c r="Q7486" s="4">
        <f>WEEKNUM(Table1[[#This Row],[Invoice Date]])</f>
        <v>3</v>
      </c>
    </row>
    <row r="7487" spans="2:17"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c r="O7487" s="4" t="str">
        <f>TEXT(Table1[[#This Row],[Invoice Date]],"yyyy")</f>
        <v>2021</v>
      </c>
      <c r="P7487" s="4" t="str">
        <f>TEXT(Table1[[#This Row],[Invoice Date]],"mmm")</f>
        <v>Jan</v>
      </c>
      <c r="Q7487" s="4">
        <f>WEEKNUM(Table1[[#This Row],[Invoice Date]])</f>
        <v>3</v>
      </c>
    </row>
    <row r="7488" spans="2:17"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c r="O7488" s="4" t="str">
        <f>TEXT(Table1[[#This Row],[Invoice Date]],"yyyy")</f>
        <v>2021</v>
      </c>
      <c r="P7488" s="4" t="str">
        <f>TEXT(Table1[[#This Row],[Invoice Date]],"mmm")</f>
        <v>Jan</v>
      </c>
      <c r="Q7488" s="4">
        <f>WEEKNUM(Table1[[#This Row],[Invoice Date]])</f>
        <v>3</v>
      </c>
    </row>
    <row r="7489" spans="2:17"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c r="O7489" s="4" t="str">
        <f>TEXT(Table1[[#This Row],[Invoice Date]],"yyyy")</f>
        <v>2021</v>
      </c>
      <c r="P7489" s="4" t="str">
        <f>TEXT(Table1[[#This Row],[Invoice Date]],"mmm")</f>
        <v>Jan</v>
      </c>
      <c r="Q7489" s="4">
        <f>WEEKNUM(Table1[[#This Row],[Invoice Date]])</f>
        <v>3</v>
      </c>
    </row>
    <row r="7490" spans="2:17"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c r="O7490" s="4" t="str">
        <f>TEXT(Table1[[#This Row],[Invoice Date]],"yyyy")</f>
        <v>2021</v>
      </c>
      <c r="P7490" s="4" t="str">
        <f>TEXT(Table1[[#This Row],[Invoice Date]],"mmm")</f>
        <v>Jan</v>
      </c>
      <c r="Q7490" s="4">
        <f>WEEKNUM(Table1[[#This Row],[Invoice Date]])</f>
        <v>3</v>
      </c>
    </row>
    <row r="7491" spans="2:17"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c r="O7491" s="4" t="str">
        <f>TEXT(Table1[[#This Row],[Invoice Date]],"yyyy")</f>
        <v>2021</v>
      </c>
      <c r="P7491" s="4" t="str">
        <f>TEXT(Table1[[#This Row],[Invoice Date]],"mmm")</f>
        <v>Feb</v>
      </c>
      <c r="Q7491" s="4">
        <f>WEEKNUM(Table1[[#This Row],[Invoice Date]])</f>
        <v>7</v>
      </c>
    </row>
    <row r="7492" spans="2:17"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c r="O7492" s="4" t="str">
        <f>TEXT(Table1[[#This Row],[Invoice Date]],"yyyy")</f>
        <v>2021</v>
      </c>
      <c r="P7492" s="4" t="str">
        <f>TEXT(Table1[[#This Row],[Invoice Date]],"mmm")</f>
        <v>Feb</v>
      </c>
      <c r="Q7492" s="4">
        <f>WEEKNUM(Table1[[#This Row],[Invoice Date]])</f>
        <v>7</v>
      </c>
    </row>
    <row r="7493" spans="2:17"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c r="O7493" s="4" t="str">
        <f>TEXT(Table1[[#This Row],[Invoice Date]],"yyyy")</f>
        <v>2021</v>
      </c>
      <c r="P7493" s="4" t="str">
        <f>TEXT(Table1[[#This Row],[Invoice Date]],"mmm")</f>
        <v>Feb</v>
      </c>
      <c r="Q7493" s="4">
        <f>WEEKNUM(Table1[[#This Row],[Invoice Date]])</f>
        <v>7</v>
      </c>
    </row>
    <row r="7494" spans="2:17"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c r="O7494" s="4" t="str">
        <f>TEXT(Table1[[#This Row],[Invoice Date]],"yyyy")</f>
        <v>2021</v>
      </c>
      <c r="P7494" s="4" t="str">
        <f>TEXT(Table1[[#This Row],[Invoice Date]],"mmm")</f>
        <v>Feb</v>
      </c>
      <c r="Q7494" s="4">
        <f>WEEKNUM(Table1[[#This Row],[Invoice Date]])</f>
        <v>7</v>
      </c>
    </row>
    <row r="7495" spans="2:17"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c r="O7495" s="4" t="str">
        <f>TEXT(Table1[[#This Row],[Invoice Date]],"yyyy")</f>
        <v>2021</v>
      </c>
      <c r="P7495" s="4" t="str">
        <f>TEXT(Table1[[#This Row],[Invoice Date]],"mmm")</f>
        <v>Feb</v>
      </c>
      <c r="Q7495" s="4">
        <f>WEEKNUM(Table1[[#This Row],[Invoice Date]])</f>
        <v>7</v>
      </c>
    </row>
    <row r="7496" spans="2:17"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c r="O7496" s="4" t="str">
        <f>TEXT(Table1[[#This Row],[Invoice Date]],"yyyy")</f>
        <v>2021</v>
      </c>
      <c r="P7496" s="4" t="str">
        <f>TEXT(Table1[[#This Row],[Invoice Date]],"mmm")</f>
        <v>Feb</v>
      </c>
      <c r="Q7496" s="4">
        <f>WEEKNUM(Table1[[#This Row],[Invoice Date]])</f>
        <v>7</v>
      </c>
    </row>
    <row r="7497" spans="2:17"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c r="O7497" s="4" t="str">
        <f>TEXT(Table1[[#This Row],[Invoice Date]],"yyyy")</f>
        <v>2021</v>
      </c>
      <c r="P7497" s="4" t="str">
        <f>TEXT(Table1[[#This Row],[Invoice Date]],"mmm")</f>
        <v>Mar</v>
      </c>
      <c r="Q7497" s="4">
        <f>WEEKNUM(Table1[[#This Row],[Invoice Date]])</f>
        <v>10</v>
      </c>
    </row>
    <row r="7498" spans="2:17"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c r="O7498" s="4" t="str">
        <f>TEXT(Table1[[#This Row],[Invoice Date]],"yyyy")</f>
        <v>2021</v>
      </c>
      <c r="P7498" s="4" t="str">
        <f>TEXT(Table1[[#This Row],[Invoice Date]],"mmm")</f>
        <v>Mar</v>
      </c>
      <c r="Q7498" s="4">
        <f>WEEKNUM(Table1[[#This Row],[Invoice Date]])</f>
        <v>10</v>
      </c>
    </row>
    <row r="7499" spans="2:17"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c r="O7499" s="4" t="str">
        <f>TEXT(Table1[[#This Row],[Invoice Date]],"yyyy")</f>
        <v>2021</v>
      </c>
      <c r="P7499" s="4" t="str">
        <f>TEXT(Table1[[#This Row],[Invoice Date]],"mmm")</f>
        <v>Mar</v>
      </c>
      <c r="Q7499" s="4">
        <f>WEEKNUM(Table1[[#This Row],[Invoice Date]])</f>
        <v>10</v>
      </c>
    </row>
    <row r="7500" spans="2:17"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c r="O7500" s="4" t="str">
        <f>TEXT(Table1[[#This Row],[Invoice Date]],"yyyy")</f>
        <v>2021</v>
      </c>
      <c r="P7500" s="4" t="str">
        <f>TEXT(Table1[[#This Row],[Invoice Date]],"mmm")</f>
        <v>Mar</v>
      </c>
      <c r="Q7500" s="4">
        <f>WEEKNUM(Table1[[#This Row],[Invoice Date]])</f>
        <v>10</v>
      </c>
    </row>
    <row r="7501" spans="2:17"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c r="O7501" s="4" t="str">
        <f>TEXT(Table1[[#This Row],[Invoice Date]],"yyyy")</f>
        <v>2021</v>
      </c>
      <c r="P7501" s="4" t="str">
        <f>TEXT(Table1[[#This Row],[Invoice Date]],"mmm")</f>
        <v>Mar</v>
      </c>
      <c r="Q7501" s="4">
        <f>WEEKNUM(Table1[[#This Row],[Invoice Date]])</f>
        <v>10</v>
      </c>
    </row>
    <row r="7502" spans="2:17"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c r="O7502" s="4" t="str">
        <f>TEXT(Table1[[#This Row],[Invoice Date]],"yyyy")</f>
        <v>2021</v>
      </c>
      <c r="P7502" s="4" t="str">
        <f>TEXT(Table1[[#This Row],[Invoice Date]],"mmm")</f>
        <v>Mar</v>
      </c>
      <c r="Q7502" s="4">
        <f>WEEKNUM(Table1[[#This Row],[Invoice Date]])</f>
        <v>10</v>
      </c>
    </row>
    <row r="7503" spans="2:17"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c r="O7503" s="4" t="str">
        <f>TEXT(Table1[[#This Row],[Invoice Date]],"yyyy")</f>
        <v>2021</v>
      </c>
      <c r="P7503" s="4" t="str">
        <f>TEXT(Table1[[#This Row],[Invoice Date]],"mmm")</f>
        <v>Apr</v>
      </c>
      <c r="Q7503" s="4">
        <f>WEEKNUM(Table1[[#This Row],[Invoice Date]])</f>
        <v>15</v>
      </c>
    </row>
    <row r="7504" spans="2:17"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c r="O7504" s="4" t="str">
        <f>TEXT(Table1[[#This Row],[Invoice Date]],"yyyy")</f>
        <v>2021</v>
      </c>
      <c r="P7504" s="4" t="str">
        <f>TEXT(Table1[[#This Row],[Invoice Date]],"mmm")</f>
        <v>Apr</v>
      </c>
      <c r="Q7504" s="4">
        <f>WEEKNUM(Table1[[#This Row],[Invoice Date]])</f>
        <v>15</v>
      </c>
    </row>
    <row r="7505" spans="2:17"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c r="O7505" s="4" t="str">
        <f>TEXT(Table1[[#This Row],[Invoice Date]],"yyyy")</f>
        <v>2021</v>
      </c>
      <c r="P7505" s="4" t="str">
        <f>TEXT(Table1[[#This Row],[Invoice Date]],"mmm")</f>
        <v>Apr</v>
      </c>
      <c r="Q7505" s="4">
        <f>WEEKNUM(Table1[[#This Row],[Invoice Date]])</f>
        <v>15</v>
      </c>
    </row>
    <row r="7506" spans="2:17"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c r="O7506" s="4" t="str">
        <f>TEXT(Table1[[#This Row],[Invoice Date]],"yyyy")</f>
        <v>2021</v>
      </c>
      <c r="P7506" s="4" t="str">
        <f>TEXT(Table1[[#This Row],[Invoice Date]],"mmm")</f>
        <v>Apr</v>
      </c>
      <c r="Q7506" s="4">
        <f>WEEKNUM(Table1[[#This Row],[Invoice Date]])</f>
        <v>15</v>
      </c>
    </row>
    <row r="7507" spans="2:17"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c r="O7507" s="4" t="str">
        <f>TEXT(Table1[[#This Row],[Invoice Date]],"yyyy")</f>
        <v>2021</v>
      </c>
      <c r="P7507" s="4" t="str">
        <f>TEXT(Table1[[#This Row],[Invoice Date]],"mmm")</f>
        <v>Apr</v>
      </c>
      <c r="Q7507" s="4">
        <f>WEEKNUM(Table1[[#This Row],[Invoice Date]])</f>
        <v>15</v>
      </c>
    </row>
    <row r="7508" spans="2:17"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c r="O7508" s="4" t="str">
        <f>TEXT(Table1[[#This Row],[Invoice Date]],"yyyy")</f>
        <v>2021</v>
      </c>
      <c r="P7508" s="4" t="str">
        <f>TEXT(Table1[[#This Row],[Invoice Date]],"mmm")</f>
        <v>Apr</v>
      </c>
      <c r="Q7508" s="4">
        <f>WEEKNUM(Table1[[#This Row],[Invoice Date]])</f>
        <v>15</v>
      </c>
    </row>
    <row r="7509" spans="2:17"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c r="O7509" s="4" t="str">
        <f>TEXT(Table1[[#This Row],[Invoice Date]],"yyyy")</f>
        <v>2021</v>
      </c>
      <c r="P7509" s="4" t="str">
        <f>TEXT(Table1[[#This Row],[Invoice Date]],"mmm")</f>
        <v>May</v>
      </c>
      <c r="Q7509" s="4">
        <f>WEEKNUM(Table1[[#This Row],[Invoice Date]])</f>
        <v>19</v>
      </c>
    </row>
    <row r="7510" spans="2:17"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c r="O7510" s="4" t="str">
        <f>TEXT(Table1[[#This Row],[Invoice Date]],"yyyy")</f>
        <v>2021</v>
      </c>
      <c r="P7510" s="4" t="str">
        <f>TEXT(Table1[[#This Row],[Invoice Date]],"mmm")</f>
        <v>May</v>
      </c>
      <c r="Q7510" s="4">
        <f>WEEKNUM(Table1[[#This Row],[Invoice Date]])</f>
        <v>19</v>
      </c>
    </row>
    <row r="7511" spans="2:17"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c r="O7511" s="4" t="str">
        <f>TEXT(Table1[[#This Row],[Invoice Date]],"yyyy")</f>
        <v>2021</v>
      </c>
      <c r="P7511" s="4" t="str">
        <f>TEXT(Table1[[#This Row],[Invoice Date]],"mmm")</f>
        <v>May</v>
      </c>
      <c r="Q7511" s="4">
        <f>WEEKNUM(Table1[[#This Row],[Invoice Date]])</f>
        <v>19</v>
      </c>
    </row>
    <row r="7512" spans="2:17"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c r="O7512" s="4" t="str">
        <f>TEXT(Table1[[#This Row],[Invoice Date]],"yyyy")</f>
        <v>2021</v>
      </c>
      <c r="P7512" s="4" t="str">
        <f>TEXT(Table1[[#This Row],[Invoice Date]],"mmm")</f>
        <v>May</v>
      </c>
      <c r="Q7512" s="4">
        <f>WEEKNUM(Table1[[#This Row],[Invoice Date]])</f>
        <v>19</v>
      </c>
    </row>
    <row r="7513" spans="2:17"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c r="O7513" s="4" t="str">
        <f>TEXT(Table1[[#This Row],[Invoice Date]],"yyyy")</f>
        <v>2021</v>
      </c>
      <c r="P7513" s="4" t="str">
        <f>TEXT(Table1[[#This Row],[Invoice Date]],"mmm")</f>
        <v>May</v>
      </c>
      <c r="Q7513" s="4">
        <f>WEEKNUM(Table1[[#This Row],[Invoice Date]])</f>
        <v>19</v>
      </c>
    </row>
    <row r="7514" spans="2:17"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c r="O7514" s="4" t="str">
        <f>TEXT(Table1[[#This Row],[Invoice Date]],"yyyy")</f>
        <v>2021</v>
      </c>
      <c r="P7514" s="4" t="str">
        <f>TEXT(Table1[[#This Row],[Invoice Date]],"mmm")</f>
        <v>May</v>
      </c>
      <c r="Q7514" s="4">
        <f>WEEKNUM(Table1[[#This Row],[Invoice Date]])</f>
        <v>19</v>
      </c>
    </row>
    <row r="7515" spans="2:17"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c r="O7515" s="4" t="str">
        <f>TEXT(Table1[[#This Row],[Invoice Date]],"yyyy")</f>
        <v>2021</v>
      </c>
      <c r="P7515" s="4" t="str">
        <f>TEXT(Table1[[#This Row],[Invoice Date]],"mmm")</f>
        <v>Jun</v>
      </c>
      <c r="Q7515" s="4">
        <f>WEEKNUM(Table1[[#This Row],[Invoice Date]])</f>
        <v>24</v>
      </c>
    </row>
    <row r="7516" spans="2:17"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c r="O7516" s="4" t="str">
        <f>TEXT(Table1[[#This Row],[Invoice Date]],"yyyy")</f>
        <v>2021</v>
      </c>
      <c r="P7516" s="4" t="str">
        <f>TEXT(Table1[[#This Row],[Invoice Date]],"mmm")</f>
        <v>Jun</v>
      </c>
      <c r="Q7516" s="4">
        <f>WEEKNUM(Table1[[#This Row],[Invoice Date]])</f>
        <v>24</v>
      </c>
    </row>
    <row r="7517" spans="2:17"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c r="O7517" s="4" t="str">
        <f>TEXT(Table1[[#This Row],[Invoice Date]],"yyyy")</f>
        <v>2021</v>
      </c>
      <c r="P7517" s="4" t="str">
        <f>TEXT(Table1[[#This Row],[Invoice Date]],"mmm")</f>
        <v>Jun</v>
      </c>
      <c r="Q7517" s="4">
        <f>WEEKNUM(Table1[[#This Row],[Invoice Date]])</f>
        <v>24</v>
      </c>
    </row>
    <row r="7518" spans="2:17"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c r="O7518" s="4" t="str">
        <f>TEXT(Table1[[#This Row],[Invoice Date]],"yyyy")</f>
        <v>2021</v>
      </c>
      <c r="P7518" s="4" t="str">
        <f>TEXT(Table1[[#This Row],[Invoice Date]],"mmm")</f>
        <v>Jun</v>
      </c>
      <c r="Q7518" s="4">
        <f>WEEKNUM(Table1[[#This Row],[Invoice Date]])</f>
        <v>24</v>
      </c>
    </row>
    <row r="7519" spans="2:17"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c r="O7519" s="4" t="str">
        <f>TEXT(Table1[[#This Row],[Invoice Date]],"yyyy")</f>
        <v>2021</v>
      </c>
      <c r="P7519" s="4" t="str">
        <f>TEXT(Table1[[#This Row],[Invoice Date]],"mmm")</f>
        <v>Jun</v>
      </c>
      <c r="Q7519" s="4">
        <f>WEEKNUM(Table1[[#This Row],[Invoice Date]])</f>
        <v>24</v>
      </c>
    </row>
    <row r="7520" spans="2:17"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c r="O7520" s="4" t="str">
        <f>TEXT(Table1[[#This Row],[Invoice Date]],"yyyy")</f>
        <v>2021</v>
      </c>
      <c r="P7520" s="4" t="str">
        <f>TEXT(Table1[[#This Row],[Invoice Date]],"mmm")</f>
        <v>Jun</v>
      </c>
      <c r="Q7520" s="4">
        <f>WEEKNUM(Table1[[#This Row],[Invoice Date]])</f>
        <v>24</v>
      </c>
    </row>
    <row r="7521" spans="2:17"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c r="O7521" s="4" t="str">
        <f>TEXT(Table1[[#This Row],[Invoice Date]],"yyyy")</f>
        <v>2021</v>
      </c>
      <c r="P7521" s="4" t="str">
        <f>TEXT(Table1[[#This Row],[Invoice Date]],"mmm")</f>
        <v>Jul</v>
      </c>
      <c r="Q7521" s="4">
        <f>WEEKNUM(Table1[[#This Row],[Invoice Date]])</f>
        <v>28</v>
      </c>
    </row>
    <row r="7522" spans="2:17"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c r="O7522" s="4" t="str">
        <f>TEXT(Table1[[#This Row],[Invoice Date]],"yyyy")</f>
        <v>2021</v>
      </c>
      <c r="P7522" s="4" t="str">
        <f>TEXT(Table1[[#This Row],[Invoice Date]],"mmm")</f>
        <v>Jul</v>
      </c>
      <c r="Q7522" s="4">
        <f>WEEKNUM(Table1[[#This Row],[Invoice Date]])</f>
        <v>28</v>
      </c>
    </row>
    <row r="7523" spans="2:17"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c r="O7523" s="4" t="str">
        <f>TEXT(Table1[[#This Row],[Invoice Date]],"yyyy")</f>
        <v>2021</v>
      </c>
      <c r="P7523" s="4" t="str">
        <f>TEXT(Table1[[#This Row],[Invoice Date]],"mmm")</f>
        <v>Jul</v>
      </c>
      <c r="Q7523" s="4">
        <f>WEEKNUM(Table1[[#This Row],[Invoice Date]])</f>
        <v>28</v>
      </c>
    </row>
    <row r="7524" spans="2:17"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c r="O7524" s="4" t="str">
        <f>TEXT(Table1[[#This Row],[Invoice Date]],"yyyy")</f>
        <v>2021</v>
      </c>
      <c r="P7524" s="4" t="str">
        <f>TEXT(Table1[[#This Row],[Invoice Date]],"mmm")</f>
        <v>Jul</v>
      </c>
      <c r="Q7524" s="4">
        <f>WEEKNUM(Table1[[#This Row],[Invoice Date]])</f>
        <v>28</v>
      </c>
    </row>
    <row r="7525" spans="2:17"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c r="O7525" s="4" t="str">
        <f>TEXT(Table1[[#This Row],[Invoice Date]],"yyyy")</f>
        <v>2021</v>
      </c>
      <c r="P7525" s="4" t="str">
        <f>TEXT(Table1[[#This Row],[Invoice Date]],"mmm")</f>
        <v>Jul</v>
      </c>
      <c r="Q7525" s="4">
        <f>WEEKNUM(Table1[[#This Row],[Invoice Date]])</f>
        <v>28</v>
      </c>
    </row>
    <row r="7526" spans="2:17"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c r="O7526" s="4" t="str">
        <f>TEXT(Table1[[#This Row],[Invoice Date]],"yyyy")</f>
        <v>2021</v>
      </c>
      <c r="P7526" s="4" t="str">
        <f>TEXT(Table1[[#This Row],[Invoice Date]],"mmm")</f>
        <v>Jul</v>
      </c>
      <c r="Q7526" s="4">
        <f>WEEKNUM(Table1[[#This Row],[Invoice Date]])</f>
        <v>28</v>
      </c>
    </row>
    <row r="7527" spans="2:17"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c r="O7527" s="4" t="str">
        <f>TEXT(Table1[[#This Row],[Invoice Date]],"yyyy")</f>
        <v>2021</v>
      </c>
      <c r="P7527" s="4" t="str">
        <f>TEXT(Table1[[#This Row],[Invoice Date]],"mmm")</f>
        <v>Aug</v>
      </c>
      <c r="Q7527" s="4">
        <f>WEEKNUM(Table1[[#This Row],[Invoice Date]])</f>
        <v>32</v>
      </c>
    </row>
    <row r="7528" spans="2:17"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c r="O7528" s="4" t="str">
        <f>TEXT(Table1[[#This Row],[Invoice Date]],"yyyy")</f>
        <v>2021</v>
      </c>
      <c r="P7528" s="4" t="str">
        <f>TEXT(Table1[[#This Row],[Invoice Date]],"mmm")</f>
        <v>Aug</v>
      </c>
      <c r="Q7528" s="4">
        <f>WEEKNUM(Table1[[#This Row],[Invoice Date]])</f>
        <v>32</v>
      </c>
    </row>
    <row r="7529" spans="2:17"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c r="O7529" s="4" t="str">
        <f>TEXT(Table1[[#This Row],[Invoice Date]],"yyyy")</f>
        <v>2021</v>
      </c>
      <c r="P7529" s="4" t="str">
        <f>TEXT(Table1[[#This Row],[Invoice Date]],"mmm")</f>
        <v>Aug</v>
      </c>
      <c r="Q7529" s="4">
        <f>WEEKNUM(Table1[[#This Row],[Invoice Date]])</f>
        <v>32</v>
      </c>
    </row>
    <row r="7530" spans="2:17"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c r="O7530" s="4" t="str">
        <f>TEXT(Table1[[#This Row],[Invoice Date]],"yyyy")</f>
        <v>2021</v>
      </c>
      <c r="P7530" s="4" t="str">
        <f>TEXT(Table1[[#This Row],[Invoice Date]],"mmm")</f>
        <v>Aug</v>
      </c>
      <c r="Q7530" s="4">
        <f>WEEKNUM(Table1[[#This Row],[Invoice Date]])</f>
        <v>32</v>
      </c>
    </row>
    <row r="7531" spans="2:17"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c r="O7531" s="4" t="str">
        <f>TEXT(Table1[[#This Row],[Invoice Date]],"yyyy")</f>
        <v>2021</v>
      </c>
      <c r="P7531" s="4" t="str">
        <f>TEXT(Table1[[#This Row],[Invoice Date]],"mmm")</f>
        <v>Aug</v>
      </c>
      <c r="Q7531" s="4">
        <f>WEEKNUM(Table1[[#This Row],[Invoice Date]])</f>
        <v>32</v>
      </c>
    </row>
    <row r="7532" spans="2:17"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c r="O7532" s="4" t="str">
        <f>TEXT(Table1[[#This Row],[Invoice Date]],"yyyy")</f>
        <v>2021</v>
      </c>
      <c r="P7532" s="4" t="str">
        <f>TEXT(Table1[[#This Row],[Invoice Date]],"mmm")</f>
        <v>Aug</v>
      </c>
      <c r="Q7532" s="4">
        <f>WEEKNUM(Table1[[#This Row],[Invoice Date]])</f>
        <v>32</v>
      </c>
    </row>
    <row r="7533" spans="2:17"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c r="O7533" s="4" t="str">
        <f>TEXT(Table1[[#This Row],[Invoice Date]],"yyyy")</f>
        <v>2021</v>
      </c>
      <c r="P7533" s="4" t="str">
        <f>TEXT(Table1[[#This Row],[Invoice Date]],"mmm")</f>
        <v>Sep</v>
      </c>
      <c r="Q7533" s="4">
        <f>WEEKNUM(Table1[[#This Row],[Invoice Date]])</f>
        <v>37</v>
      </c>
    </row>
    <row r="7534" spans="2:17"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c r="O7534" s="4" t="str">
        <f>TEXT(Table1[[#This Row],[Invoice Date]],"yyyy")</f>
        <v>2021</v>
      </c>
      <c r="P7534" s="4" t="str">
        <f>TEXT(Table1[[#This Row],[Invoice Date]],"mmm")</f>
        <v>Sep</v>
      </c>
      <c r="Q7534" s="4">
        <f>WEEKNUM(Table1[[#This Row],[Invoice Date]])</f>
        <v>37</v>
      </c>
    </row>
    <row r="7535" spans="2:17"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c r="O7535" s="4" t="str">
        <f>TEXT(Table1[[#This Row],[Invoice Date]],"yyyy")</f>
        <v>2021</v>
      </c>
      <c r="P7535" s="4" t="str">
        <f>TEXT(Table1[[#This Row],[Invoice Date]],"mmm")</f>
        <v>Sep</v>
      </c>
      <c r="Q7535" s="4">
        <f>WEEKNUM(Table1[[#This Row],[Invoice Date]])</f>
        <v>37</v>
      </c>
    </row>
    <row r="7536" spans="2:17"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c r="O7536" s="4" t="str">
        <f>TEXT(Table1[[#This Row],[Invoice Date]],"yyyy")</f>
        <v>2021</v>
      </c>
      <c r="P7536" s="4" t="str">
        <f>TEXT(Table1[[#This Row],[Invoice Date]],"mmm")</f>
        <v>Sep</v>
      </c>
      <c r="Q7536" s="4">
        <f>WEEKNUM(Table1[[#This Row],[Invoice Date]])</f>
        <v>37</v>
      </c>
    </row>
    <row r="7537" spans="2:17"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c r="O7537" s="4" t="str">
        <f>TEXT(Table1[[#This Row],[Invoice Date]],"yyyy")</f>
        <v>2021</v>
      </c>
      <c r="P7537" s="4" t="str">
        <f>TEXT(Table1[[#This Row],[Invoice Date]],"mmm")</f>
        <v>Sep</v>
      </c>
      <c r="Q7537" s="4">
        <f>WEEKNUM(Table1[[#This Row],[Invoice Date]])</f>
        <v>37</v>
      </c>
    </row>
    <row r="7538" spans="2:17"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c r="O7538" s="4" t="str">
        <f>TEXT(Table1[[#This Row],[Invoice Date]],"yyyy")</f>
        <v>2021</v>
      </c>
      <c r="P7538" s="4" t="str">
        <f>TEXT(Table1[[#This Row],[Invoice Date]],"mmm")</f>
        <v>Sep</v>
      </c>
      <c r="Q7538" s="4">
        <f>WEEKNUM(Table1[[#This Row],[Invoice Date]])</f>
        <v>37</v>
      </c>
    </row>
    <row r="7539" spans="2:17"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c r="O7539" s="4" t="str">
        <f>TEXT(Table1[[#This Row],[Invoice Date]],"yyyy")</f>
        <v>2021</v>
      </c>
      <c r="P7539" s="4" t="str">
        <f>TEXT(Table1[[#This Row],[Invoice Date]],"mmm")</f>
        <v>Oct</v>
      </c>
      <c r="Q7539" s="4">
        <f>WEEKNUM(Table1[[#This Row],[Invoice Date]])</f>
        <v>41</v>
      </c>
    </row>
    <row r="7540" spans="2:17"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c r="O7540" s="4" t="str">
        <f>TEXT(Table1[[#This Row],[Invoice Date]],"yyyy")</f>
        <v>2021</v>
      </c>
      <c r="P7540" s="4" t="str">
        <f>TEXT(Table1[[#This Row],[Invoice Date]],"mmm")</f>
        <v>Oct</v>
      </c>
      <c r="Q7540" s="4">
        <f>WEEKNUM(Table1[[#This Row],[Invoice Date]])</f>
        <v>41</v>
      </c>
    </row>
    <row r="7541" spans="2:17"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c r="O7541" s="4" t="str">
        <f>TEXT(Table1[[#This Row],[Invoice Date]],"yyyy")</f>
        <v>2021</v>
      </c>
      <c r="P7541" s="4" t="str">
        <f>TEXT(Table1[[#This Row],[Invoice Date]],"mmm")</f>
        <v>Oct</v>
      </c>
      <c r="Q7541" s="4">
        <f>WEEKNUM(Table1[[#This Row],[Invoice Date]])</f>
        <v>41</v>
      </c>
    </row>
    <row r="7542" spans="2:17"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c r="O7542" s="4" t="str">
        <f>TEXT(Table1[[#This Row],[Invoice Date]],"yyyy")</f>
        <v>2021</v>
      </c>
      <c r="P7542" s="4" t="str">
        <f>TEXT(Table1[[#This Row],[Invoice Date]],"mmm")</f>
        <v>Oct</v>
      </c>
      <c r="Q7542" s="4">
        <f>WEEKNUM(Table1[[#This Row],[Invoice Date]])</f>
        <v>41</v>
      </c>
    </row>
    <row r="7543" spans="2:17"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c r="O7543" s="4" t="str">
        <f>TEXT(Table1[[#This Row],[Invoice Date]],"yyyy")</f>
        <v>2021</v>
      </c>
      <c r="P7543" s="4" t="str">
        <f>TEXT(Table1[[#This Row],[Invoice Date]],"mmm")</f>
        <v>Oct</v>
      </c>
      <c r="Q7543" s="4">
        <f>WEEKNUM(Table1[[#This Row],[Invoice Date]])</f>
        <v>41</v>
      </c>
    </row>
    <row r="7544" spans="2:17"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c r="O7544" s="4" t="str">
        <f>TEXT(Table1[[#This Row],[Invoice Date]],"yyyy")</f>
        <v>2021</v>
      </c>
      <c r="P7544" s="4" t="str">
        <f>TEXT(Table1[[#This Row],[Invoice Date]],"mmm")</f>
        <v>Oct</v>
      </c>
      <c r="Q7544" s="4">
        <f>WEEKNUM(Table1[[#This Row],[Invoice Date]])</f>
        <v>41</v>
      </c>
    </row>
    <row r="7545" spans="2:17"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c r="O7545" s="4" t="str">
        <f>TEXT(Table1[[#This Row],[Invoice Date]],"yyyy")</f>
        <v>2021</v>
      </c>
      <c r="P7545" s="4" t="str">
        <f>TEXT(Table1[[#This Row],[Invoice Date]],"mmm")</f>
        <v>Nov</v>
      </c>
      <c r="Q7545" s="4">
        <f>WEEKNUM(Table1[[#This Row],[Invoice Date]])</f>
        <v>46</v>
      </c>
    </row>
    <row r="7546" spans="2:17"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c r="O7546" s="4" t="str">
        <f>TEXT(Table1[[#This Row],[Invoice Date]],"yyyy")</f>
        <v>2021</v>
      </c>
      <c r="P7546" s="4" t="str">
        <f>TEXT(Table1[[#This Row],[Invoice Date]],"mmm")</f>
        <v>Nov</v>
      </c>
      <c r="Q7546" s="4">
        <f>WEEKNUM(Table1[[#This Row],[Invoice Date]])</f>
        <v>46</v>
      </c>
    </row>
    <row r="7547" spans="2:17"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c r="O7547" s="4" t="str">
        <f>TEXT(Table1[[#This Row],[Invoice Date]],"yyyy")</f>
        <v>2021</v>
      </c>
      <c r="P7547" s="4" t="str">
        <f>TEXT(Table1[[#This Row],[Invoice Date]],"mmm")</f>
        <v>Nov</v>
      </c>
      <c r="Q7547" s="4">
        <f>WEEKNUM(Table1[[#This Row],[Invoice Date]])</f>
        <v>46</v>
      </c>
    </row>
    <row r="7548" spans="2:17"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c r="O7548" s="4" t="str">
        <f>TEXT(Table1[[#This Row],[Invoice Date]],"yyyy")</f>
        <v>2021</v>
      </c>
      <c r="P7548" s="4" t="str">
        <f>TEXT(Table1[[#This Row],[Invoice Date]],"mmm")</f>
        <v>Nov</v>
      </c>
      <c r="Q7548" s="4">
        <f>WEEKNUM(Table1[[#This Row],[Invoice Date]])</f>
        <v>46</v>
      </c>
    </row>
    <row r="7549" spans="2:17"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c r="O7549" s="4" t="str">
        <f>TEXT(Table1[[#This Row],[Invoice Date]],"yyyy")</f>
        <v>2021</v>
      </c>
      <c r="P7549" s="4" t="str">
        <f>TEXT(Table1[[#This Row],[Invoice Date]],"mmm")</f>
        <v>Nov</v>
      </c>
      <c r="Q7549" s="4">
        <f>WEEKNUM(Table1[[#This Row],[Invoice Date]])</f>
        <v>46</v>
      </c>
    </row>
    <row r="7550" spans="2:17"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c r="O7550" s="4" t="str">
        <f>TEXT(Table1[[#This Row],[Invoice Date]],"yyyy")</f>
        <v>2021</v>
      </c>
      <c r="P7550" s="4" t="str">
        <f>TEXT(Table1[[#This Row],[Invoice Date]],"mmm")</f>
        <v>Nov</v>
      </c>
      <c r="Q7550" s="4">
        <f>WEEKNUM(Table1[[#This Row],[Invoice Date]])</f>
        <v>46</v>
      </c>
    </row>
    <row r="7551" spans="2:17"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c r="O7551" s="4" t="str">
        <f>TEXT(Table1[[#This Row],[Invoice Date]],"yyyy")</f>
        <v>2021</v>
      </c>
      <c r="P7551" s="4" t="str">
        <f>TEXT(Table1[[#This Row],[Invoice Date]],"mmm")</f>
        <v>Dec</v>
      </c>
      <c r="Q7551" s="4">
        <f>WEEKNUM(Table1[[#This Row],[Invoice Date]])</f>
        <v>50</v>
      </c>
    </row>
    <row r="7552" spans="2:17"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c r="O7552" s="4" t="str">
        <f>TEXT(Table1[[#This Row],[Invoice Date]],"yyyy")</f>
        <v>2021</v>
      </c>
      <c r="P7552" s="4" t="str">
        <f>TEXT(Table1[[#This Row],[Invoice Date]],"mmm")</f>
        <v>Dec</v>
      </c>
      <c r="Q7552" s="4">
        <f>WEEKNUM(Table1[[#This Row],[Invoice Date]])</f>
        <v>50</v>
      </c>
    </row>
    <row r="7553" spans="2:17"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c r="O7553" s="4" t="str">
        <f>TEXT(Table1[[#This Row],[Invoice Date]],"yyyy")</f>
        <v>2021</v>
      </c>
      <c r="P7553" s="4" t="str">
        <f>TEXT(Table1[[#This Row],[Invoice Date]],"mmm")</f>
        <v>Dec</v>
      </c>
      <c r="Q7553" s="4">
        <f>WEEKNUM(Table1[[#This Row],[Invoice Date]])</f>
        <v>50</v>
      </c>
    </row>
    <row r="7554" spans="2:17"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c r="O7554" s="4" t="str">
        <f>TEXT(Table1[[#This Row],[Invoice Date]],"yyyy")</f>
        <v>2021</v>
      </c>
      <c r="P7554" s="4" t="str">
        <f>TEXT(Table1[[#This Row],[Invoice Date]],"mmm")</f>
        <v>Dec</v>
      </c>
      <c r="Q7554" s="4">
        <f>WEEKNUM(Table1[[#This Row],[Invoice Date]])</f>
        <v>50</v>
      </c>
    </row>
    <row r="7555" spans="2:17"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c r="O7555" s="4" t="str">
        <f>TEXT(Table1[[#This Row],[Invoice Date]],"yyyy")</f>
        <v>2021</v>
      </c>
      <c r="P7555" s="4" t="str">
        <f>TEXT(Table1[[#This Row],[Invoice Date]],"mmm")</f>
        <v>Dec</v>
      </c>
      <c r="Q7555" s="4">
        <f>WEEKNUM(Table1[[#This Row],[Invoice Date]])</f>
        <v>50</v>
      </c>
    </row>
    <row r="7556" spans="2:17"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c r="O7556" s="4" t="str">
        <f>TEXT(Table1[[#This Row],[Invoice Date]],"yyyy")</f>
        <v>2021</v>
      </c>
      <c r="P7556" s="4" t="str">
        <f>TEXT(Table1[[#This Row],[Invoice Date]],"mmm")</f>
        <v>Dec</v>
      </c>
      <c r="Q7556" s="4">
        <f>WEEKNUM(Table1[[#This Row],[Invoice Date]])</f>
        <v>50</v>
      </c>
    </row>
    <row r="7557" spans="2:17"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c r="O7557" s="4" t="str">
        <f>TEXT(Table1[[#This Row],[Invoice Date]],"yyyy")</f>
        <v>2021</v>
      </c>
      <c r="P7557" s="4" t="str">
        <f>TEXT(Table1[[#This Row],[Invoice Date]],"mmm")</f>
        <v>Jan</v>
      </c>
      <c r="Q7557" s="4">
        <f>WEEKNUM(Table1[[#This Row],[Invoice Date]])</f>
        <v>4</v>
      </c>
    </row>
    <row r="7558" spans="2:17"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c r="O7558" s="4" t="str">
        <f>TEXT(Table1[[#This Row],[Invoice Date]],"yyyy")</f>
        <v>2021</v>
      </c>
      <c r="P7558" s="4" t="str">
        <f>TEXT(Table1[[#This Row],[Invoice Date]],"mmm")</f>
        <v>Jan</v>
      </c>
      <c r="Q7558" s="4">
        <f>WEEKNUM(Table1[[#This Row],[Invoice Date]])</f>
        <v>4</v>
      </c>
    </row>
    <row r="7559" spans="2:17"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c r="O7559" s="4" t="str">
        <f>TEXT(Table1[[#This Row],[Invoice Date]],"yyyy")</f>
        <v>2021</v>
      </c>
      <c r="P7559" s="4" t="str">
        <f>TEXT(Table1[[#This Row],[Invoice Date]],"mmm")</f>
        <v>Jan</v>
      </c>
      <c r="Q7559" s="4">
        <f>WEEKNUM(Table1[[#This Row],[Invoice Date]])</f>
        <v>4</v>
      </c>
    </row>
    <row r="7560" spans="2:17"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c r="O7560" s="4" t="str">
        <f>TEXT(Table1[[#This Row],[Invoice Date]],"yyyy")</f>
        <v>2021</v>
      </c>
      <c r="P7560" s="4" t="str">
        <f>TEXT(Table1[[#This Row],[Invoice Date]],"mmm")</f>
        <v>Jan</v>
      </c>
      <c r="Q7560" s="4">
        <f>WEEKNUM(Table1[[#This Row],[Invoice Date]])</f>
        <v>4</v>
      </c>
    </row>
    <row r="7561" spans="2:17"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c r="O7561" s="4" t="str">
        <f>TEXT(Table1[[#This Row],[Invoice Date]],"yyyy")</f>
        <v>2021</v>
      </c>
      <c r="P7561" s="4" t="str">
        <f>TEXT(Table1[[#This Row],[Invoice Date]],"mmm")</f>
        <v>Jan</v>
      </c>
      <c r="Q7561" s="4">
        <f>WEEKNUM(Table1[[#This Row],[Invoice Date]])</f>
        <v>4</v>
      </c>
    </row>
    <row r="7562" spans="2:17"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c r="O7562" s="4" t="str">
        <f>TEXT(Table1[[#This Row],[Invoice Date]],"yyyy")</f>
        <v>2021</v>
      </c>
      <c r="P7562" s="4" t="str">
        <f>TEXT(Table1[[#This Row],[Invoice Date]],"mmm")</f>
        <v>Jan</v>
      </c>
      <c r="Q7562" s="4">
        <f>WEEKNUM(Table1[[#This Row],[Invoice Date]])</f>
        <v>4</v>
      </c>
    </row>
    <row r="7563" spans="2:17"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c r="O7563" s="4" t="str">
        <f>TEXT(Table1[[#This Row],[Invoice Date]],"yyyy")</f>
        <v>2021</v>
      </c>
      <c r="P7563" s="4" t="str">
        <f>TEXT(Table1[[#This Row],[Invoice Date]],"mmm")</f>
        <v>Feb</v>
      </c>
      <c r="Q7563" s="4">
        <f>WEEKNUM(Table1[[#This Row],[Invoice Date]])</f>
        <v>8</v>
      </c>
    </row>
    <row r="7564" spans="2:17"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c r="O7564" s="4" t="str">
        <f>TEXT(Table1[[#This Row],[Invoice Date]],"yyyy")</f>
        <v>2021</v>
      </c>
      <c r="P7564" s="4" t="str">
        <f>TEXT(Table1[[#This Row],[Invoice Date]],"mmm")</f>
        <v>Feb</v>
      </c>
      <c r="Q7564" s="4">
        <f>WEEKNUM(Table1[[#This Row],[Invoice Date]])</f>
        <v>8</v>
      </c>
    </row>
    <row r="7565" spans="2:17"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c r="O7565" s="4" t="str">
        <f>TEXT(Table1[[#This Row],[Invoice Date]],"yyyy")</f>
        <v>2021</v>
      </c>
      <c r="P7565" s="4" t="str">
        <f>TEXT(Table1[[#This Row],[Invoice Date]],"mmm")</f>
        <v>Feb</v>
      </c>
      <c r="Q7565" s="4">
        <f>WEEKNUM(Table1[[#This Row],[Invoice Date]])</f>
        <v>8</v>
      </c>
    </row>
    <row r="7566" spans="2:17"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c r="O7566" s="4" t="str">
        <f>TEXT(Table1[[#This Row],[Invoice Date]],"yyyy")</f>
        <v>2021</v>
      </c>
      <c r="P7566" s="4" t="str">
        <f>TEXT(Table1[[#This Row],[Invoice Date]],"mmm")</f>
        <v>Feb</v>
      </c>
      <c r="Q7566" s="4">
        <f>WEEKNUM(Table1[[#This Row],[Invoice Date]])</f>
        <v>8</v>
      </c>
    </row>
    <row r="7567" spans="2:17"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c r="O7567" s="4" t="str">
        <f>TEXT(Table1[[#This Row],[Invoice Date]],"yyyy")</f>
        <v>2021</v>
      </c>
      <c r="P7567" s="4" t="str">
        <f>TEXT(Table1[[#This Row],[Invoice Date]],"mmm")</f>
        <v>Feb</v>
      </c>
      <c r="Q7567" s="4">
        <f>WEEKNUM(Table1[[#This Row],[Invoice Date]])</f>
        <v>8</v>
      </c>
    </row>
    <row r="7568" spans="2:17"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c r="O7568" s="4" t="str">
        <f>TEXT(Table1[[#This Row],[Invoice Date]],"yyyy")</f>
        <v>2021</v>
      </c>
      <c r="P7568" s="4" t="str">
        <f>TEXT(Table1[[#This Row],[Invoice Date]],"mmm")</f>
        <v>Feb</v>
      </c>
      <c r="Q7568" s="4">
        <f>WEEKNUM(Table1[[#This Row],[Invoice Date]])</f>
        <v>8</v>
      </c>
    </row>
    <row r="7569" spans="2:17"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c r="O7569" s="4" t="str">
        <f>TEXT(Table1[[#This Row],[Invoice Date]],"yyyy")</f>
        <v>2021</v>
      </c>
      <c r="P7569" s="4" t="str">
        <f>TEXT(Table1[[#This Row],[Invoice Date]],"mmm")</f>
        <v>Mar</v>
      </c>
      <c r="Q7569" s="4">
        <f>WEEKNUM(Table1[[#This Row],[Invoice Date]])</f>
        <v>11</v>
      </c>
    </row>
    <row r="7570" spans="2:17"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c r="O7570" s="4" t="str">
        <f>TEXT(Table1[[#This Row],[Invoice Date]],"yyyy")</f>
        <v>2021</v>
      </c>
      <c r="P7570" s="4" t="str">
        <f>TEXT(Table1[[#This Row],[Invoice Date]],"mmm")</f>
        <v>Mar</v>
      </c>
      <c r="Q7570" s="4">
        <f>WEEKNUM(Table1[[#This Row],[Invoice Date]])</f>
        <v>11</v>
      </c>
    </row>
    <row r="7571" spans="2:17"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c r="O7571" s="4" t="str">
        <f>TEXT(Table1[[#This Row],[Invoice Date]],"yyyy")</f>
        <v>2021</v>
      </c>
      <c r="P7571" s="4" t="str">
        <f>TEXT(Table1[[#This Row],[Invoice Date]],"mmm")</f>
        <v>Mar</v>
      </c>
      <c r="Q7571" s="4">
        <f>WEEKNUM(Table1[[#This Row],[Invoice Date]])</f>
        <v>11</v>
      </c>
    </row>
    <row r="7572" spans="2:17"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c r="O7572" s="4" t="str">
        <f>TEXT(Table1[[#This Row],[Invoice Date]],"yyyy")</f>
        <v>2021</v>
      </c>
      <c r="P7572" s="4" t="str">
        <f>TEXT(Table1[[#This Row],[Invoice Date]],"mmm")</f>
        <v>Mar</v>
      </c>
      <c r="Q7572" s="4">
        <f>WEEKNUM(Table1[[#This Row],[Invoice Date]])</f>
        <v>11</v>
      </c>
    </row>
    <row r="7573" spans="2:17"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c r="O7573" s="4" t="str">
        <f>TEXT(Table1[[#This Row],[Invoice Date]],"yyyy")</f>
        <v>2021</v>
      </c>
      <c r="P7573" s="4" t="str">
        <f>TEXT(Table1[[#This Row],[Invoice Date]],"mmm")</f>
        <v>Mar</v>
      </c>
      <c r="Q7573" s="4">
        <f>WEEKNUM(Table1[[#This Row],[Invoice Date]])</f>
        <v>11</v>
      </c>
    </row>
    <row r="7574" spans="2:17"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c r="O7574" s="4" t="str">
        <f>TEXT(Table1[[#This Row],[Invoice Date]],"yyyy")</f>
        <v>2021</v>
      </c>
      <c r="P7574" s="4" t="str">
        <f>TEXT(Table1[[#This Row],[Invoice Date]],"mmm")</f>
        <v>Mar</v>
      </c>
      <c r="Q7574" s="4">
        <f>WEEKNUM(Table1[[#This Row],[Invoice Date]])</f>
        <v>11</v>
      </c>
    </row>
    <row r="7575" spans="2:17"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c r="O7575" s="4" t="str">
        <f>TEXT(Table1[[#This Row],[Invoice Date]],"yyyy")</f>
        <v>2021</v>
      </c>
      <c r="P7575" s="4" t="str">
        <f>TEXT(Table1[[#This Row],[Invoice Date]],"mmm")</f>
        <v>Apr</v>
      </c>
      <c r="Q7575" s="4">
        <f>WEEKNUM(Table1[[#This Row],[Invoice Date]])</f>
        <v>16</v>
      </c>
    </row>
    <row r="7576" spans="2:17"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c r="O7576" s="4" t="str">
        <f>TEXT(Table1[[#This Row],[Invoice Date]],"yyyy")</f>
        <v>2021</v>
      </c>
      <c r="P7576" s="4" t="str">
        <f>TEXT(Table1[[#This Row],[Invoice Date]],"mmm")</f>
        <v>Apr</v>
      </c>
      <c r="Q7576" s="4">
        <f>WEEKNUM(Table1[[#This Row],[Invoice Date]])</f>
        <v>16</v>
      </c>
    </row>
    <row r="7577" spans="2:17"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c r="O7577" s="4" t="str">
        <f>TEXT(Table1[[#This Row],[Invoice Date]],"yyyy")</f>
        <v>2021</v>
      </c>
      <c r="P7577" s="4" t="str">
        <f>TEXT(Table1[[#This Row],[Invoice Date]],"mmm")</f>
        <v>Apr</v>
      </c>
      <c r="Q7577" s="4">
        <f>WEEKNUM(Table1[[#This Row],[Invoice Date]])</f>
        <v>16</v>
      </c>
    </row>
    <row r="7578" spans="2:17"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c r="O7578" s="4" t="str">
        <f>TEXT(Table1[[#This Row],[Invoice Date]],"yyyy")</f>
        <v>2021</v>
      </c>
      <c r="P7578" s="4" t="str">
        <f>TEXT(Table1[[#This Row],[Invoice Date]],"mmm")</f>
        <v>Apr</v>
      </c>
      <c r="Q7578" s="4">
        <f>WEEKNUM(Table1[[#This Row],[Invoice Date]])</f>
        <v>16</v>
      </c>
    </row>
    <row r="7579" spans="2:17"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c r="O7579" s="4" t="str">
        <f>TEXT(Table1[[#This Row],[Invoice Date]],"yyyy")</f>
        <v>2021</v>
      </c>
      <c r="P7579" s="4" t="str">
        <f>TEXT(Table1[[#This Row],[Invoice Date]],"mmm")</f>
        <v>Apr</v>
      </c>
      <c r="Q7579" s="4">
        <f>WEEKNUM(Table1[[#This Row],[Invoice Date]])</f>
        <v>16</v>
      </c>
    </row>
    <row r="7580" spans="2:17"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c r="O7580" s="4" t="str">
        <f>TEXT(Table1[[#This Row],[Invoice Date]],"yyyy")</f>
        <v>2021</v>
      </c>
      <c r="P7580" s="4" t="str">
        <f>TEXT(Table1[[#This Row],[Invoice Date]],"mmm")</f>
        <v>Apr</v>
      </c>
      <c r="Q7580" s="4">
        <f>WEEKNUM(Table1[[#This Row],[Invoice Date]])</f>
        <v>16</v>
      </c>
    </row>
    <row r="7581" spans="2:17"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c r="O7581" s="4" t="str">
        <f>TEXT(Table1[[#This Row],[Invoice Date]],"yyyy")</f>
        <v>2021</v>
      </c>
      <c r="P7581" s="4" t="str">
        <f>TEXT(Table1[[#This Row],[Invoice Date]],"mmm")</f>
        <v>May</v>
      </c>
      <c r="Q7581" s="4">
        <f>WEEKNUM(Table1[[#This Row],[Invoice Date]])</f>
        <v>20</v>
      </c>
    </row>
    <row r="7582" spans="2:17"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c r="O7582" s="4" t="str">
        <f>TEXT(Table1[[#This Row],[Invoice Date]],"yyyy")</f>
        <v>2021</v>
      </c>
      <c r="P7582" s="4" t="str">
        <f>TEXT(Table1[[#This Row],[Invoice Date]],"mmm")</f>
        <v>May</v>
      </c>
      <c r="Q7582" s="4">
        <f>WEEKNUM(Table1[[#This Row],[Invoice Date]])</f>
        <v>20</v>
      </c>
    </row>
    <row r="7583" spans="2:17"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c r="O7583" s="4" t="str">
        <f>TEXT(Table1[[#This Row],[Invoice Date]],"yyyy")</f>
        <v>2021</v>
      </c>
      <c r="P7583" s="4" t="str">
        <f>TEXT(Table1[[#This Row],[Invoice Date]],"mmm")</f>
        <v>May</v>
      </c>
      <c r="Q7583" s="4">
        <f>WEEKNUM(Table1[[#This Row],[Invoice Date]])</f>
        <v>20</v>
      </c>
    </row>
    <row r="7584" spans="2:17"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c r="O7584" s="4" t="str">
        <f>TEXT(Table1[[#This Row],[Invoice Date]],"yyyy")</f>
        <v>2021</v>
      </c>
      <c r="P7584" s="4" t="str">
        <f>TEXT(Table1[[#This Row],[Invoice Date]],"mmm")</f>
        <v>May</v>
      </c>
      <c r="Q7584" s="4">
        <f>WEEKNUM(Table1[[#This Row],[Invoice Date]])</f>
        <v>20</v>
      </c>
    </row>
    <row r="7585" spans="2:17"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c r="O7585" s="4" t="str">
        <f>TEXT(Table1[[#This Row],[Invoice Date]],"yyyy")</f>
        <v>2021</v>
      </c>
      <c r="P7585" s="4" t="str">
        <f>TEXT(Table1[[#This Row],[Invoice Date]],"mmm")</f>
        <v>May</v>
      </c>
      <c r="Q7585" s="4">
        <f>WEEKNUM(Table1[[#This Row],[Invoice Date]])</f>
        <v>20</v>
      </c>
    </row>
    <row r="7586" spans="2:17"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c r="O7586" s="4" t="str">
        <f>TEXT(Table1[[#This Row],[Invoice Date]],"yyyy")</f>
        <v>2021</v>
      </c>
      <c r="P7586" s="4" t="str">
        <f>TEXT(Table1[[#This Row],[Invoice Date]],"mmm")</f>
        <v>May</v>
      </c>
      <c r="Q7586" s="4">
        <f>WEEKNUM(Table1[[#This Row],[Invoice Date]])</f>
        <v>20</v>
      </c>
    </row>
    <row r="7587" spans="2:17"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c r="O7587" s="4" t="str">
        <f>TEXT(Table1[[#This Row],[Invoice Date]],"yyyy")</f>
        <v>2021</v>
      </c>
      <c r="P7587" s="4" t="str">
        <f>TEXT(Table1[[#This Row],[Invoice Date]],"mmm")</f>
        <v>Jun</v>
      </c>
      <c r="Q7587" s="4">
        <f>WEEKNUM(Table1[[#This Row],[Invoice Date]])</f>
        <v>25</v>
      </c>
    </row>
    <row r="7588" spans="2:17"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c r="O7588" s="4" t="str">
        <f>TEXT(Table1[[#This Row],[Invoice Date]],"yyyy")</f>
        <v>2021</v>
      </c>
      <c r="P7588" s="4" t="str">
        <f>TEXT(Table1[[#This Row],[Invoice Date]],"mmm")</f>
        <v>Jun</v>
      </c>
      <c r="Q7588" s="4">
        <f>WEEKNUM(Table1[[#This Row],[Invoice Date]])</f>
        <v>25</v>
      </c>
    </row>
    <row r="7589" spans="2:17"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c r="O7589" s="4" t="str">
        <f>TEXT(Table1[[#This Row],[Invoice Date]],"yyyy")</f>
        <v>2021</v>
      </c>
      <c r="P7589" s="4" t="str">
        <f>TEXT(Table1[[#This Row],[Invoice Date]],"mmm")</f>
        <v>Jun</v>
      </c>
      <c r="Q7589" s="4">
        <f>WEEKNUM(Table1[[#This Row],[Invoice Date]])</f>
        <v>25</v>
      </c>
    </row>
    <row r="7590" spans="2:17"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c r="O7590" s="4" t="str">
        <f>TEXT(Table1[[#This Row],[Invoice Date]],"yyyy")</f>
        <v>2021</v>
      </c>
      <c r="P7590" s="4" t="str">
        <f>TEXT(Table1[[#This Row],[Invoice Date]],"mmm")</f>
        <v>Jun</v>
      </c>
      <c r="Q7590" s="4">
        <f>WEEKNUM(Table1[[#This Row],[Invoice Date]])</f>
        <v>25</v>
      </c>
    </row>
    <row r="7591" spans="2:17"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c r="O7591" s="4" t="str">
        <f>TEXT(Table1[[#This Row],[Invoice Date]],"yyyy")</f>
        <v>2021</v>
      </c>
      <c r="P7591" s="4" t="str">
        <f>TEXT(Table1[[#This Row],[Invoice Date]],"mmm")</f>
        <v>Jun</v>
      </c>
      <c r="Q7591" s="4">
        <f>WEEKNUM(Table1[[#This Row],[Invoice Date]])</f>
        <v>25</v>
      </c>
    </row>
    <row r="7592" spans="2:17"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c r="O7592" s="4" t="str">
        <f>TEXT(Table1[[#This Row],[Invoice Date]],"yyyy")</f>
        <v>2021</v>
      </c>
      <c r="P7592" s="4" t="str">
        <f>TEXT(Table1[[#This Row],[Invoice Date]],"mmm")</f>
        <v>Jun</v>
      </c>
      <c r="Q7592" s="4">
        <f>WEEKNUM(Table1[[#This Row],[Invoice Date]])</f>
        <v>25</v>
      </c>
    </row>
    <row r="7593" spans="2:17"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c r="O7593" s="4" t="str">
        <f>TEXT(Table1[[#This Row],[Invoice Date]],"yyyy")</f>
        <v>2021</v>
      </c>
      <c r="P7593" s="4" t="str">
        <f>TEXT(Table1[[#This Row],[Invoice Date]],"mmm")</f>
        <v>Jul</v>
      </c>
      <c r="Q7593" s="4">
        <f>WEEKNUM(Table1[[#This Row],[Invoice Date]])</f>
        <v>29</v>
      </c>
    </row>
    <row r="7594" spans="2:17"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c r="O7594" s="4" t="str">
        <f>TEXT(Table1[[#This Row],[Invoice Date]],"yyyy")</f>
        <v>2021</v>
      </c>
      <c r="P7594" s="4" t="str">
        <f>TEXT(Table1[[#This Row],[Invoice Date]],"mmm")</f>
        <v>Jul</v>
      </c>
      <c r="Q7594" s="4">
        <f>WEEKNUM(Table1[[#This Row],[Invoice Date]])</f>
        <v>29</v>
      </c>
    </row>
    <row r="7595" spans="2:17"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c r="O7595" s="4" t="str">
        <f>TEXT(Table1[[#This Row],[Invoice Date]],"yyyy")</f>
        <v>2021</v>
      </c>
      <c r="P7595" s="4" t="str">
        <f>TEXT(Table1[[#This Row],[Invoice Date]],"mmm")</f>
        <v>Jul</v>
      </c>
      <c r="Q7595" s="4">
        <f>WEEKNUM(Table1[[#This Row],[Invoice Date]])</f>
        <v>29</v>
      </c>
    </row>
    <row r="7596" spans="2:17"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c r="O7596" s="4" t="str">
        <f>TEXT(Table1[[#This Row],[Invoice Date]],"yyyy")</f>
        <v>2021</v>
      </c>
      <c r="P7596" s="4" t="str">
        <f>TEXT(Table1[[#This Row],[Invoice Date]],"mmm")</f>
        <v>Jul</v>
      </c>
      <c r="Q7596" s="4">
        <f>WEEKNUM(Table1[[#This Row],[Invoice Date]])</f>
        <v>29</v>
      </c>
    </row>
    <row r="7597" spans="2:17"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c r="O7597" s="4" t="str">
        <f>TEXT(Table1[[#This Row],[Invoice Date]],"yyyy")</f>
        <v>2021</v>
      </c>
      <c r="P7597" s="4" t="str">
        <f>TEXT(Table1[[#This Row],[Invoice Date]],"mmm")</f>
        <v>Jul</v>
      </c>
      <c r="Q7597" s="4">
        <f>WEEKNUM(Table1[[#This Row],[Invoice Date]])</f>
        <v>29</v>
      </c>
    </row>
    <row r="7598" spans="2:17"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c r="O7598" s="4" t="str">
        <f>TEXT(Table1[[#This Row],[Invoice Date]],"yyyy")</f>
        <v>2021</v>
      </c>
      <c r="P7598" s="4" t="str">
        <f>TEXT(Table1[[#This Row],[Invoice Date]],"mmm")</f>
        <v>Jul</v>
      </c>
      <c r="Q7598" s="4">
        <f>WEEKNUM(Table1[[#This Row],[Invoice Date]])</f>
        <v>29</v>
      </c>
    </row>
    <row r="7599" spans="2:17"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c r="O7599" s="4" t="str">
        <f>TEXT(Table1[[#This Row],[Invoice Date]],"yyyy")</f>
        <v>2021</v>
      </c>
      <c r="P7599" s="4" t="str">
        <f>TEXT(Table1[[#This Row],[Invoice Date]],"mmm")</f>
        <v>Aug</v>
      </c>
      <c r="Q7599" s="4">
        <f>WEEKNUM(Table1[[#This Row],[Invoice Date]])</f>
        <v>33</v>
      </c>
    </row>
    <row r="7600" spans="2:17"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c r="O7600" s="4" t="str">
        <f>TEXT(Table1[[#This Row],[Invoice Date]],"yyyy")</f>
        <v>2021</v>
      </c>
      <c r="P7600" s="4" t="str">
        <f>TEXT(Table1[[#This Row],[Invoice Date]],"mmm")</f>
        <v>Aug</v>
      </c>
      <c r="Q7600" s="4">
        <f>WEEKNUM(Table1[[#This Row],[Invoice Date]])</f>
        <v>33</v>
      </c>
    </row>
    <row r="7601" spans="2:17"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c r="O7601" s="4" t="str">
        <f>TEXT(Table1[[#This Row],[Invoice Date]],"yyyy")</f>
        <v>2021</v>
      </c>
      <c r="P7601" s="4" t="str">
        <f>TEXT(Table1[[#This Row],[Invoice Date]],"mmm")</f>
        <v>Aug</v>
      </c>
      <c r="Q7601" s="4">
        <f>WEEKNUM(Table1[[#This Row],[Invoice Date]])</f>
        <v>33</v>
      </c>
    </row>
    <row r="7602" spans="2:17"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c r="O7602" s="4" t="str">
        <f>TEXT(Table1[[#This Row],[Invoice Date]],"yyyy")</f>
        <v>2021</v>
      </c>
      <c r="P7602" s="4" t="str">
        <f>TEXT(Table1[[#This Row],[Invoice Date]],"mmm")</f>
        <v>Aug</v>
      </c>
      <c r="Q7602" s="4">
        <f>WEEKNUM(Table1[[#This Row],[Invoice Date]])</f>
        <v>33</v>
      </c>
    </row>
    <row r="7603" spans="2:17"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c r="O7603" s="4" t="str">
        <f>TEXT(Table1[[#This Row],[Invoice Date]],"yyyy")</f>
        <v>2021</v>
      </c>
      <c r="P7603" s="4" t="str">
        <f>TEXT(Table1[[#This Row],[Invoice Date]],"mmm")</f>
        <v>Aug</v>
      </c>
      <c r="Q7603" s="4">
        <f>WEEKNUM(Table1[[#This Row],[Invoice Date]])</f>
        <v>33</v>
      </c>
    </row>
    <row r="7604" spans="2:17"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c r="O7604" s="4" t="str">
        <f>TEXT(Table1[[#This Row],[Invoice Date]],"yyyy")</f>
        <v>2021</v>
      </c>
      <c r="P7604" s="4" t="str">
        <f>TEXT(Table1[[#This Row],[Invoice Date]],"mmm")</f>
        <v>Aug</v>
      </c>
      <c r="Q7604" s="4">
        <f>WEEKNUM(Table1[[#This Row],[Invoice Date]])</f>
        <v>33</v>
      </c>
    </row>
    <row r="7605" spans="2:17"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c r="O7605" s="4" t="str">
        <f>TEXT(Table1[[#This Row],[Invoice Date]],"yyyy")</f>
        <v>2021</v>
      </c>
      <c r="P7605" s="4" t="str">
        <f>TEXT(Table1[[#This Row],[Invoice Date]],"mmm")</f>
        <v>Sep</v>
      </c>
      <c r="Q7605" s="4">
        <f>WEEKNUM(Table1[[#This Row],[Invoice Date]])</f>
        <v>38</v>
      </c>
    </row>
    <row r="7606" spans="2:17"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c r="O7606" s="4" t="str">
        <f>TEXT(Table1[[#This Row],[Invoice Date]],"yyyy")</f>
        <v>2021</v>
      </c>
      <c r="P7606" s="4" t="str">
        <f>TEXT(Table1[[#This Row],[Invoice Date]],"mmm")</f>
        <v>Sep</v>
      </c>
      <c r="Q7606" s="4">
        <f>WEEKNUM(Table1[[#This Row],[Invoice Date]])</f>
        <v>38</v>
      </c>
    </row>
    <row r="7607" spans="2:17"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c r="O7607" s="4" t="str">
        <f>TEXT(Table1[[#This Row],[Invoice Date]],"yyyy")</f>
        <v>2021</v>
      </c>
      <c r="P7607" s="4" t="str">
        <f>TEXT(Table1[[#This Row],[Invoice Date]],"mmm")</f>
        <v>Sep</v>
      </c>
      <c r="Q7607" s="4">
        <f>WEEKNUM(Table1[[#This Row],[Invoice Date]])</f>
        <v>38</v>
      </c>
    </row>
    <row r="7608" spans="2:17"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c r="O7608" s="4" t="str">
        <f>TEXT(Table1[[#This Row],[Invoice Date]],"yyyy")</f>
        <v>2021</v>
      </c>
      <c r="P7608" s="4" t="str">
        <f>TEXT(Table1[[#This Row],[Invoice Date]],"mmm")</f>
        <v>Sep</v>
      </c>
      <c r="Q7608" s="4">
        <f>WEEKNUM(Table1[[#This Row],[Invoice Date]])</f>
        <v>38</v>
      </c>
    </row>
    <row r="7609" spans="2:17"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c r="O7609" s="4" t="str">
        <f>TEXT(Table1[[#This Row],[Invoice Date]],"yyyy")</f>
        <v>2021</v>
      </c>
      <c r="P7609" s="4" t="str">
        <f>TEXT(Table1[[#This Row],[Invoice Date]],"mmm")</f>
        <v>Sep</v>
      </c>
      <c r="Q7609" s="4">
        <f>WEEKNUM(Table1[[#This Row],[Invoice Date]])</f>
        <v>38</v>
      </c>
    </row>
    <row r="7610" spans="2:17"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c r="O7610" s="4" t="str">
        <f>TEXT(Table1[[#This Row],[Invoice Date]],"yyyy")</f>
        <v>2021</v>
      </c>
      <c r="P7610" s="4" t="str">
        <f>TEXT(Table1[[#This Row],[Invoice Date]],"mmm")</f>
        <v>Sep</v>
      </c>
      <c r="Q7610" s="4">
        <f>WEEKNUM(Table1[[#This Row],[Invoice Date]])</f>
        <v>38</v>
      </c>
    </row>
    <row r="7611" spans="2:17"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c r="O7611" s="4" t="str">
        <f>TEXT(Table1[[#This Row],[Invoice Date]],"yyyy")</f>
        <v>2021</v>
      </c>
      <c r="P7611" s="4" t="str">
        <f>TEXT(Table1[[#This Row],[Invoice Date]],"mmm")</f>
        <v>Oct</v>
      </c>
      <c r="Q7611" s="4">
        <f>WEEKNUM(Table1[[#This Row],[Invoice Date]])</f>
        <v>42</v>
      </c>
    </row>
    <row r="7612" spans="2:17"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c r="O7612" s="4" t="str">
        <f>TEXT(Table1[[#This Row],[Invoice Date]],"yyyy")</f>
        <v>2021</v>
      </c>
      <c r="P7612" s="4" t="str">
        <f>TEXT(Table1[[#This Row],[Invoice Date]],"mmm")</f>
        <v>Oct</v>
      </c>
      <c r="Q7612" s="4">
        <f>WEEKNUM(Table1[[#This Row],[Invoice Date]])</f>
        <v>42</v>
      </c>
    </row>
    <row r="7613" spans="2:17"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c r="O7613" s="4" t="str">
        <f>TEXT(Table1[[#This Row],[Invoice Date]],"yyyy")</f>
        <v>2021</v>
      </c>
      <c r="P7613" s="4" t="str">
        <f>TEXT(Table1[[#This Row],[Invoice Date]],"mmm")</f>
        <v>Oct</v>
      </c>
      <c r="Q7613" s="4">
        <f>WEEKNUM(Table1[[#This Row],[Invoice Date]])</f>
        <v>42</v>
      </c>
    </row>
    <row r="7614" spans="2:17"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c r="O7614" s="4" t="str">
        <f>TEXT(Table1[[#This Row],[Invoice Date]],"yyyy")</f>
        <v>2021</v>
      </c>
      <c r="P7614" s="4" t="str">
        <f>TEXT(Table1[[#This Row],[Invoice Date]],"mmm")</f>
        <v>Oct</v>
      </c>
      <c r="Q7614" s="4">
        <f>WEEKNUM(Table1[[#This Row],[Invoice Date]])</f>
        <v>42</v>
      </c>
    </row>
    <row r="7615" spans="2:17"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c r="O7615" s="4" t="str">
        <f>TEXT(Table1[[#This Row],[Invoice Date]],"yyyy")</f>
        <v>2021</v>
      </c>
      <c r="P7615" s="4" t="str">
        <f>TEXT(Table1[[#This Row],[Invoice Date]],"mmm")</f>
        <v>Oct</v>
      </c>
      <c r="Q7615" s="4">
        <f>WEEKNUM(Table1[[#This Row],[Invoice Date]])</f>
        <v>42</v>
      </c>
    </row>
    <row r="7616" spans="2:17"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c r="O7616" s="4" t="str">
        <f>TEXT(Table1[[#This Row],[Invoice Date]],"yyyy")</f>
        <v>2021</v>
      </c>
      <c r="P7616" s="4" t="str">
        <f>TEXT(Table1[[#This Row],[Invoice Date]],"mmm")</f>
        <v>Oct</v>
      </c>
      <c r="Q7616" s="4">
        <f>WEEKNUM(Table1[[#This Row],[Invoice Date]])</f>
        <v>42</v>
      </c>
    </row>
    <row r="7617" spans="2:17"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c r="O7617" s="4" t="str">
        <f>TEXT(Table1[[#This Row],[Invoice Date]],"yyyy")</f>
        <v>2021</v>
      </c>
      <c r="P7617" s="4" t="str">
        <f>TEXT(Table1[[#This Row],[Invoice Date]],"mmm")</f>
        <v>Nov</v>
      </c>
      <c r="Q7617" s="4">
        <f>WEEKNUM(Table1[[#This Row],[Invoice Date]])</f>
        <v>47</v>
      </c>
    </row>
    <row r="7618" spans="2:17"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c r="O7618" s="4" t="str">
        <f>TEXT(Table1[[#This Row],[Invoice Date]],"yyyy")</f>
        <v>2021</v>
      </c>
      <c r="P7618" s="4" t="str">
        <f>TEXT(Table1[[#This Row],[Invoice Date]],"mmm")</f>
        <v>Nov</v>
      </c>
      <c r="Q7618" s="4">
        <f>WEEKNUM(Table1[[#This Row],[Invoice Date]])</f>
        <v>47</v>
      </c>
    </row>
    <row r="7619" spans="2:17"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c r="O7619" s="4" t="str">
        <f>TEXT(Table1[[#This Row],[Invoice Date]],"yyyy")</f>
        <v>2021</v>
      </c>
      <c r="P7619" s="4" t="str">
        <f>TEXT(Table1[[#This Row],[Invoice Date]],"mmm")</f>
        <v>Nov</v>
      </c>
      <c r="Q7619" s="4">
        <f>WEEKNUM(Table1[[#This Row],[Invoice Date]])</f>
        <v>47</v>
      </c>
    </row>
    <row r="7620" spans="2:17"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c r="O7620" s="4" t="str">
        <f>TEXT(Table1[[#This Row],[Invoice Date]],"yyyy")</f>
        <v>2021</v>
      </c>
      <c r="P7620" s="4" t="str">
        <f>TEXT(Table1[[#This Row],[Invoice Date]],"mmm")</f>
        <v>Nov</v>
      </c>
      <c r="Q7620" s="4">
        <f>WEEKNUM(Table1[[#This Row],[Invoice Date]])</f>
        <v>47</v>
      </c>
    </row>
    <row r="7621" spans="2:17"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c r="O7621" s="4" t="str">
        <f>TEXT(Table1[[#This Row],[Invoice Date]],"yyyy")</f>
        <v>2021</v>
      </c>
      <c r="P7621" s="4" t="str">
        <f>TEXT(Table1[[#This Row],[Invoice Date]],"mmm")</f>
        <v>Nov</v>
      </c>
      <c r="Q7621" s="4">
        <f>WEEKNUM(Table1[[#This Row],[Invoice Date]])</f>
        <v>47</v>
      </c>
    </row>
    <row r="7622" spans="2:17"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c r="O7622" s="4" t="str">
        <f>TEXT(Table1[[#This Row],[Invoice Date]],"yyyy")</f>
        <v>2021</v>
      </c>
      <c r="P7622" s="4" t="str">
        <f>TEXT(Table1[[#This Row],[Invoice Date]],"mmm")</f>
        <v>Nov</v>
      </c>
      <c r="Q7622" s="4">
        <f>WEEKNUM(Table1[[#This Row],[Invoice Date]])</f>
        <v>47</v>
      </c>
    </row>
    <row r="7623" spans="2:17"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c r="O7623" s="4" t="str">
        <f>TEXT(Table1[[#This Row],[Invoice Date]],"yyyy")</f>
        <v>2021</v>
      </c>
      <c r="P7623" s="4" t="str">
        <f>TEXT(Table1[[#This Row],[Invoice Date]],"mmm")</f>
        <v>Dec</v>
      </c>
      <c r="Q7623" s="4">
        <f>WEEKNUM(Table1[[#This Row],[Invoice Date]])</f>
        <v>51</v>
      </c>
    </row>
    <row r="7624" spans="2:17"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c r="O7624" s="4" t="str">
        <f>TEXT(Table1[[#This Row],[Invoice Date]],"yyyy")</f>
        <v>2021</v>
      </c>
      <c r="P7624" s="4" t="str">
        <f>TEXT(Table1[[#This Row],[Invoice Date]],"mmm")</f>
        <v>Dec</v>
      </c>
      <c r="Q7624" s="4">
        <f>WEEKNUM(Table1[[#This Row],[Invoice Date]])</f>
        <v>51</v>
      </c>
    </row>
    <row r="7625" spans="2:17"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c r="O7625" s="4" t="str">
        <f>TEXT(Table1[[#This Row],[Invoice Date]],"yyyy")</f>
        <v>2021</v>
      </c>
      <c r="P7625" s="4" t="str">
        <f>TEXT(Table1[[#This Row],[Invoice Date]],"mmm")</f>
        <v>Dec</v>
      </c>
      <c r="Q7625" s="4">
        <f>WEEKNUM(Table1[[#This Row],[Invoice Date]])</f>
        <v>51</v>
      </c>
    </row>
    <row r="7626" spans="2:17"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c r="O7626" s="4" t="str">
        <f>TEXT(Table1[[#This Row],[Invoice Date]],"yyyy")</f>
        <v>2021</v>
      </c>
      <c r="P7626" s="4" t="str">
        <f>TEXT(Table1[[#This Row],[Invoice Date]],"mmm")</f>
        <v>Dec</v>
      </c>
      <c r="Q7626" s="4">
        <f>WEEKNUM(Table1[[#This Row],[Invoice Date]])</f>
        <v>51</v>
      </c>
    </row>
    <row r="7627" spans="2:17"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c r="O7627" s="4" t="str">
        <f>TEXT(Table1[[#This Row],[Invoice Date]],"yyyy")</f>
        <v>2021</v>
      </c>
      <c r="P7627" s="4" t="str">
        <f>TEXT(Table1[[#This Row],[Invoice Date]],"mmm")</f>
        <v>Dec</v>
      </c>
      <c r="Q7627" s="4">
        <f>WEEKNUM(Table1[[#This Row],[Invoice Date]])</f>
        <v>51</v>
      </c>
    </row>
    <row r="7628" spans="2:17"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c r="O7628" s="4" t="str">
        <f>TEXT(Table1[[#This Row],[Invoice Date]],"yyyy")</f>
        <v>2021</v>
      </c>
      <c r="P7628" s="4" t="str">
        <f>TEXT(Table1[[#This Row],[Invoice Date]],"mmm")</f>
        <v>Dec</v>
      </c>
      <c r="Q7628" s="4">
        <f>WEEKNUM(Table1[[#This Row],[Invoice Date]])</f>
        <v>51</v>
      </c>
    </row>
    <row r="7629" spans="2:17"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c r="O7629" s="4" t="str">
        <f>TEXT(Table1[[#This Row],[Invoice Date]],"yyyy")</f>
        <v>2021</v>
      </c>
      <c r="P7629" s="4" t="str">
        <f>TEXT(Table1[[#This Row],[Invoice Date]],"mmm")</f>
        <v>Jan</v>
      </c>
      <c r="Q7629" s="4">
        <f>WEEKNUM(Table1[[#This Row],[Invoice Date]])</f>
        <v>3</v>
      </c>
    </row>
    <row r="7630" spans="2:17"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c r="O7630" s="4" t="str">
        <f>TEXT(Table1[[#This Row],[Invoice Date]],"yyyy")</f>
        <v>2021</v>
      </c>
      <c r="P7630" s="4" t="str">
        <f>TEXT(Table1[[#This Row],[Invoice Date]],"mmm")</f>
        <v>Jan</v>
      </c>
      <c r="Q7630" s="4">
        <f>WEEKNUM(Table1[[#This Row],[Invoice Date]])</f>
        <v>3</v>
      </c>
    </row>
    <row r="7631" spans="2:17"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c r="O7631" s="4" t="str">
        <f>TEXT(Table1[[#This Row],[Invoice Date]],"yyyy")</f>
        <v>2021</v>
      </c>
      <c r="P7631" s="4" t="str">
        <f>TEXT(Table1[[#This Row],[Invoice Date]],"mmm")</f>
        <v>Jan</v>
      </c>
      <c r="Q7631" s="4">
        <f>WEEKNUM(Table1[[#This Row],[Invoice Date]])</f>
        <v>3</v>
      </c>
    </row>
    <row r="7632" spans="2:17"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c r="O7632" s="4" t="str">
        <f>TEXT(Table1[[#This Row],[Invoice Date]],"yyyy")</f>
        <v>2021</v>
      </c>
      <c r="P7632" s="4" t="str">
        <f>TEXT(Table1[[#This Row],[Invoice Date]],"mmm")</f>
        <v>Jan</v>
      </c>
      <c r="Q7632" s="4">
        <f>WEEKNUM(Table1[[#This Row],[Invoice Date]])</f>
        <v>3</v>
      </c>
    </row>
    <row r="7633" spans="2:17"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c r="O7633" s="4" t="str">
        <f>TEXT(Table1[[#This Row],[Invoice Date]],"yyyy")</f>
        <v>2021</v>
      </c>
      <c r="P7633" s="4" t="str">
        <f>TEXT(Table1[[#This Row],[Invoice Date]],"mmm")</f>
        <v>Jan</v>
      </c>
      <c r="Q7633" s="4">
        <f>WEEKNUM(Table1[[#This Row],[Invoice Date]])</f>
        <v>3</v>
      </c>
    </row>
    <row r="7634" spans="2:17"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c r="O7634" s="4" t="str">
        <f>TEXT(Table1[[#This Row],[Invoice Date]],"yyyy")</f>
        <v>2021</v>
      </c>
      <c r="P7634" s="4" t="str">
        <f>TEXT(Table1[[#This Row],[Invoice Date]],"mmm")</f>
        <v>Jan</v>
      </c>
      <c r="Q7634" s="4">
        <f>WEEKNUM(Table1[[#This Row],[Invoice Date]])</f>
        <v>3</v>
      </c>
    </row>
    <row r="7635" spans="2:17"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c r="O7635" s="4" t="str">
        <f>TEXT(Table1[[#This Row],[Invoice Date]],"yyyy")</f>
        <v>2021</v>
      </c>
      <c r="P7635" s="4" t="str">
        <f>TEXT(Table1[[#This Row],[Invoice Date]],"mmm")</f>
        <v>Feb</v>
      </c>
      <c r="Q7635" s="4">
        <f>WEEKNUM(Table1[[#This Row],[Invoice Date]])</f>
        <v>7</v>
      </c>
    </row>
    <row r="7636" spans="2:17"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c r="O7636" s="4" t="str">
        <f>TEXT(Table1[[#This Row],[Invoice Date]],"yyyy")</f>
        <v>2021</v>
      </c>
      <c r="P7636" s="4" t="str">
        <f>TEXT(Table1[[#This Row],[Invoice Date]],"mmm")</f>
        <v>Feb</v>
      </c>
      <c r="Q7636" s="4">
        <f>WEEKNUM(Table1[[#This Row],[Invoice Date]])</f>
        <v>7</v>
      </c>
    </row>
    <row r="7637" spans="2:17"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c r="O7637" s="4" t="str">
        <f>TEXT(Table1[[#This Row],[Invoice Date]],"yyyy")</f>
        <v>2021</v>
      </c>
      <c r="P7637" s="4" t="str">
        <f>TEXT(Table1[[#This Row],[Invoice Date]],"mmm")</f>
        <v>Feb</v>
      </c>
      <c r="Q7637" s="4">
        <f>WEEKNUM(Table1[[#This Row],[Invoice Date]])</f>
        <v>7</v>
      </c>
    </row>
    <row r="7638" spans="2:17"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c r="O7638" s="4" t="str">
        <f>TEXT(Table1[[#This Row],[Invoice Date]],"yyyy")</f>
        <v>2021</v>
      </c>
      <c r="P7638" s="4" t="str">
        <f>TEXT(Table1[[#This Row],[Invoice Date]],"mmm")</f>
        <v>Feb</v>
      </c>
      <c r="Q7638" s="4">
        <f>WEEKNUM(Table1[[#This Row],[Invoice Date]])</f>
        <v>7</v>
      </c>
    </row>
    <row r="7639" spans="2:17"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c r="O7639" s="4" t="str">
        <f>TEXT(Table1[[#This Row],[Invoice Date]],"yyyy")</f>
        <v>2021</v>
      </c>
      <c r="P7639" s="4" t="str">
        <f>TEXT(Table1[[#This Row],[Invoice Date]],"mmm")</f>
        <v>Feb</v>
      </c>
      <c r="Q7639" s="4">
        <f>WEEKNUM(Table1[[#This Row],[Invoice Date]])</f>
        <v>7</v>
      </c>
    </row>
    <row r="7640" spans="2:17"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c r="O7640" s="4" t="str">
        <f>TEXT(Table1[[#This Row],[Invoice Date]],"yyyy")</f>
        <v>2021</v>
      </c>
      <c r="P7640" s="4" t="str">
        <f>TEXT(Table1[[#This Row],[Invoice Date]],"mmm")</f>
        <v>Feb</v>
      </c>
      <c r="Q7640" s="4">
        <f>WEEKNUM(Table1[[#This Row],[Invoice Date]])</f>
        <v>7</v>
      </c>
    </row>
    <row r="7641" spans="2:17"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c r="O7641" s="4" t="str">
        <f>TEXT(Table1[[#This Row],[Invoice Date]],"yyyy")</f>
        <v>2021</v>
      </c>
      <c r="P7641" s="4" t="str">
        <f>TEXT(Table1[[#This Row],[Invoice Date]],"mmm")</f>
        <v>Mar</v>
      </c>
      <c r="Q7641" s="4">
        <f>WEEKNUM(Table1[[#This Row],[Invoice Date]])</f>
        <v>11</v>
      </c>
    </row>
    <row r="7642" spans="2:17"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c r="O7642" s="4" t="str">
        <f>TEXT(Table1[[#This Row],[Invoice Date]],"yyyy")</f>
        <v>2021</v>
      </c>
      <c r="P7642" s="4" t="str">
        <f>TEXT(Table1[[#This Row],[Invoice Date]],"mmm")</f>
        <v>Mar</v>
      </c>
      <c r="Q7642" s="4">
        <f>WEEKNUM(Table1[[#This Row],[Invoice Date]])</f>
        <v>11</v>
      </c>
    </row>
    <row r="7643" spans="2:17"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c r="O7643" s="4" t="str">
        <f>TEXT(Table1[[#This Row],[Invoice Date]],"yyyy")</f>
        <v>2021</v>
      </c>
      <c r="P7643" s="4" t="str">
        <f>TEXT(Table1[[#This Row],[Invoice Date]],"mmm")</f>
        <v>Mar</v>
      </c>
      <c r="Q7643" s="4">
        <f>WEEKNUM(Table1[[#This Row],[Invoice Date]])</f>
        <v>11</v>
      </c>
    </row>
    <row r="7644" spans="2:17"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c r="O7644" s="4" t="str">
        <f>TEXT(Table1[[#This Row],[Invoice Date]],"yyyy")</f>
        <v>2021</v>
      </c>
      <c r="P7644" s="4" t="str">
        <f>TEXT(Table1[[#This Row],[Invoice Date]],"mmm")</f>
        <v>Mar</v>
      </c>
      <c r="Q7644" s="4">
        <f>WEEKNUM(Table1[[#This Row],[Invoice Date]])</f>
        <v>11</v>
      </c>
    </row>
    <row r="7645" spans="2:17"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c r="O7645" s="4" t="str">
        <f>TEXT(Table1[[#This Row],[Invoice Date]],"yyyy")</f>
        <v>2021</v>
      </c>
      <c r="P7645" s="4" t="str">
        <f>TEXT(Table1[[#This Row],[Invoice Date]],"mmm")</f>
        <v>Mar</v>
      </c>
      <c r="Q7645" s="4">
        <f>WEEKNUM(Table1[[#This Row],[Invoice Date]])</f>
        <v>11</v>
      </c>
    </row>
    <row r="7646" spans="2:17"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c r="O7646" s="4" t="str">
        <f>TEXT(Table1[[#This Row],[Invoice Date]],"yyyy")</f>
        <v>2021</v>
      </c>
      <c r="P7646" s="4" t="str">
        <f>TEXT(Table1[[#This Row],[Invoice Date]],"mmm")</f>
        <v>Mar</v>
      </c>
      <c r="Q7646" s="4">
        <f>WEEKNUM(Table1[[#This Row],[Invoice Date]])</f>
        <v>11</v>
      </c>
    </row>
    <row r="7647" spans="2:17"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c r="O7647" s="4" t="str">
        <f>TEXT(Table1[[#This Row],[Invoice Date]],"yyyy")</f>
        <v>2021</v>
      </c>
      <c r="P7647" s="4" t="str">
        <f>TEXT(Table1[[#This Row],[Invoice Date]],"mmm")</f>
        <v>Apr</v>
      </c>
      <c r="Q7647" s="4">
        <f>WEEKNUM(Table1[[#This Row],[Invoice Date]])</f>
        <v>16</v>
      </c>
    </row>
    <row r="7648" spans="2:17"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c r="O7648" s="4" t="str">
        <f>TEXT(Table1[[#This Row],[Invoice Date]],"yyyy")</f>
        <v>2021</v>
      </c>
      <c r="P7648" s="4" t="str">
        <f>TEXT(Table1[[#This Row],[Invoice Date]],"mmm")</f>
        <v>Apr</v>
      </c>
      <c r="Q7648" s="4">
        <f>WEEKNUM(Table1[[#This Row],[Invoice Date]])</f>
        <v>16</v>
      </c>
    </row>
    <row r="7649" spans="2:17"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c r="O7649" s="4" t="str">
        <f>TEXT(Table1[[#This Row],[Invoice Date]],"yyyy")</f>
        <v>2021</v>
      </c>
      <c r="P7649" s="4" t="str">
        <f>TEXT(Table1[[#This Row],[Invoice Date]],"mmm")</f>
        <v>Apr</v>
      </c>
      <c r="Q7649" s="4">
        <f>WEEKNUM(Table1[[#This Row],[Invoice Date]])</f>
        <v>16</v>
      </c>
    </row>
    <row r="7650" spans="2:17"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c r="O7650" s="4" t="str">
        <f>TEXT(Table1[[#This Row],[Invoice Date]],"yyyy")</f>
        <v>2021</v>
      </c>
      <c r="P7650" s="4" t="str">
        <f>TEXT(Table1[[#This Row],[Invoice Date]],"mmm")</f>
        <v>Apr</v>
      </c>
      <c r="Q7650" s="4">
        <f>WEEKNUM(Table1[[#This Row],[Invoice Date]])</f>
        <v>16</v>
      </c>
    </row>
    <row r="7651" spans="2:17"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c r="O7651" s="4" t="str">
        <f>TEXT(Table1[[#This Row],[Invoice Date]],"yyyy")</f>
        <v>2021</v>
      </c>
      <c r="P7651" s="4" t="str">
        <f>TEXT(Table1[[#This Row],[Invoice Date]],"mmm")</f>
        <v>Apr</v>
      </c>
      <c r="Q7651" s="4">
        <f>WEEKNUM(Table1[[#This Row],[Invoice Date]])</f>
        <v>16</v>
      </c>
    </row>
    <row r="7652" spans="2:17"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c r="O7652" s="4" t="str">
        <f>TEXT(Table1[[#This Row],[Invoice Date]],"yyyy")</f>
        <v>2021</v>
      </c>
      <c r="P7652" s="4" t="str">
        <f>TEXT(Table1[[#This Row],[Invoice Date]],"mmm")</f>
        <v>Apr</v>
      </c>
      <c r="Q7652" s="4">
        <f>WEEKNUM(Table1[[#This Row],[Invoice Date]])</f>
        <v>16</v>
      </c>
    </row>
    <row r="7653" spans="2:17"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c r="O7653" s="4" t="str">
        <f>TEXT(Table1[[#This Row],[Invoice Date]],"yyyy")</f>
        <v>2021</v>
      </c>
      <c r="P7653" s="4" t="str">
        <f>TEXT(Table1[[#This Row],[Invoice Date]],"mmm")</f>
        <v>May</v>
      </c>
      <c r="Q7653" s="4">
        <f>WEEKNUM(Table1[[#This Row],[Invoice Date]])</f>
        <v>20</v>
      </c>
    </row>
    <row r="7654" spans="2:17"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c r="O7654" s="4" t="str">
        <f>TEXT(Table1[[#This Row],[Invoice Date]],"yyyy")</f>
        <v>2021</v>
      </c>
      <c r="P7654" s="4" t="str">
        <f>TEXT(Table1[[#This Row],[Invoice Date]],"mmm")</f>
        <v>May</v>
      </c>
      <c r="Q7654" s="4">
        <f>WEEKNUM(Table1[[#This Row],[Invoice Date]])</f>
        <v>20</v>
      </c>
    </row>
    <row r="7655" spans="2:17"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c r="O7655" s="4" t="str">
        <f>TEXT(Table1[[#This Row],[Invoice Date]],"yyyy")</f>
        <v>2021</v>
      </c>
      <c r="P7655" s="4" t="str">
        <f>TEXT(Table1[[#This Row],[Invoice Date]],"mmm")</f>
        <v>May</v>
      </c>
      <c r="Q7655" s="4">
        <f>WEEKNUM(Table1[[#This Row],[Invoice Date]])</f>
        <v>20</v>
      </c>
    </row>
    <row r="7656" spans="2:17"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c r="O7656" s="4" t="str">
        <f>TEXT(Table1[[#This Row],[Invoice Date]],"yyyy")</f>
        <v>2021</v>
      </c>
      <c r="P7656" s="4" t="str">
        <f>TEXT(Table1[[#This Row],[Invoice Date]],"mmm")</f>
        <v>May</v>
      </c>
      <c r="Q7656" s="4">
        <f>WEEKNUM(Table1[[#This Row],[Invoice Date]])</f>
        <v>20</v>
      </c>
    </row>
    <row r="7657" spans="2:17"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c r="O7657" s="4" t="str">
        <f>TEXT(Table1[[#This Row],[Invoice Date]],"yyyy")</f>
        <v>2021</v>
      </c>
      <c r="P7657" s="4" t="str">
        <f>TEXT(Table1[[#This Row],[Invoice Date]],"mmm")</f>
        <v>May</v>
      </c>
      <c r="Q7657" s="4">
        <f>WEEKNUM(Table1[[#This Row],[Invoice Date]])</f>
        <v>20</v>
      </c>
    </row>
    <row r="7658" spans="2:17"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c r="O7658" s="4" t="str">
        <f>TEXT(Table1[[#This Row],[Invoice Date]],"yyyy")</f>
        <v>2021</v>
      </c>
      <c r="P7658" s="4" t="str">
        <f>TEXT(Table1[[#This Row],[Invoice Date]],"mmm")</f>
        <v>May</v>
      </c>
      <c r="Q7658" s="4">
        <f>WEEKNUM(Table1[[#This Row],[Invoice Date]])</f>
        <v>20</v>
      </c>
    </row>
    <row r="7659" spans="2:17"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c r="O7659" s="4" t="str">
        <f>TEXT(Table1[[#This Row],[Invoice Date]],"yyyy")</f>
        <v>2021</v>
      </c>
      <c r="P7659" s="4" t="str">
        <f>TEXT(Table1[[#This Row],[Invoice Date]],"mmm")</f>
        <v>Jun</v>
      </c>
      <c r="Q7659" s="4">
        <f>WEEKNUM(Table1[[#This Row],[Invoice Date]])</f>
        <v>24</v>
      </c>
    </row>
    <row r="7660" spans="2:17"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c r="O7660" s="4" t="str">
        <f>TEXT(Table1[[#This Row],[Invoice Date]],"yyyy")</f>
        <v>2021</v>
      </c>
      <c r="P7660" s="4" t="str">
        <f>TEXT(Table1[[#This Row],[Invoice Date]],"mmm")</f>
        <v>Jun</v>
      </c>
      <c r="Q7660" s="4">
        <f>WEEKNUM(Table1[[#This Row],[Invoice Date]])</f>
        <v>24</v>
      </c>
    </row>
    <row r="7661" spans="2:17"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c r="O7661" s="4" t="str">
        <f>TEXT(Table1[[#This Row],[Invoice Date]],"yyyy")</f>
        <v>2021</v>
      </c>
      <c r="P7661" s="4" t="str">
        <f>TEXT(Table1[[#This Row],[Invoice Date]],"mmm")</f>
        <v>Jun</v>
      </c>
      <c r="Q7661" s="4">
        <f>WEEKNUM(Table1[[#This Row],[Invoice Date]])</f>
        <v>24</v>
      </c>
    </row>
    <row r="7662" spans="2:17"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c r="O7662" s="4" t="str">
        <f>TEXT(Table1[[#This Row],[Invoice Date]],"yyyy")</f>
        <v>2021</v>
      </c>
      <c r="P7662" s="4" t="str">
        <f>TEXT(Table1[[#This Row],[Invoice Date]],"mmm")</f>
        <v>Jun</v>
      </c>
      <c r="Q7662" s="4">
        <f>WEEKNUM(Table1[[#This Row],[Invoice Date]])</f>
        <v>24</v>
      </c>
    </row>
    <row r="7663" spans="2:17"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c r="O7663" s="4" t="str">
        <f>TEXT(Table1[[#This Row],[Invoice Date]],"yyyy")</f>
        <v>2021</v>
      </c>
      <c r="P7663" s="4" t="str">
        <f>TEXT(Table1[[#This Row],[Invoice Date]],"mmm")</f>
        <v>Jun</v>
      </c>
      <c r="Q7663" s="4">
        <f>WEEKNUM(Table1[[#This Row],[Invoice Date]])</f>
        <v>24</v>
      </c>
    </row>
    <row r="7664" spans="2:17"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c r="O7664" s="4" t="str">
        <f>TEXT(Table1[[#This Row],[Invoice Date]],"yyyy")</f>
        <v>2021</v>
      </c>
      <c r="P7664" s="4" t="str">
        <f>TEXT(Table1[[#This Row],[Invoice Date]],"mmm")</f>
        <v>Jun</v>
      </c>
      <c r="Q7664" s="4">
        <f>WEEKNUM(Table1[[#This Row],[Invoice Date]])</f>
        <v>24</v>
      </c>
    </row>
    <row r="7665" spans="2:17"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c r="O7665" s="4" t="str">
        <f>TEXT(Table1[[#This Row],[Invoice Date]],"yyyy")</f>
        <v>2021</v>
      </c>
      <c r="P7665" s="4" t="str">
        <f>TEXT(Table1[[#This Row],[Invoice Date]],"mmm")</f>
        <v>Jul</v>
      </c>
      <c r="Q7665" s="4">
        <f>WEEKNUM(Table1[[#This Row],[Invoice Date]])</f>
        <v>28</v>
      </c>
    </row>
    <row r="7666" spans="2:17"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c r="O7666" s="4" t="str">
        <f>TEXT(Table1[[#This Row],[Invoice Date]],"yyyy")</f>
        <v>2021</v>
      </c>
      <c r="P7666" s="4" t="str">
        <f>TEXT(Table1[[#This Row],[Invoice Date]],"mmm")</f>
        <v>Jul</v>
      </c>
      <c r="Q7666" s="4">
        <f>WEEKNUM(Table1[[#This Row],[Invoice Date]])</f>
        <v>28</v>
      </c>
    </row>
    <row r="7667" spans="2:17"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c r="O7667" s="4" t="str">
        <f>TEXT(Table1[[#This Row],[Invoice Date]],"yyyy")</f>
        <v>2021</v>
      </c>
      <c r="P7667" s="4" t="str">
        <f>TEXT(Table1[[#This Row],[Invoice Date]],"mmm")</f>
        <v>Jul</v>
      </c>
      <c r="Q7667" s="4">
        <f>WEEKNUM(Table1[[#This Row],[Invoice Date]])</f>
        <v>28</v>
      </c>
    </row>
    <row r="7668" spans="2:17"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c r="O7668" s="4" t="str">
        <f>TEXT(Table1[[#This Row],[Invoice Date]],"yyyy")</f>
        <v>2021</v>
      </c>
      <c r="P7668" s="4" t="str">
        <f>TEXT(Table1[[#This Row],[Invoice Date]],"mmm")</f>
        <v>Jul</v>
      </c>
      <c r="Q7668" s="4">
        <f>WEEKNUM(Table1[[#This Row],[Invoice Date]])</f>
        <v>28</v>
      </c>
    </row>
    <row r="7669" spans="2:17"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c r="O7669" s="4" t="str">
        <f>TEXT(Table1[[#This Row],[Invoice Date]],"yyyy")</f>
        <v>2021</v>
      </c>
      <c r="P7669" s="4" t="str">
        <f>TEXT(Table1[[#This Row],[Invoice Date]],"mmm")</f>
        <v>Jul</v>
      </c>
      <c r="Q7669" s="4">
        <f>WEEKNUM(Table1[[#This Row],[Invoice Date]])</f>
        <v>28</v>
      </c>
    </row>
    <row r="7670" spans="2:17"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c r="O7670" s="4" t="str">
        <f>TEXT(Table1[[#This Row],[Invoice Date]],"yyyy")</f>
        <v>2021</v>
      </c>
      <c r="P7670" s="4" t="str">
        <f>TEXT(Table1[[#This Row],[Invoice Date]],"mmm")</f>
        <v>Jul</v>
      </c>
      <c r="Q7670" s="4">
        <f>WEEKNUM(Table1[[#This Row],[Invoice Date]])</f>
        <v>28</v>
      </c>
    </row>
    <row r="7671" spans="2:17"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c r="O7671" s="4" t="str">
        <f>TEXT(Table1[[#This Row],[Invoice Date]],"yyyy")</f>
        <v>2021</v>
      </c>
      <c r="P7671" s="4" t="str">
        <f>TEXT(Table1[[#This Row],[Invoice Date]],"mmm")</f>
        <v>Aug</v>
      </c>
      <c r="Q7671" s="4">
        <f>WEEKNUM(Table1[[#This Row],[Invoice Date]])</f>
        <v>33</v>
      </c>
    </row>
    <row r="7672" spans="2:17"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c r="O7672" s="4" t="str">
        <f>TEXT(Table1[[#This Row],[Invoice Date]],"yyyy")</f>
        <v>2021</v>
      </c>
      <c r="P7672" s="4" t="str">
        <f>TEXT(Table1[[#This Row],[Invoice Date]],"mmm")</f>
        <v>Aug</v>
      </c>
      <c r="Q7672" s="4">
        <f>WEEKNUM(Table1[[#This Row],[Invoice Date]])</f>
        <v>33</v>
      </c>
    </row>
    <row r="7673" spans="2:17"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c r="O7673" s="4" t="str">
        <f>TEXT(Table1[[#This Row],[Invoice Date]],"yyyy")</f>
        <v>2021</v>
      </c>
      <c r="P7673" s="4" t="str">
        <f>TEXT(Table1[[#This Row],[Invoice Date]],"mmm")</f>
        <v>Aug</v>
      </c>
      <c r="Q7673" s="4">
        <f>WEEKNUM(Table1[[#This Row],[Invoice Date]])</f>
        <v>33</v>
      </c>
    </row>
    <row r="7674" spans="2:17"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c r="O7674" s="4" t="str">
        <f>TEXT(Table1[[#This Row],[Invoice Date]],"yyyy")</f>
        <v>2021</v>
      </c>
      <c r="P7674" s="4" t="str">
        <f>TEXT(Table1[[#This Row],[Invoice Date]],"mmm")</f>
        <v>Aug</v>
      </c>
      <c r="Q7674" s="4">
        <f>WEEKNUM(Table1[[#This Row],[Invoice Date]])</f>
        <v>33</v>
      </c>
    </row>
    <row r="7675" spans="2:17"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c r="O7675" s="4" t="str">
        <f>TEXT(Table1[[#This Row],[Invoice Date]],"yyyy")</f>
        <v>2021</v>
      </c>
      <c r="P7675" s="4" t="str">
        <f>TEXT(Table1[[#This Row],[Invoice Date]],"mmm")</f>
        <v>Aug</v>
      </c>
      <c r="Q7675" s="4">
        <f>WEEKNUM(Table1[[#This Row],[Invoice Date]])</f>
        <v>33</v>
      </c>
    </row>
    <row r="7676" spans="2:17"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c r="O7676" s="4" t="str">
        <f>TEXT(Table1[[#This Row],[Invoice Date]],"yyyy")</f>
        <v>2021</v>
      </c>
      <c r="P7676" s="4" t="str">
        <f>TEXT(Table1[[#This Row],[Invoice Date]],"mmm")</f>
        <v>Aug</v>
      </c>
      <c r="Q7676" s="4">
        <f>WEEKNUM(Table1[[#This Row],[Invoice Date]])</f>
        <v>33</v>
      </c>
    </row>
    <row r="7677" spans="2:17"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c r="O7677" s="4" t="str">
        <f>TEXT(Table1[[#This Row],[Invoice Date]],"yyyy")</f>
        <v>2021</v>
      </c>
      <c r="P7677" s="4" t="str">
        <f>TEXT(Table1[[#This Row],[Invoice Date]],"mmm")</f>
        <v>Sep</v>
      </c>
      <c r="Q7677" s="4">
        <f>WEEKNUM(Table1[[#This Row],[Invoice Date]])</f>
        <v>37</v>
      </c>
    </row>
    <row r="7678" spans="2:17"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c r="O7678" s="4" t="str">
        <f>TEXT(Table1[[#This Row],[Invoice Date]],"yyyy")</f>
        <v>2021</v>
      </c>
      <c r="P7678" s="4" t="str">
        <f>TEXT(Table1[[#This Row],[Invoice Date]],"mmm")</f>
        <v>Sep</v>
      </c>
      <c r="Q7678" s="4">
        <f>WEEKNUM(Table1[[#This Row],[Invoice Date]])</f>
        <v>37</v>
      </c>
    </row>
    <row r="7679" spans="2:17"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c r="O7679" s="4" t="str">
        <f>TEXT(Table1[[#This Row],[Invoice Date]],"yyyy")</f>
        <v>2021</v>
      </c>
      <c r="P7679" s="4" t="str">
        <f>TEXT(Table1[[#This Row],[Invoice Date]],"mmm")</f>
        <v>Sep</v>
      </c>
      <c r="Q7679" s="4">
        <f>WEEKNUM(Table1[[#This Row],[Invoice Date]])</f>
        <v>37</v>
      </c>
    </row>
    <row r="7680" spans="2:17"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c r="O7680" s="4" t="str">
        <f>TEXT(Table1[[#This Row],[Invoice Date]],"yyyy")</f>
        <v>2021</v>
      </c>
      <c r="P7680" s="4" t="str">
        <f>TEXT(Table1[[#This Row],[Invoice Date]],"mmm")</f>
        <v>Sep</v>
      </c>
      <c r="Q7680" s="4">
        <f>WEEKNUM(Table1[[#This Row],[Invoice Date]])</f>
        <v>37</v>
      </c>
    </row>
    <row r="7681" spans="2:17"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c r="O7681" s="4" t="str">
        <f>TEXT(Table1[[#This Row],[Invoice Date]],"yyyy")</f>
        <v>2021</v>
      </c>
      <c r="P7681" s="4" t="str">
        <f>TEXT(Table1[[#This Row],[Invoice Date]],"mmm")</f>
        <v>Sep</v>
      </c>
      <c r="Q7681" s="4">
        <f>WEEKNUM(Table1[[#This Row],[Invoice Date]])</f>
        <v>37</v>
      </c>
    </row>
    <row r="7682" spans="2:17"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c r="O7682" s="4" t="str">
        <f>TEXT(Table1[[#This Row],[Invoice Date]],"yyyy")</f>
        <v>2021</v>
      </c>
      <c r="P7682" s="4" t="str">
        <f>TEXT(Table1[[#This Row],[Invoice Date]],"mmm")</f>
        <v>Sep</v>
      </c>
      <c r="Q7682" s="4">
        <f>WEEKNUM(Table1[[#This Row],[Invoice Date]])</f>
        <v>37</v>
      </c>
    </row>
    <row r="7683" spans="2:17"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c r="O7683" s="4" t="str">
        <f>TEXT(Table1[[#This Row],[Invoice Date]],"yyyy")</f>
        <v>2021</v>
      </c>
      <c r="P7683" s="4" t="str">
        <f>TEXT(Table1[[#This Row],[Invoice Date]],"mmm")</f>
        <v>Oct</v>
      </c>
      <c r="Q7683" s="4">
        <f>WEEKNUM(Table1[[#This Row],[Invoice Date]])</f>
        <v>42</v>
      </c>
    </row>
    <row r="7684" spans="2:17"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c r="O7684" s="4" t="str">
        <f>TEXT(Table1[[#This Row],[Invoice Date]],"yyyy")</f>
        <v>2021</v>
      </c>
      <c r="P7684" s="4" t="str">
        <f>TEXT(Table1[[#This Row],[Invoice Date]],"mmm")</f>
        <v>Oct</v>
      </c>
      <c r="Q7684" s="4">
        <f>WEEKNUM(Table1[[#This Row],[Invoice Date]])</f>
        <v>42</v>
      </c>
    </row>
    <row r="7685" spans="2:17"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c r="O7685" s="4" t="str">
        <f>TEXT(Table1[[#This Row],[Invoice Date]],"yyyy")</f>
        <v>2021</v>
      </c>
      <c r="P7685" s="4" t="str">
        <f>TEXT(Table1[[#This Row],[Invoice Date]],"mmm")</f>
        <v>Oct</v>
      </c>
      <c r="Q7685" s="4">
        <f>WEEKNUM(Table1[[#This Row],[Invoice Date]])</f>
        <v>42</v>
      </c>
    </row>
    <row r="7686" spans="2:17"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c r="O7686" s="4" t="str">
        <f>TEXT(Table1[[#This Row],[Invoice Date]],"yyyy")</f>
        <v>2021</v>
      </c>
      <c r="P7686" s="4" t="str">
        <f>TEXT(Table1[[#This Row],[Invoice Date]],"mmm")</f>
        <v>Oct</v>
      </c>
      <c r="Q7686" s="4">
        <f>WEEKNUM(Table1[[#This Row],[Invoice Date]])</f>
        <v>42</v>
      </c>
    </row>
    <row r="7687" spans="2:17"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c r="O7687" s="4" t="str">
        <f>TEXT(Table1[[#This Row],[Invoice Date]],"yyyy")</f>
        <v>2021</v>
      </c>
      <c r="P7687" s="4" t="str">
        <f>TEXT(Table1[[#This Row],[Invoice Date]],"mmm")</f>
        <v>Oct</v>
      </c>
      <c r="Q7687" s="4">
        <f>WEEKNUM(Table1[[#This Row],[Invoice Date]])</f>
        <v>42</v>
      </c>
    </row>
    <row r="7688" spans="2:17"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c r="O7688" s="4" t="str">
        <f>TEXT(Table1[[#This Row],[Invoice Date]],"yyyy")</f>
        <v>2021</v>
      </c>
      <c r="P7688" s="4" t="str">
        <f>TEXT(Table1[[#This Row],[Invoice Date]],"mmm")</f>
        <v>Oct</v>
      </c>
      <c r="Q7688" s="4">
        <f>WEEKNUM(Table1[[#This Row],[Invoice Date]])</f>
        <v>42</v>
      </c>
    </row>
    <row r="7689" spans="2:17"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c r="O7689" s="4" t="str">
        <f>TEXT(Table1[[#This Row],[Invoice Date]],"yyyy")</f>
        <v>2021</v>
      </c>
      <c r="P7689" s="4" t="str">
        <f>TEXT(Table1[[#This Row],[Invoice Date]],"mmm")</f>
        <v>Nov</v>
      </c>
      <c r="Q7689" s="4">
        <f>WEEKNUM(Table1[[#This Row],[Invoice Date]])</f>
        <v>46</v>
      </c>
    </row>
    <row r="7690" spans="2:17"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c r="O7690" s="4" t="str">
        <f>TEXT(Table1[[#This Row],[Invoice Date]],"yyyy")</f>
        <v>2021</v>
      </c>
      <c r="P7690" s="4" t="str">
        <f>TEXT(Table1[[#This Row],[Invoice Date]],"mmm")</f>
        <v>Nov</v>
      </c>
      <c r="Q7690" s="4">
        <f>WEEKNUM(Table1[[#This Row],[Invoice Date]])</f>
        <v>46</v>
      </c>
    </row>
    <row r="7691" spans="2:17"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c r="O7691" s="4" t="str">
        <f>TEXT(Table1[[#This Row],[Invoice Date]],"yyyy")</f>
        <v>2021</v>
      </c>
      <c r="P7691" s="4" t="str">
        <f>TEXT(Table1[[#This Row],[Invoice Date]],"mmm")</f>
        <v>Nov</v>
      </c>
      <c r="Q7691" s="4">
        <f>WEEKNUM(Table1[[#This Row],[Invoice Date]])</f>
        <v>46</v>
      </c>
    </row>
    <row r="7692" spans="2:17"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c r="O7692" s="4" t="str">
        <f>TEXT(Table1[[#This Row],[Invoice Date]],"yyyy")</f>
        <v>2021</v>
      </c>
      <c r="P7692" s="4" t="str">
        <f>TEXT(Table1[[#This Row],[Invoice Date]],"mmm")</f>
        <v>Nov</v>
      </c>
      <c r="Q7692" s="4">
        <f>WEEKNUM(Table1[[#This Row],[Invoice Date]])</f>
        <v>46</v>
      </c>
    </row>
    <row r="7693" spans="2:17"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c r="O7693" s="4" t="str">
        <f>TEXT(Table1[[#This Row],[Invoice Date]],"yyyy")</f>
        <v>2021</v>
      </c>
      <c r="P7693" s="4" t="str">
        <f>TEXT(Table1[[#This Row],[Invoice Date]],"mmm")</f>
        <v>Nov</v>
      </c>
      <c r="Q7693" s="4">
        <f>WEEKNUM(Table1[[#This Row],[Invoice Date]])</f>
        <v>46</v>
      </c>
    </row>
    <row r="7694" spans="2:17"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c r="O7694" s="4" t="str">
        <f>TEXT(Table1[[#This Row],[Invoice Date]],"yyyy")</f>
        <v>2021</v>
      </c>
      <c r="P7694" s="4" t="str">
        <f>TEXT(Table1[[#This Row],[Invoice Date]],"mmm")</f>
        <v>Nov</v>
      </c>
      <c r="Q7694" s="4">
        <f>WEEKNUM(Table1[[#This Row],[Invoice Date]])</f>
        <v>46</v>
      </c>
    </row>
    <row r="7695" spans="2:17"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c r="O7695" s="4" t="str">
        <f>TEXT(Table1[[#This Row],[Invoice Date]],"yyyy")</f>
        <v>2021</v>
      </c>
      <c r="P7695" s="4" t="str">
        <f>TEXT(Table1[[#This Row],[Invoice Date]],"mmm")</f>
        <v>Dec</v>
      </c>
      <c r="Q7695" s="4">
        <f>WEEKNUM(Table1[[#This Row],[Invoice Date]])</f>
        <v>50</v>
      </c>
    </row>
    <row r="7696" spans="2:17"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c r="O7696" s="4" t="str">
        <f>TEXT(Table1[[#This Row],[Invoice Date]],"yyyy")</f>
        <v>2021</v>
      </c>
      <c r="P7696" s="4" t="str">
        <f>TEXT(Table1[[#This Row],[Invoice Date]],"mmm")</f>
        <v>Dec</v>
      </c>
      <c r="Q7696" s="4">
        <f>WEEKNUM(Table1[[#This Row],[Invoice Date]])</f>
        <v>50</v>
      </c>
    </row>
    <row r="7697" spans="2:17"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c r="O7697" s="4" t="str">
        <f>TEXT(Table1[[#This Row],[Invoice Date]],"yyyy")</f>
        <v>2021</v>
      </c>
      <c r="P7697" s="4" t="str">
        <f>TEXT(Table1[[#This Row],[Invoice Date]],"mmm")</f>
        <v>Dec</v>
      </c>
      <c r="Q7697" s="4">
        <f>WEEKNUM(Table1[[#This Row],[Invoice Date]])</f>
        <v>50</v>
      </c>
    </row>
    <row r="7698" spans="2:17"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c r="O7698" s="4" t="str">
        <f>TEXT(Table1[[#This Row],[Invoice Date]],"yyyy")</f>
        <v>2021</v>
      </c>
      <c r="P7698" s="4" t="str">
        <f>TEXT(Table1[[#This Row],[Invoice Date]],"mmm")</f>
        <v>Dec</v>
      </c>
      <c r="Q7698" s="4">
        <f>WEEKNUM(Table1[[#This Row],[Invoice Date]])</f>
        <v>50</v>
      </c>
    </row>
    <row r="7699" spans="2:17"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c r="O7699" s="4" t="str">
        <f>TEXT(Table1[[#This Row],[Invoice Date]],"yyyy")</f>
        <v>2021</v>
      </c>
      <c r="P7699" s="4" t="str">
        <f>TEXT(Table1[[#This Row],[Invoice Date]],"mmm")</f>
        <v>Dec</v>
      </c>
      <c r="Q7699" s="4">
        <f>WEEKNUM(Table1[[#This Row],[Invoice Date]])</f>
        <v>50</v>
      </c>
    </row>
    <row r="7700" spans="2:17"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c r="O7700" s="4" t="str">
        <f>TEXT(Table1[[#This Row],[Invoice Date]],"yyyy")</f>
        <v>2021</v>
      </c>
      <c r="P7700" s="4" t="str">
        <f>TEXT(Table1[[#This Row],[Invoice Date]],"mmm")</f>
        <v>Dec</v>
      </c>
      <c r="Q7700" s="4">
        <f>WEEKNUM(Table1[[#This Row],[Invoice Date]])</f>
        <v>50</v>
      </c>
    </row>
    <row r="7701" spans="2:17"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c r="O7701" s="4" t="str">
        <f>TEXT(Table1[[#This Row],[Invoice Date]],"yyyy")</f>
        <v>2021</v>
      </c>
      <c r="P7701" s="4" t="str">
        <f>TEXT(Table1[[#This Row],[Invoice Date]],"mmm")</f>
        <v>Jan</v>
      </c>
      <c r="Q7701" s="4">
        <f>WEEKNUM(Table1[[#This Row],[Invoice Date]])</f>
        <v>4</v>
      </c>
    </row>
    <row r="7702" spans="2:17"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c r="O7702" s="4" t="str">
        <f>TEXT(Table1[[#This Row],[Invoice Date]],"yyyy")</f>
        <v>2021</v>
      </c>
      <c r="P7702" s="4" t="str">
        <f>TEXT(Table1[[#This Row],[Invoice Date]],"mmm")</f>
        <v>Jan</v>
      </c>
      <c r="Q7702" s="4">
        <f>WEEKNUM(Table1[[#This Row],[Invoice Date]])</f>
        <v>4</v>
      </c>
    </row>
    <row r="7703" spans="2:17"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c r="O7703" s="4" t="str">
        <f>TEXT(Table1[[#This Row],[Invoice Date]],"yyyy")</f>
        <v>2021</v>
      </c>
      <c r="P7703" s="4" t="str">
        <f>TEXT(Table1[[#This Row],[Invoice Date]],"mmm")</f>
        <v>Jan</v>
      </c>
      <c r="Q7703" s="4">
        <f>WEEKNUM(Table1[[#This Row],[Invoice Date]])</f>
        <v>4</v>
      </c>
    </row>
    <row r="7704" spans="2:17"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c r="O7704" s="4" t="str">
        <f>TEXT(Table1[[#This Row],[Invoice Date]],"yyyy")</f>
        <v>2021</v>
      </c>
      <c r="P7704" s="4" t="str">
        <f>TEXT(Table1[[#This Row],[Invoice Date]],"mmm")</f>
        <v>Jan</v>
      </c>
      <c r="Q7704" s="4">
        <f>WEEKNUM(Table1[[#This Row],[Invoice Date]])</f>
        <v>4</v>
      </c>
    </row>
    <row r="7705" spans="2:17"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c r="O7705" s="4" t="str">
        <f>TEXT(Table1[[#This Row],[Invoice Date]],"yyyy")</f>
        <v>2021</v>
      </c>
      <c r="P7705" s="4" t="str">
        <f>TEXT(Table1[[#This Row],[Invoice Date]],"mmm")</f>
        <v>Jan</v>
      </c>
      <c r="Q7705" s="4">
        <f>WEEKNUM(Table1[[#This Row],[Invoice Date]])</f>
        <v>4</v>
      </c>
    </row>
    <row r="7706" spans="2:17"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c r="O7706" s="4" t="str">
        <f>TEXT(Table1[[#This Row],[Invoice Date]],"yyyy")</f>
        <v>2021</v>
      </c>
      <c r="P7706" s="4" t="str">
        <f>TEXT(Table1[[#This Row],[Invoice Date]],"mmm")</f>
        <v>Jan</v>
      </c>
      <c r="Q7706" s="4">
        <f>WEEKNUM(Table1[[#This Row],[Invoice Date]])</f>
        <v>4</v>
      </c>
    </row>
    <row r="7707" spans="2:17"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c r="O7707" s="4" t="str">
        <f>TEXT(Table1[[#This Row],[Invoice Date]],"yyyy")</f>
        <v>2021</v>
      </c>
      <c r="P7707" s="4" t="str">
        <f>TEXT(Table1[[#This Row],[Invoice Date]],"mmm")</f>
        <v>Feb</v>
      </c>
      <c r="Q7707" s="4">
        <f>WEEKNUM(Table1[[#This Row],[Invoice Date]])</f>
        <v>8</v>
      </c>
    </row>
    <row r="7708" spans="2:17"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c r="O7708" s="4" t="str">
        <f>TEXT(Table1[[#This Row],[Invoice Date]],"yyyy")</f>
        <v>2021</v>
      </c>
      <c r="P7708" s="4" t="str">
        <f>TEXT(Table1[[#This Row],[Invoice Date]],"mmm")</f>
        <v>Feb</v>
      </c>
      <c r="Q7708" s="4">
        <f>WEEKNUM(Table1[[#This Row],[Invoice Date]])</f>
        <v>8</v>
      </c>
    </row>
    <row r="7709" spans="2:17"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c r="O7709" s="4" t="str">
        <f>TEXT(Table1[[#This Row],[Invoice Date]],"yyyy")</f>
        <v>2021</v>
      </c>
      <c r="P7709" s="4" t="str">
        <f>TEXT(Table1[[#This Row],[Invoice Date]],"mmm")</f>
        <v>Feb</v>
      </c>
      <c r="Q7709" s="4">
        <f>WEEKNUM(Table1[[#This Row],[Invoice Date]])</f>
        <v>8</v>
      </c>
    </row>
    <row r="7710" spans="2:17"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c r="O7710" s="4" t="str">
        <f>TEXT(Table1[[#This Row],[Invoice Date]],"yyyy")</f>
        <v>2021</v>
      </c>
      <c r="P7710" s="4" t="str">
        <f>TEXT(Table1[[#This Row],[Invoice Date]],"mmm")</f>
        <v>Feb</v>
      </c>
      <c r="Q7710" s="4">
        <f>WEEKNUM(Table1[[#This Row],[Invoice Date]])</f>
        <v>8</v>
      </c>
    </row>
    <row r="7711" spans="2:17"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c r="O7711" s="4" t="str">
        <f>TEXT(Table1[[#This Row],[Invoice Date]],"yyyy")</f>
        <v>2021</v>
      </c>
      <c r="P7711" s="4" t="str">
        <f>TEXT(Table1[[#This Row],[Invoice Date]],"mmm")</f>
        <v>Feb</v>
      </c>
      <c r="Q7711" s="4">
        <f>WEEKNUM(Table1[[#This Row],[Invoice Date]])</f>
        <v>8</v>
      </c>
    </row>
    <row r="7712" spans="2:17"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c r="O7712" s="4" t="str">
        <f>TEXT(Table1[[#This Row],[Invoice Date]],"yyyy")</f>
        <v>2021</v>
      </c>
      <c r="P7712" s="4" t="str">
        <f>TEXT(Table1[[#This Row],[Invoice Date]],"mmm")</f>
        <v>Feb</v>
      </c>
      <c r="Q7712" s="4">
        <f>WEEKNUM(Table1[[#This Row],[Invoice Date]])</f>
        <v>8</v>
      </c>
    </row>
    <row r="7713" spans="2:17"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c r="O7713" s="4" t="str">
        <f>TEXT(Table1[[#This Row],[Invoice Date]],"yyyy")</f>
        <v>2021</v>
      </c>
      <c r="P7713" s="4" t="str">
        <f>TEXT(Table1[[#This Row],[Invoice Date]],"mmm")</f>
        <v>Mar</v>
      </c>
      <c r="Q7713" s="4">
        <f>WEEKNUM(Table1[[#This Row],[Invoice Date]])</f>
        <v>12</v>
      </c>
    </row>
    <row r="7714" spans="2:17"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c r="O7714" s="4" t="str">
        <f>TEXT(Table1[[#This Row],[Invoice Date]],"yyyy")</f>
        <v>2021</v>
      </c>
      <c r="P7714" s="4" t="str">
        <f>TEXT(Table1[[#This Row],[Invoice Date]],"mmm")</f>
        <v>Mar</v>
      </c>
      <c r="Q7714" s="4">
        <f>WEEKNUM(Table1[[#This Row],[Invoice Date]])</f>
        <v>12</v>
      </c>
    </row>
    <row r="7715" spans="2:17"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c r="O7715" s="4" t="str">
        <f>TEXT(Table1[[#This Row],[Invoice Date]],"yyyy")</f>
        <v>2021</v>
      </c>
      <c r="P7715" s="4" t="str">
        <f>TEXT(Table1[[#This Row],[Invoice Date]],"mmm")</f>
        <v>Mar</v>
      </c>
      <c r="Q7715" s="4">
        <f>WEEKNUM(Table1[[#This Row],[Invoice Date]])</f>
        <v>12</v>
      </c>
    </row>
    <row r="7716" spans="2:17"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c r="O7716" s="4" t="str">
        <f>TEXT(Table1[[#This Row],[Invoice Date]],"yyyy")</f>
        <v>2021</v>
      </c>
      <c r="P7716" s="4" t="str">
        <f>TEXT(Table1[[#This Row],[Invoice Date]],"mmm")</f>
        <v>Mar</v>
      </c>
      <c r="Q7716" s="4">
        <f>WEEKNUM(Table1[[#This Row],[Invoice Date]])</f>
        <v>12</v>
      </c>
    </row>
    <row r="7717" spans="2:17"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c r="O7717" s="4" t="str">
        <f>TEXT(Table1[[#This Row],[Invoice Date]],"yyyy")</f>
        <v>2021</v>
      </c>
      <c r="P7717" s="4" t="str">
        <f>TEXT(Table1[[#This Row],[Invoice Date]],"mmm")</f>
        <v>Mar</v>
      </c>
      <c r="Q7717" s="4">
        <f>WEEKNUM(Table1[[#This Row],[Invoice Date]])</f>
        <v>12</v>
      </c>
    </row>
    <row r="7718" spans="2:17"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c r="O7718" s="4" t="str">
        <f>TEXT(Table1[[#This Row],[Invoice Date]],"yyyy")</f>
        <v>2021</v>
      </c>
      <c r="P7718" s="4" t="str">
        <f>TEXT(Table1[[#This Row],[Invoice Date]],"mmm")</f>
        <v>Mar</v>
      </c>
      <c r="Q7718" s="4">
        <f>WEEKNUM(Table1[[#This Row],[Invoice Date]])</f>
        <v>12</v>
      </c>
    </row>
    <row r="7719" spans="2:17"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c r="O7719" s="4" t="str">
        <f>TEXT(Table1[[#This Row],[Invoice Date]],"yyyy")</f>
        <v>2021</v>
      </c>
      <c r="P7719" s="4" t="str">
        <f>TEXT(Table1[[#This Row],[Invoice Date]],"mmm")</f>
        <v>Apr</v>
      </c>
      <c r="Q7719" s="4">
        <f>WEEKNUM(Table1[[#This Row],[Invoice Date]])</f>
        <v>17</v>
      </c>
    </row>
    <row r="7720" spans="2:17"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c r="O7720" s="4" t="str">
        <f>TEXT(Table1[[#This Row],[Invoice Date]],"yyyy")</f>
        <v>2021</v>
      </c>
      <c r="P7720" s="4" t="str">
        <f>TEXT(Table1[[#This Row],[Invoice Date]],"mmm")</f>
        <v>Apr</v>
      </c>
      <c r="Q7720" s="4">
        <f>WEEKNUM(Table1[[#This Row],[Invoice Date]])</f>
        <v>17</v>
      </c>
    </row>
    <row r="7721" spans="2:17"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c r="O7721" s="4" t="str">
        <f>TEXT(Table1[[#This Row],[Invoice Date]],"yyyy")</f>
        <v>2021</v>
      </c>
      <c r="P7721" s="4" t="str">
        <f>TEXT(Table1[[#This Row],[Invoice Date]],"mmm")</f>
        <v>Apr</v>
      </c>
      <c r="Q7721" s="4">
        <f>WEEKNUM(Table1[[#This Row],[Invoice Date]])</f>
        <v>17</v>
      </c>
    </row>
    <row r="7722" spans="2:17"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c r="O7722" s="4" t="str">
        <f>TEXT(Table1[[#This Row],[Invoice Date]],"yyyy")</f>
        <v>2021</v>
      </c>
      <c r="P7722" s="4" t="str">
        <f>TEXT(Table1[[#This Row],[Invoice Date]],"mmm")</f>
        <v>Apr</v>
      </c>
      <c r="Q7722" s="4">
        <f>WEEKNUM(Table1[[#This Row],[Invoice Date]])</f>
        <v>17</v>
      </c>
    </row>
    <row r="7723" spans="2:17"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c r="O7723" s="4" t="str">
        <f>TEXT(Table1[[#This Row],[Invoice Date]],"yyyy")</f>
        <v>2021</v>
      </c>
      <c r="P7723" s="4" t="str">
        <f>TEXT(Table1[[#This Row],[Invoice Date]],"mmm")</f>
        <v>Apr</v>
      </c>
      <c r="Q7723" s="4">
        <f>WEEKNUM(Table1[[#This Row],[Invoice Date]])</f>
        <v>17</v>
      </c>
    </row>
    <row r="7724" spans="2:17"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c r="O7724" s="4" t="str">
        <f>TEXT(Table1[[#This Row],[Invoice Date]],"yyyy")</f>
        <v>2021</v>
      </c>
      <c r="P7724" s="4" t="str">
        <f>TEXT(Table1[[#This Row],[Invoice Date]],"mmm")</f>
        <v>Apr</v>
      </c>
      <c r="Q7724" s="4">
        <f>WEEKNUM(Table1[[#This Row],[Invoice Date]])</f>
        <v>17</v>
      </c>
    </row>
    <row r="7725" spans="2:17"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c r="O7725" s="4" t="str">
        <f>TEXT(Table1[[#This Row],[Invoice Date]],"yyyy")</f>
        <v>2021</v>
      </c>
      <c r="P7725" s="4" t="str">
        <f>TEXT(Table1[[#This Row],[Invoice Date]],"mmm")</f>
        <v>May</v>
      </c>
      <c r="Q7725" s="4">
        <f>WEEKNUM(Table1[[#This Row],[Invoice Date]])</f>
        <v>21</v>
      </c>
    </row>
    <row r="7726" spans="2:17"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c r="O7726" s="4" t="str">
        <f>TEXT(Table1[[#This Row],[Invoice Date]],"yyyy")</f>
        <v>2021</v>
      </c>
      <c r="P7726" s="4" t="str">
        <f>TEXT(Table1[[#This Row],[Invoice Date]],"mmm")</f>
        <v>May</v>
      </c>
      <c r="Q7726" s="4">
        <f>WEEKNUM(Table1[[#This Row],[Invoice Date]])</f>
        <v>21</v>
      </c>
    </row>
    <row r="7727" spans="2:17"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c r="O7727" s="4" t="str">
        <f>TEXT(Table1[[#This Row],[Invoice Date]],"yyyy")</f>
        <v>2021</v>
      </c>
      <c r="P7727" s="4" t="str">
        <f>TEXT(Table1[[#This Row],[Invoice Date]],"mmm")</f>
        <v>May</v>
      </c>
      <c r="Q7727" s="4">
        <f>WEEKNUM(Table1[[#This Row],[Invoice Date]])</f>
        <v>21</v>
      </c>
    </row>
    <row r="7728" spans="2:17"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c r="O7728" s="4" t="str">
        <f>TEXT(Table1[[#This Row],[Invoice Date]],"yyyy")</f>
        <v>2021</v>
      </c>
      <c r="P7728" s="4" t="str">
        <f>TEXT(Table1[[#This Row],[Invoice Date]],"mmm")</f>
        <v>May</v>
      </c>
      <c r="Q7728" s="4">
        <f>WEEKNUM(Table1[[#This Row],[Invoice Date]])</f>
        <v>21</v>
      </c>
    </row>
    <row r="7729" spans="2:17"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c r="O7729" s="4" t="str">
        <f>TEXT(Table1[[#This Row],[Invoice Date]],"yyyy")</f>
        <v>2021</v>
      </c>
      <c r="P7729" s="4" t="str">
        <f>TEXT(Table1[[#This Row],[Invoice Date]],"mmm")</f>
        <v>May</v>
      </c>
      <c r="Q7729" s="4">
        <f>WEEKNUM(Table1[[#This Row],[Invoice Date]])</f>
        <v>21</v>
      </c>
    </row>
    <row r="7730" spans="2:17"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c r="O7730" s="4" t="str">
        <f>TEXT(Table1[[#This Row],[Invoice Date]],"yyyy")</f>
        <v>2021</v>
      </c>
      <c r="P7730" s="4" t="str">
        <f>TEXT(Table1[[#This Row],[Invoice Date]],"mmm")</f>
        <v>May</v>
      </c>
      <c r="Q7730" s="4">
        <f>WEEKNUM(Table1[[#This Row],[Invoice Date]])</f>
        <v>21</v>
      </c>
    </row>
    <row r="7731" spans="2:17"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c r="O7731" s="4" t="str">
        <f>TEXT(Table1[[#This Row],[Invoice Date]],"yyyy")</f>
        <v>2021</v>
      </c>
      <c r="P7731" s="4" t="str">
        <f>TEXT(Table1[[#This Row],[Invoice Date]],"mmm")</f>
        <v>Jun</v>
      </c>
      <c r="Q7731" s="4">
        <f>WEEKNUM(Table1[[#This Row],[Invoice Date]])</f>
        <v>25</v>
      </c>
    </row>
    <row r="7732" spans="2:17"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c r="O7732" s="4" t="str">
        <f>TEXT(Table1[[#This Row],[Invoice Date]],"yyyy")</f>
        <v>2021</v>
      </c>
      <c r="P7732" s="4" t="str">
        <f>TEXT(Table1[[#This Row],[Invoice Date]],"mmm")</f>
        <v>Jun</v>
      </c>
      <c r="Q7732" s="4">
        <f>WEEKNUM(Table1[[#This Row],[Invoice Date]])</f>
        <v>25</v>
      </c>
    </row>
    <row r="7733" spans="2:17"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c r="O7733" s="4" t="str">
        <f>TEXT(Table1[[#This Row],[Invoice Date]],"yyyy")</f>
        <v>2021</v>
      </c>
      <c r="P7733" s="4" t="str">
        <f>TEXT(Table1[[#This Row],[Invoice Date]],"mmm")</f>
        <v>Jun</v>
      </c>
      <c r="Q7733" s="4">
        <f>WEEKNUM(Table1[[#This Row],[Invoice Date]])</f>
        <v>25</v>
      </c>
    </row>
    <row r="7734" spans="2:17"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c r="O7734" s="4" t="str">
        <f>TEXT(Table1[[#This Row],[Invoice Date]],"yyyy")</f>
        <v>2021</v>
      </c>
      <c r="P7734" s="4" t="str">
        <f>TEXT(Table1[[#This Row],[Invoice Date]],"mmm")</f>
        <v>Jun</v>
      </c>
      <c r="Q7734" s="4">
        <f>WEEKNUM(Table1[[#This Row],[Invoice Date]])</f>
        <v>25</v>
      </c>
    </row>
    <row r="7735" spans="2:17"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c r="O7735" s="4" t="str">
        <f>TEXT(Table1[[#This Row],[Invoice Date]],"yyyy")</f>
        <v>2021</v>
      </c>
      <c r="P7735" s="4" t="str">
        <f>TEXT(Table1[[#This Row],[Invoice Date]],"mmm")</f>
        <v>Jun</v>
      </c>
      <c r="Q7735" s="4">
        <f>WEEKNUM(Table1[[#This Row],[Invoice Date]])</f>
        <v>25</v>
      </c>
    </row>
    <row r="7736" spans="2:17"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c r="O7736" s="4" t="str">
        <f>TEXT(Table1[[#This Row],[Invoice Date]],"yyyy")</f>
        <v>2021</v>
      </c>
      <c r="P7736" s="4" t="str">
        <f>TEXT(Table1[[#This Row],[Invoice Date]],"mmm")</f>
        <v>Jun</v>
      </c>
      <c r="Q7736" s="4">
        <f>WEEKNUM(Table1[[#This Row],[Invoice Date]])</f>
        <v>25</v>
      </c>
    </row>
    <row r="7737" spans="2:17"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c r="O7737" s="4" t="str">
        <f>TEXT(Table1[[#This Row],[Invoice Date]],"yyyy")</f>
        <v>2021</v>
      </c>
      <c r="P7737" s="4" t="str">
        <f>TEXT(Table1[[#This Row],[Invoice Date]],"mmm")</f>
        <v>Jul</v>
      </c>
      <c r="Q7737" s="4">
        <f>WEEKNUM(Table1[[#This Row],[Invoice Date]])</f>
        <v>29</v>
      </c>
    </row>
    <row r="7738" spans="2:17"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c r="O7738" s="4" t="str">
        <f>TEXT(Table1[[#This Row],[Invoice Date]],"yyyy")</f>
        <v>2021</v>
      </c>
      <c r="P7738" s="4" t="str">
        <f>TEXT(Table1[[#This Row],[Invoice Date]],"mmm")</f>
        <v>Jul</v>
      </c>
      <c r="Q7738" s="4">
        <f>WEEKNUM(Table1[[#This Row],[Invoice Date]])</f>
        <v>29</v>
      </c>
    </row>
    <row r="7739" spans="2:17"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c r="O7739" s="4" t="str">
        <f>TEXT(Table1[[#This Row],[Invoice Date]],"yyyy")</f>
        <v>2021</v>
      </c>
      <c r="P7739" s="4" t="str">
        <f>TEXT(Table1[[#This Row],[Invoice Date]],"mmm")</f>
        <v>Jul</v>
      </c>
      <c r="Q7739" s="4">
        <f>WEEKNUM(Table1[[#This Row],[Invoice Date]])</f>
        <v>29</v>
      </c>
    </row>
    <row r="7740" spans="2:17"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c r="O7740" s="4" t="str">
        <f>TEXT(Table1[[#This Row],[Invoice Date]],"yyyy")</f>
        <v>2021</v>
      </c>
      <c r="P7740" s="4" t="str">
        <f>TEXT(Table1[[#This Row],[Invoice Date]],"mmm")</f>
        <v>Jul</v>
      </c>
      <c r="Q7740" s="4">
        <f>WEEKNUM(Table1[[#This Row],[Invoice Date]])</f>
        <v>29</v>
      </c>
    </row>
    <row r="7741" spans="2:17"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c r="O7741" s="4" t="str">
        <f>TEXT(Table1[[#This Row],[Invoice Date]],"yyyy")</f>
        <v>2021</v>
      </c>
      <c r="P7741" s="4" t="str">
        <f>TEXT(Table1[[#This Row],[Invoice Date]],"mmm")</f>
        <v>Jul</v>
      </c>
      <c r="Q7741" s="4">
        <f>WEEKNUM(Table1[[#This Row],[Invoice Date]])</f>
        <v>29</v>
      </c>
    </row>
    <row r="7742" spans="2:17"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c r="O7742" s="4" t="str">
        <f>TEXT(Table1[[#This Row],[Invoice Date]],"yyyy")</f>
        <v>2021</v>
      </c>
      <c r="P7742" s="4" t="str">
        <f>TEXT(Table1[[#This Row],[Invoice Date]],"mmm")</f>
        <v>Jul</v>
      </c>
      <c r="Q7742" s="4">
        <f>WEEKNUM(Table1[[#This Row],[Invoice Date]])</f>
        <v>29</v>
      </c>
    </row>
    <row r="7743" spans="2:17"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c r="O7743" s="4" t="str">
        <f>TEXT(Table1[[#This Row],[Invoice Date]],"yyyy")</f>
        <v>2021</v>
      </c>
      <c r="P7743" s="4" t="str">
        <f>TEXT(Table1[[#This Row],[Invoice Date]],"mmm")</f>
        <v>Aug</v>
      </c>
      <c r="Q7743" s="4">
        <f>WEEKNUM(Table1[[#This Row],[Invoice Date]])</f>
        <v>34</v>
      </c>
    </row>
    <row r="7744" spans="2:17"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c r="O7744" s="4" t="str">
        <f>TEXT(Table1[[#This Row],[Invoice Date]],"yyyy")</f>
        <v>2021</v>
      </c>
      <c r="P7744" s="4" t="str">
        <f>TEXT(Table1[[#This Row],[Invoice Date]],"mmm")</f>
        <v>Aug</v>
      </c>
      <c r="Q7744" s="4">
        <f>WEEKNUM(Table1[[#This Row],[Invoice Date]])</f>
        <v>34</v>
      </c>
    </row>
    <row r="7745" spans="2:17"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c r="O7745" s="4" t="str">
        <f>TEXT(Table1[[#This Row],[Invoice Date]],"yyyy")</f>
        <v>2021</v>
      </c>
      <c r="P7745" s="4" t="str">
        <f>TEXT(Table1[[#This Row],[Invoice Date]],"mmm")</f>
        <v>Aug</v>
      </c>
      <c r="Q7745" s="4">
        <f>WEEKNUM(Table1[[#This Row],[Invoice Date]])</f>
        <v>34</v>
      </c>
    </row>
    <row r="7746" spans="2:17"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c r="O7746" s="4" t="str">
        <f>TEXT(Table1[[#This Row],[Invoice Date]],"yyyy")</f>
        <v>2021</v>
      </c>
      <c r="P7746" s="4" t="str">
        <f>TEXT(Table1[[#This Row],[Invoice Date]],"mmm")</f>
        <v>Aug</v>
      </c>
      <c r="Q7746" s="4">
        <f>WEEKNUM(Table1[[#This Row],[Invoice Date]])</f>
        <v>34</v>
      </c>
    </row>
    <row r="7747" spans="2:17"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c r="O7747" s="4" t="str">
        <f>TEXT(Table1[[#This Row],[Invoice Date]],"yyyy")</f>
        <v>2021</v>
      </c>
      <c r="P7747" s="4" t="str">
        <f>TEXT(Table1[[#This Row],[Invoice Date]],"mmm")</f>
        <v>Aug</v>
      </c>
      <c r="Q7747" s="4">
        <f>WEEKNUM(Table1[[#This Row],[Invoice Date]])</f>
        <v>34</v>
      </c>
    </row>
    <row r="7748" spans="2:17"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c r="O7748" s="4" t="str">
        <f>TEXT(Table1[[#This Row],[Invoice Date]],"yyyy")</f>
        <v>2021</v>
      </c>
      <c r="P7748" s="4" t="str">
        <f>TEXT(Table1[[#This Row],[Invoice Date]],"mmm")</f>
        <v>Aug</v>
      </c>
      <c r="Q7748" s="4">
        <f>WEEKNUM(Table1[[#This Row],[Invoice Date]])</f>
        <v>34</v>
      </c>
    </row>
    <row r="7749" spans="2:17"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c r="O7749" s="4" t="str">
        <f>TEXT(Table1[[#This Row],[Invoice Date]],"yyyy")</f>
        <v>2021</v>
      </c>
      <c r="P7749" s="4" t="str">
        <f>TEXT(Table1[[#This Row],[Invoice Date]],"mmm")</f>
        <v>Sep</v>
      </c>
      <c r="Q7749" s="4">
        <f>WEEKNUM(Table1[[#This Row],[Invoice Date]])</f>
        <v>38</v>
      </c>
    </row>
    <row r="7750" spans="2:17"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c r="O7750" s="4" t="str">
        <f>TEXT(Table1[[#This Row],[Invoice Date]],"yyyy")</f>
        <v>2021</v>
      </c>
      <c r="P7750" s="4" t="str">
        <f>TEXT(Table1[[#This Row],[Invoice Date]],"mmm")</f>
        <v>Sep</v>
      </c>
      <c r="Q7750" s="4">
        <f>WEEKNUM(Table1[[#This Row],[Invoice Date]])</f>
        <v>38</v>
      </c>
    </row>
    <row r="7751" spans="2:17"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c r="O7751" s="4" t="str">
        <f>TEXT(Table1[[#This Row],[Invoice Date]],"yyyy")</f>
        <v>2021</v>
      </c>
      <c r="P7751" s="4" t="str">
        <f>TEXT(Table1[[#This Row],[Invoice Date]],"mmm")</f>
        <v>Sep</v>
      </c>
      <c r="Q7751" s="4">
        <f>WEEKNUM(Table1[[#This Row],[Invoice Date]])</f>
        <v>38</v>
      </c>
    </row>
    <row r="7752" spans="2:17"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c r="O7752" s="4" t="str">
        <f>TEXT(Table1[[#This Row],[Invoice Date]],"yyyy")</f>
        <v>2021</v>
      </c>
      <c r="P7752" s="4" t="str">
        <f>TEXT(Table1[[#This Row],[Invoice Date]],"mmm")</f>
        <v>Sep</v>
      </c>
      <c r="Q7752" s="4">
        <f>WEEKNUM(Table1[[#This Row],[Invoice Date]])</f>
        <v>38</v>
      </c>
    </row>
    <row r="7753" spans="2:17"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c r="O7753" s="4" t="str">
        <f>TEXT(Table1[[#This Row],[Invoice Date]],"yyyy")</f>
        <v>2021</v>
      </c>
      <c r="P7753" s="4" t="str">
        <f>TEXT(Table1[[#This Row],[Invoice Date]],"mmm")</f>
        <v>Sep</v>
      </c>
      <c r="Q7753" s="4">
        <f>WEEKNUM(Table1[[#This Row],[Invoice Date]])</f>
        <v>38</v>
      </c>
    </row>
    <row r="7754" spans="2:17"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c r="O7754" s="4" t="str">
        <f>TEXT(Table1[[#This Row],[Invoice Date]],"yyyy")</f>
        <v>2021</v>
      </c>
      <c r="P7754" s="4" t="str">
        <f>TEXT(Table1[[#This Row],[Invoice Date]],"mmm")</f>
        <v>Sep</v>
      </c>
      <c r="Q7754" s="4">
        <f>WEEKNUM(Table1[[#This Row],[Invoice Date]])</f>
        <v>38</v>
      </c>
    </row>
    <row r="7755" spans="2:17"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c r="O7755" s="4" t="str">
        <f>TEXT(Table1[[#This Row],[Invoice Date]],"yyyy")</f>
        <v>2021</v>
      </c>
      <c r="P7755" s="4" t="str">
        <f>TEXT(Table1[[#This Row],[Invoice Date]],"mmm")</f>
        <v>Oct</v>
      </c>
      <c r="Q7755" s="4">
        <f>WEEKNUM(Table1[[#This Row],[Invoice Date]])</f>
        <v>43</v>
      </c>
    </row>
    <row r="7756" spans="2:17"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c r="O7756" s="4" t="str">
        <f>TEXT(Table1[[#This Row],[Invoice Date]],"yyyy")</f>
        <v>2021</v>
      </c>
      <c r="P7756" s="4" t="str">
        <f>TEXT(Table1[[#This Row],[Invoice Date]],"mmm")</f>
        <v>Oct</v>
      </c>
      <c r="Q7756" s="4">
        <f>WEEKNUM(Table1[[#This Row],[Invoice Date]])</f>
        <v>43</v>
      </c>
    </row>
    <row r="7757" spans="2:17"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c r="O7757" s="4" t="str">
        <f>TEXT(Table1[[#This Row],[Invoice Date]],"yyyy")</f>
        <v>2021</v>
      </c>
      <c r="P7757" s="4" t="str">
        <f>TEXT(Table1[[#This Row],[Invoice Date]],"mmm")</f>
        <v>Oct</v>
      </c>
      <c r="Q7757" s="4">
        <f>WEEKNUM(Table1[[#This Row],[Invoice Date]])</f>
        <v>43</v>
      </c>
    </row>
    <row r="7758" spans="2:17"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c r="O7758" s="4" t="str">
        <f>TEXT(Table1[[#This Row],[Invoice Date]],"yyyy")</f>
        <v>2021</v>
      </c>
      <c r="P7758" s="4" t="str">
        <f>TEXT(Table1[[#This Row],[Invoice Date]],"mmm")</f>
        <v>Oct</v>
      </c>
      <c r="Q7758" s="4">
        <f>WEEKNUM(Table1[[#This Row],[Invoice Date]])</f>
        <v>43</v>
      </c>
    </row>
    <row r="7759" spans="2:17"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c r="O7759" s="4" t="str">
        <f>TEXT(Table1[[#This Row],[Invoice Date]],"yyyy")</f>
        <v>2021</v>
      </c>
      <c r="P7759" s="4" t="str">
        <f>TEXT(Table1[[#This Row],[Invoice Date]],"mmm")</f>
        <v>Oct</v>
      </c>
      <c r="Q7759" s="4">
        <f>WEEKNUM(Table1[[#This Row],[Invoice Date]])</f>
        <v>43</v>
      </c>
    </row>
    <row r="7760" spans="2:17"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c r="O7760" s="4" t="str">
        <f>TEXT(Table1[[#This Row],[Invoice Date]],"yyyy")</f>
        <v>2021</v>
      </c>
      <c r="P7760" s="4" t="str">
        <f>TEXT(Table1[[#This Row],[Invoice Date]],"mmm")</f>
        <v>Oct</v>
      </c>
      <c r="Q7760" s="4">
        <f>WEEKNUM(Table1[[#This Row],[Invoice Date]])</f>
        <v>43</v>
      </c>
    </row>
    <row r="7761" spans="2:17"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c r="O7761" s="4" t="str">
        <f>TEXT(Table1[[#This Row],[Invoice Date]],"yyyy")</f>
        <v>2021</v>
      </c>
      <c r="P7761" s="4" t="str">
        <f>TEXT(Table1[[#This Row],[Invoice Date]],"mmm")</f>
        <v>Nov</v>
      </c>
      <c r="Q7761" s="4">
        <f>WEEKNUM(Table1[[#This Row],[Invoice Date]])</f>
        <v>47</v>
      </c>
    </row>
    <row r="7762" spans="2:17"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c r="O7762" s="4" t="str">
        <f>TEXT(Table1[[#This Row],[Invoice Date]],"yyyy")</f>
        <v>2021</v>
      </c>
      <c r="P7762" s="4" t="str">
        <f>TEXT(Table1[[#This Row],[Invoice Date]],"mmm")</f>
        <v>Nov</v>
      </c>
      <c r="Q7762" s="4">
        <f>WEEKNUM(Table1[[#This Row],[Invoice Date]])</f>
        <v>47</v>
      </c>
    </row>
    <row r="7763" spans="2:17"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c r="O7763" s="4" t="str">
        <f>TEXT(Table1[[#This Row],[Invoice Date]],"yyyy")</f>
        <v>2021</v>
      </c>
      <c r="P7763" s="4" t="str">
        <f>TEXT(Table1[[#This Row],[Invoice Date]],"mmm")</f>
        <v>Nov</v>
      </c>
      <c r="Q7763" s="4">
        <f>WEEKNUM(Table1[[#This Row],[Invoice Date]])</f>
        <v>47</v>
      </c>
    </row>
    <row r="7764" spans="2:17"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c r="O7764" s="4" t="str">
        <f>TEXT(Table1[[#This Row],[Invoice Date]],"yyyy")</f>
        <v>2021</v>
      </c>
      <c r="P7764" s="4" t="str">
        <f>TEXT(Table1[[#This Row],[Invoice Date]],"mmm")</f>
        <v>Nov</v>
      </c>
      <c r="Q7764" s="4">
        <f>WEEKNUM(Table1[[#This Row],[Invoice Date]])</f>
        <v>47</v>
      </c>
    </row>
    <row r="7765" spans="2:17"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c r="O7765" s="4" t="str">
        <f>TEXT(Table1[[#This Row],[Invoice Date]],"yyyy")</f>
        <v>2021</v>
      </c>
      <c r="P7765" s="4" t="str">
        <f>TEXT(Table1[[#This Row],[Invoice Date]],"mmm")</f>
        <v>Nov</v>
      </c>
      <c r="Q7765" s="4">
        <f>WEEKNUM(Table1[[#This Row],[Invoice Date]])</f>
        <v>47</v>
      </c>
    </row>
    <row r="7766" spans="2:17"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c r="O7766" s="4" t="str">
        <f>TEXT(Table1[[#This Row],[Invoice Date]],"yyyy")</f>
        <v>2021</v>
      </c>
      <c r="P7766" s="4" t="str">
        <f>TEXT(Table1[[#This Row],[Invoice Date]],"mmm")</f>
        <v>Nov</v>
      </c>
      <c r="Q7766" s="4">
        <f>WEEKNUM(Table1[[#This Row],[Invoice Date]])</f>
        <v>47</v>
      </c>
    </row>
    <row r="7767" spans="2:17"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c r="O7767" s="4" t="str">
        <f>TEXT(Table1[[#This Row],[Invoice Date]],"yyyy")</f>
        <v>2021</v>
      </c>
      <c r="P7767" s="4" t="str">
        <f>TEXT(Table1[[#This Row],[Invoice Date]],"mmm")</f>
        <v>Dec</v>
      </c>
      <c r="Q7767" s="4">
        <f>WEEKNUM(Table1[[#This Row],[Invoice Date]])</f>
        <v>51</v>
      </c>
    </row>
    <row r="7768" spans="2:17"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c r="O7768" s="4" t="str">
        <f>TEXT(Table1[[#This Row],[Invoice Date]],"yyyy")</f>
        <v>2021</v>
      </c>
      <c r="P7768" s="4" t="str">
        <f>TEXT(Table1[[#This Row],[Invoice Date]],"mmm")</f>
        <v>Dec</v>
      </c>
      <c r="Q7768" s="4">
        <f>WEEKNUM(Table1[[#This Row],[Invoice Date]])</f>
        <v>51</v>
      </c>
    </row>
    <row r="7769" spans="2:17"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c r="O7769" s="4" t="str">
        <f>TEXT(Table1[[#This Row],[Invoice Date]],"yyyy")</f>
        <v>2021</v>
      </c>
      <c r="P7769" s="4" t="str">
        <f>TEXT(Table1[[#This Row],[Invoice Date]],"mmm")</f>
        <v>Dec</v>
      </c>
      <c r="Q7769" s="4">
        <f>WEEKNUM(Table1[[#This Row],[Invoice Date]])</f>
        <v>51</v>
      </c>
    </row>
    <row r="7770" spans="2:17"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c r="O7770" s="4" t="str">
        <f>TEXT(Table1[[#This Row],[Invoice Date]],"yyyy")</f>
        <v>2021</v>
      </c>
      <c r="P7770" s="4" t="str">
        <f>TEXT(Table1[[#This Row],[Invoice Date]],"mmm")</f>
        <v>Dec</v>
      </c>
      <c r="Q7770" s="4">
        <f>WEEKNUM(Table1[[#This Row],[Invoice Date]])</f>
        <v>51</v>
      </c>
    </row>
    <row r="7771" spans="2:17"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c r="O7771" s="4" t="str">
        <f>TEXT(Table1[[#This Row],[Invoice Date]],"yyyy")</f>
        <v>2021</v>
      </c>
      <c r="P7771" s="4" t="str">
        <f>TEXT(Table1[[#This Row],[Invoice Date]],"mmm")</f>
        <v>Dec</v>
      </c>
      <c r="Q7771" s="4">
        <f>WEEKNUM(Table1[[#This Row],[Invoice Date]])</f>
        <v>51</v>
      </c>
    </row>
    <row r="7772" spans="2:17"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c r="O7772" s="4" t="str">
        <f>TEXT(Table1[[#This Row],[Invoice Date]],"yyyy")</f>
        <v>2021</v>
      </c>
      <c r="P7772" s="4" t="str">
        <f>TEXT(Table1[[#This Row],[Invoice Date]],"mmm")</f>
        <v>Dec</v>
      </c>
      <c r="Q7772" s="4">
        <f>WEEKNUM(Table1[[#This Row],[Invoice Date]])</f>
        <v>51</v>
      </c>
    </row>
    <row r="7773" spans="2:17"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c r="O7773" s="4" t="str">
        <f>TEXT(Table1[[#This Row],[Invoice Date]],"yyyy")</f>
        <v>2021</v>
      </c>
      <c r="P7773" s="4" t="str">
        <f>TEXT(Table1[[#This Row],[Invoice Date]],"mmm")</f>
        <v>Jan</v>
      </c>
      <c r="Q7773" s="4">
        <f>WEEKNUM(Table1[[#This Row],[Invoice Date]])</f>
        <v>5</v>
      </c>
    </row>
    <row r="7774" spans="2:17"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c r="O7774" s="4" t="str">
        <f>TEXT(Table1[[#This Row],[Invoice Date]],"yyyy")</f>
        <v>2021</v>
      </c>
      <c r="P7774" s="4" t="str">
        <f>TEXT(Table1[[#This Row],[Invoice Date]],"mmm")</f>
        <v>Jan</v>
      </c>
      <c r="Q7774" s="4">
        <f>WEEKNUM(Table1[[#This Row],[Invoice Date]])</f>
        <v>5</v>
      </c>
    </row>
    <row r="7775" spans="2:17"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c r="O7775" s="4" t="str">
        <f>TEXT(Table1[[#This Row],[Invoice Date]],"yyyy")</f>
        <v>2021</v>
      </c>
      <c r="P7775" s="4" t="str">
        <f>TEXT(Table1[[#This Row],[Invoice Date]],"mmm")</f>
        <v>Jan</v>
      </c>
      <c r="Q7775" s="4">
        <f>WEEKNUM(Table1[[#This Row],[Invoice Date]])</f>
        <v>5</v>
      </c>
    </row>
    <row r="7776" spans="2:17"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c r="O7776" s="4" t="str">
        <f>TEXT(Table1[[#This Row],[Invoice Date]],"yyyy")</f>
        <v>2021</v>
      </c>
      <c r="P7776" s="4" t="str">
        <f>TEXT(Table1[[#This Row],[Invoice Date]],"mmm")</f>
        <v>Jan</v>
      </c>
      <c r="Q7776" s="4">
        <f>WEEKNUM(Table1[[#This Row],[Invoice Date]])</f>
        <v>5</v>
      </c>
    </row>
    <row r="7777" spans="2:17"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c r="O7777" s="4" t="str">
        <f>TEXT(Table1[[#This Row],[Invoice Date]],"yyyy")</f>
        <v>2021</v>
      </c>
      <c r="P7777" s="4" t="str">
        <f>TEXT(Table1[[#This Row],[Invoice Date]],"mmm")</f>
        <v>Jan</v>
      </c>
      <c r="Q7777" s="4">
        <f>WEEKNUM(Table1[[#This Row],[Invoice Date]])</f>
        <v>5</v>
      </c>
    </row>
    <row r="7778" spans="2:17"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c r="O7778" s="4" t="str">
        <f>TEXT(Table1[[#This Row],[Invoice Date]],"yyyy")</f>
        <v>2021</v>
      </c>
      <c r="P7778" s="4" t="str">
        <f>TEXT(Table1[[#This Row],[Invoice Date]],"mmm")</f>
        <v>Jan</v>
      </c>
      <c r="Q7778" s="4">
        <f>WEEKNUM(Table1[[#This Row],[Invoice Date]])</f>
        <v>5</v>
      </c>
    </row>
    <row r="7779" spans="2:17"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c r="O7779" s="4" t="str">
        <f>TEXT(Table1[[#This Row],[Invoice Date]],"yyyy")</f>
        <v>2021</v>
      </c>
      <c r="P7779" s="4" t="str">
        <f>TEXT(Table1[[#This Row],[Invoice Date]],"mmm")</f>
        <v>Feb</v>
      </c>
      <c r="Q7779" s="4">
        <f>WEEKNUM(Table1[[#This Row],[Invoice Date]])</f>
        <v>9</v>
      </c>
    </row>
    <row r="7780" spans="2:17"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c r="O7780" s="4" t="str">
        <f>TEXT(Table1[[#This Row],[Invoice Date]],"yyyy")</f>
        <v>2021</v>
      </c>
      <c r="P7780" s="4" t="str">
        <f>TEXT(Table1[[#This Row],[Invoice Date]],"mmm")</f>
        <v>Feb</v>
      </c>
      <c r="Q7780" s="4">
        <f>WEEKNUM(Table1[[#This Row],[Invoice Date]])</f>
        <v>9</v>
      </c>
    </row>
    <row r="7781" spans="2:17"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c r="O7781" s="4" t="str">
        <f>TEXT(Table1[[#This Row],[Invoice Date]],"yyyy")</f>
        <v>2021</v>
      </c>
      <c r="P7781" s="4" t="str">
        <f>TEXT(Table1[[#This Row],[Invoice Date]],"mmm")</f>
        <v>Feb</v>
      </c>
      <c r="Q7781" s="4">
        <f>WEEKNUM(Table1[[#This Row],[Invoice Date]])</f>
        <v>9</v>
      </c>
    </row>
    <row r="7782" spans="2:17"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c r="O7782" s="4" t="str">
        <f>TEXT(Table1[[#This Row],[Invoice Date]],"yyyy")</f>
        <v>2020</v>
      </c>
      <c r="P7782" s="4" t="str">
        <f>TEXT(Table1[[#This Row],[Invoice Date]],"mmm")</f>
        <v>Jan</v>
      </c>
      <c r="Q7782" s="4">
        <f>WEEKNUM(Table1[[#This Row],[Invoice Date]])</f>
        <v>1</v>
      </c>
    </row>
    <row r="7783" spans="2:17"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c r="O7783" s="4" t="str">
        <f>TEXT(Table1[[#This Row],[Invoice Date]],"yyyy")</f>
        <v>2020</v>
      </c>
      <c r="P7783" s="4" t="str">
        <f>TEXT(Table1[[#This Row],[Invoice Date]],"mmm")</f>
        <v>Jan</v>
      </c>
      <c r="Q7783" s="4">
        <f>WEEKNUM(Table1[[#This Row],[Invoice Date]])</f>
        <v>1</v>
      </c>
    </row>
    <row r="7784" spans="2:17"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c r="O7784" s="4" t="str">
        <f>TEXT(Table1[[#This Row],[Invoice Date]],"yyyy")</f>
        <v>2020</v>
      </c>
      <c r="P7784" s="4" t="str">
        <f>TEXT(Table1[[#This Row],[Invoice Date]],"mmm")</f>
        <v>Jan</v>
      </c>
      <c r="Q7784" s="4">
        <f>WEEKNUM(Table1[[#This Row],[Invoice Date]])</f>
        <v>1</v>
      </c>
    </row>
    <row r="7785" spans="2:17"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c r="O7785" s="4" t="str">
        <f>TEXT(Table1[[#This Row],[Invoice Date]],"yyyy")</f>
        <v>2020</v>
      </c>
      <c r="P7785" s="4" t="str">
        <f>TEXT(Table1[[#This Row],[Invoice Date]],"mmm")</f>
        <v>Jan</v>
      </c>
      <c r="Q7785" s="4">
        <f>WEEKNUM(Table1[[#This Row],[Invoice Date]])</f>
        <v>1</v>
      </c>
    </row>
    <row r="7786" spans="2:17"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c r="O7786" s="4" t="str">
        <f>TEXT(Table1[[#This Row],[Invoice Date]],"yyyy")</f>
        <v>2020</v>
      </c>
      <c r="P7786" s="4" t="str">
        <f>TEXT(Table1[[#This Row],[Invoice Date]],"mmm")</f>
        <v>Jan</v>
      </c>
      <c r="Q7786" s="4">
        <f>WEEKNUM(Table1[[#This Row],[Invoice Date]])</f>
        <v>2</v>
      </c>
    </row>
    <row r="7787" spans="2:17"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c r="O7787" s="4" t="str">
        <f>TEXT(Table1[[#This Row],[Invoice Date]],"yyyy")</f>
        <v>2020</v>
      </c>
      <c r="P7787" s="4" t="str">
        <f>TEXT(Table1[[#This Row],[Invoice Date]],"mmm")</f>
        <v>Jan</v>
      </c>
      <c r="Q7787" s="4">
        <f>WEEKNUM(Table1[[#This Row],[Invoice Date]])</f>
        <v>2</v>
      </c>
    </row>
    <row r="7788" spans="2:17"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c r="O7788" s="4" t="str">
        <f>TEXT(Table1[[#This Row],[Invoice Date]],"yyyy")</f>
        <v>2020</v>
      </c>
      <c r="P7788" s="4" t="str">
        <f>TEXT(Table1[[#This Row],[Invoice Date]],"mmm")</f>
        <v>Jan</v>
      </c>
      <c r="Q7788" s="4">
        <f>WEEKNUM(Table1[[#This Row],[Invoice Date]])</f>
        <v>2</v>
      </c>
    </row>
    <row r="7789" spans="2:17"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c r="O7789" s="4" t="str">
        <f>TEXT(Table1[[#This Row],[Invoice Date]],"yyyy")</f>
        <v>2020</v>
      </c>
      <c r="P7789" s="4" t="str">
        <f>TEXT(Table1[[#This Row],[Invoice Date]],"mmm")</f>
        <v>Jan</v>
      </c>
      <c r="Q7789" s="4">
        <f>WEEKNUM(Table1[[#This Row],[Invoice Date]])</f>
        <v>2</v>
      </c>
    </row>
    <row r="7790" spans="2:17"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c r="O7790" s="4" t="str">
        <f>TEXT(Table1[[#This Row],[Invoice Date]],"yyyy")</f>
        <v>2020</v>
      </c>
      <c r="P7790" s="4" t="str">
        <f>TEXT(Table1[[#This Row],[Invoice Date]],"mmm")</f>
        <v>Jan</v>
      </c>
      <c r="Q7790" s="4">
        <f>WEEKNUM(Table1[[#This Row],[Invoice Date]])</f>
        <v>4</v>
      </c>
    </row>
    <row r="7791" spans="2:17"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c r="O7791" s="4" t="str">
        <f>TEXT(Table1[[#This Row],[Invoice Date]],"yyyy")</f>
        <v>2020</v>
      </c>
      <c r="P7791" s="4" t="str">
        <f>TEXT(Table1[[#This Row],[Invoice Date]],"mmm")</f>
        <v>Jan</v>
      </c>
      <c r="Q7791" s="4">
        <f>WEEKNUM(Table1[[#This Row],[Invoice Date]])</f>
        <v>4</v>
      </c>
    </row>
    <row r="7792" spans="2:17"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c r="O7792" s="4" t="str">
        <f>TEXT(Table1[[#This Row],[Invoice Date]],"yyyy")</f>
        <v>2020</v>
      </c>
      <c r="P7792" s="4" t="str">
        <f>TEXT(Table1[[#This Row],[Invoice Date]],"mmm")</f>
        <v>Jan</v>
      </c>
      <c r="Q7792" s="4">
        <f>WEEKNUM(Table1[[#This Row],[Invoice Date]])</f>
        <v>4</v>
      </c>
    </row>
    <row r="7793" spans="2:17"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c r="O7793" s="4" t="str">
        <f>TEXT(Table1[[#This Row],[Invoice Date]],"yyyy")</f>
        <v>2020</v>
      </c>
      <c r="P7793" s="4" t="str">
        <f>TEXT(Table1[[#This Row],[Invoice Date]],"mmm")</f>
        <v>Jan</v>
      </c>
      <c r="Q7793" s="4">
        <f>WEEKNUM(Table1[[#This Row],[Invoice Date]])</f>
        <v>4</v>
      </c>
    </row>
    <row r="7794" spans="2:17"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c r="O7794" s="4" t="str">
        <f>TEXT(Table1[[#This Row],[Invoice Date]],"yyyy")</f>
        <v>2020</v>
      </c>
      <c r="P7794" s="4" t="str">
        <f>TEXT(Table1[[#This Row],[Invoice Date]],"mmm")</f>
        <v>Jan</v>
      </c>
      <c r="Q7794" s="4">
        <f>WEEKNUM(Table1[[#This Row],[Invoice Date]])</f>
        <v>4</v>
      </c>
    </row>
    <row r="7795" spans="2:17"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c r="O7795" s="4" t="str">
        <f>TEXT(Table1[[#This Row],[Invoice Date]],"yyyy")</f>
        <v>2020</v>
      </c>
      <c r="P7795" s="4" t="str">
        <f>TEXT(Table1[[#This Row],[Invoice Date]],"mmm")</f>
        <v>Jan</v>
      </c>
      <c r="Q7795" s="4">
        <f>WEEKNUM(Table1[[#This Row],[Invoice Date]])</f>
        <v>5</v>
      </c>
    </row>
    <row r="7796" spans="2:17"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c r="O7796" s="4" t="str">
        <f>TEXT(Table1[[#This Row],[Invoice Date]],"yyyy")</f>
        <v>2020</v>
      </c>
      <c r="P7796" s="4" t="str">
        <f>TEXT(Table1[[#This Row],[Invoice Date]],"mmm")</f>
        <v>Jan</v>
      </c>
      <c r="Q7796" s="4">
        <f>WEEKNUM(Table1[[#This Row],[Invoice Date]])</f>
        <v>5</v>
      </c>
    </row>
    <row r="7797" spans="2:17"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c r="O7797" s="4" t="str">
        <f>TEXT(Table1[[#This Row],[Invoice Date]],"yyyy")</f>
        <v>2020</v>
      </c>
      <c r="P7797" s="4" t="str">
        <f>TEXT(Table1[[#This Row],[Invoice Date]],"mmm")</f>
        <v>Jan</v>
      </c>
      <c r="Q7797" s="4">
        <f>WEEKNUM(Table1[[#This Row],[Invoice Date]])</f>
        <v>5</v>
      </c>
    </row>
    <row r="7798" spans="2:17"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c r="O7798" s="4" t="str">
        <f>TEXT(Table1[[#This Row],[Invoice Date]],"yyyy")</f>
        <v>2020</v>
      </c>
      <c r="P7798" s="4" t="str">
        <f>TEXT(Table1[[#This Row],[Invoice Date]],"mmm")</f>
        <v>Jan</v>
      </c>
      <c r="Q7798" s="4">
        <f>WEEKNUM(Table1[[#This Row],[Invoice Date]])</f>
        <v>5</v>
      </c>
    </row>
    <row r="7799" spans="2:17"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c r="O7799" s="4" t="str">
        <f>TEXT(Table1[[#This Row],[Invoice Date]],"yyyy")</f>
        <v>2020</v>
      </c>
      <c r="P7799" s="4" t="str">
        <f>TEXT(Table1[[#This Row],[Invoice Date]],"mmm")</f>
        <v>Jan</v>
      </c>
      <c r="Q7799" s="4">
        <f>WEEKNUM(Table1[[#This Row],[Invoice Date]])</f>
        <v>5</v>
      </c>
    </row>
    <row r="7800" spans="2:17"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c r="O7800" s="4" t="str">
        <f>TEXT(Table1[[#This Row],[Invoice Date]],"yyyy")</f>
        <v>2020</v>
      </c>
      <c r="P7800" s="4" t="str">
        <f>TEXT(Table1[[#This Row],[Invoice Date]],"mmm")</f>
        <v>Jan</v>
      </c>
      <c r="Q7800" s="4">
        <f>WEEKNUM(Table1[[#This Row],[Invoice Date]])</f>
        <v>5</v>
      </c>
    </row>
    <row r="7801" spans="2:17"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c r="O7801" s="4" t="str">
        <f>TEXT(Table1[[#This Row],[Invoice Date]],"yyyy")</f>
        <v>2020</v>
      </c>
      <c r="P7801" s="4" t="str">
        <f>TEXT(Table1[[#This Row],[Invoice Date]],"mmm")</f>
        <v>Feb</v>
      </c>
      <c r="Q7801" s="4">
        <f>WEEKNUM(Table1[[#This Row],[Invoice Date]])</f>
        <v>5</v>
      </c>
    </row>
    <row r="7802" spans="2:17"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c r="O7802" s="4" t="str">
        <f>TEXT(Table1[[#This Row],[Invoice Date]],"yyyy")</f>
        <v>2020</v>
      </c>
      <c r="P7802" s="4" t="str">
        <f>TEXT(Table1[[#This Row],[Invoice Date]],"mmm")</f>
        <v>Feb</v>
      </c>
      <c r="Q7802" s="4">
        <f>WEEKNUM(Table1[[#This Row],[Invoice Date]])</f>
        <v>6</v>
      </c>
    </row>
    <row r="7803" spans="2:17"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c r="O7803" s="4" t="str">
        <f>TEXT(Table1[[#This Row],[Invoice Date]],"yyyy")</f>
        <v>2020</v>
      </c>
      <c r="P7803" s="4" t="str">
        <f>TEXT(Table1[[#This Row],[Invoice Date]],"mmm")</f>
        <v>Feb</v>
      </c>
      <c r="Q7803" s="4">
        <f>WEEKNUM(Table1[[#This Row],[Invoice Date]])</f>
        <v>6</v>
      </c>
    </row>
    <row r="7804" spans="2:17"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c r="O7804" s="4" t="str">
        <f>TEXT(Table1[[#This Row],[Invoice Date]],"yyyy")</f>
        <v>2020</v>
      </c>
      <c r="P7804" s="4" t="str">
        <f>TEXT(Table1[[#This Row],[Invoice Date]],"mmm")</f>
        <v>Feb</v>
      </c>
      <c r="Q7804" s="4">
        <f>WEEKNUM(Table1[[#This Row],[Invoice Date]])</f>
        <v>6</v>
      </c>
    </row>
    <row r="7805" spans="2:17"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c r="O7805" s="4" t="str">
        <f>TEXT(Table1[[#This Row],[Invoice Date]],"yyyy")</f>
        <v>2020</v>
      </c>
      <c r="P7805" s="4" t="str">
        <f>TEXT(Table1[[#This Row],[Invoice Date]],"mmm")</f>
        <v>Feb</v>
      </c>
      <c r="Q7805" s="4">
        <f>WEEKNUM(Table1[[#This Row],[Invoice Date]])</f>
        <v>6</v>
      </c>
    </row>
    <row r="7806" spans="2:17"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c r="O7806" s="4" t="str">
        <f>TEXT(Table1[[#This Row],[Invoice Date]],"yyyy")</f>
        <v>2020</v>
      </c>
      <c r="P7806" s="4" t="str">
        <f>TEXT(Table1[[#This Row],[Invoice Date]],"mmm")</f>
        <v>Feb</v>
      </c>
      <c r="Q7806" s="4">
        <f>WEEKNUM(Table1[[#This Row],[Invoice Date]])</f>
        <v>6</v>
      </c>
    </row>
    <row r="7807" spans="2:17"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c r="O7807" s="4" t="str">
        <f>TEXT(Table1[[#This Row],[Invoice Date]],"yyyy")</f>
        <v>2020</v>
      </c>
      <c r="P7807" s="4" t="str">
        <f>TEXT(Table1[[#This Row],[Invoice Date]],"mmm")</f>
        <v>Feb</v>
      </c>
      <c r="Q7807" s="4">
        <f>WEEKNUM(Table1[[#This Row],[Invoice Date]])</f>
        <v>6</v>
      </c>
    </row>
    <row r="7808" spans="2:17"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c r="O7808" s="4" t="str">
        <f>TEXT(Table1[[#This Row],[Invoice Date]],"yyyy")</f>
        <v>2020</v>
      </c>
      <c r="P7808" s="4" t="str">
        <f>TEXT(Table1[[#This Row],[Invoice Date]],"mmm")</f>
        <v>Feb</v>
      </c>
      <c r="Q7808" s="4">
        <f>WEEKNUM(Table1[[#This Row],[Invoice Date]])</f>
        <v>6</v>
      </c>
    </row>
    <row r="7809" spans="2:17"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c r="O7809" s="4" t="str">
        <f>TEXT(Table1[[#This Row],[Invoice Date]],"yyyy")</f>
        <v>2020</v>
      </c>
      <c r="P7809" s="4" t="str">
        <f>TEXT(Table1[[#This Row],[Invoice Date]],"mmm")</f>
        <v>Feb</v>
      </c>
      <c r="Q7809" s="4">
        <f>WEEKNUM(Table1[[#This Row],[Invoice Date]])</f>
        <v>7</v>
      </c>
    </row>
    <row r="7810" spans="2:17"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c r="O7810" s="4" t="str">
        <f>TEXT(Table1[[#This Row],[Invoice Date]],"yyyy")</f>
        <v>2020</v>
      </c>
      <c r="P7810" s="4" t="str">
        <f>TEXT(Table1[[#This Row],[Invoice Date]],"mmm")</f>
        <v>Feb</v>
      </c>
      <c r="Q7810" s="4">
        <f>WEEKNUM(Table1[[#This Row],[Invoice Date]])</f>
        <v>7</v>
      </c>
    </row>
    <row r="7811" spans="2:17"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c r="O7811" s="4" t="str">
        <f>TEXT(Table1[[#This Row],[Invoice Date]],"yyyy")</f>
        <v>2020</v>
      </c>
      <c r="P7811" s="4" t="str">
        <f>TEXT(Table1[[#This Row],[Invoice Date]],"mmm")</f>
        <v>Mar</v>
      </c>
      <c r="Q7811" s="4">
        <f>WEEKNUM(Table1[[#This Row],[Invoice Date]])</f>
        <v>10</v>
      </c>
    </row>
    <row r="7812" spans="2:17"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c r="O7812" s="4" t="str">
        <f>TEXT(Table1[[#This Row],[Invoice Date]],"yyyy")</f>
        <v>2020</v>
      </c>
      <c r="P7812" s="4" t="str">
        <f>TEXT(Table1[[#This Row],[Invoice Date]],"mmm")</f>
        <v>Mar</v>
      </c>
      <c r="Q7812" s="4">
        <f>WEEKNUM(Table1[[#This Row],[Invoice Date]])</f>
        <v>10</v>
      </c>
    </row>
    <row r="7813" spans="2:17"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c r="O7813" s="4" t="str">
        <f>TEXT(Table1[[#This Row],[Invoice Date]],"yyyy")</f>
        <v>2020</v>
      </c>
      <c r="P7813" s="4" t="str">
        <f>TEXT(Table1[[#This Row],[Invoice Date]],"mmm")</f>
        <v>Mar</v>
      </c>
      <c r="Q7813" s="4">
        <f>WEEKNUM(Table1[[#This Row],[Invoice Date]])</f>
        <v>10</v>
      </c>
    </row>
    <row r="7814" spans="2:17"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c r="O7814" s="4" t="str">
        <f>TEXT(Table1[[#This Row],[Invoice Date]],"yyyy")</f>
        <v>2020</v>
      </c>
      <c r="P7814" s="4" t="str">
        <f>TEXT(Table1[[#This Row],[Invoice Date]],"mmm")</f>
        <v>Mar</v>
      </c>
      <c r="Q7814" s="4">
        <f>WEEKNUM(Table1[[#This Row],[Invoice Date]])</f>
        <v>10</v>
      </c>
    </row>
    <row r="7815" spans="2:17"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c r="O7815" s="4" t="str">
        <f>TEXT(Table1[[#This Row],[Invoice Date]],"yyyy")</f>
        <v>2020</v>
      </c>
      <c r="P7815" s="4" t="str">
        <f>TEXT(Table1[[#This Row],[Invoice Date]],"mmm")</f>
        <v>Mar</v>
      </c>
      <c r="Q7815" s="4">
        <f>WEEKNUM(Table1[[#This Row],[Invoice Date]])</f>
        <v>10</v>
      </c>
    </row>
    <row r="7816" spans="2:17"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c r="O7816" s="4" t="str">
        <f>TEXT(Table1[[#This Row],[Invoice Date]],"yyyy")</f>
        <v>2020</v>
      </c>
      <c r="P7816" s="4" t="str">
        <f>TEXT(Table1[[#This Row],[Invoice Date]],"mmm")</f>
        <v>Mar</v>
      </c>
      <c r="Q7816" s="4">
        <f>WEEKNUM(Table1[[#This Row],[Invoice Date]])</f>
        <v>11</v>
      </c>
    </row>
    <row r="7817" spans="2:17"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c r="O7817" s="4" t="str">
        <f>TEXT(Table1[[#This Row],[Invoice Date]],"yyyy")</f>
        <v>2020</v>
      </c>
      <c r="P7817" s="4" t="str">
        <f>TEXT(Table1[[#This Row],[Invoice Date]],"mmm")</f>
        <v>Mar</v>
      </c>
      <c r="Q7817" s="4">
        <f>WEEKNUM(Table1[[#This Row],[Invoice Date]])</f>
        <v>11</v>
      </c>
    </row>
    <row r="7818" spans="2:17"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c r="O7818" s="4" t="str">
        <f>TEXT(Table1[[#This Row],[Invoice Date]],"yyyy")</f>
        <v>2020</v>
      </c>
      <c r="P7818" s="4" t="str">
        <f>TEXT(Table1[[#This Row],[Invoice Date]],"mmm")</f>
        <v>Mar</v>
      </c>
      <c r="Q7818" s="4">
        <f>WEEKNUM(Table1[[#This Row],[Invoice Date]])</f>
        <v>11</v>
      </c>
    </row>
    <row r="7819" spans="2:17"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c r="O7819" s="4" t="str">
        <f>TEXT(Table1[[#This Row],[Invoice Date]],"yyyy")</f>
        <v>2020</v>
      </c>
      <c r="P7819" s="4" t="str">
        <f>TEXT(Table1[[#This Row],[Invoice Date]],"mmm")</f>
        <v>Mar</v>
      </c>
      <c r="Q7819" s="4">
        <f>WEEKNUM(Table1[[#This Row],[Invoice Date]])</f>
        <v>11</v>
      </c>
    </row>
    <row r="7820" spans="2:17"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c r="O7820" s="4" t="str">
        <f>TEXT(Table1[[#This Row],[Invoice Date]],"yyyy")</f>
        <v>2020</v>
      </c>
      <c r="P7820" s="4" t="str">
        <f>TEXT(Table1[[#This Row],[Invoice Date]],"mmm")</f>
        <v>Mar</v>
      </c>
      <c r="Q7820" s="4">
        <f>WEEKNUM(Table1[[#This Row],[Invoice Date]])</f>
        <v>11</v>
      </c>
    </row>
    <row r="7821" spans="2:17"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c r="O7821" s="4" t="str">
        <f>TEXT(Table1[[#This Row],[Invoice Date]],"yyyy")</f>
        <v>2020</v>
      </c>
      <c r="P7821" s="4" t="str">
        <f>TEXT(Table1[[#This Row],[Invoice Date]],"mmm")</f>
        <v>Mar</v>
      </c>
      <c r="Q7821" s="4">
        <f>WEEKNUM(Table1[[#This Row],[Invoice Date]])</f>
        <v>11</v>
      </c>
    </row>
    <row r="7822" spans="2:17"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c r="O7822" s="4" t="str">
        <f>TEXT(Table1[[#This Row],[Invoice Date]],"yyyy")</f>
        <v>2020</v>
      </c>
      <c r="P7822" s="4" t="str">
        <f>TEXT(Table1[[#This Row],[Invoice Date]],"mmm")</f>
        <v>Mar</v>
      </c>
      <c r="Q7822" s="4">
        <f>WEEKNUM(Table1[[#This Row],[Invoice Date]])</f>
        <v>11</v>
      </c>
    </row>
    <row r="7823" spans="2:17"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c r="O7823" s="4" t="str">
        <f>TEXT(Table1[[#This Row],[Invoice Date]],"yyyy")</f>
        <v>2020</v>
      </c>
      <c r="P7823" s="4" t="str">
        <f>TEXT(Table1[[#This Row],[Invoice Date]],"mmm")</f>
        <v>Mar</v>
      </c>
      <c r="Q7823" s="4">
        <f>WEEKNUM(Table1[[#This Row],[Invoice Date]])</f>
        <v>12</v>
      </c>
    </row>
    <row r="7824" spans="2:17"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c r="O7824" s="4" t="str">
        <f>TEXT(Table1[[#This Row],[Invoice Date]],"yyyy")</f>
        <v>2020</v>
      </c>
      <c r="P7824" s="4" t="str">
        <f>TEXT(Table1[[#This Row],[Invoice Date]],"mmm")</f>
        <v>Mar</v>
      </c>
      <c r="Q7824" s="4">
        <f>WEEKNUM(Table1[[#This Row],[Invoice Date]])</f>
        <v>12</v>
      </c>
    </row>
    <row r="7825" spans="2:17"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c r="O7825" s="4" t="str">
        <f>TEXT(Table1[[#This Row],[Invoice Date]],"yyyy")</f>
        <v>2020</v>
      </c>
      <c r="P7825" s="4" t="str">
        <f>TEXT(Table1[[#This Row],[Invoice Date]],"mmm")</f>
        <v>Mar</v>
      </c>
      <c r="Q7825" s="4">
        <f>WEEKNUM(Table1[[#This Row],[Invoice Date]])</f>
        <v>12</v>
      </c>
    </row>
    <row r="7826" spans="2:17"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c r="O7826" s="4" t="str">
        <f>TEXT(Table1[[#This Row],[Invoice Date]],"yyyy")</f>
        <v>2020</v>
      </c>
      <c r="P7826" s="4" t="str">
        <f>TEXT(Table1[[#This Row],[Invoice Date]],"mmm")</f>
        <v>Mar</v>
      </c>
      <c r="Q7826" s="4">
        <f>WEEKNUM(Table1[[#This Row],[Invoice Date]])</f>
        <v>12</v>
      </c>
    </row>
    <row r="7827" spans="2:17"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c r="O7827" s="4" t="str">
        <f>TEXT(Table1[[#This Row],[Invoice Date]],"yyyy")</f>
        <v>2020</v>
      </c>
      <c r="P7827" s="4" t="str">
        <f>TEXT(Table1[[#This Row],[Invoice Date]],"mmm")</f>
        <v>Mar</v>
      </c>
      <c r="Q7827" s="4">
        <f>WEEKNUM(Table1[[#This Row],[Invoice Date]])</f>
        <v>14</v>
      </c>
    </row>
    <row r="7828" spans="2:17"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c r="O7828" s="4" t="str">
        <f>TEXT(Table1[[#This Row],[Invoice Date]],"yyyy")</f>
        <v>2020</v>
      </c>
      <c r="P7828" s="4" t="str">
        <f>TEXT(Table1[[#This Row],[Invoice Date]],"mmm")</f>
        <v>Apr</v>
      </c>
      <c r="Q7828" s="4">
        <f>WEEKNUM(Table1[[#This Row],[Invoice Date]])</f>
        <v>16</v>
      </c>
    </row>
    <row r="7829" spans="2:17"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c r="O7829" s="4" t="str">
        <f>TEXT(Table1[[#This Row],[Invoice Date]],"yyyy")</f>
        <v>2020</v>
      </c>
      <c r="P7829" s="4" t="str">
        <f>TEXT(Table1[[#This Row],[Invoice Date]],"mmm")</f>
        <v>Apr</v>
      </c>
      <c r="Q7829" s="4">
        <f>WEEKNUM(Table1[[#This Row],[Invoice Date]])</f>
        <v>16</v>
      </c>
    </row>
    <row r="7830" spans="2:17"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c r="O7830" s="4" t="str">
        <f>TEXT(Table1[[#This Row],[Invoice Date]],"yyyy")</f>
        <v>2020</v>
      </c>
      <c r="P7830" s="4" t="str">
        <f>TEXT(Table1[[#This Row],[Invoice Date]],"mmm")</f>
        <v>Apr</v>
      </c>
      <c r="Q7830" s="4">
        <f>WEEKNUM(Table1[[#This Row],[Invoice Date]])</f>
        <v>17</v>
      </c>
    </row>
    <row r="7831" spans="2:17"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c r="O7831" s="4" t="str">
        <f>TEXT(Table1[[#This Row],[Invoice Date]],"yyyy")</f>
        <v>2020</v>
      </c>
      <c r="P7831" s="4" t="str">
        <f>TEXT(Table1[[#This Row],[Invoice Date]],"mmm")</f>
        <v>Apr</v>
      </c>
      <c r="Q7831" s="4">
        <f>WEEKNUM(Table1[[#This Row],[Invoice Date]])</f>
        <v>17</v>
      </c>
    </row>
    <row r="7832" spans="2:17"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c r="O7832" s="4" t="str">
        <f>TEXT(Table1[[#This Row],[Invoice Date]],"yyyy")</f>
        <v>2020</v>
      </c>
      <c r="P7832" s="4" t="str">
        <f>TEXT(Table1[[#This Row],[Invoice Date]],"mmm")</f>
        <v>Apr</v>
      </c>
      <c r="Q7832" s="4">
        <f>WEEKNUM(Table1[[#This Row],[Invoice Date]])</f>
        <v>17</v>
      </c>
    </row>
    <row r="7833" spans="2:17"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c r="O7833" s="4" t="str">
        <f>TEXT(Table1[[#This Row],[Invoice Date]],"yyyy")</f>
        <v>2020</v>
      </c>
      <c r="P7833" s="4" t="str">
        <f>TEXT(Table1[[#This Row],[Invoice Date]],"mmm")</f>
        <v>Apr</v>
      </c>
      <c r="Q7833" s="4">
        <f>WEEKNUM(Table1[[#This Row],[Invoice Date]])</f>
        <v>17</v>
      </c>
    </row>
    <row r="7834" spans="2:17"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c r="O7834" s="4" t="str">
        <f>TEXT(Table1[[#This Row],[Invoice Date]],"yyyy")</f>
        <v>2020</v>
      </c>
      <c r="P7834" s="4" t="str">
        <f>TEXT(Table1[[#This Row],[Invoice Date]],"mmm")</f>
        <v>Apr</v>
      </c>
      <c r="Q7834" s="4">
        <f>WEEKNUM(Table1[[#This Row],[Invoice Date]])</f>
        <v>17</v>
      </c>
    </row>
    <row r="7835" spans="2:17"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c r="O7835" s="4" t="str">
        <f>TEXT(Table1[[#This Row],[Invoice Date]],"yyyy")</f>
        <v>2020</v>
      </c>
      <c r="P7835" s="4" t="str">
        <f>TEXT(Table1[[#This Row],[Invoice Date]],"mmm")</f>
        <v>Apr</v>
      </c>
      <c r="Q7835" s="4">
        <f>WEEKNUM(Table1[[#This Row],[Invoice Date]])</f>
        <v>17</v>
      </c>
    </row>
    <row r="7836" spans="2:17"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c r="O7836" s="4" t="str">
        <f>TEXT(Table1[[#This Row],[Invoice Date]],"yyyy")</f>
        <v>2020</v>
      </c>
      <c r="P7836" s="4" t="str">
        <f>TEXT(Table1[[#This Row],[Invoice Date]],"mmm")</f>
        <v>Apr</v>
      </c>
      <c r="Q7836" s="4">
        <f>WEEKNUM(Table1[[#This Row],[Invoice Date]])</f>
        <v>17</v>
      </c>
    </row>
    <row r="7837" spans="2:17"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c r="O7837" s="4" t="str">
        <f>TEXT(Table1[[#This Row],[Invoice Date]],"yyyy")</f>
        <v>2020</v>
      </c>
      <c r="P7837" s="4" t="str">
        <f>TEXT(Table1[[#This Row],[Invoice Date]],"mmm")</f>
        <v>Apr</v>
      </c>
      <c r="Q7837" s="4">
        <f>WEEKNUM(Table1[[#This Row],[Invoice Date]])</f>
        <v>18</v>
      </c>
    </row>
    <row r="7838" spans="2:17"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c r="O7838" s="4" t="str">
        <f>TEXT(Table1[[#This Row],[Invoice Date]],"yyyy")</f>
        <v>2020</v>
      </c>
      <c r="P7838" s="4" t="str">
        <f>TEXT(Table1[[#This Row],[Invoice Date]],"mmm")</f>
        <v>Apr</v>
      </c>
      <c r="Q7838" s="4">
        <f>WEEKNUM(Table1[[#This Row],[Invoice Date]])</f>
        <v>18</v>
      </c>
    </row>
    <row r="7839" spans="2:17"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c r="O7839" s="4" t="str">
        <f>TEXT(Table1[[#This Row],[Invoice Date]],"yyyy")</f>
        <v>2020</v>
      </c>
      <c r="P7839" s="4" t="str">
        <f>TEXT(Table1[[#This Row],[Invoice Date]],"mmm")</f>
        <v>Apr</v>
      </c>
      <c r="Q7839" s="4">
        <f>WEEKNUM(Table1[[#This Row],[Invoice Date]])</f>
        <v>18</v>
      </c>
    </row>
    <row r="7840" spans="2:17"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c r="O7840" s="4" t="str">
        <f>TEXT(Table1[[#This Row],[Invoice Date]],"yyyy")</f>
        <v>2020</v>
      </c>
      <c r="P7840" s="4" t="str">
        <f>TEXT(Table1[[#This Row],[Invoice Date]],"mmm")</f>
        <v>Apr</v>
      </c>
      <c r="Q7840" s="4">
        <f>WEEKNUM(Table1[[#This Row],[Invoice Date]])</f>
        <v>18</v>
      </c>
    </row>
    <row r="7841" spans="2:17"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c r="O7841" s="4" t="str">
        <f>TEXT(Table1[[#This Row],[Invoice Date]],"yyyy")</f>
        <v>2020</v>
      </c>
      <c r="P7841" s="4" t="str">
        <f>TEXT(Table1[[#This Row],[Invoice Date]],"mmm")</f>
        <v>Apr</v>
      </c>
      <c r="Q7841" s="4">
        <f>WEEKNUM(Table1[[#This Row],[Invoice Date]])</f>
        <v>18</v>
      </c>
    </row>
    <row r="7842" spans="2:17"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c r="O7842" s="4" t="str">
        <f>TEXT(Table1[[#This Row],[Invoice Date]],"yyyy")</f>
        <v>2020</v>
      </c>
      <c r="P7842" s="4" t="str">
        <f>TEXT(Table1[[#This Row],[Invoice Date]],"mmm")</f>
        <v>May</v>
      </c>
      <c r="Q7842" s="4">
        <f>WEEKNUM(Table1[[#This Row],[Invoice Date]])</f>
        <v>18</v>
      </c>
    </row>
    <row r="7843" spans="2:17"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c r="O7843" s="4" t="str">
        <f>TEXT(Table1[[#This Row],[Invoice Date]],"yyyy")</f>
        <v>2020</v>
      </c>
      <c r="P7843" s="4" t="str">
        <f>TEXT(Table1[[#This Row],[Invoice Date]],"mmm")</f>
        <v>May</v>
      </c>
      <c r="Q7843" s="4">
        <f>WEEKNUM(Table1[[#This Row],[Invoice Date]])</f>
        <v>18</v>
      </c>
    </row>
    <row r="7844" spans="2:17"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c r="O7844" s="4" t="str">
        <f>TEXT(Table1[[#This Row],[Invoice Date]],"yyyy")</f>
        <v>2020</v>
      </c>
      <c r="P7844" s="4" t="str">
        <f>TEXT(Table1[[#This Row],[Invoice Date]],"mmm")</f>
        <v>May</v>
      </c>
      <c r="Q7844" s="4">
        <f>WEEKNUM(Table1[[#This Row],[Invoice Date]])</f>
        <v>19</v>
      </c>
    </row>
    <row r="7845" spans="2:17"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c r="O7845" s="4" t="str">
        <f>TEXT(Table1[[#This Row],[Invoice Date]],"yyyy")</f>
        <v>2020</v>
      </c>
      <c r="P7845" s="4" t="str">
        <f>TEXT(Table1[[#This Row],[Invoice Date]],"mmm")</f>
        <v>May</v>
      </c>
      <c r="Q7845" s="4">
        <f>WEEKNUM(Table1[[#This Row],[Invoice Date]])</f>
        <v>19</v>
      </c>
    </row>
    <row r="7846" spans="2:17"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c r="O7846" s="4" t="str">
        <f>TEXT(Table1[[#This Row],[Invoice Date]],"yyyy")</f>
        <v>2020</v>
      </c>
      <c r="P7846" s="4" t="str">
        <f>TEXT(Table1[[#This Row],[Invoice Date]],"mmm")</f>
        <v>May</v>
      </c>
      <c r="Q7846" s="4">
        <f>WEEKNUM(Table1[[#This Row],[Invoice Date]])</f>
        <v>19</v>
      </c>
    </row>
    <row r="7847" spans="2:17"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c r="O7847" s="4" t="str">
        <f>TEXT(Table1[[#This Row],[Invoice Date]],"yyyy")</f>
        <v>2020</v>
      </c>
      <c r="P7847" s="4" t="str">
        <f>TEXT(Table1[[#This Row],[Invoice Date]],"mmm")</f>
        <v>May</v>
      </c>
      <c r="Q7847" s="4">
        <f>WEEKNUM(Table1[[#This Row],[Invoice Date]])</f>
        <v>19</v>
      </c>
    </row>
    <row r="7848" spans="2:17"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c r="O7848" s="4" t="str">
        <f>TEXT(Table1[[#This Row],[Invoice Date]],"yyyy")</f>
        <v>2020</v>
      </c>
      <c r="P7848" s="4" t="str">
        <f>TEXT(Table1[[#This Row],[Invoice Date]],"mmm")</f>
        <v>May</v>
      </c>
      <c r="Q7848" s="4">
        <f>WEEKNUM(Table1[[#This Row],[Invoice Date]])</f>
        <v>19</v>
      </c>
    </row>
    <row r="7849" spans="2:17"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c r="O7849" s="4" t="str">
        <f>TEXT(Table1[[#This Row],[Invoice Date]],"yyyy")</f>
        <v>2020</v>
      </c>
      <c r="P7849" s="4" t="str">
        <f>TEXT(Table1[[#This Row],[Invoice Date]],"mmm")</f>
        <v>Jul</v>
      </c>
      <c r="Q7849" s="4">
        <f>WEEKNUM(Table1[[#This Row],[Invoice Date]])</f>
        <v>29</v>
      </c>
    </row>
    <row r="7850" spans="2:17"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c r="O7850" s="4" t="str">
        <f>TEXT(Table1[[#This Row],[Invoice Date]],"yyyy")</f>
        <v>2020</v>
      </c>
      <c r="P7850" s="4" t="str">
        <f>TEXT(Table1[[#This Row],[Invoice Date]],"mmm")</f>
        <v>Jul</v>
      </c>
      <c r="Q7850" s="4">
        <f>WEEKNUM(Table1[[#This Row],[Invoice Date]])</f>
        <v>30</v>
      </c>
    </row>
    <row r="7851" spans="2:17"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c r="O7851" s="4" t="str">
        <f>TEXT(Table1[[#This Row],[Invoice Date]],"yyyy")</f>
        <v>2020</v>
      </c>
      <c r="P7851" s="4" t="str">
        <f>TEXT(Table1[[#This Row],[Invoice Date]],"mmm")</f>
        <v>Jul</v>
      </c>
      <c r="Q7851" s="4">
        <f>WEEKNUM(Table1[[#This Row],[Invoice Date]])</f>
        <v>30</v>
      </c>
    </row>
    <row r="7852" spans="2:17"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c r="O7852" s="4" t="str">
        <f>TEXT(Table1[[#This Row],[Invoice Date]],"yyyy")</f>
        <v>2020</v>
      </c>
      <c r="P7852" s="4" t="str">
        <f>TEXT(Table1[[#This Row],[Invoice Date]],"mmm")</f>
        <v>Jul</v>
      </c>
      <c r="Q7852" s="4">
        <f>WEEKNUM(Table1[[#This Row],[Invoice Date]])</f>
        <v>30</v>
      </c>
    </row>
    <row r="7853" spans="2:17"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c r="O7853" s="4" t="str">
        <f>TEXT(Table1[[#This Row],[Invoice Date]],"yyyy")</f>
        <v>2020</v>
      </c>
      <c r="P7853" s="4" t="str">
        <f>TEXT(Table1[[#This Row],[Invoice Date]],"mmm")</f>
        <v>Jul</v>
      </c>
      <c r="Q7853" s="4">
        <f>WEEKNUM(Table1[[#This Row],[Invoice Date]])</f>
        <v>30</v>
      </c>
    </row>
    <row r="7854" spans="2:17"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c r="O7854" s="4" t="str">
        <f>TEXT(Table1[[#This Row],[Invoice Date]],"yyyy")</f>
        <v>2020</v>
      </c>
      <c r="P7854" s="4" t="str">
        <f>TEXT(Table1[[#This Row],[Invoice Date]],"mmm")</f>
        <v>Jul</v>
      </c>
      <c r="Q7854" s="4">
        <f>WEEKNUM(Table1[[#This Row],[Invoice Date]])</f>
        <v>30</v>
      </c>
    </row>
    <row r="7855" spans="2:17"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c r="O7855" s="4" t="str">
        <f>TEXT(Table1[[#This Row],[Invoice Date]],"yyyy")</f>
        <v>2020</v>
      </c>
      <c r="P7855" s="4" t="str">
        <f>TEXT(Table1[[#This Row],[Invoice Date]],"mmm")</f>
        <v>Jul</v>
      </c>
      <c r="Q7855" s="4">
        <f>WEEKNUM(Table1[[#This Row],[Invoice Date]])</f>
        <v>30</v>
      </c>
    </row>
    <row r="7856" spans="2:17"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c r="O7856" s="4" t="str">
        <f>TEXT(Table1[[#This Row],[Invoice Date]],"yyyy")</f>
        <v>2020</v>
      </c>
      <c r="P7856" s="4" t="str">
        <f>TEXT(Table1[[#This Row],[Invoice Date]],"mmm")</f>
        <v>Jul</v>
      </c>
      <c r="Q7856" s="4">
        <f>WEEKNUM(Table1[[#This Row],[Invoice Date]])</f>
        <v>30</v>
      </c>
    </row>
    <row r="7857" spans="2:17"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c r="O7857" s="4" t="str">
        <f>TEXT(Table1[[#This Row],[Invoice Date]],"yyyy")</f>
        <v>2020</v>
      </c>
      <c r="P7857" s="4" t="str">
        <f>TEXT(Table1[[#This Row],[Invoice Date]],"mmm")</f>
        <v>Jul</v>
      </c>
      <c r="Q7857" s="4">
        <f>WEEKNUM(Table1[[#This Row],[Invoice Date]])</f>
        <v>31</v>
      </c>
    </row>
    <row r="7858" spans="2:17"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c r="O7858" s="4" t="str">
        <f>TEXT(Table1[[#This Row],[Invoice Date]],"yyyy")</f>
        <v>2020</v>
      </c>
      <c r="P7858" s="4" t="str">
        <f>TEXT(Table1[[#This Row],[Invoice Date]],"mmm")</f>
        <v>Jul</v>
      </c>
      <c r="Q7858" s="4">
        <f>WEEKNUM(Table1[[#This Row],[Invoice Date]])</f>
        <v>31</v>
      </c>
    </row>
    <row r="7859" spans="2:17"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c r="O7859" s="4" t="str">
        <f>TEXT(Table1[[#This Row],[Invoice Date]],"yyyy")</f>
        <v>2020</v>
      </c>
      <c r="P7859" s="4" t="str">
        <f>TEXT(Table1[[#This Row],[Invoice Date]],"mmm")</f>
        <v>Jul</v>
      </c>
      <c r="Q7859" s="4">
        <f>WEEKNUM(Table1[[#This Row],[Invoice Date]])</f>
        <v>31</v>
      </c>
    </row>
    <row r="7860" spans="2:17"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c r="O7860" s="4" t="str">
        <f>TEXT(Table1[[#This Row],[Invoice Date]],"yyyy")</f>
        <v>2020</v>
      </c>
      <c r="P7860" s="4" t="str">
        <f>TEXT(Table1[[#This Row],[Invoice Date]],"mmm")</f>
        <v>Jul</v>
      </c>
      <c r="Q7860" s="4">
        <f>WEEKNUM(Table1[[#This Row],[Invoice Date]])</f>
        <v>31</v>
      </c>
    </row>
    <row r="7861" spans="2:17"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c r="O7861" s="4" t="str">
        <f>TEXT(Table1[[#This Row],[Invoice Date]],"yyyy")</f>
        <v>2020</v>
      </c>
      <c r="P7861" s="4" t="str">
        <f>TEXT(Table1[[#This Row],[Invoice Date]],"mmm")</f>
        <v>Jul</v>
      </c>
      <c r="Q7861" s="4">
        <f>WEEKNUM(Table1[[#This Row],[Invoice Date]])</f>
        <v>31</v>
      </c>
    </row>
    <row r="7862" spans="2:17"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c r="O7862" s="4" t="str">
        <f>TEXT(Table1[[#This Row],[Invoice Date]],"yyyy")</f>
        <v>2020</v>
      </c>
      <c r="P7862" s="4" t="str">
        <f>TEXT(Table1[[#This Row],[Invoice Date]],"mmm")</f>
        <v>Jul</v>
      </c>
      <c r="Q7862" s="4">
        <f>WEEKNUM(Table1[[#This Row],[Invoice Date]])</f>
        <v>31</v>
      </c>
    </row>
    <row r="7863" spans="2:17"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c r="O7863" s="4" t="str">
        <f>TEXT(Table1[[#This Row],[Invoice Date]],"yyyy")</f>
        <v>2020</v>
      </c>
      <c r="P7863" s="4" t="str">
        <f>TEXT(Table1[[#This Row],[Invoice Date]],"mmm")</f>
        <v>Aug</v>
      </c>
      <c r="Q7863" s="4">
        <f>WEEKNUM(Table1[[#This Row],[Invoice Date]])</f>
        <v>31</v>
      </c>
    </row>
    <row r="7864" spans="2:17"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c r="O7864" s="4" t="str">
        <f>TEXT(Table1[[#This Row],[Invoice Date]],"yyyy")</f>
        <v>2020</v>
      </c>
      <c r="P7864" s="4" t="str">
        <f>TEXT(Table1[[#This Row],[Invoice Date]],"mmm")</f>
        <v>Aug</v>
      </c>
      <c r="Q7864" s="4">
        <f>WEEKNUM(Table1[[#This Row],[Invoice Date]])</f>
        <v>32</v>
      </c>
    </row>
    <row r="7865" spans="2:17"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c r="O7865" s="4" t="str">
        <f>TEXT(Table1[[#This Row],[Invoice Date]],"yyyy")</f>
        <v>2020</v>
      </c>
      <c r="P7865" s="4" t="str">
        <f>TEXT(Table1[[#This Row],[Invoice Date]],"mmm")</f>
        <v>Aug</v>
      </c>
      <c r="Q7865" s="4">
        <f>WEEKNUM(Table1[[#This Row],[Invoice Date]])</f>
        <v>32</v>
      </c>
    </row>
    <row r="7866" spans="2:17"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c r="O7866" s="4" t="str">
        <f>TEXT(Table1[[#This Row],[Invoice Date]],"yyyy")</f>
        <v>2020</v>
      </c>
      <c r="P7866" s="4" t="str">
        <f>TEXT(Table1[[#This Row],[Invoice Date]],"mmm")</f>
        <v>Aug</v>
      </c>
      <c r="Q7866" s="4">
        <f>WEEKNUM(Table1[[#This Row],[Invoice Date]])</f>
        <v>32</v>
      </c>
    </row>
    <row r="7867" spans="2:17"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c r="O7867" s="4" t="str">
        <f>TEXT(Table1[[#This Row],[Invoice Date]],"yyyy")</f>
        <v>2020</v>
      </c>
      <c r="P7867" s="4" t="str">
        <f>TEXT(Table1[[#This Row],[Invoice Date]],"mmm")</f>
        <v>Aug</v>
      </c>
      <c r="Q7867" s="4">
        <f>WEEKNUM(Table1[[#This Row],[Invoice Date]])</f>
        <v>32</v>
      </c>
    </row>
    <row r="7868" spans="2:17"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c r="O7868" s="4" t="str">
        <f>TEXT(Table1[[#This Row],[Invoice Date]],"yyyy")</f>
        <v>2020</v>
      </c>
      <c r="P7868" s="4" t="str">
        <f>TEXT(Table1[[#This Row],[Invoice Date]],"mmm")</f>
        <v>Aug</v>
      </c>
      <c r="Q7868" s="4">
        <f>WEEKNUM(Table1[[#This Row],[Invoice Date]])</f>
        <v>32</v>
      </c>
    </row>
    <row r="7869" spans="2:17"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c r="O7869" s="4" t="str">
        <f>TEXT(Table1[[#This Row],[Invoice Date]],"yyyy")</f>
        <v>2020</v>
      </c>
      <c r="P7869" s="4" t="str">
        <f>TEXT(Table1[[#This Row],[Invoice Date]],"mmm")</f>
        <v>Aug</v>
      </c>
      <c r="Q7869" s="4">
        <f>WEEKNUM(Table1[[#This Row],[Invoice Date]])</f>
        <v>32</v>
      </c>
    </row>
    <row r="7870" spans="2:17"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c r="O7870" s="4" t="str">
        <f>TEXT(Table1[[#This Row],[Invoice Date]],"yyyy")</f>
        <v>2020</v>
      </c>
      <c r="P7870" s="4" t="str">
        <f>TEXT(Table1[[#This Row],[Invoice Date]],"mmm")</f>
        <v>Aug</v>
      </c>
      <c r="Q7870" s="4">
        <f>WEEKNUM(Table1[[#This Row],[Invoice Date]])</f>
        <v>32</v>
      </c>
    </row>
    <row r="7871" spans="2:17"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c r="O7871" s="4" t="str">
        <f>TEXT(Table1[[#This Row],[Invoice Date]],"yyyy")</f>
        <v>2020</v>
      </c>
      <c r="P7871" s="4" t="str">
        <f>TEXT(Table1[[#This Row],[Invoice Date]],"mmm")</f>
        <v>Aug</v>
      </c>
      <c r="Q7871" s="4">
        <f>WEEKNUM(Table1[[#This Row],[Invoice Date]])</f>
        <v>33</v>
      </c>
    </row>
    <row r="7872" spans="2:17"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c r="O7872" s="4" t="str">
        <f>TEXT(Table1[[#This Row],[Invoice Date]],"yyyy")</f>
        <v>2020</v>
      </c>
      <c r="P7872" s="4" t="str">
        <f>TEXT(Table1[[#This Row],[Invoice Date]],"mmm")</f>
        <v>Aug</v>
      </c>
      <c r="Q7872" s="4">
        <f>WEEKNUM(Table1[[#This Row],[Invoice Date]])</f>
        <v>33</v>
      </c>
    </row>
    <row r="7873" spans="2:17"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c r="O7873" s="4" t="str">
        <f>TEXT(Table1[[#This Row],[Invoice Date]],"yyyy")</f>
        <v>2020</v>
      </c>
      <c r="P7873" s="4" t="str">
        <f>TEXT(Table1[[#This Row],[Invoice Date]],"mmm")</f>
        <v>Aug</v>
      </c>
      <c r="Q7873" s="4">
        <f>WEEKNUM(Table1[[#This Row],[Invoice Date]])</f>
        <v>33</v>
      </c>
    </row>
    <row r="7874" spans="2:17"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c r="O7874" s="4" t="str">
        <f>TEXT(Table1[[#This Row],[Invoice Date]],"yyyy")</f>
        <v>2020</v>
      </c>
      <c r="P7874" s="4" t="str">
        <f>TEXT(Table1[[#This Row],[Invoice Date]],"mmm")</f>
        <v>Aug</v>
      </c>
      <c r="Q7874" s="4">
        <f>WEEKNUM(Table1[[#This Row],[Invoice Date]])</f>
        <v>33</v>
      </c>
    </row>
    <row r="7875" spans="2:17"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c r="O7875" s="4" t="str">
        <f>TEXT(Table1[[#This Row],[Invoice Date]],"yyyy")</f>
        <v>2020</v>
      </c>
      <c r="P7875" s="4" t="str">
        <f>TEXT(Table1[[#This Row],[Invoice Date]],"mmm")</f>
        <v>Aug</v>
      </c>
      <c r="Q7875" s="4">
        <f>WEEKNUM(Table1[[#This Row],[Invoice Date]])</f>
        <v>33</v>
      </c>
    </row>
    <row r="7876" spans="2:17"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c r="O7876" s="4" t="str">
        <f>TEXT(Table1[[#This Row],[Invoice Date]],"yyyy")</f>
        <v>2020</v>
      </c>
      <c r="P7876" s="4" t="str">
        <f>TEXT(Table1[[#This Row],[Invoice Date]],"mmm")</f>
        <v>Aug</v>
      </c>
      <c r="Q7876" s="4">
        <f>WEEKNUM(Table1[[#This Row],[Invoice Date]])</f>
        <v>33</v>
      </c>
    </row>
    <row r="7877" spans="2:17"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c r="O7877" s="4" t="str">
        <f>TEXT(Table1[[#This Row],[Invoice Date]],"yyyy")</f>
        <v>2020</v>
      </c>
      <c r="P7877" s="4" t="str">
        <f>TEXT(Table1[[#This Row],[Invoice Date]],"mmm")</f>
        <v>Aug</v>
      </c>
      <c r="Q7877" s="4">
        <f>WEEKNUM(Table1[[#This Row],[Invoice Date]])</f>
        <v>33</v>
      </c>
    </row>
    <row r="7878" spans="2:17"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c r="O7878" s="4" t="str">
        <f>TEXT(Table1[[#This Row],[Invoice Date]],"yyyy")</f>
        <v>2020</v>
      </c>
      <c r="P7878" s="4" t="str">
        <f>TEXT(Table1[[#This Row],[Invoice Date]],"mmm")</f>
        <v>Aug</v>
      </c>
      <c r="Q7878" s="4">
        <f>WEEKNUM(Table1[[#This Row],[Invoice Date]])</f>
        <v>34</v>
      </c>
    </row>
    <row r="7879" spans="2:17"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c r="O7879" s="4" t="str">
        <f>TEXT(Table1[[#This Row],[Invoice Date]],"yyyy")</f>
        <v>2020</v>
      </c>
      <c r="P7879" s="4" t="str">
        <f>TEXT(Table1[[#This Row],[Invoice Date]],"mmm")</f>
        <v>Aug</v>
      </c>
      <c r="Q7879" s="4">
        <f>WEEKNUM(Table1[[#This Row],[Invoice Date]])</f>
        <v>34</v>
      </c>
    </row>
    <row r="7880" spans="2:17"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c r="O7880" s="4" t="str">
        <f>TEXT(Table1[[#This Row],[Invoice Date]],"yyyy")</f>
        <v>2020</v>
      </c>
      <c r="P7880" s="4" t="str">
        <f>TEXT(Table1[[#This Row],[Invoice Date]],"mmm")</f>
        <v>Aug</v>
      </c>
      <c r="Q7880" s="4">
        <f>WEEKNUM(Table1[[#This Row],[Invoice Date]])</f>
        <v>34</v>
      </c>
    </row>
    <row r="7881" spans="2:17"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c r="O7881" s="4" t="str">
        <f>TEXT(Table1[[#This Row],[Invoice Date]],"yyyy")</f>
        <v>2020</v>
      </c>
      <c r="P7881" s="4" t="str">
        <f>TEXT(Table1[[#This Row],[Invoice Date]],"mmm")</f>
        <v>Aug</v>
      </c>
      <c r="Q7881" s="4">
        <f>WEEKNUM(Table1[[#This Row],[Invoice Date]])</f>
        <v>34</v>
      </c>
    </row>
    <row r="7882" spans="2:17"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c r="O7882" s="4" t="str">
        <f>TEXT(Table1[[#This Row],[Invoice Date]],"yyyy")</f>
        <v>2020</v>
      </c>
      <c r="P7882" s="4" t="str">
        <f>TEXT(Table1[[#This Row],[Invoice Date]],"mmm")</f>
        <v>Aug</v>
      </c>
      <c r="Q7882" s="4">
        <f>WEEKNUM(Table1[[#This Row],[Invoice Date]])</f>
        <v>34</v>
      </c>
    </row>
    <row r="7883" spans="2:17"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c r="O7883" s="4" t="str">
        <f>TEXT(Table1[[#This Row],[Invoice Date]],"yyyy")</f>
        <v>2020</v>
      </c>
      <c r="P7883" s="4" t="str">
        <f>TEXT(Table1[[#This Row],[Invoice Date]],"mmm")</f>
        <v>Aug</v>
      </c>
      <c r="Q7883" s="4">
        <f>WEEKNUM(Table1[[#This Row],[Invoice Date]])</f>
        <v>34</v>
      </c>
    </row>
    <row r="7884" spans="2:17"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c r="O7884" s="4" t="str">
        <f>TEXT(Table1[[#This Row],[Invoice Date]],"yyyy")</f>
        <v>2020</v>
      </c>
      <c r="P7884" s="4" t="str">
        <f>TEXT(Table1[[#This Row],[Invoice Date]],"mmm")</f>
        <v>Aug</v>
      </c>
      <c r="Q7884" s="4">
        <f>WEEKNUM(Table1[[#This Row],[Invoice Date]])</f>
        <v>34</v>
      </c>
    </row>
    <row r="7885" spans="2:17"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c r="O7885" s="4" t="str">
        <f>TEXT(Table1[[#This Row],[Invoice Date]],"yyyy")</f>
        <v>2020</v>
      </c>
      <c r="P7885" s="4" t="str">
        <f>TEXT(Table1[[#This Row],[Invoice Date]],"mmm")</f>
        <v>Aug</v>
      </c>
      <c r="Q7885" s="4">
        <f>WEEKNUM(Table1[[#This Row],[Invoice Date]])</f>
        <v>35</v>
      </c>
    </row>
    <row r="7886" spans="2:17"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c r="O7886" s="4" t="str">
        <f>TEXT(Table1[[#This Row],[Invoice Date]],"yyyy")</f>
        <v>2020</v>
      </c>
      <c r="P7886" s="4" t="str">
        <f>TEXT(Table1[[#This Row],[Invoice Date]],"mmm")</f>
        <v>Aug</v>
      </c>
      <c r="Q7886" s="4">
        <f>WEEKNUM(Table1[[#This Row],[Invoice Date]])</f>
        <v>35</v>
      </c>
    </row>
    <row r="7887" spans="2:17"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c r="O7887" s="4" t="str">
        <f>TEXT(Table1[[#This Row],[Invoice Date]],"yyyy")</f>
        <v>2020</v>
      </c>
      <c r="P7887" s="4" t="str">
        <f>TEXT(Table1[[#This Row],[Invoice Date]],"mmm")</f>
        <v>Aug</v>
      </c>
      <c r="Q7887" s="4">
        <f>WEEKNUM(Table1[[#This Row],[Invoice Date]])</f>
        <v>35</v>
      </c>
    </row>
    <row r="7888" spans="2:17"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c r="O7888" s="4" t="str">
        <f>TEXT(Table1[[#This Row],[Invoice Date]],"yyyy")</f>
        <v>2020</v>
      </c>
      <c r="P7888" s="4" t="str">
        <f>TEXT(Table1[[#This Row],[Invoice Date]],"mmm")</f>
        <v>Aug</v>
      </c>
      <c r="Q7888" s="4">
        <f>WEEKNUM(Table1[[#This Row],[Invoice Date]])</f>
        <v>35</v>
      </c>
    </row>
    <row r="7889" spans="2:17"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c r="O7889" s="4" t="str">
        <f>TEXT(Table1[[#This Row],[Invoice Date]],"yyyy")</f>
        <v>2020</v>
      </c>
      <c r="P7889" s="4" t="str">
        <f>TEXT(Table1[[#This Row],[Invoice Date]],"mmm")</f>
        <v>Aug</v>
      </c>
      <c r="Q7889" s="4">
        <f>WEEKNUM(Table1[[#This Row],[Invoice Date]])</f>
        <v>35</v>
      </c>
    </row>
    <row r="7890" spans="2:17"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c r="O7890" s="4" t="str">
        <f>TEXT(Table1[[#This Row],[Invoice Date]],"yyyy")</f>
        <v>2020</v>
      </c>
      <c r="P7890" s="4" t="str">
        <f>TEXT(Table1[[#This Row],[Invoice Date]],"mmm")</f>
        <v>Aug</v>
      </c>
      <c r="Q7890" s="4">
        <f>WEEKNUM(Table1[[#This Row],[Invoice Date]])</f>
        <v>35</v>
      </c>
    </row>
    <row r="7891" spans="2:17"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c r="O7891" s="4" t="str">
        <f>TEXT(Table1[[#This Row],[Invoice Date]],"yyyy")</f>
        <v>2020</v>
      </c>
      <c r="P7891" s="4" t="str">
        <f>TEXT(Table1[[#This Row],[Invoice Date]],"mmm")</f>
        <v>Aug</v>
      </c>
      <c r="Q7891" s="4">
        <f>WEEKNUM(Table1[[#This Row],[Invoice Date]])</f>
        <v>35</v>
      </c>
    </row>
    <row r="7892" spans="2:17"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c r="O7892" s="4" t="str">
        <f>TEXT(Table1[[#This Row],[Invoice Date]],"yyyy")</f>
        <v>2020</v>
      </c>
      <c r="P7892" s="4" t="str">
        <f>TEXT(Table1[[#This Row],[Invoice Date]],"mmm")</f>
        <v>Aug</v>
      </c>
      <c r="Q7892" s="4">
        <f>WEEKNUM(Table1[[#This Row],[Invoice Date]])</f>
        <v>36</v>
      </c>
    </row>
    <row r="7893" spans="2:17"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c r="O7893" s="4" t="str">
        <f>TEXT(Table1[[#This Row],[Invoice Date]],"yyyy")</f>
        <v>2020</v>
      </c>
      <c r="P7893" s="4" t="str">
        <f>TEXT(Table1[[#This Row],[Invoice Date]],"mmm")</f>
        <v>Aug</v>
      </c>
      <c r="Q7893" s="4">
        <f>WEEKNUM(Table1[[#This Row],[Invoice Date]])</f>
        <v>36</v>
      </c>
    </row>
    <row r="7894" spans="2:17"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c r="O7894" s="4" t="str">
        <f>TEXT(Table1[[#This Row],[Invoice Date]],"yyyy")</f>
        <v>2020</v>
      </c>
      <c r="P7894" s="4" t="str">
        <f>TEXT(Table1[[#This Row],[Invoice Date]],"mmm")</f>
        <v>Sep</v>
      </c>
      <c r="Q7894" s="4">
        <f>WEEKNUM(Table1[[#This Row],[Invoice Date]])</f>
        <v>36</v>
      </c>
    </row>
    <row r="7895" spans="2:17"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c r="O7895" s="4" t="str">
        <f>TEXT(Table1[[#This Row],[Invoice Date]],"yyyy")</f>
        <v>2020</v>
      </c>
      <c r="P7895" s="4" t="str">
        <f>TEXT(Table1[[#This Row],[Invoice Date]],"mmm")</f>
        <v>Sep</v>
      </c>
      <c r="Q7895" s="4">
        <f>WEEKNUM(Table1[[#This Row],[Invoice Date]])</f>
        <v>36</v>
      </c>
    </row>
    <row r="7896" spans="2:17"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c r="O7896" s="4" t="str">
        <f>TEXT(Table1[[#This Row],[Invoice Date]],"yyyy")</f>
        <v>2020</v>
      </c>
      <c r="P7896" s="4" t="str">
        <f>TEXT(Table1[[#This Row],[Invoice Date]],"mmm")</f>
        <v>Sep</v>
      </c>
      <c r="Q7896" s="4">
        <f>WEEKNUM(Table1[[#This Row],[Invoice Date]])</f>
        <v>36</v>
      </c>
    </row>
    <row r="7897" spans="2:17"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c r="O7897" s="4" t="str">
        <f>TEXT(Table1[[#This Row],[Invoice Date]],"yyyy")</f>
        <v>2020</v>
      </c>
      <c r="P7897" s="4" t="str">
        <f>TEXT(Table1[[#This Row],[Invoice Date]],"mmm")</f>
        <v>Sep</v>
      </c>
      <c r="Q7897" s="4">
        <f>WEEKNUM(Table1[[#This Row],[Invoice Date]])</f>
        <v>36</v>
      </c>
    </row>
    <row r="7898" spans="2:17"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c r="O7898" s="4" t="str">
        <f>TEXT(Table1[[#This Row],[Invoice Date]],"yyyy")</f>
        <v>2020</v>
      </c>
      <c r="P7898" s="4" t="str">
        <f>TEXT(Table1[[#This Row],[Invoice Date]],"mmm")</f>
        <v>Sep</v>
      </c>
      <c r="Q7898" s="4">
        <f>WEEKNUM(Table1[[#This Row],[Invoice Date]])</f>
        <v>36</v>
      </c>
    </row>
    <row r="7899" spans="2:17"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c r="O7899" s="4" t="str">
        <f>TEXT(Table1[[#This Row],[Invoice Date]],"yyyy")</f>
        <v>2020</v>
      </c>
      <c r="P7899" s="4" t="str">
        <f>TEXT(Table1[[#This Row],[Invoice Date]],"mmm")</f>
        <v>Sep</v>
      </c>
      <c r="Q7899" s="4">
        <f>WEEKNUM(Table1[[#This Row],[Invoice Date]])</f>
        <v>37</v>
      </c>
    </row>
    <row r="7900" spans="2:17"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c r="O7900" s="4" t="str">
        <f>TEXT(Table1[[#This Row],[Invoice Date]],"yyyy")</f>
        <v>2020</v>
      </c>
      <c r="P7900" s="4" t="str">
        <f>TEXT(Table1[[#This Row],[Invoice Date]],"mmm")</f>
        <v>Sep</v>
      </c>
      <c r="Q7900" s="4">
        <f>WEEKNUM(Table1[[#This Row],[Invoice Date]])</f>
        <v>37</v>
      </c>
    </row>
    <row r="7901" spans="2:17"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c r="O7901" s="4" t="str">
        <f>TEXT(Table1[[#This Row],[Invoice Date]],"yyyy")</f>
        <v>2020</v>
      </c>
      <c r="P7901" s="4" t="str">
        <f>TEXT(Table1[[#This Row],[Invoice Date]],"mmm")</f>
        <v>Sep</v>
      </c>
      <c r="Q7901" s="4">
        <f>WEEKNUM(Table1[[#This Row],[Invoice Date]])</f>
        <v>37</v>
      </c>
    </row>
    <row r="7902" spans="2:17"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c r="O7902" s="4" t="str">
        <f>TEXT(Table1[[#This Row],[Invoice Date]],"yyyy")</f>
        <v>2020</v>
      </c>
      <c r="P7902" s="4" t="str">
        <f>TEXT(Table1[[#This Row],[Invoice Date]],"mmm")</f>
        <v>Sep</v>
      </c>
      <c r="Q7902" s="4">
        <f>WEEKNUM(Table1[[#This Row],[Invoice Date]])</f>
        <v>37</v>
      </c>
    </row>
    <row r="7903" spans="2:17"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c r="O7903" s="4" t="str">
        <f>TEXT(Table1[[#This Row],[Invoice Date]],"yyyy")</f>
        <v>2020</v>
      </c>
      <c r="P7903" s="4" t="str">
        <f>TEXT(Table1[[#This Row],[Invoice Date]],"mmm")</f>
        <v>Sep</v>
      </c>
      <c r="Q7903" s="4">
        <f>WEEKNUM(Table1[[#This Row],[Invoice Date]])</f>
        <v>37</v>
      </c>
    </row>
    <row r="7904" spans="2:17"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c r="O7904" s="4" t="str">
        <f>TEXT(Table1[[#This Row],[Invoice Date]],"yyyy")</f>
        <v>2020</v>
      </c>
      <c r="P7904" s="4" t="str">
        <f>TEXT(Table1[[#This Row],[Invoice Date]],"mmm")</f>
        <v>Sep</v>
      </c>
      <c r="Q7904" s="4">
        <f>WEEKNUM(Table1[[#This Row],[Invoice Date]])</f>
        <v>37</v>
      </c>
    </row>
    <row r="7905" spans="2:17"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c r="O7905" s="4" t="str">
        <f>TEXT(Table1[[#This Row],[Invoice Date]],"yyyy")</f>
        <v>2020</v>
      </c>
      <c r="P7905" s="4" t="str">
        <f>TEXT(Table1[[#This Row],[Invoice Date]],"mmm")</f>
        <v>Sep</v>
      </c>
      <c r="Q7905" s="4">
        <f>WEEKNUM(Table1[[#This Row],[Invoice Date]])</f>
        <v>37</v>
      </c>
    </row>
    <row r="7906" spans="2:17"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c r="O7906" s="4" t="str">
        <f>TEXT(Table1[[#This Row],[Invoice Date]],"yyyy")</f>
        <v>2020</v>
      </c>
      <c r="P7906" s="4" t="str">
        <f>TEXT(Table1[[#This Row],[Invoice Date]],"mmm")</f>
        <v>Sep</v>
      </c>
      <c r="Q7906" s="4">
        <f>WEEKNUM(Table1[[#This Row],[Invoice Date]])</f>
        <v>38</v>
      </c>
    </row>
    <row r="7907" spans="2:17"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c r="O7907" s="4" t="str">
        <f>TEXT(Table1[[#This Row],[Invoice Date]],"yyyy")</f>
        <v>2020</v>
      </c>
      <c r="P7907" s="4" t="str">
        <f>TEXT(Table1[[#This Row],[Invoice Date]],"mmm")</f>
        <v>Sep</v>
      </c>
      <c r="Q7907" s="4">
        <f>WEEKNUM(Table1[[#This Row],[Invoice Date]])</f>
        <v>38</v>
      </c>
    </row>
    <row r="7908" spans="2:17"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c r="O7908" s="4" t="str">
        <f>TEXT(Table1[[#This Row],[Invoice Date]],"yyyy")</f>
        <v>2020</v>
      </c>
      <c r="P7908" s="4" t="str">
        <f>TEXT(Table1[[#This Row],[Invoice Date]],"mmm")</f>
        <v>Sep</v>
      </c>
      <c r="Q7908" s="4">
        <f>WEEKNUM(Table1[[#This Row],[Invoice Date]])</f>
        <v>38</v>
      </c>
    </row>
    <row r="7909" spans="2:17"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c r="O7909" s="4" t="str">
        <f>TEXT(Table1[[#This Row],[Invoice Date]],"yyyy")</f>
        <v>2020</v>
      </c>
      <c r="P7909" s="4" t="str">
        <f>TEXT(Table1[[#This Row],[Invoice Date]],"mmm")</f>
        <v>Sep</v>
      </c>
      <c r="Q7909" s="4">
        <f>WEEKNUM(Table1[[#This Row],[Invoice Date]])</f>
        <v>38</v>
      </c>
    </row>
    <row r="7910" spans="2:17"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c r="O7910" s="4" t="str">
        <f>TEXT(Table1[[#This Row],[Invoice Date]],"yyyy")</f>
        <v>2020</v>
      </c>
      <c r="P7910" s="4" t="str">
        <f>TEXT(Table1[[#This Row],[Invoice Date]],"mmm")</f>
        <v>Oct</v>
      </c>
      <c r="Q7910" s="4">
        <f>WEEKNUM(Table1[[#This Row],[Invoice Date]])</f>
        <v>43</v>
      </c>
    </row>
    <row r="7911" spans="2:17"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c r="O7911" s="4" t="str">
        <f>TEXT(Table1[[#This Row],[Invoice Date]],"yyyy")</f>
        <v>2020</v>
      </c>
      <c r="P7911" s="4" t="str">
        <f>TEXT(Table1[[#This Row],[Invoice Date]],"mmm")</f>
        <v>Oct</v>
      </c>
      <c r="Q7911" s="4">
        <f>WEEKNUM(Table1[[#This Row],[Invoice Date]])</f>
        <v>43</v>
      </c>
    </row>
    <row r="7912" spans="2:17"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c r="O7912" s="4" t="str">
        <f>TEXT(Table1[[#This Row],[Invoice Date]],"yyyy")</f>
        <v>2020</v>
      </c>
      <c r="P7912" s="4" t="str">
        <f>TEXT(Table1[[#This Row],[Invoice Date]],"mmm")</f>
        <v>Oct</v>
      </c>
      <c r="Q7912" s="4">
        <f>WEEKNUM(Table1[[#This Row],[Invoice Date]])</f>
        <v>43</v>
      </c>
    </row>
    <row r="7913" spans="2:17"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c r="O7913" s="4" t="str">
        <f>TEXT(Table1[[#This Row],[Invoice Date]],"yyyy")</f>
        <v>2020</v>
      </c>
      <c r="P7913" s="4" t="str">
        <f>TEXT(Table1[[#This Row],[Invoice Date]],"mmm")</f>
        <v>Oct</v>
      </c>
      <c r="Q7913" s="4">
        <f>WEEKNUM(Table1[[#This Row],[Invoice Date]])</f>
        <v>43</v>
      </c>
    </row>
    <row r="7914" spans="2:17"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c r="O7914" s="4" t="str">
        <f>TEXT(Table1[[#This Row],[Invoice Date]],"yyyy")</f>
        <v>2020</v>
      </c>
      <c r="P7914" s="4" t="str">
        <f>TEXT(Table1[[#This Row],[Invoice Date]],"mmm")</f>
        <v>Oct</v>
      </c>
      <c r="Q7914" s="4">
        <f>WEEKNUM(Table1[[#This Row],[Invoice Date]])</f>
        <v>43</v>
      </c>
    </row>
    <row r="7915" spans="2:17"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c r="O7915" s="4" t="str">
        <f>TEXT(Table1[[#This Row],[Invoice Date]],"yyyy")</f>
        <v>2020</v>
      </c>
      <c r="P7915" s="4" t="str">
        <f>TEXT(Table1[[#This Row],[Invoice Date]],"mmm")</f>
        <v>Oct</v>
      </c>
      <c r="Q7915" s="4">
        <f>WEEKNUM(Table1[[#This Row],[Invoice Date]])</f>
        <v>44</v>
      </c>
    </row>
    <row r="7916" spans="2:17"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c r="O7916" s="4" t="str">
        <f>TEXT(Table1[[#This Row],[Invoice Date]],"yyyy")</f>
        <v>2020</v>
      </c>
      <c r="P7916" s="4" t="str">
        <f>TEXT(Table1[[#This Row],[Invoice Date]],"mmm")</f>
        <v>Oct</v>
      </c>
      <c r="Q7916" s="4">
        <f>WEEKNUM(Table1[[#This Row],[Invoice Date]])</f>
        <v>44</v>
      </c>
    </row>
    <row r="7917" spans="2:17"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c r="O7917" s="4" t="str">
        <f>TEXT(Table1[[#This Row],[Invoice Date]],"yyyy")</f>
        <v>2020</v>
      </c>
      <c r="P7917" s="4" t="str">
        <f>TEXT(Table1[[#This Row],[Invoice Date]],"mmm")</f>
        <v>Oct</v>
      </c>
      <c r="Q7917" s="4">
        <f>WEEKNUM(Table1[[#This Row],[Invoice Date]])</f>
        <v>44</v>
      </c>
    </row>
    <row r="7918" spans="2:17"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c r="O7918" s="4" t="str">
        <f>TEXT(Table1[[#This Row],[Invoice Date]],"yyyy")</f>
        <v>2020</v>
      </c>
      <c r="P7918" s="4" t="str">
        <f>TEXT(Table1[[#This Row],[Invoice Date]],"mmm")</f>
        <v>Oct</v>
      </c>
      <c r="Q7918" s="4">
        <f>WEEKNUM(Table1[[#This Row],[Invoice Date]])</f>
        <v>44</v>
      </c>
    </row>
    <row r="7919" spans="2:17"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c r="O7919" s="4" t="str">
        <f>TEXT(Table1[[#This Row],[Invoice Date]],"yyyy")</f>
        <v>2020</v>
      </c>
      <c r="P7919" s="4" t="str">
        <f>TEXT(Table1[[#This Row],[Invoice Date]],"mmm")</f>
        <v>Oct</v>
      </c>
      <c r="Q7919" s="4">
        <f>WEEKNUM(Table1[[#This Row],[Invoice Date]])</f>
        <v>44</v>
      </c>
    </row>
    <row r="7920" spans="2:17"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c r="O7920" s="4" t="str">
        <f>TEXT(Table1[[#This Row],[Invoice Date]],"yyyy")</f>
        <v>2020</v>
      </c>
      <c r="P7920" s="4" t="str">
        <f>TEXT(Table1[[#This Row],[Invoice Date]],"mmm")</f>
        <v>Oct</v>
      </c>
      <c r="Q7920" s="4">
        <f>WEEKNUM(Table1[[#This Row],[Invoice Date]])</f>
        <v>44</v>
      </c>
    </row>
    <row r="7921" spans="2:17"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c r="O7921" s="4" t="str">
        <f>TEXT(Table1[[#This Row],[Invoice Date]],"yyyy")</f>
        <v>2020</v>
      </c>
      <c r="P7921" s="4" t="str">
        <f>TEXT(Table1[[#This Row],[Invoice Date]],"mmm")</f>
        <v>Oct</v>
      </c>
      <c r="Q7921" s="4">
        <f>WEEKNUM(Table1[[#This Row],[Invoice Date]])</f>
        <v>44</v>
      </c>
    </row>
    <row r="7922" spans="2:17"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c r="O7922" s="4" t="str">
        <f>TEXT(Table1[[#This Row],[Invoice Date]],"yyyy")</f>
        <v>2020</v>
      </c>
      <c r="P7922" s="4" t="str">
        <f>TEXT(Table1[[#This Row],[Invoice Date]],"mmm")</f>
        <v>Nov</v>
      </c>
      <c r="Q7922" s="4">
        <f>WEEKNUM(Table1[[#This Row],[Invoice Date]])</f>
        <v>45</v>
      </c>
    </row>
    <row r="7923" spans="2:17"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c r="O7923" s="4" t="str">
        <f>TEXT(Table1[[#This Row],[Invoice Date]],"yyyy")</f>
        <v>2020</v>
      </c>
      <c r="P7923" s="4" t="str">
        <f>TEXT(Table1[[#This Row],[Invoice Date]],"mmm")</f>
        <v>Nov</v>
      </c>
      <c r="Q7923" s="4">
        <f>WEEKNUM(Table1[[#This Row],[Invoice Date]])</f>
        <v>45</v>
      </c>
    </row>
    <row r="7924" spans="2:17"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c r="O7924" s="4" t="str">
        <f>TEXT(Table1[[#This Row],[Invoice Date]],"yyyy")</f>
        <v>2020</v>
      </c>
      <c r="P7924" s="4" t="str">
        <f>TEXT(Table1[[#This Row],[Invoice Date]],"mmm")</f>
        <v>Nov</v>
      </c>
      <c r="Q7924" s="4">
        <f>WEEKNUM(Table1[[#This Row],[Invoice Date]])</f>
        <v>45</v>
      </c>
    </row>
    <row r="7925" spans="2:17"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c r="O7925" s="4" t="str">
        <f>TEXT(Table1[[#This Row],[Invoice Date]],"yyyy")</f>
        <v>2020</v>
      </c>
      <c r="P7925" s="4" t="str">
        <f>TEXT(Table1[[#This Row],[Invoice Date]],"mmm")</f>
        <v>Nov</v>
      </c>
      <c r="Q7925" s="4">
        <f>WEEKNUM(Table1[[#This Row],[Invoice Date]])</f>
        <v>45</v>
      </c>
    </row>
    <row r="7926" spans="2:17"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c r="O7926" s="4" t="str">
        <f>TEXT(Table1[[#This Row],[Invoice Date]],"yyyy")</f>
        <v>2020</v>
      </c>
      <c r="P7926" s="4" t="str">
        <f>TEXT(Table1[[#This Row],[Invoice Date]],"mmm")</f>
        <v>Nov</v>
      </c>
      <c r="Q7926" s="4">
        <f>WEEKNUM(Table1[[#This Row],[Invoice Date]])</f>
        <v>45</v>
      </c>
    </row>
    <row r="7927" spans="2:17"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c r="O7927" s="4" t="str">
        <f>TEXT(Table1[[#This Row],[Invoice Date]],"yyyy")</f>
        <v>2020</v>
      </c>
      <c r="P7927" s="4" t="str">
        <f>TEXT(Table1[[#This Row],[Invoice Date]],"mmm")</f>
        <v>Nov</v>
      </c>
      <c r="Q7927" s="4">
        <f>WEEKNUM(Table1[[#This Row],[Invoice Date]])</f>
        <v>45</v>
      </c>
    </row>
    <row r="7928" spans="2:17"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c r="O7928" s="4" t="str">
        <f>TEXT(Table1[[#This Row],[Invoice Date]],"yyyy")</f>
        <v>2020</v>
      </c>
      <c r="P7928" s="4" t="str">
        <f>TEXT(Table1[[#This Row],[Invoice Date]],"mmm")</f>
        <v>Nov</v>
      </c>
      <c r="Q7928" s="4">
        <f>WEEKNUM(Table1[[#This Row],[Invoice Date]])</f>
        <v>45</v>
      </c>
    </row>
    <row r="7929" spans="2:17"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c r="O7929" s="4" t="str">
        <f>TEXT(Table1[[#This Row],[Invoice Date]],"yyyy")</f>
        <v>2020</v>
      </c>
      <c r="P7929" s="4" t="str">
        <f>TEXT(Table1[[#This Row],[Invoice Date]],"mmm")</f>
        <v>Nov</v>
      </c>
      <c r="Q7929" s="4">
        <f>WEEKNUM(Table1[[#This Row],[Invoice Date]])</f>
        <v>46</v>
      </c>
    </row>
    <row r="7930" spans="2:17"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c r="O7930" s="4" t="str">
        <f>TEXT(Table1[[#This Row],[Invoice Date]],"yyyy")</f>
        <v>2020</v>
      </c>
      <c r="P7930" s="4" t="str">
        <f>TEXT(Table1[[#This Row],[Invoice Date]],"mmm")</f>
        <v>Nov</v>
      </c>
      <c r="Q7930" s="4">
        <f>WEEKNUM(Table1[[#This Row],[Invoice Date]])</f>
        <v>46</v>
      </c>
    </row>
    <row r="7931" spans="2:17"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c r="O7931" s="4" t="str">
        <f>TEXT(Table1[[#This Row],[Invoice Date]],"yyyy")</f>
        <v>2020</v>
      </c>
      <c r="P7931" s="4" t="str">
        <f>TEXT(Table1[[#This Row],[Invoice Date]],"mmm")</f>
        <v>Nov</v>
      </c>
      <c r="Q7931" s="4">
        <f>WEEKNUM(Table1[[#This Row],[Invoice Date]])</f>
        <v>46</v>
      </c>
    </row>
    <row r="7932" spans="2:17"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c r="O7932" s="4" t="str">
        <f>TEXT(Table1[[#This Row],[Invoice Date]],"yyyy")</f>
        <v>2020</v>
      </c>
      <c r="P7932" s="4" t="str">
        <f>TEXT(Table1[[#This Row],[Invoice Date]],"mmm")</f>
        <v>Nov</v>
      </c>
      <c r="Q7932" s="4">
        <f>WEEKNUM(Table1[[#This Row],[Invoice Date]])</f>
        <v>46</v>
      </c>
    </row>
    <row r="7933" spans="2:17"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c r="O7933" s="4" t="str">
        <f>TEXT(Table1[[#This Row],[Invoice Date]],"yyyy")</f>
        <v>2020</v>
      </c>
      <c r="P7933" s="4" t="str">
        <f>TEXT(Table1[[#This Row],[Invoice Date]],"mmm")</f>
        <v>Nov</v>
      </c>
      <c r="Q7933" s="4">
        <f>WEEKNUM(Table1[[#This Row],[Invoice Date]])</f>
        <v>46</v>
      </c>
    </row>
    <row r="7934" spans="2:17"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c r="O7934" s="4" t="str">
        <f>TEXT(Table1[[#This Row],[Invoice Date]],"yyyy")</f>
        <v>2020</v>
      </c>
      <c r="P7934" s="4" t="str">
        <f>TEXT(Table1[[#This Row],[Invoice Date]],"mmm")</f>
        <v>Nov</v>
      </c>
      <c r="Q7934" s="4">
        <f>WEEKNUM(Table1[[#This Row],[Invoice Date]])</f>
        <v>46</v>
      </c>
    </row>
    <row r="7935" spans="2:17"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c r="O7935" s="4" t="str">
        <f>TEXT(Table1[[#This Row],[Invoice Date]],"yyyy")</f>
        <v>2020</v>
      </c>
      <c r="P7935" s="4" t="str">
        <f>TEXT(Table1[[#This Row],[Invoice Date]],"mmm")</f>
        <v>Nov</v>
      </c>
      <c r="Q7935" s="4">
        <f>WEEKNUM(Table1[[#This Row],[Invoice Date]])</f>
        <v>46</v>
      </c>
    </row>
    <row r="7936" spans="2:17"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c r="O7936" s="4" t="str">
        <f>TEXT(Table1[[#This Row],[Invoice Date]],"yyyy")</f>
        <v>2020</v>
      </c>
      <c r="P7936" s="4" t="str">
        <f>TEXT(Table1[[#This Row],[Invoice Date]],"mmm")</f>
        <v>Nov</v>
      </c>
      <c r="Q7936" s="4">
        <f>WEEKNUM(Table1[[#This Row],[Invoice Date]])</f>
        <v>47</v>
      </c>
    </row>
    <row r="7937" spans="2:17"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c r="O7937" s="4" t="str">
        <f>TEXT(Table1[[#This Row],[Invoice Date]],"yyyy")</f>
        <v>2020</v>
      </c>
      <c r="P7937" s="4" t="str">
        <f>TEXT(Table1[[#This Row],[Invoice Date]],"mmm")</f>
        <v>Dec</v>
      </c>
      <c r="Q7937" s="4">
        <f>WEEKNUM(Table1[[#This Row],[Invoice Date]])</f>
        <v>52</v>
      </c>
    </row>
    <row r="7938" spans="2:17"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c r="O7938" s="4" t="str">
        <f>TEXT(Table1[[#This Row],[Invoice Date]],"yyyy")</f>
        <v>2020</v>
      </c>
      <c r="P7938" s="4" t="str">
        <f>TEXT(Table1[[#This Row],[Invoice Date]],"mmm")</f>
        <v>Dec</v>
      </c>
      <c r="Q7938" s="4">
        <f>WEEKNUM(Table1[[#This Row],[Invoice Date]])</f>
        <v>52</v>
      </c>
    </row>
    <row r="7939" spans="2:17"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c r="O7939" s="4" t="str">
        <f>TEXT(Table1[[#This Row],[Invoice Date]],"yyyy")</f>
        <v>2020</v>
      </c>
      <c r="P7939" s="4" t="str">
        <f>TEXT(Table1[[#This Row],[Invoice Date]],"mmm")</f>
        <v>Dec</v>
      </c>
      <c r="Q7939" s="4">
        <f>WEEKNUM(Table1[[#This Row],[Invoice Date]])</f>
        <v>52</v>
      </c>
    </row>
    <row r="7940" spans="2:17"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c r="O7940" s="4" t="str">
        <f>TEXT(Table1[[#This Row],[Invoice Date]],"yyyy")</f>
        <v>2020</v>
      </c>
      <c r="P7940" s="4" t="str">
        <f>TEXT(Table1[[#This Row],[Invoice Date]],"mmm")</f>
        <v>Dec</v>
      </c>
      <c r="Q7940" s="4">
        <f>WEEKNUM(Table1[[#This Row],[Invoice Date]])</f>
        <v>52</v>
      </c>
    </row>
    <row r="7941" spans="2:17"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c r="O7941" s="4" t="str">
        <f>TEXT(Table1[[#This Row],[Invoice Date]],"yyyy")</f>
        <v>2020</v>
      </c>
      <c r="P7941" s="4" t="str">
        <f>TEXT(Table1[[#This Row],[Invoice Date]],"mmm")</f>
        <v>Dec</v>
      </c>
      <c r="Q7941" s="4">
        <f>WEEKNUM(Table1[[#This Row],[Invoice Date]])</f>
        <v>52</v>
      </c>
    </row>
    <row r="7942" spans="2:17"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c r="O7942" s="4" t="str">
        <f>TEXT(Table1[[#This Row],[Invoice Date]],"yyyy")</f>
        <v>2020</v>
      </c>
      <c r="P7942" s="4" t="str">
        <f>TEXT(Table1[[#This Row],[Invoice Date]],"mmm")</f>
        <v>Dec</v>
      </c>
      <c r="Q7942" s="4">
        <f>WEEKNUM(Table1[[#This Row],[Invoice Date]])</f>
        <v>53</v>
      </c>
    </row>
    <row r="7943" spans="2:17"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c r="O7943" s="4" t="str">
        <f>TEXT(Table1[[#This Row],[Invoice Date]],"yyyy")</f>
        <v>2020</v>
      </c>
      <c r="P7943" s="4" t="str">
        <f>TEXT(Table1[[#This Row],[Invoice Date]],"mmm")</f>
        <v>Dec</v>
      </c>
      <c r="Q7943" s="4">
        <f>WEEKNUM(Table1[[#This Row],[Invoice Date]])</f>
        <v>53</v>
      </c>
    </row>
    <row r="7944" spans="2:17"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c r="O7944" s="4" t="str">
        <f>TEXT(Table1[[#This Row],[Invoice Date]],"yyyy")</f>
        <v>2020</v>
      </c>
      <c r="P7944" s="4" t="str">
        <f>TEXT(Table1[[#This Row],[Invoice Date]],"mmm")</f>
        <v>Dec</v>
      </c>
      <c r="Q7944" s="4">
        <f>WEEKNUM(Table1[[#This Row],[Invoice Date]])</f>
        <v>53</v>
      </c>
    </row>
    <row r="7945" spans="2:17"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c r="O7945" s="4" t="str">
        <f>TEXT(Table1[[#This Row],[Invoice Date]],"yyyy")</f>
        <v>2020</v>
      </c>
      <c r="P7945" s="4" t="str">
        <f>TEXT(Table1[[#This Row],[Invoice Date]],"mmm")</f>
        <v>Dec</v>
      </c>
      <c r="Q7945" s="4">
        <f>WEEKNUM(Table1[[#This Row],[Invoice Date]])</f>
        <v>53</v>
      </c>
    </row>
    <row r="7946" spans="2:17"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c r="O7946" s="4" t="str">
        <f>TEXT(Table1[[#This Row],[Invoice Date]],"yyyy")</f>
        <v>2020</v>
      </c>
      <c r="P7946" s="4" t="str">
        <f>TEXT(Table1[[#This Row],[Invoice Date]],"mmm")</f>
        <v>Dec</v>
      </c>
      <c r="Q7946" s="4">
        <f>WEEKNUM(Table1[[#This Row],[Invoice Date]])</f>
        <v>53</v>
      </c>
    </row>
    <row r="7947" spans="2:17"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c r="O7947" s="4" t="str">
        <f>TEXT(Table1[[#This Row],[Invoice Date]],"yyyy")</f>
        <v>2021</v>
      </c>
      <c r="P7947" s="4" t="str">
        <f>TEXT(Table1[[#This Row],[Invoice Date]],"mmm")</f>
        <v>Jan</v>
      </c>
      <c r="Q7947" s="4">
        <f>WEEKNUM(Table1[[#This Row],[Invoice Date]])</f>
        <v>1</v>
      </c>
    </row>
    <row r="7948" spans="2:17"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c r="O7948" s="4" t="str">
        <f>TEXT(Table1[[#This Row],[Invoice Date]],"yyyy")</f>
        <v>2021</v>
      </c>
      <c r="P7948" s="4" t="str">
        <f>TEXT(Table1[[#This Row],[Invoice Date]],"mmm")</f>
        <v>Jan</v>
      </c>
      <c r="Q7948" s="4">
        <f>WEEKNUM(Table1[[#This Row],[Invoice Date]])</f>
        <v>1</v>
      </c>
    </row>
    <row r="7949" spans="2:17"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c r="O7949" s="4" t="str">
        <f>TEXT(Table1[[#This Row],[Invoice Date]],"yyyy")</f>
        <v>2021</v>
      </c>
      <c r="P7949" s="4" t="str">
        <f>TEXT(Table1[[#This Row],[Invoice Date]],"mmm")</f>
        <v>Jan</v>
      </c>
      <c r="Q7949" s="4">
        <f>WEEKNUM(Table1[[#This Row],[Invoice Date]])</f>
        <v>2</v>
      </c>
    </row>
    <row r="7950" spans="2:17"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c r="O7950" s="4" t="str">
        <f>TEXT(Table1[[#This Row],[Invoice Date]],"yyyy")</f>
        <v>2021</v>
      </c>
      <c r="P7950" s="4" t="str">
        <f>TEXT(Table1[[#This Row],[Invoice Date]],"mmm")</f>
        <v>Jan</v>
      </c>
      <c r="Q7950" s="4">
        <f>WEEKNUM(Table1[[#This Row],[Invoice Date]])</f>
        <v>2</v>
      </c>
    </row>
    <row r="7951" spans="2:17"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c r="O7951" s="4" t="str">
        <f>TEXT(Table1[[#This Row],[Invoice Date]],"yyyy")</f>
        <v>2021</v>
      </c>
      <c r="P7951" s="4" t="str">
        <f>TEXT(Table1[[#This Row],[Invoice Date]],"mmm")</f>
        <v>Jan</v>
      </c>
      <c r="Q7951" s="4">
        <f>WEEKNUM(Table1[[#This Row],[Invoice Date]])</f>
        <v>2</v>
      </c>
    </row>
    <row r="7952" spans="2:17"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c r="O7952" s="4" t="str">
        <f>TEXT(Table1[[#This Row],[Invoice Date]],"yyyy")</f>
        <v>2021</v>
      </c>
      <c r="P7952" s="4" t="str">
        <f>TEXT(Table1[[#This Row],[Invoice Date]],"mmm")</f>
        <v>Jan</v>
      </c>
      <c r="Q7952" s="4">
        <f>WEEKNUM(Table1[[#This Row],[Invoice Date]])</f>
        <v>2</v>
      </c>
    </row>
    <row r="7953" spans="2:17"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c r="O7953" s="4" t="str">
        <f>TEXT(Table1[[#This Row],[Invoice Date]],"yyyy")</f>
        <v>2021</v>
      </c>
      <c r="P7953" s="4" t="str">
        <f>TEXT(Table1[[#This Row],[Invoice Date]],"mmm")</f>
        <v>Jan</v>
      </c>
      <c r="Q7953" s="4">
        <f>WEEKNUM(Table1[[#This Row],[Invoice Date]])</f>
        <v>2</v>
      </c>
    </row>
    <row r="7954" spans="2:17"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c r="O7954" s="4" t="str">
        <f>TEXT(Table1[[#This Row],[Invoice Date]],"yyyy")</f>
        <v>2021</v>
      </c>
      <c r="P7954" s="4" t="str">
        <f>TEXT(Table1[[#This Row],[Invoice Date]],"mmm")</f>
        <v>Jan</v>
      </c>
      <c r="Q7954" s="4">
        <f>WEEKNUM(Table1[[#This Row],[Invoice Date]])</f>
        <v>2</v>
      </c>
    </row>
    <row r="7955" spans="2:17"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c r="O7955" s="4" t="str">
        <f>TEXT(Table1[[#This Row],[Invoice Date]],"yyyy")</f>
        <v>2021</v>
      </c>
      <c r="P7955" s="4" t="str">
        <f>TEXT(Table1[[#This Row],[Invoice Date]],"mmm")</f>
        <v>Jan</v>
      </c>
      <c r="Q7955" s="4">
        <f>WEEKNUM(Table1[[#This Row],[Invoice Date]])</f>
        <v>2</v>
      </c>
    </row>
    <row r="7956" spans="2:17"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c r="O7956" s="4" t="str">
        <f>TEXT(Table1[[#This Row],[Invoice Date]],"yyyy")</f>
        <v>2021</v>
      </c>
      <c r="P7956" s="4" t="str">
        <f>TEXT(Table1[[#This Row],[Invoice Date]],"mmm")</f>
        <v>Jan</v>
      </c>
      <c r="Q7956" s="4">
        <f>WEEKNUM(Table1[[#This Row],[Invoice Date]])</f>
        <v>3</v>
      </c>
    </row>
    <row r="7957" spans="2:17"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c r="O7957" s="4" t="str">
        <f>TEXT(Table1[[#This Row],[Invoice Date]],"yyyy")</f>
        <v>2021</v>
      </c>
      <c r="P7957" s="4" t="str">
        <f>TEXT(Table1[[#This Row],[Invoice Date]],"mmm")</f>
        <v>Jan</v>
      </c>
      <c r="Q7957" s="4">
        <f>WEEKNUM(Table1[[#This Row],[Invoice Date]])</f>
        <v>3</v>
      </c>
    </row>
    <row r="7958" spans="2:17"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c r="O7958" s="4" t="str">
        <f>TEXT(Table1[[#This Row],[Invoice Date]],"yyyy")</f>
        <v>2021</v>
      </c>
      <c r="P7958" s="4" t="str">
        <f>TEXT(Table1[[#This Row],[Invoice Date]],"mmm")</f>
        <v>Jan</v>
      </c>
      <c r="Q7958" s="4">
        <f>WEEKNUM(Table1[[#This Row],[Invoice Date]])</f>
        <v>3</v>
      </c>
    </row>
    <row r="7959" spans="2:17"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c r="O7959" s="4" t="str">
        <f>TEXT(Table1[[#This Row],[Invoice Date]],"yyyy")</f>
        <v>2021</v>
      </c>
      <c r="P7959" s="4" t="str">
        <f>TEXT(Table1[[#This Row],[Invoice Date]],"mmm")</f>
        <v>Jan</v>
      </c>
      <c r="Q7959" s="4">
        <f>WEEKNUM(Table1[[#This Row],[Invoice Date]])</f>
        <v>3</v>
      </c>
    </row>
    <row r="7960" spans="2:17"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c r="O7960" s="4" t="str">
        <f>TEXT(Table1[[#This Row],[Invoice Date]],"yyyy")</f>
        <v>2021</v>
      </c>
      <c r="P7960" s="4" t="str">
        <f>TEXT(Table1[[#This Row],[Invoice Date]],"mmm")</f>
        <v>Jan</v>
      </c>
      <c r="Q7960" s="4">
        <f>WEEKNUM(Table1[[#This Row],[Invoice Date]])</f>
        <v>3</v>
      </c>
    </row>
    <row r="7961" spans="2:17"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c r="O7961" s="4" t="str">
        <f>TEXT(Table1[[#This Row],[Invoice Date]],"yyyy")</f>
        <v>2021</v>
      </c>
      <c r="P7961" s="4" t="str">
        <f>TEXT(Table1[[#This Row],[Invoice Date]],"mmm")</f>
        <v>Jan</v>
      </c>
      <c r="Q7961" s="4">
        <f>WEEKNUM(Table1[[#This Row],[Invoice Date]])</f>
        <v>3</v>
      </c>
    </row>
    <row r="7962" spans="2:17"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c r="O7962" s="4" t="str">
        <f>TEXT(Table1[[#This Row],[Invoice Date]],"yyyy")</f>
        <v>2021</v>
      </c>
      <c r="P7962" s="4" t="str">
        <f>TEXT(Table1[[#This Row],[Invoice Date]],"mmm")</f>
        <v>Jan</v>
      </c>
      <c r="Q7962" s="4">
        <f>WEEKNUM(Table1[[#This Row],[Invoice Date]])</f>
        <v>3</v>
      </c>
    </row>
    <row r="7963" spans="2:17"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c r="O7963" s="4" t="str">
        <f>TEXT(Table1[[#This Row],[Invoice Date]],"yyyy")</f>
        <v>2021</v>
      </c>
      <c r="P7963" s="4" t="str">
        <f>TEXT(Table1[[#This Row],[Invoice Date]],"mmm")</f>
        <v>Jan</v>
      </c>
      <c r="Q7963" s="4">
        <f>WEEKNUM(Table1[[#This Row],[Invoice Date]])</f>
        <v>4</v>
      </c>
    </row>
    <row r="7964" spans="2:17"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c r="O7964" s="4" t="str">
        <f>TEXT(Table1[[#This Row],[Invoice Date]],"yyyy")</f>
        <v>2021</v>
      </c>
      <c r="P7964" s="4" t="str">
        <f>TEXT(Table1[[#This Row],[Invoice Date]],"mmm")</f>
        <v>Jan</v>
      </c>
      <c r="Q7964" s="4">
        <f>WEEKNUM(Table1[[#This Row],[Invoice Date]])</f>
        <v>4</v>
      </c>
    </row>
    <row r="7965" spans="2:17"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c r="O7965" s="4" t="str">
        <f>TEXT(Table1[[#This Row],[Invoice Date]],"yyyy")</f>
        <v>2021</v>
      </c>
      <c r="P7965" s="4" t="str">
        <f>TEXT(Table1[[#This Row],[Invoice Date]],"mmm")</f>
        <v>Jan</v>
      </c>
      <c r="Q7965" s="4">
        <f>WEEKNUM(Table1[[#This Row],[Invoice Date]])</f>
        <v>4</v>
      </c>
    </row>
    <row r="7966" spans="2:17"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c r="O7966" s="4" t="str">
        <f>TEXT(Table1[[#This Row],[Invoice Date]],"yyyy")</f>
        <v>2021</v>
      </c>
      <c r="P7966" s="4" t="str">
        <f>TEXT(Table1[[#This Row],[Invoice Date]],"mmm")</f>
        <v>Jan</v>
      </c>
      <c r="Q7966" s="4">
        <f>WEEKNUM(Table1[[#This Row],[Invoice Date]])</f>
        <v>4</v>
      </c>
    </row>
    <row r="7967" spans="2:17"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c r="O7967" s="4" t="str">
        <f>TEXT(Table1[[#This Row],[Invoice Date]],"yyyy")</f>
        <v>2021</v>
      </c>
      <c r="P7967" s="4" t="str">
        <f>TEXT(Table1[[#This Row],[Invoice Date]],"mmm")</f>
        <v>Jan</v>
      </c>
      <c r="Q7967" s="4">
        <f>WEEKNUM(Table1[[#This Row],[Invoice Date]])</f>
        <v>4</v>
      </c>
    </row>
    <row r="7968" spans="2:17"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c r="O7968" s="4" t="str">
        <f>TEXT(Table1[[#This Row],[Invoice Date]],"yyyy")</f>
        <v>2021</v>
      </c>
      <c r="P7968" s="4" t="str">
        <f>TEXT(Table1[[#This Row],[Invoice Date]],"mmm")</f>
        <v>Jan</v>
      </c>
      <c r="Q7968" s="4">
        <f>WEEKNUM(Table1[[#This Row],[Invoice Date]])</f>
        <v>4</v>
      </c>
    </row>
    <row r="7969" spans="2:17"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c r="O7969" s="4" t="str">
        <f>TEXT(Table1[[#This Row],[Invoice Date]],"yyyy")</f>
        <v>2021</v>
      </c>
      <c r="P7969" s="4" t="str">
        <f>TEXT(Table1[[#This Row],[Invoice Date]],"mmm")</f>
        <v>Jan</v>
      </c>
      <c r="Q7969" s="4">
        <f>WEEKNUM(Table1[[#This Row],[Invoice Date]])</f>
        <v>4</v>
      </c>
    </row>
    <row r="7970" spans="2:17"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c r="O7970" s="4" t="str">
        <f>TEXT(Table1[[#This Row],[Invoice Date]],"yyyy")</f>
        <v>2021</v>
      </c>
      <c r="P7970" s="4" t="str">
        <f>TEXT(Table1[[#This Row],[Invoice Date]],"mmm")</f>
        <v>Jan</v>
      </c>
      <c r="Q7970" s="4">
        <f>WEEKNUM(Table1[[#This Row],[Invoice Date]])</f>
        <v>5</v>
      </c>
    </row>
    <row r="7971" spans="2:17"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c r="O7971" s="4" t="str">
        <f>TEXT(Table1[[#This Row],[Invoice Date]],"yyyy")</f>
        <v>2021</v>
      </c>
      <c r="P7971" s="4" t="str">
        <f>TEXT(Table1[[#This Row],[Invoice Date]],"mmm")</f>
        <v>Jan</v>
      </c>
      <c r="Q7971" s="4">
        <f>WEEKNUM(Table1[[#This Row],[Invoice Date]])</f>
        <v>5</v>
      </c>
    </row>
    <row r="7972" spans="2:17"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c r="O7972" s="4" t="str">
        <f>TEXT(Table1[[#This Row],[Invoice Date]],"yyyy")</f>
        <v>2021</v>
      </c>
      <c r="P7972" s="4" t="str">
        <f>TEXT(Table1[[#This Row],[Invoice Date]],"mmm")</f>
        <v>Jan</v>
      </c>
      <c r="Q7972" s="4">
        <f>WEEKNUM(Table1[[#This Row],[Invoice Date]])</f>
        <v>5</v>
      </c>
    </row>
    <row r="7973" spans="2:17"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c r="O7973" s="4" t="str">
        <f>TEXT(Table1[[#This Row],[Invoice Date]],"yyyy")</f>
        <v>2021</v>
      </c>
      <c r="P7973" s="4" t="str">
        <f>TEXT(Table1[[#This Row],[Invoice Date]],"mmm")</f>
        <v>Jan</v>
      </c>
      <c r="Q7973" s="4">
        <f>WEEKNUM(Table1[[#This Row],[Invoice Date]])</f>
        <v>5</v>
      </c>
    </row>
    <row r="7974" spans="2:17"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c r="O7974" s="4" t="str">
        <f>TEXT(Table1[[#This Row],[Invoice Date]],"yyyy")</f>
        <v>2021</v>
      </c>
      <c r="P7974" s="4" t="str">
        <f>TEXT(Table1[[#This Row],[Invoice Date]],"mmm")</f>
        <v>Jan</v>
      </c>
      <c r="Q7974" s="4">
        <f>WEEKNUM(Table1[[#This Row],[Invoice Date]])</f>
        <v>5</v>
      </c>
    </row>
    <row r="7975" spans="2:17"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c r="O7975" s="4" t="str">
        <f>TEXT(Table1[[#This Row],[Invoice Date]],"yyyy")</f>
        <v>2021</v>
      </c>
      <c r="P7975" s="4" t="str">
        <f>TEXT(Table1[[#This Row],[Invoice Date]],"mmm")</f>
        <v>Jan</v>
      </c>
      <c r="Q7975" s="4">
        <f>WEEKNUM(Table1[[#This Row],[Invoice Date]])</f>
        <v>5</v>
      </c>
    </row>
    <row r="7976" spans="2:17"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c r="O7976" s="4" t="str">
        <f>TEXT(Table1[[#This Row],[Invoice Date]],"yyyy")</f>
        <v>2021</v>
      </c>
      <c r="P7976" s="4" t="str">
        <f>TEXT(Table1[[#This Row],[Invoice Date]],"mmm")</f>
        <v>Jan</v>
      </c>
      <c r="Q7976" s="4">
        <f>WEEKNUM(Table1[[#This Row],[Invoice Date]])</f>
        <v>5</v>
      </c>
    </row>
    <row r="7977" spans="2:17"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c r="O7977" s="4" t="str">
        <f>TEXT(Table1[[#This Row],[Invoice Date]],"yyyy")</f>
        <v>2021</v>
      </c>
      <c r="P7977" s="4" t="str">
        <f>TEXT(Table1[[#This Row],[Invoice Date]],"mmm")</f>
        <v>Jan</v>
      </c>
      <c r="Q7977" s="4">
        <f>WEEKNUM(Table1[[#This Row],[Invoice Date]])</f>
        <v>6</v>
      </c>
    </row>
    <row r="7978" spans="2:17"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c r="O7978" s="4" t="str">
        <f>TEXT(Table1[[#This Row],[Invoice Date]],"yyyy")</f>
        <v>2021</v>
      </c>
      <c r="P7978" s="4" t="str">
        <f>TEXT(Table1[[#This Row],[Invoice Date]],"mmm")</f>
        <v>Feb</v>
      </c>
      <c r="Q7978" s="4">
        <f>WEEKNUM(Table1[[#This Row],[Invoice Date]])</f>
        <v>6</v>
      </c>
    </row>
    <row r="7979" spans="2:17"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c r="O7979" s="4" t="str">
        <f>TEXT(Table1[[#This Row],[Invoice Date]],"yyyy")</f>
        <v>2021</v>
      </c>
      <c r="P7979" s="4" t="str">
        <f>TEXT(Table1[[#This Row],[Invoice Date]],"mmm")</f>
        <v>Feb</v>
      </c>
      <c r="Q7979" s="4">
        <f>WEEKNUM(Table1[[#This Row],[Invoice Date]])</f>
        <v>6</v>
      </c>
    </row>
    <row r="7980" spans="2:17"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c r="O7980" s="4" t="str">
        <f>TEXT(Table1[[#This Row],[Invoice Date]],"yyyy")</f>
        <v>2021</v>
      </c>
      <c r="P7980" s="4" t="str">
        <f>TEXT(Table1[[#This Row],[Invoice Date]],"mmm")</f>
        <v>Feb</v>
      </c>
      <c r="Q7980" s="4">
        <f>WEEKNUM(Table1[[#This Row],[Invoice Date]])</f>
        <v>6</v>
      </c>
    </row>
    <row r="7981" spans="2:17"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c r="O7981" s="4" t="str">
        <f>TEXT(Table1[[#This Row],[Invoice Date]],"yyyy")</f>
        <v>2021</v>
      </c>
      <c r="P7981" s="4" t="str">
        <f>TEXT(Table1[[#This Row],[Invoice Date]],"mmm")</f>
        <v>Feb</v>
      </c>
      <c r="Q7981" s="4">
        <f>WEEKNUM(Table1[[#This Row],[Invoice Date]])</f>
        <v>6</v>
      </c>
    </row>
    <row r="7982" spans="2:17"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c r="O7982" s="4" t="str">
        <f>TEXT(Table1[[#This Row],[Invoice Date]],"yyyy")</f>
        <v>2021</v>
      </c>
      <c r="P7982" s="4" t="str">
        <f>TEXT(Table1[[#This Row],[Invoice Date]],"mmm")</f>
        <v>Feb</v>
      </c>
      <c r="Q7982" s="4">
        <f>WEEKNUM(Table1[[#This Row],[Invoice Date]])</f>
        <v>6</v>
      </c>
    </row>
    <row r="7983" spans="2:17"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c r="O7983" s="4" t="str">
        <f>TEXT(Table1[[#This Row],[Invoice Date]],"yyyy")</f>
        <v>2021</v>
      </c>
      <c r="P7983" s="4" t="str">
        <f>TEXT(Table1[[#This Row],[Invoice Date]],"mmm")</f>
        <v>Feb</v>
      </c>
      <c r="Q7983" s="4">
        <f>WEEKNUM(Table1[[#This Row],[Invoice Date]])</f>
        <v>6</v>
      </c>
    </row>
    <row r="7984" spans="2:17"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c r="O7984" s="4" t="str">
        <f>TEXT(Table1[[#This Row],[Invoice Date]],"yyyy")</f>
        <v>2021</v>
      </c>
      <c r="P7984" s="4" t="str">
        <f>TEXT(Table1[[#This Row],[Invoice Date]],"mmm")</f>
        <v>Feb</v>
      </c>
      <c r="Q7984" s="4">
        <f>WEEKNUM(Table1[[#This Row],[Invoice Date]])</f>
        <v>7</v>
      </c>
    </row>
    <row r="7985" spans="2:17"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c r="O7985" s="4" t="str">
        <f>TEXT(Table1[[#This Row],[Invoice Date]],"yyyy")</f>
        <v>2021</v>
      </c>
      <c r="P7985" s="4" t="str">
        <f>TEXT(Table1[[#This Row],[Invoice Date]],"mmm")</f>
        <v>Feb</v>
      </c>
      <c r="Q7985" s="4">
        <f>WEEKNUM(Table1[[#This Row],[Invoice Date]])</f>
        <v>7</v>
      </c>
    </row>
    <row r="7986" spans="2:17"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c r="O7986" s="4" t="str">
        <f>TEXT(Table1[[#This Row],[Invoice Date]],"yyyy")</f>
        <v>2021</v>
      </c>
      <c r="P7986" s="4" t="str">
        <f>TEXT(Table1[[#This Row],[Invoice Date]],"mmm")</f>
        <v>Feb</v>
      </c>
      <c r="Q7986" s="4">
        <f>WEEKNUM(Table1[[#This Row],[Invoice Date]])</f>
        <v>7</v>
      </c>
    </row>
    <row r="7987" spans="2:17"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c r="O7987" s="4" t="str">
        <f>TEXT(Table1[[#This Row],[Invoice Date]],"yyyy")</f>
        <v>2021</v>
      </c>
      <c r="P7987" s="4" t="str">
        <f>TEXT(Table1[[#This Row],[Invoice Date]],"mmm")</f>
        <v>Feb</v>
      </c>
      <c r="Q7987" s="4">
        <f>WEEKNUM(Table1[[#This Row],[Invoice Date]])</f>
        <v>7</v>
      </c>
    </row>
    <row r="7988" spans="2:17"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c r="O7988" s="4" t="str">
        <f>TEXT(Table1[[#This Row],[Invoice Date]],"yyyy")</f>
        <v>2021</v>
      </c>
      <c r="P7988" s="4" t="str">
        <f>TEXT(Table1[[#This Row],[Invoice Date]],"mmm")</f>
        <v>Feb</v>
      </c>
      <c r="Q7988" s="4">
        <f>WEEKNUM(Table1[[#This Row],[Invoice Date]])</f>
        <v>7</v>
      </c>
    </row>
    <row r="7989" spans="2:17"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c r="O7989" s="4" t="str">
        <f>TEXT(Table1[[#This Row],[Invoice Date]],"yyyy")</f>
        <v>2021</v>
      </c>
      <c r="P7989" s="4" t="str">
        <f>TEXT(Table1[[#This Row],[Invoice Date]],"mmm")</f>
        <v>Feb</v>
      </c>
      <c r="Q7989" s="4">
        <f>WEEKNUM(Table1[[#This Row],[Invoice Date]])</f>
        <v>7</v>
      </c>
    </row>
    <row r="7990" spans="2:17"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c r="O7990" s="4" t="str">
        <f>TEXT(Table1[[#This Row],[Invoice Date]],"yyyy")</f>
        <v>2021</v>
      </c>
      <c r="P7990" s="4" t="str">
        <f>TEXT(Table1[[#This Row],[Invoice Date]],"mmm")</f>
        <v>Feb</v>
      </c>
      <c r="Q7990" s="4">
        <f>WEEKNUM(Table1[[#This Row],[Invoice Date]])</f>
        <v>7</v>
      </c>
    </row>
    <row r="7991" spans="2:17"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c r="O7991" s="4" t="str">
        <f>TEXT(Table1[[#This Row],[Invoice Date]],"yyyy")</f>
        <v>2021</v>
      </c>
      <c r="P7991" s="4" t="str">
        <f>TEXT(Table1[[#This Row],[Invoice Date]],"mmm")</f>
        <v>Feb</v>
      </c>
      <c r="Q7991" s="4">
        <f>WEEKNUM(Table1[[#This Row],[Invoice Date]])</f>
        <v>8</v>
      </c>
    </row>
    <row r="7992" spans="2:17"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c r="O7992" s="4" t="str">
        <f>TEXT(Table1[[#This Row],[Invoice Date]],"yyyy")</f>
        <v>2021</v>
      </c>
      <c r="P7992" s="4" t="str">
        <f>TEXT(Table1[[#This Row],[Invoice Date]],"mmm")</f>
        <v>Feb</v>
      </c>
      <c r="Q7992" s="4">
        <f>WEEKNUM(Table1[[#This Row],[Invoice Date]])</f>
        <v>8</v>
      </c>
    </row>
    <row r="7993" spans="2:17"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c r="O7993" s="4" t="str">
        <f>TEXT(Table1[[#This Row],[Invoice Date]],"yyyy")</f>
        <v>2021</v>
      </c>
      <c r="P7993" s="4" t="str">
        <f>TEXT(Table1[[#This Row],[Invoice Date]],"mmm")</f>
        <v>Feb</v>
      </c>
      <c r="Q7993" s="4">
        <f>WEEKNUM(Table1[[#This Row],[Invoice Date]])</f>
        <v>8</v>
      </c>
    </row>
    <row r="7994" spans="2:17"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c r="O7994" s="4" t="str">
        <f>TEXT(Table1[[#This Row],[Invoice Date]],"yyyy")</f>
        <v>2021</v>
      </c>
      <c r="P7994" s="4" t="str">
        <f>TEXT(Table1[[#This Row],[Invoice Date]],"mmm")</f>
        <v>Feb</v>
      </c>
      <c r="Q7994" s="4">
        <f>WEEKNUM(Table1[[#This Row],[Invoice Date]])</f>
        <v>8</v>
      </c>
    </row>
    <row r="7995" spans="2:17"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c r="O7995" s="4" t="str">
        <f>TEXT(Table1[[#This Row],[Invoice Date]],"yyyy")</f>
        <v>2021</v>
      </c>
      <c r="P7995" s="4" t="str">
        <f>TEXT(Table1[[#This Row],[Invoice Date]],"mmm")</f>
        <v>Feb</v>
      </c>
      <c r="Q7995" s="4">
        <f>WEEKNUM(Table1[[#This Row],[Invoice Date]])</f>
        <v>8</v>
      </c>
    </row>
    <row r="7996" spans="2:17"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c r="O7996" s="4" t="str">
        <f>TEXT(Table1[[#This Row],[Invoice Date]],"yyyy")</f>
        <v>2021</v>
      </c>
      <c r="P7996" s="4" t="str">
        <f>TEXT(Table1[[#This Row],[Invoice Date]],"mmm")</f>
        <v>Mar</v>
      </c>
      <c r="Q7996" s="4">
        <f>WEEKNUM(Table1[[#This Row],[Invoice Date]])</f>
        <v>11</v>
      </c>
    </row>
    <row r="7997" spans="2:17"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c r="O7997" s="4" t="str">
        <f>TEXT(Table1[[#This Row],[Invoice Date]],"yyyy")</f>
        <v>2021</v>
      </c>
      <c r="P7997" s="4" t="str">
        <f>TEXT(Table1[[#This Row],[Invoice Date]],"mmm")</f>
        <v>Mar</v>
      </c>
      <c r="Q7997" s="4">
        <f>WEEKNUM(Table1[[#This Row],[Invoice Date]])</f>
        <v>11</v>
      </c>
    </row>
    <row r="7998" spans="2:17"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c r="O7998" s="4" t="str">
        <f>TEXT(Table1[[#This Row],[Invoice Date]],"yyyy")</f>
        <v>2021</v>
      </c>
      <c r="P7998" s="4" t="str">
        <f>TEXT(Table1[[#This Row],[Invoice Date]],"mmm")</f>
        <v>Mar</v>
      </c>
      <c r="Q7998" s="4">
        <f>WEEKNUM(Table1[[#This Row],[Invoice Date]])</f>
        <v>11</v>
      </c>
    </row>
    <row r="7999" spans="2:17"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c r="O7999" s="4" t="str">
        <f>TEXT(Table1[[#This Row],[Invoice Date]],"yyyy")</f>
        <v>2021</v>
      </c>
      <c r="P7999" s="4" t="str">
        <f>TEXT(Table1[[#This Row],[Invoice Date]],"mmm")</f>
        <v>Mar</v>
      </c>
      <c r="Q7999" s="4">
        <f>WEEKNUM(Table1[[#This Row],[Invoice Date]])</f>
        <v>11</v>
      </c>
    </row>
    <row r="8000" spans="2:17"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c r="O8000" s="4" t="str">
        <f>TEXT(Table1[[#This Row],[Invoice Date]],"yyyy")</f>
        <v>2021</v>
      </c>
      <c r="P8000" s="4" t="str">
        <f>TEXT(Table1[[#This Row],[Invoice Date]],"mmm")</f>
        <v>Mar</v>
      </c>
      <c r="Q8000" s="4">
        <f>WEEKNUM(Table1[[#This Row],[Invoice Date]])</f>
        <v>11</v>
      </c>
    </row>
    <row r="8001" spans="2:17"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c r="O8001" s="4" t="str">
        <f>TEXT(Table1[[#This Row],[Invoice Date]],"yyyy")</f>
        <v>2021</v>
      </c>
      <c r="P8001" s="4" t="str">
        <f>TEXT(Table1[[#This Row],[Invoice Date]],"mmm")</f>
        <v>Mar</v>
      </c>
      <c r="Q8001" s="4">
        <f>WEEKNUM(Table1[[#This Row],[Invoice Date]])</f>
        <v>12</v>
      </c>
    </row>
    <row r="8002" spans="2:17"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c r="O8002" s="4" t="str">
        <f>TEXT(Table1[[#This Row],[Invoice Date]],"yyyy")</f>
        <v>2021</v>
      </c>
      <c r="P8002" s="4" t="str">
        <f>TEXT(Table1[[#This Row],[Invoice Date]],"mmm")</f>
        <v>Mar</v>
      </c>
      <c r="Q8002" s="4">
        <f>WEEKNUM(Table1[[#This Row],[Invoice Date]])</f>
        <v>12</v>
      </c>
    </row>
    <row r="8003" spans="2:17"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c r="O8003" s="4" t="str">
        <f>TEXT(Table1[[#This Row],[Invoice Date]],"yyyy")</f>
        <v>2021</v>
      </c>
      <c r="P8003" s="4" t="str">
        <f>TEXT(Table1[[#This Row],[Invoice Date]],"mmm")</f>
        <v>Mar</v>
      </c>
      <c r="Q8003" s="4">
        <f>WEEKNUM(Table1[[#This Row],[Invoice Date]])</f>
        <v>12</v>
      </c>
    </row>
    <row r="8004" spans="2:17"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c r="O8004" s="4" t="str">
        <f>TEXT(Table1[[#This Row],[Invoice Date]],"yyyy")</f>
        <v>2021</v>
      </c>
      <c r="P8004" s="4" t="str">
        <f>TEXT(Table1[[#This Row],[Invoice Date]],"mmm")</f>
        <v>Mar</v>
      </c>
      <c r="Q8004" s="4">
        <f>WEEKNUM(Table1[[#This Row],[Invoice Date]])</f>
        <v>12</v>
      </c>
    </row>
    <row r="8005" spans="2:17"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c r="O8005" s="4" t="str">
        <f>TEXT(Table1[[#This Row],[Invoice Date]],"yyyy")</f>
        <v>2021</v>
      </c>
      <c r="P8005" s="4" t="str">
        <f>TEXT(Table1[[#This Row],[Invoice Date]],"mmm")</f>
        <v>Mar</v>
      </c>
      <c r="Q8005" s="4">
        <f>WEEKNUM(Table1[[#This Row],[Invoice Date]])</f>
        <v>12</v>
      </c>
    </row>
    <row r="8006" spans="2:17"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c r="O8006" s="4" t="str">
        <f>TEXT(Table1[[#This Row],[Invoice Date]],"yyyy")</f>
        <v>2021</v>
      </c>
      <c r="P8006" s="4" t="str">
        <f>TEXT(Table1[[#This Row],[Invoice Date]],"mmm")</f>
        <v>Mar</v>
      </c>
      <c r="Q8006" s="4">
        <f>WEEKNUM(Table1[[#This Row],[Invoice Date]])</f>
        <v>12</v>
      </c>
    </row>
    <row r="8007" spans="2:17"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c r="O8007" s="4" t="str">
        <f>TEXT(Table1[[#This Row],[Invoice Date]],"yyyy")</f>
        <v>2021</v>
      </c>
      <c r="P8007" s="4" t="str">
        <f>TEXT(Table1[[#This Row],[Invoice Date]],"mmm")</f>
        <v>Mar</v>
      </c>
      <c r="Q8007" s="4">
        <f>WEEKNUM(Table1[[#This Row],[Invoice Date]])</f>
        <v>12</v>
      </c>
    </row>
    <row r="8008" spans="2:17"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c r="O8008" s="4" t="str">
        <f>TEXT(Table1[[#This Row],[Invoice Date]],"yyyy")</f>
        <v>2021</v>
      </c>
      <c r="P8008" s="4" t="str">
        <f>TEXT(Table1[[#This Row],[Invoice Date]],"mmm")</f>
        <v>Mar</v>
      </c>
      <c r="Q8008" s="4">
        <f>WEEKNUM(Table1[[#This Row],[Invoice Date]])</f>
        <v>13</v>
      </c>
    </row>
    <row r="8009" spans="2:17"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c r="O8009" s="4" t="str">
        <f>TEXT(Table1[[#This Row],[Invoice Date]],"yyyy")</f>
        <v>2021</v>
      </c>
      <c r="P8009" s="4" t="str">
        <f>TEXT(Table1[[#This Row],[Invoice Date]],"mmm")</f>
        <v>Mar</v>
      </c>
      <c r="Q8009" s="4">
        <f>WEEKNUM(Table1[[#This Row],[Invoice Date]])</f>
        <v>13</v>
      </c>
    </row>
    <row r="8010" spans="2:17"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c r="O8010" s="4" t="str">
        <f>TEXT(Table1[[#This Row],[Invoice Date]],"yyyy")</f>
        <v>2021</v>
      </c>
      <c r="P8010" s="4" t="str">
        <f>TEXT(Table1[[#This Row],[Invoice Date]],"mmm")</f>
        <v>Mar</v>
      </c>
      <c r="Q8010" s="4">
        <f>WEEKNUM(Table1[[#This Row],[Invoice Date]])</f>
        <v>13</v>
      </c>
    </row>
    <row r="8011" spans="2:17"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c r="O8011" s="4" t="str">
        <f>TEXT(Table1[[#This Row],[Invoice Date]],"yyyy")</f>
        <v>2021</v>
      </c>
      <c r="P8011" s="4" t="str">
        <f>TEXT(Table1[[#This Row],[Invoice Date]],"mmm")</f>
        <v>Apr</v>
      </c>
      <c r="Q8011" s="4">
        <f>WEEKNUM(Table1[[#This Row],[Invoice Date]])</f>
        <v>15</v>
      </c>
    </row>
    <row r="8012" spans="2:17"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c r="O8012" s="4" t="str">
        <f>TEXT(Table1[[#This Row],[Invoice Date]],"yyyy")</f>
        <v>2021</v>
      </c>
      <c r="P8012" s="4" t="str">
        <f>TEXT(Table1[[#This Row],[Invoice Date]],"mmm")</f>
        <v>Apr</v>
      </c>
      <c r="Q8012" s="4">
        <f>WEEKNUM(Table1[[#This Row],[Invoice Date]])</f>
        <v>15</v>
      </c>
    </row>
    <row r="8013" spans="2:17"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c r="O8013" s="4" t="str">
        <f>TEXT(Table1[[#This Row],[Invoice Date]],"yyyy")</f>
        <v>2021</v>
      </c>
      <c r="P8013" s="4" t="str">
        <f>TEXT(Table1[[#This Row],[Invoice Date]],"mmm")</f>
        <v>Apr</v>
      </c>
      <c r="Q8013" s="4">
        <f>WEEKNUM(Table1[[#This Row],[Invoice Date]])</f>
        <v>15</v>
      </c>
    </row>
    <row r="8014" spans="2:17"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c r="O8014" s="4" t="str">
        <f>TEXT(Table1[[#This Row],[Invoice Date]],"yyyy")</f>
        <v>2021</v>
      </c>
      <c r="P8014" s="4" t="str">
        <f>TEXT(Table1[[#This Row],[Invoice Date]],"mmm")</f>
        <v>Apr</v>
      </c>
      <c r="Q8014" s="4">
        <f>WEEKNUM(Table1[[#This Row],[Invoice Date]])</f>
        <v>15</v>
      </c>
    </row>
    <row r="8015" spans="2:17"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c r="O8015" s="4" t="str">
        <f>TEXT(Table1[[#This Row],[Invoice Date]],"yyyy")</f>
        <v>2021</v>
      </c>
      <c r="P8015" s="4" t="str">
        <f>TEXT(Table1[[#This Row],[Invoice Date]],"mmm")</f>
        <v>Apr</v>
      </c>
      <c r="Q8015" s="4">
        <f>WEEKNUM(Table1[[#This Row],[Invoice Date]])</f>
        <v>15</v>
      </c>
    </row>
    <row r="8016" spans="2:17"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c r="O8016" s="4" t="str">
        <f>TEXT(Table1[[#This Row],[Invoice Date]],"yyyy")</f>
        <v>2021</v>
      </c>
      <c r="P8016" s="4" t="str">
        <f>TEXT(Table1[[#This Row],[Invoice Date]],"mmm")</f>
        <v>Apr</v>
      </c>
      <c r="Q8016" s="4">
        <f>WEEKNUM(Table1[[#This Row],[Invoice Date]])</f>
        <v>16</v>
      </c>
    </row>
    <row r="8017" spans="2:17"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c r="O8017" s="4" t="str">
        <f>TEXT(Table1[[#This Row],[Invoice Date]],"yyyy")</f>
        <v>2021</v>
      </c>
      <c r="P8017" s="4" t="str">
        <f>TEXT(Table1[[#This Row],[Invoice Date]],"mmm")</f>
        <v>Apr</v>
      </c>
      <c r="Q8017" s="4">
        <f>WEEKNUM(Table1[[#This Row],[Invoice Date]])</f>
        <v>16</v>
      </c>
    </row>
    <row r="8018" spans="2:17"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c r="O8018" s="4" t="str">
        <f>TEXT(Table1[[#This Row],[Invoice Date]],"yyyy")</f>
        <v>2021</v>
      </c>
      <c r="P8018" s="4" t="str">
        <f>TEXT(Table1[[#This Row],[Invoice Date]],"mmm")</f>
        <v>Apr</v>
      </c>
      <c r="Q8018" s="4">
        <f>WEEKNUM(Table1[[#This Row],[Invoice Date]])</f>
        <v>16</v>
      </c>
    </row>
    <row r="8019" spans="2:17"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c r="O8019" s="4" t="str">
        <f>TEXT(Table1[[#This Row],[Invoice Date]],"yyyy")</f>
        <v>2021</v>
      </c>
      <c r="P8019" s="4" t="str">
        <f>TEXT(Table1[[#This Row],[Invoice Date]],"mmm")</f>
        <v>Apr</v>
      </c>
      <c r="Q8019" s="4">
        <f>WEEKNUM(Table1[[#This Row],[Invoice Date]])</f>
        <v>16</v>
      </c>
    </row>
    <row r="8020" spans="2:17"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c r="O8020" s="4" t="str">
        <f>TEXT(Table1[[#This Row],[Invoice Date]],"yyyy")</f>
        <v>2021</v>
      </c>
      <c r="P8020" s="4" t="str">
        <f>TEXT(Table1[[#This Row],[Invoice Date]],"mmm")</f>
        <v>Apr</v>
      </c>
      <c r="Q8020" s="4">
        <f>WEEKNUM(Table1[[#This Row],[Invoice Date]])</f>
        <v>16</v>
      </c>
    </row>
    <row r="8021" spans="2:17"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c r="O8021" s="4" t="str">
        <f>TEXT(Table1[[#This Row],[Invoice Date]],"yyyy")</f>
        <v>2021</v>
      </c>
      <c r="P8021" s="4" t="str">
        <f>TEXT(Table1[[#This Row],[Invoice Date]],"mmm")</f>
        <v>Apr</v>
      </c>
      <c r="Q8021" s="4">
        <f>WEEKNUM(Table1[[#This Row],[Invoice Date]])</f>
        <v>16</v>
      </c>
    </row>
    <row r="8022" spans="2:17"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c r="O8022" s="4" t="str">
        <f>TEXT(Table1[[#This Row],[Invoice Date]],"yyyy")</f>
        <v>2021</v>
      </c>
      <c r="P8022" s="4" t="str">
        <f>TEXT(Table1[[#This Row],[Invoice Date]],"mmm")</f>
        <v>Apr</v>
      </c>
      <c r="Q8022" s="4">
        <f>WEEKNUM(Table1[[#This Row],[Invoice Date]])</f>
        <v>16</v>
      </c>
    </row>
    <row r="8023" spans="2:17"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c r="O8023" s="4" t="str">
        <f>TEXT(Table1[[#This Row],[Invoice Date]],"yyyy")</f>
        <v>2021</v>
      </c>
      <c r="P8023" s="4" t="str">
        <f>TEXT(Table1[[#This Row],[Invoice Date]],"mmm")</f>
        <v>Apr</v>
      </c>
      <c r="Q8023" s="4">
        <f>WEEKNUM(Table1[[#This Row],[Invoice Date]])</f>
        <v>17</v>
      </c>
    </row>
    <row r="8024" spans="2:17"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c r="O8024" s="4" t="str">
        <f>TEXT(Table1[[#This Row],[Invoice Date]],"yyyy")</f>
        <v>2021</v>
      </c>
      <c r="P8024" s="4" t="str">
        <f>TEXT(Table1[[#This Row],[Invoice Date]],"mmm")</f>
        <v>Apr</v>
      </c>
      <c r="Q8024" s="4">
        <f>WEEKNUM(Table1[[#This Row],[Invoice Date]])</f>
        <v>17</v>
      </c>
    </row>
    <row r="8025" spans="2:17"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c r="O8025" s="4" t="str">
        <f>TEXT(Table1[[#This Row],[Invoice Date]],"yyyy")</f>
        <v>2021</v>
      </c>
      <c r="P8025" s="4" t="str">
        <f>TEXT(Table1[[#This Row],[Invoice Date]],"mmm")</f>
        <v>Apr</v>
      </c>
      <c r="Q8025" s="4">
        <f>WEEKNUM(Table1[[#This Row],[Invoice Date]])</f>
        <v>17</v>
      </c>
    </row>
    <row r="8026" spans="2:17"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c r="O8026" s="4" t="str">
        <f>TEXT(Table1[[#This Row],[Invoice Date]],"yyyy")</f>
        <v>2021</v>
      </c>
      <c r="P8026" s="4" t="str">
        <f>TEXT(Table1[[#This Row],[Invoice Date]],"mmm")</f>
        <v>Apr</v>
      </c>
      <c r="Q8026" s="4">
        <f>WEEKNUM(Table1[[#This Row],[Invoice Date]])</f>
        <v>17</v>
      </c>
    </row>
    <row r="8027" spans="2:17"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c r="O8027" s="4" t="str">
        <f>TEXT(Table1[[#This Row],[Invoice Date]],"yyyy")</f>
        <v>2021</v>
      </c>
      <c r="P8027" s="4" t="str">
        <f>TEXT(Table1[[#This Row],[Invoice Date]],"mmm")</f>
        <v>Apr</v>
      </c>
      <c r="Q8027" s="4">
        <f>WEEKNUM(Table1[[#This Row],[Invoice Date]])</f>
        <v>17</v>
      </c>
    </row>
    <row r="8028" spans="2:17"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c r="O8028" s="4" t="str">
        <f>TEXT(Table1[[#This Row],[Invoice Date]],"yyyy")</f>
        <v>2021</v>
      </c>
      <c r="P8028" s="4" t="str">
        <f>TEXT(Table1[[#This Row],[Invoice Date]],"mmm")</f>
        <v>Apr</v>
      </c>
      <c r="Q8028" s="4">
        <f>WEEKNUM(Table1[[#This Row],[Invoice Date]])</f>
        <v>17</v>
      </c>
    </row>
    <row r="8029" spans="2:17"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c r="O8029" s="4" t="str">
        <f>TEXT(Table1[[#This Row],[Invoice Date]],"yyyy")</f>
        <v>2021</v>
      </c>
      <c r="P8029" s="4" t="str">
        <f>TEXT(Table1[[#This Row],[Invoice Date]],"mmm")</f>
        <v>Apr</v>
      </c>
      <c r="Q8029" s="4">
        <f>WEEKNUM(Table1[[#This Row],[Invoice Date]])</f>
        <v>17</v>
      </c>
    </row>
    <row r="8030" spans="2:17"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c r="O8030" s="4" t="str">
        <f>TEXT(Table1[[#This Row],[Invoice Date]],"yyyy")</f>
        <v>2021</v>
      </c>
      <c r="P8030" s="4" t="str">
        <f>TEXT(Table1[[#This Row],[Invoice Date]],"mmm")</f>
        <v>Apr</v>
      </c>
      <c r="Q8030" s="4">
        <f>WEEKNUM(Table1[[#This Row],[Invoice Date]])</f>
        <v>18</v>
      </c>
    </row>
    <row r="8031" spans="2:17"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c r="O8031" s="4" t="str">
        <f>TEXT(Table1[[#This Row],[Invoice Date]],"yyyy")</f>
        <v>2021</v>
      </c>
      <c r="P8031" s="4" t="str">
        <f>TEXT(Table1[[#This Row],[Invoice Date]],"mmm")</f>
        <v>Apr</v>
      </c>
      <c r="Q8031" s="4">
        <f>WEEKNUM(Table1[[#This Row],[Invoice Date]])</f>
        <v>18</v>
      </c>
    </row>
    <row r="8032" spans="2:17"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c r="O8032" s="4" t="str">
        <f>TEXT(Table1[[#This Row],[Invoice Date]],"yyyy")</f>
        <v>2021</v>
      </c>
      <c r="P8032" s="4" t="str">
        <f>TEXT(Table1[[#This Row],[Invoice Date]],"mmm")</f>
        <v>Apr</v>
      </c>
      <c r="Q8032" s="4">
        <f>WEEKNUM(Table1[[#This Row],[Invoice Date]])</f>
        <v>18</v>
      </c>
    </row>
    <row r="8033" spans="2:17"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c r="O8033" s="4" t="str">
        <f>TEXT(Table1[[#This Row],[Invoice Date]],"yyyy")</f>
        <v>2021</v>
      </c>
      <c r="P8033" s="4" t="str">
        <f>TEXT(Table1[[#This Row],[Invoice Date]],"mmm")</f>
        <v>Apr</v>
      </c>
      <c r="Q8033" s="4">
        <f>WEEKNUM(Table1[[#This Row],[Invoice Date]])</f>
        <v>18</v>
      </c>
    </row>
    <row r="8034" spans="2:17"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c r="O8034" s="4" t="str">
        <f>TEXT(Table1[[#This Row],[Invoice Date]],"yyyy")</f>
        <v>2021</v>
      </c>
      <c r="P8034" s="4" t="str">
        <f>TEXT(Table1[[#This Row],[Invoice Date]],"mmm")</f>
        <v>Apr</v>
      </c>
      <c r="Q8034" s="4">
        <f>WEEKNUM(Table1[[#This Row],[Invoice Date]])</f>
        <v>18</v>
      </c>
    </row>
    <row r="8035" spans="2:17"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c r="O8035" s="4" t="str">
        <f>TEXT(Table1[[#This Row],[Invoice Date]],"yyyy")</f>
        <v>2021</v>
      </c>
      <c r="P8035" s="4" t="str">
        <f>TEXT(Table1[[#This Row],[Invoice Date]],"mmm")</f>
        <v>Apr</v>
      </c>
      <c r="Q8035" s="4">
        <f>WEEKNUM(Table1[[#This Row],[Invoice Date]])</f>
        <v>18</v>
      </c>
    </row>
    <row r="8036" spans="2:17"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c r="O8036" s="4" t="str">
        <f>TEXT(Table1[[#This Row],[Invoice Date]],"yyyy")</f>
        <v>2021</v>
      </c>
      <c r="P8036" s="4" t="str">
        <f>TEXT(Table1[[#This Row],[Invoice Date]],"mmm")</f>
        <v>May</v>
      </c>
      <c r="Q8036" s="4">
        <f>WEEKNUM(Table1[[#This Row],[Invoice Date]])</f>
        <v>18</v>
      </c>
    </row>
    <row r="8037" spans="2:17"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c r="O8037" s="4" t="str">
        <f>TEXT(Table1[[#This Row],[Invoice Date]],"yyyy")</f>
        <v>2021</v>
      </c>
      <c r="P8037" s="4" t="str">
        <f>TEXT(Table1[[#This Row],[Invoice Date]],"mmm")</f>
        <v>May</v>
      </c>
      <c r="Q8037" s="4">
        <f>WEEKNUM(Table1[[#This Row],[Invoice Date]])</f>
        <v>19</v>
      </c>
    </row>
    <row r="8038" spans="2:17"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c r="O8038" s="4" t="str">
        <f>TEXT(Table1[[#This Row],[Invoice Date]],"yyyy")</f>
        <v>2021</v>
      </c>
      <c r="P8038" s="4" t="str">
        <f>TEXT(Table1[[#This Row],[Invoice Date]],"mmm")</f>
        <v>May</v>
      </c>
      <c r="Q8038" s="4">
        <f>WEEKNUM(Table1[[#This Row],[Invoice Date]])</f>
        <v>19</v>
      </c>
    </row>
    <row r="8039" spans="2:17"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c r="O8039" s="4" t="str">
        <f>TEXT(Table1[[#This Row],[Invoice Date]],"yyyy")</f>
        <v>2021</v>
      </c>
      <c r="P8039" s="4" t="str">
        <f>TEXT(Table1[[#This Row],[Invoice Date]],"mmm")</f>
        <v>May</v>
      </c>
      <c r="Q8039" s="4">
        <f>WEEKNUM(Table1[[#This Row],[Invoice Date]])</f>
        <v>19</v>
      </c>
    </row>
    <row r="8040" spans="2:17"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c r="O8040" s="4" t="str">
        <f>TEXT(Table1[[#This Row],[Invoice Date]],"yyyy")</f>
        <v>2021</v>
      </c>
      <c r="P8040" s="4" t="str">
        <f>TEXT(Table1[[#This Row],[Invoice Date]],"mmm")</f>
        <v>May</v>
      </c>
      <c r="Q8040" s="4">
        <f>WEEKNUM(Table1[[#This Row],[Invoice Date]])</f>
        <v>19</v>
      </c>
    </row>
    <row r="8041" spans="2:17"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c r="O8041" s="4" t="str">
        <f>TEXT(Table1[[#This Row],[Invoice Date]],"yyyy")</f>
        <v>2021</v>
      </c>
      <c r="P8041" s="4" t="str">
        <f>TEXT(Table1[[#This Row],[Invoice Date]],"mmm")</f>
        <v>May</v>
      </c>
      <c r="Q8041" s="4">
        <f>WEEKNUM(Table1[[#This Row],[Invoice Date]])</f>
        <v>19</v>
      </c>
    </row>
    <row r="8042" spans="2:17"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c r="O8042" s="4" t="str">
        <f>TEXT(Table1[[#This Row],[Invoice Date]],"yyyy")</f>
        <v>2021</v>
      </c>
      <c r="P8042" s="4" t="str">
        <f>TEXT(Table1[[#This Row],[Invoice Date]],"mmm")</f>
        <v>May</v>
      </c>
      <c r="Q8042" s="4">
        <f>WEEKNUM(Table1[[#This Row],[Invoice Date]])</f>
        <v>19</v>
      </c>
    </row>
    <row r="8043" spans="2:17"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c r="O8043" s="4" t="str">
        <f>TEXT(Table1[[#This Row],[Invoice Date]],"yyyy")</f>
        <v>2021</v>
      </c>
      <c r="P8043" s="4" t="str">
        <f>TEXT(Table1[[#This Row],[Invoice Date]],"mmm")</f>
        <v>May</v>
      </c>
      <c r="Q8043" s="4">
        <f>WEEKNUM(Table1[[#This Row],[Invoice Date]])</f>
        <v>19</v>
      </c>
    </row>
    <row r="8044" spans="2:17"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c r="O8044" s="4" t="str">
        <f>TEXT(Table1[[#This Row],[Invoice Date]],"yyyy")</f>
        <v>2021</v>
      </c>
      <c r="P8044" s="4" t="str">
        <f>TEXT(Table1[[#This Row],[Invoice Date]],"mmm")</f>
        <v>May</v>
      </c>
      <c r="Q8044" s="4">
        <f>WEEKNUM(Table1[[#This Row],[Invoice Date]])</f>
        <v>20</v>
      </c>
    </row>
    <row r="8045" spans="2:17"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c r="O8045" s="4" t="str">
        <f>TEXT(Table1[[#This Row],[Invoice Date]],"yyyy")</f>
        <v>2021</v>
      </c>
      <c r="P8045" s="4" t="str">
        <f>TEXT(Table1[[#This Row],[Invoice Date]],"mmm")</f>
        <v>May</v>
      </c>
      <c r="Q8045" s="4">
        <f>WEEKNUM(Table1[[#This Row],[Invoice Date]])</f>
        <v>20</v>
      </c>
    </row>
    <row r="8046" spans="2:17"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c r="O8046" s="4" t="str">
        <f>TEXT(Table1[[#This Row],[Invoice Date]],"yyyy")</f>
        <v>2021</v>
      </c>
      <c r="P8046" s="4" t="str">
        <f>TEXT(Table1[[#This Row],[Invoice Date]],"mmm")</f>
        <v>May</v>
      </c>
      <c r="Q8046" s="4">
        <f>WEEKNUM(Table1[[#This Row],[Invoice Date]])</f>
        <v>20</v>
      </c>
    </row>
    <row r="8047" spans="2:17"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c r="O8047" s="4" t="str">
        <f>TEXT(Table1[[#This Row],[Invoice Date]],"yyyy")</f>
        <v>2021</v>
      </c>
      <c r="P8047" s="4" t="str">
        <f>TEXT(Table1[[#This Row],[Invoice Date]],"mmm")</f>
        <v>May</v>
      </c>
      <c r="Q8047" s="4">
        <f>WEEKNUM(Table1[[#This Row],[Invoice Date]])</f>
        <v>20</v>
      </c>
    </row>
    <row r="8048" spans="2:17"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c r="O8048" s="4" t="str">
        <f>TEXT(Table1[[#This Row],[Invoice Date]],"yyyy")</f>
        <v>2021</v>
      </c>
      <c r="P8048" s="4" t="str">
        <f>TEXT(Table1[[#This Row],[Invoice Date]],"mmm")</f>
        <v>May</v>
      </c>
      <c r="Q8048" s="4">
        <f>WEEKNUM(Table1[[#This Row],[Invoice Date]])</f>
        <v>20</v>
      </c>
    </row>
    <row r="8049" spans="2:17"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c r="O8049" s="4" t="str">
        <f>TEXT(Table1[[#This Row],[Invoice Date]],"yyyy")</f>
        <v>2021</v>
      </c>
      <c r="P8049" s="4" t="str">
        <f>TEXT(Table1[[#This Row],[Invoice Date]],"mmm")</f>
        <v>May</v>
      </c>
      <c r="Q8049" s="4">
        <f>WEEKNUM(Table1[[#This Row],[Invoice Date]])</f>
        <v>20</v>
      </c>
    </row>
    <row r="8050" spans="2:17"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c r="O8050" s="4" t="str">
        <f>TEXT(Table1[[#This Row],[Invoice Date]],"yyyy")</f>
        <v>2021</v>
      </c>
      <c r="P8050" s="4" t="str">
        <f>TEXT(Table1[[#This Row],[Invoice Date]],"mmm")</f>
        <v>May</v>
      </c>
      <c r="Q8050" s="4">
        <f>WEEKNUM(Table1[[#This Row],[Invoice Date]])</f>
        <v>20</v>
      </c>
    </row>
    <row r="8051" spans="2:17"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c r="O8051" s="4" t="str">
        <f>TEXT(Table1[[#This Row],[Invoice Date]],"yyyy")</f>
        <v>2021</v>
      </c>
      <c r="P8051" s="4" t="str">
        <f>TEXT(Table1[[#This Row],[Invoice Date]],"mmm")</f>
        <v>May</v>
      </c>
      <c r="Q8051" s="4">
        <f>WEEKNUM(Table1[[#This Row],[Invoice Date]])</f>
        <v>21</v>
      </c>
    </row>
    <row r="8052" spans="2:17"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c r="O8052" s="4" t="str">
        <f>TEXT(Table1[[#This Row],[Invoice Date]],"yyyy")</f>
        <v>2021</v>
      </c>
      <c r="P8052" s="4" t="str">
        <f>TEXT(Table1[[#This Row],[Invoice Date]],"mmm")</f>
        <v>May</v>
      </c>
      <c r="Q8052" s="4">
        <f>WEEKNUM(Table1[[#This Row],[Invoice Date]])</f>
        <v>21</v>
      </c>
    </row>
    <row r="8053" spans="2:17"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c r="O8053" s="4" t="str">
        <f>TEXT(Table1[[#This Row],[Invoice Date]],"yyyy")</f>
        <v>2021</v>
      </c>
      <c r="P8053" s="4" t="str">
        <f>TEXT(Table1[[#This Row],[Invoice Date]],"mmm")</f>
        <v>May</v>
      </c>
      <c r="Q8053" s="4">
        <f>WEEKNUM(Table1[[#This Row],[Invoice Date]])</f>
        <v>21</v>
      </c>
    </row>
    <row r="8054" spans="2:17"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c r="O8054" s="4" t="str">
        <f>TEXT(Table1[[#This Row],[Invoice Date]],"yyyy")</f>
        <v>2021</v>
      </c>
      <c r="P8054" s="4" t="str">
        <f>TEXT(Table1[[#This Row],[Invoice Date]],"mmm")</f>
        <v>May</v>
      </c>
      <c r="Q8054" s="4">
        <f>WEEKNUM(Table1[[#This Row],[Invoice Date]])</f>
        <v>21</v>
      </c>
    </row>
    <row r="8055" spans="2:17"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c r="O8055" s="4" t="str">
        <f>TEXT(Table1[[#This Row],[Invoice Date]],"yyyy")</f>
        <v>2021</v>
      </c>
      <c r="P8055" s="4" t="str">
        <f>TEXT(Table1[[#This Row],[Invoice Date]],"mmm")</f>
        <v>May</v>
      </c>
      <c r="Q8055" s="4">
        <f>WEEKNUM(Table1[[#This Row],[Invoice Date]])</f>
        <v>21</v>
      </c>
    </row>
    <row r="8056" spans="2:17"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c r="O8056" s="4" t="str">
        <f>TEXT(Table1[[#This Row],[Invoice Date]],"yyyy")</f>
        <v>2021</v>
      </c>
      <c r="P8056" s="4" t="str">
        <f>TEXT(Table1[[#This Row],[Invoice Date]],"mmm")</f>
        <v>May</v>
      </c>
      <c r="Q8056" s="4">
        <f>WEEKNUM(Table1[[#This Row],[Invoice Date]])</f>
        <v>21</v>
      </c>
    </row>
    <row r="8057" spans="2:17"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c r="O8057" s="4" t="str">
        <f>TEXT(Table1[[#This Row],[Invoice Date]],"yyyy")</f>
        <v>2021</v>
      </c>
      <c r="P8057" s="4" t="str">
        <f>TEXT(Table1[[#This Row],[Invoice Date]],"mmm")</f>
        <v>May</v>
      </c>
      <c r="Q8057" s="4">
        <f>WEEKNUM(Table1[[#This Row],[Invoice Date]])</f>
        <v>21</v>
      </c>
    </row>
    <row r="8058" spans="2:17"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c r="O8058" s="4" t="str">
        <f>TEXT(Table1[[#This Row],[Invoice Date]],"yyyy")</f>
        <v>2021</v>
      </c>
      <c r="P8058" s="4" t="str">
        <f>TEXT(Table1[[#This Row],[Invoice Date]],"mmm")</f>
        <v>May</v>
      </c>
      <c r="Q8058" s="4">
        <f>WEEKNUM(Table1[[#This Row],[Invoice Date]])</f>
        <v>22</v>
      </c>
    </row>
    <row r="8059" spans="2:17"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c r="O8059" s="4" t="str">
        <f>TEXT(Table1[[#This Row],[Invoice Date]],"yyyy")</f>
        <v>2021</v>
      </c>
      <c r="P8059" s="4" t="str">
        <f>TEXT(Table1[[#This Row],[Invoice Date]],"mmm")</f>
        <v>May</v>
      </c>
      <c r="Q8059" s="4">
        <f>WEEKNUM(Table1[[#This Row],[Invoice Date]])</f>
        <v>22</v>
      </c>
    </row>
    <row r="8060" spans="2:17"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c r="O8060" s="4" t="str">
        <f>TEXT(Table1[[#This Row],[Invoice Date]],"yyyy")</f>
        <v>2021</v>
      </c>
      <c r="P8060" s="4" t="str">
        <f>TEXT(Table1[[#This Row],[Invoice Date]],"mmm")</f>
        <v>May</v>
      </c>
      <c r="Q8060" s="4">
        <f>WEEKNUM(Table1[[#This Row],[Invoice Date]])</f>
        <v>22</v>
      </c>
    </row>
    <row r="8061" spans="2:17"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c r="O8061" s="4" t="str">
        <f>TEXT(Table1[[#This Row],[Invoice Date]],"yyyy")</f>
        <v>2021</v>
      </c>
      <c r="P8061" s="4" t="str">
        <f>TEXT(Table1[[#This Row],[Invoice Date]],"mmm")</f>
        <v>May</v>
      </c>
      <c r="Q8061" s="4">
        <f>WEEKNUM(Table1[[#This Row],[Invoice Date]])</f>
        <v>22</v>
      </c>
    </row>
    <row r="8062" spans="2:17"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c r="O8062" s="4" t="str">
        <f>TEXT(Table1[[#This Row],[Invoice Date]],"yyyy")</f>
        <v>2021</v>
      </c>
      <c r="P8062" s="4" t="str">
        <f>TEXT(Table1[[#This Row],[Invoice Date]],"mmm")</f>
        <v>May</v>
      </c>
      <c r="Q8062" s="4">
        <f>WEEKNUM(Table1[[#This Row],[Invoice Date]])</f>
        <v>22</v>
      </c>
    </row>
    <row r="8063" spans="2:17"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c r="O8063" s="4" t="str">
        <f>TEXT(Table1[[#This Row],[Invoice Date]],"yyyy")</f>
        <v>2021</v>
      </c>
      <c r="P8063" s="4" t="str">
        <f>TEXT(Table1[[#This Row],[Invoice Date]],"mmm")</f>
        <v>May</v>
      </c>
      <c r="Q8063" s="4">
        <f>WEEKNUM(Table1[[#This Row],[Invoice Date]])</f>
        <v>22</v>
      </c>
    </row>
    <row r="8064" spans="2:17"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c r="O8064" s="4" t="str">
        <f>TEXT(Table1[[#This Row],[Invoice Date]],"yyyy")</f>
        <v>2021</v>
      </c>
      <c r="P8064" s="4" t="str">
        <f>TEXT(Table1[[#This Row],[Invoice Date]],"mmm")</f>
        <v>May</v>
      </c>
      <c r="Q8064" s="4">
        <f>WEEKNUM(Table1[[#This Row],[Invoice Date]])</f>
        <v>22</v>
      </c>
    </row>
    <row r="8065" spans="2:17"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c r="O8065" s="4" t="str">
        <f>TEXT(Table1[[#This Row],[Invoice Date]],"yyyy")</f>
        <v>2021</v>
      </c>
      <c r="P8065" s="4" t="str">
        <f>TEXT(Table1[[#This Row],[Invoice Date]],"mmm")</f>
        <v>May</v>
      </c>
      <c r="Q8065" s="4">
        <f>WEEKNUM(Table1[[#This Row],[Invoice Date]])</f>
        <v>23</v>
      </c>
    </row>
    <row r="8066" spans="2:17"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c r="O8066" s="4" t="str">
        <f>TEXT(Table1[[#This Row],[Invoice Date]],"yyyy")</f>
        <v>2021</v>
      </c>
      <c r="P8066" s="4" t="str">
        <f>TEXT(Table1[[#This Row],[Invoice Date]],"mmm")</f>
        <v>May</v>
      </c>
      <c r="Q8066" s="4">
        <f>WEEKNUM(Table1[[#This Row],[Invoice Date]])</f>
        <v>23</v>
      </c>
    </row>
    <row r="8067" spans="2:17"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c r="O8067" s="4" t="str">
        <f>TEXT(Table1[[#This Row],[Invoice Date]],"yyyy")</f>
        <v>2021</v>
      </c>
      <c r="P8067" s="4" t="str">
        <f>TEXT(Table1[[#This Row],[Invoice Date]],"mmm")</f>
        <v>Jun</v>
      </c>
      <c r="Q8067" s="4">
        <f>WEEKNUM(Table1[[#This Row],[Invoice Date]])</f>
        <v>23</v>
      </c>
    </row>
    <row r="8068" spans="2:17"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c r="O8068" s="4" t="str">
        <f>TEXT(Table1[[#This Row],[Invoice Date]],"yyyy")</f>
        <v>2021</v>
      </c>
      <c r="P8068" s="4" t="str">
        <f>TEXT(Table1[[#This Row],[Invoice Date]],"mmm")</f>
        <v>Jun</v>
      </c>
      <c r="Q8068" s="4">
        <f>WEEKNUM(Table1[[#This Row],[Invoice Date]])</f>
        <v>23</v>
      </c>
    </row>
    <row r="8069" spans="2:17"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c r="O8069" s="4" t="str">
        <f>TEXT(Table1[[#This Row],[Invoice Date]],"yyyy")</f>
        <v>2021</v>
      </c>
      <c r="P8069" s="4" t="str">
        <f>TEXT(Table1[[#This Row],[Invoice Date]],"mmm")</f>
        <v>Jun</v>
      </c>
      <c r="Q8069" s="4">
        <f>WEEKNUM(Table1[[#This Row],[Invoice Date]])</f>
        <v>23</v>
      </c>
    </row>
    <row r="8070" spans="2:17"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c r="O8070" s="4" t="str">
        <f>TEXT(Table1[[#This Row],[Invoice Date]],"yyyy")</f>
        <v>2021</v>
      </c>
      <c r="P8070" s="4" t="str">
        <f>TEXT(Table1[[#This Row],[Invoice Date]],"mmm")</f>
        <v>Aug</v>
      </c>
      <c r="Q8070" s="4">
        <f>WEEKNUM(Table1[[#This Row],[Invoice Date]])</f>
        <v>34</v>
      </c>
    </row>
    <row r="8071" spans="2:17"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c r="O8071" s="4" t="str">
        <f>TEXT(Table1[[#This Row],[Invoice Date]],"yyyy")</f>
        <v>2021</v>
      </c>
      <c r="P8071" s="4" t="str">
        <f>TEXT(Table1[[#This Row],[Invoice Date]],"mmm")</f>
        <v>Aug</v>
      </c>
      <c r="Q8071" s="4">
        <f>WEEKNUM(Table1[[#This Row],[Invoice Date]])</f>
        <v>34</v>
      </c>
    </row>
    <row r="8072" spans="2:17"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c r="O8072" s="4" t="str">
        <f>TEXT(Table1[[#This Row],[Invoice Date]],"yyyy")</f>
        <v>2021</v>
      </c>
      <c r="P8072" s="4" t="str">
        <f>TEXT(Table1[[#This Row],[Invoice Date]],"mmm")</f>
        <v>Aug</v>
      </c>
      <c r="Q8072" s="4">
        <f>WEEKNUM(Table1[[#This Row],[Invoice Date]])</f>
        <v>34</v>
      </c>
    </row>
    <row r="8073" spans="2:17"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c r="O8073" s="4" t="str">
        <f>TEXT(Table1[[#This Row],[Invoice Date]],"yyyy")</f>
        <v>2021</v>
      </c>
      <c r="P8073" s="4" t="str">
        <f>TEXT(Table1[[#This Row],[Invoice Date]],"mmm")</f>
        <v>Aug</v>
      </c>
      <c r="Q8073" s="4">
        <f>WEEKNUM(Table1[[#This Row],[Invoice Date]])</f>
        <v>34</v>
      </c>
    </row>
    <row r="8074" spans="2:17"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c r="O8074" s="4" t="str">
        <f>TEXT(Table1[[#This Row],[Invoice Date]],"yyyy")</f>
        <v>2021</v>
      </c>
      <c r="P8074" s="4" t="str">
        <f>TEXT(Table1[[#This Row],[Invoice Date]],"mmm")</f>
        <v>Aug</v>
      </c>
      <c r="Q8074" s="4">
        <f>WEEKNUM(Table1[[#This Row],[Invoice Date]])</f>
        <v>34</v>
      </c>
    </row>
    <row r="8075" spans="2:17"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c r="O8075" s="4" t="str">
        <f>TEXT(Table1[[#This Row],[Invoice Date]],"yyyy")</f>
        <v>2021</v>
      </c>
      <c r="P8075" s="4" t="str">
        <f>TEXT(Table1[[#This Row],[Invoice Date]],"mmm")</f>
        <v>Aug</v>
      </c>
      <c r="Q8075" s="4">
        <f>WEEKNUM(Table1[[#This Row],[Invoice Date]])</f>
        <v>34</v>
      </c>
    </row>
    <row r="8076" spans="2:17"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c r="O8076" s="4" t="str">
        <f>TEXT(Table1[[#This Row],[Invoice Date]],"yyyy")</f>
        <v>2021</v>
      </c>
      <c r="P8076" s="4" t="str">
        <f>TEXT(Table1[[#This Row],[Invoice Date]],"mmm")</f>
        <v>Aug</v>
      </c>
      <c r="Q8076" s="4">
        <f>WEEKNUM(Table1[[#This Row],[Invoice Date]])</f>
        <v>34</v>
      </c>
    </row>
    <row r="8077" spans="2:17"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c r="O8077" s="4" t="str">
        <f>TEXT(Table1[[#This Row],[Invoice Date]],"yyyy")</f>
        <v>2021</v>
      </c>
      <c r="P8077" s="4" t="str">
        <f>TEXT(Table1[[#This Row],[Invoice Date]],"mmm")</f>
        <v>Aug</v>
      </c>
      <c r="Q8077" s="4">
        <f>WEEKNUM(Table1[[#This Row],[Invoice Date]])</f>
        <v>35</v>
      </c>
    </row>
    <row r="8078" spans="2:17"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c r="O8078" s="4" t="str">
        <f>TEXT(Table1[[#This Row],[Invoice Date]],"yyyy")</f>
        <v>2021</v>
      </c>
      <c r="P8078" s="4" t="str">
        <f>TEXT(Table1[[#This Row],[Invoice Date]],"mmm")</f>
        <v>Aug</v>
      </c>
      <c r="Q8078" s="4">
        <f>WEEKNUM(Table1[[#This Row],[Invoice Date]])</f>
        <v>35</v>
      </c>
    </row>
    <row r="8079" spans="2:17"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c r="O8079" s="4" t="str">
        <f>TEXT(Table1[[#This Row],[Invoice Date]],"yyyy")</f>
        <v>2021</v>
      </c>
      <c r="P8079" s="4" t="str">
        <f>TEXT(Table1[[#This Row],[Invoice Date]],"mmm")</f>
        <v>Aug</v>
      </c>
      <c r="Q8079" s="4">
        <f>WEEKNUM(Table1[[#This Row],[Invoice Date]])</f>
        <v>35</v>
      </c>
    </row>
    <row r="8080" spans="2:17"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c r="O8080" s="4" t="str">
        <f>TEXT(Table1[[#This Row],[Invoice Date]],"yyyy")</f>
        <v>2021</v>
      </c>
      <c r="P8080" s="4" t="str">
        <f>TEXT(Table1[[#This Row],[Invoice Date]],"mmm")</f>
        <v>Aug</v>
      </c>
      <c r="Q8080" s="4">
        <f>WEEKNUM(Table1[[#This Row],[Invoice Date]])</f>
        <v>35</v>
      </c>
    </row>
    <row r="8081" spans="2:17"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c r="O8081" s="4" t="str">
        <f>TEXT(Table1[[#This Row],[Invoice Date]],"yyyy")</f>
        <v>2021</v>
      </c>
      <c r="P8081" s="4" t="str">
        <f>TEXT(Table1[[#This Row],[Invoice Date]],"mmm")</f>
        <v>Aug</v>
      </c>
      <c r="Q8081" s="4">
        <f>WEEKNUM(Table1[[#This Row],[Invoice Date]])</f>
        <v>35</v>
      </c>
    </row>
    <row r="8082" spans="2:17"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c r="O8082" s="4" t="str">
        <f>TEXT(Table1[[#This Row],[Invoice Date]],"yyyy")</f>
        <v>2021</v>
      </c>
      <c r="P8082" s="4" t="str">
        <f>TEXT(Table1[[#This Row],[Invoice Date]],"mmm")</f>
        <v>Aug</v>
      </c>
      <c r="Q8082" s="4">
        <f>WEEKNUM(Table1[[#This Row],[Invoice Date]])</f>
        <v>35</v>
      </c>
    </row>
    <row r="8083" spans="2:17"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c r="O8083" s="4" t="str">
        <f>TEXT(Table1[[#This Row],[Invoice Date]],"yyyy")</f>
        <v>2021</v>
      </c>
      <c r="P8083" s="4" t="str">
        <f>TEXT(Table1[[#This Row],[Invoice Date]],"mmm")</f>
        <v>Aug</v>
      </c>
      <c r="Q8083" s="4">
        <f>WEEKNUM(Table1[[#This Row],[Invoice Date]])</f>
        <v>35</v>
      </c>
    </row>
    <row r="8084" spans="2:17"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c r="O8084" s="4" t="str">
        <f>TEXT(Table1[[#This Row],[Invoice Date]],"yyyy")</f>
        <v>2021</v>
      </c>
      <c r="P8084" s="4" t="str">
        <f>TEXT(Table1[[#This Row],[Invoice Date]],"mmm")</f>
        <v>Aug</v>
      </c>
      <c r="Q8084" s="4">
        <f>WEEKNUM(Table1[[#This Row],[Invoice Date]])</f>
        <v>36</v>
      </c>
    </row>
    <row r="8085" spans="2:17"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c r="O8085" s="4" t="str">
        <f>TEXT(Table1[[#This Row],[Invoice Date]],"yyyy")</f>
        <v>2021</v>
      </c>
      <c r="P8085" s="4" t="str">
        <f>TEXT(Table1[[#This Row],[Invoice Date]],"mmm")</f>
        <v>Aug</v>
      </c>
      <c r="Q8085" s="4">
        <f>WEEKNUM(Table1[[#This Row],[Invoice Date]])</f>
        <v>36</v>
      </c>
    </row>
    <row r="8086" spans="2:17"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c r="O8086" s="4" t="str">
        <f>TEXT(Table1[[#This Row],[Invoice Date]],"yyyy")</f>
        <v>2021</v>
      </c>
      <c r="P8086" s="4" t="str">
        <f>TEXT(Table1[[#This Row],[Invoice Date]],"mmm")</f>
        <v>Aug</v>
      </c>
      <c r="Q8086" s="4">
        <f>WEEKNUM(Table1[[#This Row],[Invoice Date]])</f>
        <v>36</v>
      </c>
    </row>
    <row r="8087" spans="2:17"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c r="O8087" s="4" t="str">
        <f>TEXT(Table1[[#This Row],[Invoice Date]],"yyyy")</f>
        <v>2021</v>
      </c>
      <c r="P8087" s="4" t="str">
        <f>TEXT(Table1[[#This Row],[Invoice Date]],"mmm")</f>
        <v>Sep</v>
      </c>
      <c r="Q8087" s="4">
        <f>WEEKNUM(Table1[[#This Row],[Invoice Date]])</f>
        <v>36</v>
      </c>
    </row>
    <row r="8088" spans="2:17"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c r="O8088" s="4" t="str">
        <f>TEXT(Table1[[#This Row],[Invoice Date]],"yyyy")</f>
        <v>2021</v>
      </c>
      <c r="P8088" s="4" t="str">
        <f>TEXT(Table1[[#This Row],[Invoice Date]],"mmm")</f>
        <v>Sep</v>
      </c>
      <c r="Q8088" s="4">
        <f>WEEKNUM(Table1[[#This Row],[Invoice Date]])</f>
        <v>36</v>
      </c>
    </row>
    <row r="8089" spans="2:17"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c r="O8089" s="4" t="str">
        <f>TEXT(Table1[[#This Row],[Invoice Date]],"yyyy")</f>
        <v>2021</v>
      </c>
      <c r="P8089" s="4" t="str">
        <f>TEXT(Table1[[#This Row],[Invoice Date]],"mmm")</f>
        <v>Sep</v>
      </c>
      <c r="Q8089" s="4">
        <f>WEEKNUM(Table1[[#This Row],[Invoice Date]])</f>
        <v>36</v>
      </c>
    </row>
    <row r="8090" spans="2:17"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c r="O8090" s="4" t="str">
        <f>TEXT(Table1[[#This Row],[Invoice Date]],"yyyy")</f>
        <v>2021</v>
      </c>
      <c r="P8090" s="4" t="str">
        <f>TEXT(Table1[[#This Row],[Invoice Date]],"mmm")</f>
        <v>Sep</v>
      </c>
      <c r="Q8090" s="4">
        <f>WEEKNUM(Table1[[#This Row],[Invoice Date]])</f>
        <v>36</v>
      </c>
    </row>
    <row r="8091" spans="2:17"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c r="O8091" s="4" t="str">
        <f>TEXT(Table1[[#This Row],[Invoice Date]],"yyyy")</f>
        <v>2021</v>
      </c>
      <c r="P8091" s="4" t="str">
        <f>TEXT(Table1[[#This Row],[Invoice Date]],"mmm")</f>
        <v>Sep</v>
      </c>
      <c r="Q8091" s="4">
        <f>WEEKNUM(Table1[[#This Row],[Invoice Date]])</f>
        <v>37</v>
      </c>
    </row>
    <row r="8092" spans="2:17"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c r="O8092" s="4" t="str">
        <f>TEXT(Table1[[#This Row],[Invoice Date]],"yyyy")</f>
        <v>2021</v>
      </c>
      <c r="P8092" s="4" t="str">
        <f>TEXT(Table1[[#This Row],[Invoice Date]],"mmm")</f>
        <v>Sep</v>
      </c>
      <c r="Q8092" s="4">
        <f>WEEKNUM(Table1[[#This Row],[Invoice Date]])</f>
        <v>37</v>
      </c>
    </row>
    <row r="8093" spans="2:17"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c r="O8093" s="4" t="str">
        <f>TEXT(Table1[[#This Row],[Invoice Date]],"yyyy")</f>
        <v>2021</v>
      </c>
      <c r="P8093" s="4" t="str">
        <f>TEXT(Table1[[#This Row],[Invoice Date]],"mmm")</f>
        <v>Sep</v>
      </c>
      <c r="Q8093" s="4">
        <f>WEEKNUM(Table1[[#This Row],[Invoice Date]])</f>
        <v>37</v>
      </c>
    </row>
    <row r="8094" spans="2:17"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c r="O8094" s="4" t="str">
        <f>TEXT(Table1[[#This Row],[Invoice Date]],"yyyy")</f>
        <v>2021</v>
      </c>
      <c r="P8094" s="4" t="str">
        <f>TEXT(Table1[[#This Row],[Invoice Date]],"mmm")</f>
        <v>Sep</v>
      </c>
      <c r="Q8094" s="4">
        <f>WEEKNUM(Table1[[#This Row],[Invoice Date]])</f>
        <v>37</v>
      </c>
    </row>
    <row r="8095" spans="2:17"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c r="O8095" s="4" t="str">
        <f>TEXT(Table1[[#This Row],[Invoice Date]],"yyyy")</f>
        <v>2021</v>
      </c>
      <c r="P8095" s="4" t="str">
        <f>TEXT(Table1[[#This Row],[Invoice Date]],"mmm")</f>
        <v>Sep</v>
      </c>
      <c r="Q8095" s="4">
        <f>WEEKNUM(Table1[[#This Row],[Invoice Date]])</f>
        <v>37</v>
      </c>
    </row>
    <row r="8096" spans="2:17"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c r="O8096" s="4" t="str">
        <f>TEXT(Table1[[#This Row],[Invoice Date]],"yyyy")</f>
        <v>2021</v>
      </c>
      <c r="P8096" s="4" t="str">
        <f>TEXT(Table1[[#This Row],[Invoice Date]],"mmm")</f>
        <v>Sep</v>
      </c>
      <c r="Q8096" s="4">
        <f>WEEKNUM(Table1[[#This Row],[Invoice Date]])</f>
        <v>37</v>
      </c>
    </row>
    <row r="8097" spans="2:17"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c r="O8097" s="4" t="str">
        <f>TEXT(Table1[[#This Row],[Invoice Date]],"yyyy")</f>
        <v>2021</v>
      </c>
      <c r="P8097" s="4" t="str">
        <f>TEXT(Table1[[#This Row],[Invoice Date]],"mmm")</f>
        <v>Sep</v>
      </c>
      <c r="Q8097" s="4">
        <f>WEEKNUM(Table1[[#This Row],[Invoice Date]])</f>
        <v>37</v>
      </c>
    </row>
    <row r="8098" spans="2:17"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c r="O8098" s="4" t="str">
        <f>TEXT(Table1[[#This Row],[Invoice Date]],"yyyy")</f>
        <v>2021</v>
      </c>
      <c r="P8098" s="4" t="str">
        <f>TEXT(Table1[[#This Row],[Invoice Date]],"mmm")</f>
        <v>Sep</v>
      </c>
      <c r="Q8098" s="4">
        <f>WEEKNUM(Table1[[#This Row],[Invoice Date]])</f>
        <v>38</v>
      </c>
    </row>
    <row r="8099" spans="2:17"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c r="O8099" s="4" t="str">
        <f>TEXT(Table1[[#This Row],[Invoice Date]],"yyyy")</f>
        <v>2021</v>
      </c>
      <c r="P8099" s="4" t="str">
        <f>TEXT(Table1[[#This Row],[Invoice Date]],"mmm")</f>
        <v>Sep</v>
      </c>
      <c r="Q8099" s="4">
        <f>WEEKNUM(Table1[[#This Row],[Invoice Date]])</f>
        <v>38</v>
      </c>
    </row>
    <row r="8100" spans="2:17"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c r="O8100" s="4" t="str">
        <f>TEXT(Table1[[#This Row],[Invoice Date]],"yyyy")</f>
        <v>2021</v>
      </c>
      <c r="P8100" s="4" t="str">
        <f>TEXT(Table1[[#This Row],[Invoice Date]],"mmm")</f>
        <v>Sep</v>
      </c>
      <c r="Q8100" s="4">
        <f>WEEKNUM(Table1[[#This Row],[Invoice Date]])</f>
        <v>38</v>
      </c>
    </row>
    <row r="8101" spans="2:17"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c r="O8101" s="4" t="str">
        <f>TEXT(Table1[[#This Row],[Invoice Date]],"yyyy")</f>
        <v>2021</v>
      </c>
      <c r="P8101" s="4" t="str">
        <f>TEXT(Table1[[#This Row],[Invoice Date]],"mmm")</f>
        <v>Sep</v>
      </c>
      <c r="Q8101" s="4">
        <f>WEEKNUM(Table1[[#This Row],[Invoice Date]])</f>
        <v>38</v>
      </c>
    </row>
    <row r="8102" spans="2:17"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c r="O8102" s="4" t="str">
        <f>TEXT(Table1[[#This Row],[Invoice Date]],"yyyy")</f>
        <v>2021</v>
      </c>
      <c r="P8102" s="4" t="str">
        <f>TEXT(Table1[[#This Row],[Invoice Date]],"mmm")</f>
        <v>Sep</v>
      </c>
      <c r="Q8102" s="4">
        <f>WEEKNUM(Table1[[#This Row],[Invoice Date]])</f>
        <v>38</v>
      </c>
    </row>
    <row r="8103" spans="2:17"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c r="O8103" s="4" t="str">
        <f>TEXT(Table1[[#This Row],[Invoice Date]],"yyyy")</f>
        <v>2021</v>
      </c>
      <c r="P8103" s="4" t="str">
        <f>TEXT(Table1[[#This Row],[Invoice Date]],"mmm")</f>
        <v>Sep</v>
      </c>
      <c r="Q8103" s="4">
        <f>WEEKNUM(Table1[[#This Row],[Invoice Date]])</f>
        <v>38</v>
      </c>
    </row>
    <row r="8104" spans="2:17"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c r="O8104" s="4" t="str">
        <f>TEXT(Table1[[#This Row],[Invoice Date]],"yyyy")</f>
        <v>2021</v>
      </c>
      <c r="P8104" s="4" t="str">
        <f>TEXT(Table1[[#This Row],[Invoice Date]],"mmm")</f>
        <v>Sep</v>
      </c>
      <c r="Q8104" s="4">
        <f>WEEKNUM(Table1[[#This Row],[Invoice Date]])</f>
        <v>38</v>
      </c>
    </row>
    <row r="8105" spans="2:17"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c r="O8105" s="4" t="str">
        <f>TEXT(Table1[[#This Row],[Invoice Date]],"yyyy")</f>
        <v>2021</v>
      </c>
      <c r="P8105" s="4" t="str">
        <f>TEXT(Table1[[#This Row],[Invoice Date]],"mmm")</f>
        <v>Sep</v>
      </c>
      <c r="Q8105" s="4">
        <f>WEEKNUM(Table1[[#This Row],[Invoice Date]])</f>
        <v>39</v>
      </c>
    </row>
    <row r="8106" spans="2:17"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c r="O8106" s="4" t="str">
        <f>TEXT(Table1[[#This Row],[Invoice Date]],"yyyy")</f>
        <v>2021</v>
      </c>
      <c r="P8106" s="4" t="str">
        <f>TEXT(Table1[[#This Row],[Invoice Date]],"mmm")</f>
        <v>Sep</v>
      </c>
      <c r="Q8106" s="4">
        <f>WEEKNUM(Table1[[#This Row],[Invoice Date]])</f>
        <v>39</v>
      </c>
    </row>
    <row r="8107" spans="2:17"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c r="O8107" s="4" t="str">
        <f>TEXT(Table1[[#This Row],[Invoice Date]],"yyyy")</f>
        <v>2021</v>
      </c>
      <c r="P8107" s="4" t="str">
        <f>TEXT(Table1[[#This Row],[Invoice Date]],"mmm")</f>
        <v>Sep</v>
      </c>
      <c r="Q8107" s="4">
        <f>WEEKNUM(Table1[[#This Row],[Invoice Date]])</f>
        <v>39</v>
      </c>
    </row>
    <row r="8108" spans="2:17"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c r="O8108" s="4" t="str">
        <f>TEXT(Table1[[#This Row],[Invoice Date]],"yyyy")</f>
        <v>2021</v>
      </c>
      <c r="P8108" s="4" t="str">
        <f>TEXT(Table1[[#This Row],[Invoice Date]],"mmm")</f>
        <v>Sep</v>
      </c>
      <c r="Q8108" s="4">
        <f>WEEKNUM(Table1[[#This Row],[Invoice Date]])</f>
        <v>39</v>
      </c>
    </row>
    <row r="8109" spans="2:17"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c r="O8109" s="4" t="str">
        <f>TEXT(Table1[[#This Row],[Invoice Date]],"yyyy")</f>
        <v>2021</v>
      </c>
      <c r="P8109" s="4" t="str">
        <f>TEXT(Table1[[#This Row],[Invoice Date]],"mmm")</f>
        <v>Sep</v>
      </c>
      <c r="Q8109" s="4">
        <f>WEEKNUM(Table1[[#This Row],[Invoice Date]])</f>
        <v>39</v>
      </c>
    </row>
    <row r="8110" spans="2:17"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c r="O8110" s="4" t="str">
        <f>TEXT(Table1[[#This Row],[Invoice Date]],"yyyy")</f>
        <v>2021</v>
      </c>
      <c r="P8110" s="4" t="str">
        <f>TEXT(Table1[[#This Row],[Invoice Date]],"mmm")</f>
        <v>Sep</v>
      </c>
      <c r="Q8110" s="4">
        <f>WEEKNUM(Table1[[#This Row],[Invoice Date]])</f>
        <v>39</v>
      </c>
    </row>
    <row r="8111" spans="2:17"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c r="O8111" s="4" t="str">
        <f>TEXT(Table1[[#This Row],[Invoice Date]],"yyyy")</f>
        <v>2021</v>
      </c>
      <c r="P8111" s="4" t="str">
        <f>TEXT(Table1[[#This Row],[Invoice Date]],"mmm")</f>
        <v>Sep</v>
      </c>
      <c r="Q8111" s="4">
        <f>WEEKNUM(Table1[[#This Row],[Invoice Date]])</f>
        <v>39</v>
      </c>
    </row>
    <row r="8112" spans="2:17"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c r="O8112" s="4" t="str">
        <f>TEXT(Table1[[#This Row],[Invoice Date]],"yyyy")</f>
        <v>2021</v>
      </c>
      <c r="P8112" s="4" t="str">
        <f>TEXT(Table1[[#This Row],[Invoice Date]],"mmm")</f>
        <v>Sep</v>
      </c>
      <c r="Q8112" s="4">
        <f>WEEKNUM(Table1[[#This Row],[Invoice Date]])</f>
        <v>40</v>
      </c>
    </row>
    <row r="8113" spans="2:17"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c r="O8113" s="4" t="str">
        <f>TEXT(Table1[[#This Row],[Invoice Date]],"yyyy")</f>
        <v>2021</v>
      </c>
      <c r="P8113" s="4" t="str">
        <f>TEXT(Table1[[#This Row],[Invoice Date]],"mmm")</f>
        <v>Sep</v>
      </c>
      <c r="Q8113" s="4">
        <f>WEEKNUM(Table1[[#This Row],[Invoice Date]])</f>
        <v>40</v>
      </c>
    </row>
    <row r="8114" spans="2:17"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c r="O8114" s="4" t="str">
        <f>TEXT(Table1[[#This Row],[Invoice Date]],"yyyy")</f>
        <v>2021</v>
      </c>
      <c r="P8114" s="4" t="str">
        <f>TEXT(Table1[[#This Row],[Invoice Date]],"mmm")</f>
        <v>Sep</v>
      </c>
      <c r="Q8114" s="4">
        <f>WEEKNUM(Table1[[#This Row],[Invoice Date]])</f>
        <v>40</v>
      </c>
    </row>
    <row r="8115" spans="2:17"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c r="O8115" s="4" t="str">
        <f>TEXT(Table1[[#This Row],[Invoice Date]],"yyyy")</f>
        <v>2021</v>
      </c>
      <c r="P8115" s="4" t="str">
        <f>TEXT(Table1[[#This Row],[Invoice Date]],"mmm")</f>
        <v>Sep</v>
      </c>
      <c r="Q8115" s="4">
        <f>WEEKNUM(Table1[[#This Row],[Invoice Date]])</f>
        <v>40</v>
      </c>
    </row>
    <row r="8116" spans="2:17"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c r="O8116" s="4" t="str">
        <f>TEXT(Table1[[#This Row],[Invoice Date]],"yyyy")</f>
        <v>2021</v>
      </c>
      <c r="P8116" s="4" t="str">
        <f>TEXT(Table1[[#This Row],[Invoice Date]],"mmm")</f>
        <v>Sep</v>
      </c>
      <c r="Q8116" s="4">
        <f>WEEKNUM(Table1[[#This Row],[Invoice Date]])</f>
        <v>40</v>
      </c>
    </row>
    <row r="8117" spans="2:17"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c r="O8117" s="4" t="str">
        <f>TEXT(Table1[[#This Row],[Invoice Date]],"yyyy")</f>
        <v>2021</v>
      </c>
      <c r="P8117" s="4" t="str">
        <f>TEXT(Table1[[#This Row],[Invoice Date]],"mmm")</f>
        <v>Oct</v>
      </c>
      <c r="Q8117" s="4">
        <f>WEEKNUM(Table1[[#This Row],[Invoice Date]])</f>
        <v>40</v>
      </c>
    </row>
    <row r="8118" spans="2:17"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c r="O8118" s="4" t="str">
        <f>TEXT(Table1[[#This Row],[Invoice Date]],"yyyy")</f>
        <v>2021</v>
      </c>
      <c r="P8118" s="4" t="str">
        <f>TEXT(Table1[[#This Row],[Invoice Date]],"mmm")</f>
        <v>Oct</v>
      </c>
      <c r="Q8118" s="4">
        <f>WEEKNUM(Table1[[#This Row],[Invoice Date]])</f>
        <v>40</v>
      </c>
    </row>
    <row r="8119" spans="2:17"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c r="O8119" s="4" t="str">
        <f>TEXT(Table1[[#This Row],[Invoice Date]],"yyyy")</f>
        <v>2021</v>
      </c>
      <c r="P8119" s="4" t="str">
        <f>TEXT(Table1[[#This Row],[Invoice Date]],"mmm")</f>
        <v>Oct</v>
      </c>
      <c r="Q8119" s="4">
        <f>WEEKNUM(Table1[[#This Row],[Invoice Date]])</f>
        <v>41</v>
      </c>
    </row>
    <row r="8120" spans="2:17"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c r="O8120" s="4" t="str">
        <f>TEXT(Table1[[#This Row],[Invoice Date]],"yyyy")</f>
        <v>2021</v>
      </c>
      <c r="P8120" s="4" t="str">
        <f>TEXT(Table1[[#This Row],[Invoice Date]],"mmm")</f>
        <v>Oct</v>
      </c>
      <c r="Q8120" s="4">
        <f>WEEKNUM(Table1[[#This Row],[Invoice Date]])</f>
        <v>41</v>
      </c>
    </row>
    <row r="8121" spans="2:17"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c r="O8121" s="4" t="str">
        <f>TEXT(Table1[[#This Row],[Invoice Date]],"yyyy")</f>
        <v>2021</v>
      </c>
      <c r="P8121" s="4" t="str">
        <f>TEXT(Table1[[#This Row],[Invoice Date]],"mmm")</f>
        <v>Oct</v>
      </c>
      <c r="Q8121" s="4">
        <f>WEEKNUM(Table1[[#This Row],[Invoice Date]])</f>
        <v>41</v>
      </c>
    </row>
    <row r="8122" spans="2:17"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c r="O8122" s="4" t="str">
        <f>TEXT(Table1[[#This Row],[Invoice Date]],"yyyy")</f>
        <v>2021</v>
      </c>
      <c r="P8122" s="4" t="str">
        <f>TEXT(Table1[[#This Row],[Invoice Date]],"mmm")</f>
        <v>Oct</v>
      </c>
      <c r="Q8122" s="4">
        <f>WEEKNUM(Table1[[#This Row],[Invoice Date]])</f>
        <v>41</v>
      </c>
    </row>
    <row r="8123" spans="2:17"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c r="O8123" s="4" t="str">
        <f>TEXT(Table1[[#This Row],[Invoice Date]],"yyyy")</f>
        <v>2021</v>
      </c>
      <c r="P8123" s="4" t="str">
        <f>TEXT(Table1[[#This Row],[Invoice Date]],"mmm")</f>
        <v>Oct</v>
      </c>
      <c r="Q8123" s="4">
        <f>WEEKNUM(Table1[[#This Row],[Invoice Date]])</f>
        <v>41</v>
      </c>
    </row>
    <row r="8124" spans="2:17"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c r="O8124" s="4" t="str">
        <f>TEXT(Table1[[#This Row],[Invoice Date]],"yyyy")</f>
        <v>2021</v>
      </c>
      <c r="P8124" s="4" t="str">
        <f>TEXT(Table1[[#This Row],[Invoice Date]],"mmm")</f>
        <v>Oct</v>
      </c>
      <c r="Q8124" s="4">
        <f>WEEKNUM(Table1[[#This Row],[Invoice Date]])</f>
        <v>41</v>
      </c>
    </row>
    <row r="8125" spans="2:17"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c r="O8125" s="4" t="str">
        <f>TEXT(Table1[[#This Row],[Invoice Date]],"yyyy")</f>
        <v>2021</v>
      </c>
      <c r="P8125" s="4" t="str">
        <f>TEXT(Table1[[#This Row],[Invoice Date]],"mmm")</f>
        <v>Oct</v>
      </c>
      <c r="Q8125" s="4">
        <f>WEEKNUM(Table1[[#This Row],[Invoice Date]])</f>
        <v>41</v>
      </c>
    </row>
    <row r="8126" spans="2:17"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c r="O8126" s="4" t="str">
        <f>TEXT(Table1[[#This Row],[Invoice Date]],"yyyy")</f>
        <v>2021</v>
      </c>
      <c r="P8126" s="4" t="str">
        <f>TEXT(Table1[[#This Row],[Invoice Date]],"mmm")</f>
        <v>Oct</v>
      </c>
      <c r="Q8126" s="4">
        <f>WEEKNUM(Table1[[#This Row],[Invoice Date]])</f>
        <v>42</v>
      </c>
    </row>
    <row r="8127" spans="2:17"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c r="O8127" s="4" t="str">
        <f>TEXT(Table1[[#This Row],[Invoice Date]],"yyyy")</f>
        <v>2021</v>
      </c>
      <c r="P8127" s="4" t="str">
        <f>TEXT(Table1[[#This Row],[Invoice Date]],"mmm")</f>
        <v>Oct</v>
      </c>
      <c r="Q8127" s="4">
        <f>WEEKNUM(Table1[[#This Row],[Invoice Date]])</f>
        <v>42</v>
      </c>
    </row>
    <row r="8128" spans="2:17"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c r="O8128" s="4" t="str">
        <f>TEXT(Table1[[#This Row],[Invoice Date]],"yyyy")</f>
        <v>2021</v>
      </c>
      <c r="P8128" s="4" t="str">
        <f>TEXT(Table1[[#This Row],[Invoice Date]],"mmm")</f>
        <v>Oct</v>
      </c>
      <c r="Q8128" s="4">
        <f>WEEKNUM(Table1[[#This Row],[Invoice Date]])</f>
        <v>42</v>
      </c>
    </row>
    <row r="8129" spans="2:17"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c r="O8129" s="4" t="str">
        <f>TEXT(Table1[[#This Row],[Invoice Date]],"yyyy")</f>
        <v>2021</v>
      </c>
      <c r="P8129" s="4" t="str">
        <f>TEXT(Table1[[#This Row],[Invoice Date]],"mmm")</f>
        <v>Oct</v>
      </c>
      <c r="Q8129" s="4">
        <f>WEEKNUM(Table1[[#This Row],[Invoice Date]])</f>
        <v>42</v>
      </c>
    </row>
    <row r="8130" spans="2:17"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c r="O8130" s="4" t="str">
        <f>TEXT(Table1[[#This Row],[Invoice Date]],"yyyy")</f>
        <v>2021</v>
      </c>
      <c r="P8130" s="4" t="str">
        <f>TEXT(Table1[[#This Row],[Invoice Date]],"mmm")</f>
        <v>Oct</v>
      </c>
      <c r="Q8130" s="4">
        <f>WEEKNUM(Table1[[#This Row],[Invoice Date]])</f>
        <v>42</v>
      </c>
    </row>
    <row r="8131" spans="2:17"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c r="O8131" s="4" t="str">
        <f>TEXT(Table1[[#This Row],[Invoice Date]],"yyyy")</f>
        <v>2021</v>
      </c>
      <c r="P8131" s="4" t="str">
        <f>TEXT(Table1[[#This Row],[Invoice Date]],"mmm")</f>
        <v>Oct</v>
      </c>
      <c r="Q8131" s="4">
        <f>WEEKNUM(Table1[[#This Row],[Invoice Date]])</f>
        <v>42</v>
      </c>
    </row>
    <row r="8132" spans="2:17"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c r="O8132" s="4" t="str">
        <f>TEXT(Table1[[#This Row],[Invoice Date]],"yyyy")</f>
        <v>2021</v>
      </c>
      <c r="P8132" s="4" t="str">
        <f>TEXT(Table1[[#This Row],[Invoice Date]],"mmm")</f>
        <v>Oct</v>
      </c>
      <c r="Q8132" s="4">
        <f>WEEKNUM(Table1[[#This Row],[Invoice Date]])</f>
        <v>42</v>
      </c>
    </row>
    <row r="8133" spans="2:17"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c r="O8133" s="4" t="str">
        <f>TEXT(Table1[[#This Row],[Invoice Date]],"yyyy")</f>
        <v>2021</v>
      </c>
      <c r="P8133" s="4" t="str">
        <f>TEXT(Table1[[#This Row],[Invoice Date]],"mmm")</f>
        <v>Oct</v>
      </c>
      <c r="Q8133" s="4">
        <f>WEEKNUM(Table1[[#This Row],[Invoice Date]])</f>
        <v>43</v>
      </c>
    </row>
    <row r="8134" spans="2:17"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c r="O8134" s="4" t="str">
        <f>TEXT(Table1[[#This Row],[Invoice Date]],"yyyy")</f>
        <v>2021</v>
      </c>
      <c r="P8134" s="4" t="str">
        <f>TEXT(Table1[[#This Row],[Invoice Date]],"mmm")</f>
        <v>Oct</v>
      </c>
      <c r="Q8134" s="4">
        <f>WEEKNUM(Table1[[#This Row],[Invoice Date]])</f>
        <v>43</v>
      </c>
    </row>
    <row r="8135" spans="2:17"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c r="O8135" s="4" t="str">
        <f>TEXT(Table1[[#This Row],[Invoice Date]],"yyyy")</f>
        <v>2021</v>
      </c>
      <c r="P8135" s="4" t="str">
        <f>TEXT(Table1[[#This Row],[Invoice Date]],"mmm")</f>
        <v>Oct</v>
      </c>
      <c r="Q8135" s="4">
        <f>WEEKNUM(Table1[[#This Row],[Invoice Date]])</f>
        <v>43</v>
      </c>
    </row>
    <row r="8136" spans="2:17"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c r="O8136" s="4" t="str">
        <f>TEXT(Table1[[#This Row],[Invoice Date]],"yyyy")</f>
        <v>2021</v>
      </c>
      <c r="P8136" s="4" t="str">
        <f>TEXT(Table1[[#This Row],[Invoice Date]],"mmm")</f>
        <v>Oct</v>
      </c>
      <c r="Q8136" s="4">
        <f>WEEKNUM(Table1[[#This Row],[Invoice Date]])</f>
        <v>43</v>
      </c>
    </row>
    <row r="8137" spans="2:17"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c r="O8137" s="4" t="str">
        <f>TEXT(Table1[[#This Row],[Invoice Date]],"yyyy")</f>
        <v>2021</v>
      </c>
      <c r="P8137" s="4" t="str">
        <f>TEXT(Table1[[#This Row],[Invoice Date]],"mmm")</f>
        <v>Oct</v>
      </c>
      <c r="Q8137" s="4">
        <f>WEEKNUM(Table1[[#This Row],[Invoice Date]])</f>
        <v>43</v>
      </c>
    </row>
    <row r="8138" spans="2:17"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c r="O8138" s="4" t="str">
        <f>TEXT(Table1[[#This Row],[Invoice Date]],"yyyy")</f>
        <v>2021</v>
      </c>
      <c r="P8138" s="4" t="str">
        <f>TEXT(Table1[[#This Row],[Invoice Date]],"mmm")</f>
        <v>Oct</v>
      </c>
      <c r="Q8138" s="4">
        <f>WEEKNUM(Table1[[#This Row],[Invoice Date]])</f>
        <v>43</v>
      </c>
    </row>
    <row r="8139" spans="2:17"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c r="O8139" s="4" t="str">
        <f>TEXT(Table1[[#This Row],[Invoice Date]],"yyyy")</f>
        <v>2021</v>
      </c>
      <c r="P8139" s="4" t="str">
        <f>TEXT(Table1[[#This Row],[Invoice Date]],"mmm")</f>
        <v>Oct</v>
      </c>
      <c r="Q8139" s="4">
        <f>WEEKNUM(Table1[[#This Row],[Invoice Date]])</f>
        <v>43</v>
      </c>
    </row>
    <row r="8140" spans="2:17"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c r="O8140" s="4" t="str">
        <f>TEXT(Table1[[#This Row],[Invoice Date]],"yyyy")</f>
        <v>2021</v>
      </c>
      <c r="P8140" s="4" t="str">
        <f>TEXT(Table1[[#This Row],[Invoice Date]],"mmm")</f>
        <v>Oct</v>
      </c>
      <c r="Q8140" s="4">
        <f>WEEKNUM(Table1[[#This Row],[Invoice Date]])</f>
        <v>44</v>
      </c>
    </row>
    <row r="8141" spans="2:17"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c r="O8141" s="4" t="str">
        <f>TEXT(Table1[[#This Row],[Invoice Date]],"yyyy")</f>
        <v>2021</v>
      </c>
      <c r="P8141" s="4" t="str">
        <f>TEXT(Table1[[#This Row],[Invoice Date]],"mmm")</f>
        <v>Oct</v>
      </c>
      <c r="Q8141" s="4">
        <f>WEEKNUM(Table1[[#This Row],[Invoice Date]])</f>
        <v>44</v>
      </c>
    </row>
    <row r="8142" spans="2:17"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c r="O8142" s="4" t="str">
        <f>TEXT(Table1[[#This Row],[Invoice Date]],"yyyy")</f>
        <v>2021</v>
      </c>
      <c r="P8142" s="4" t="str">
        <f>TEXT(Table1[[#This Row],[Invoice Date]],"mmm")</f>
        <v>Oct</v>
      </c>
      <c r="Q8142" s="4">
        <f>WEEKNUM(Table1[[#This Row],[Invoice Date]])</f>
        <v>44</v>
      </c>
    </row>
    <row r="8143" spans="2:17"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c r="O8143" s="4" t="str">
        <f>TEXT(Table1[[#This Row],[Invoice Date]],"yyyy")</f>
        <v>2021</v>
      </c>
      <c r="P8143" s="4" t="str">
        <f>TEXT(Table1[[#This Row],[Invoice Date]],"mmm")</f>
        <v>Oct</v>
      </c>
      <c r="Q8143" s="4">
        <f>WEEKNUM(Table1[[#This Row],[Invoice Date]])</f>
        <v>44</v>
      </c>
    </row>
    <row r="8144" spans="2:17"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c r="O8144" s="4" t="str">
        <f>TEXT(Table1[[#This Row],[Invoice Date]],"yyyy")</f>
        <v>2021</v>
      </c>
      <c r="P8144" s="4" t="str">
        <f>TEXT(Table1[[#This Row],[Invoice Date]],"mmm")</f>
        <v>Oct</v>
      </c>
      <c r="Q8144" s="4">
        <f>WEEKNUM(Table1[[#This Row],[Invoice Date]])</f>
        <v>44</v>
      </c>
    </row>
    <row r="8145" spans="2:17"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c r="O8145" s="4" t="str">
        <f>TEXT(Table1[[#This Row],[Invoice Date]],"yyyy")</f>
        <v>2021</v>
      </c>
      <c r="P8145" s="4" t="str">
        <f>TEXT(Table1[[#This Row],[Invoice Date]],"mmm")</f>
        <v>Oct</v>
      </c>
      <c r="Q8145" s="4">
        <f>WEEKNUM(Table1[[#This Row],[Invoice Date]])</f>
        <v>44</v>
      </c>
    </row>
    <row r="8146" spans="2:17"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c r="O8146" s="4" t="str">
        <f>TEXT(Table1[[#This Row],[Invoice Date]],"yyyy")</f>
        <v>2021</v>
      </c>
      <c r="P8146" s="4" t="str">
        <f>TEXT(Table1[[#This Row],[Invoice Date]],"mmm")</f>
        <v>Oct</v>
      </c>
      <c r="Q8146" s="4">
        <f>WEEKNUM(Table1[[#This Row],[Invoice Date]])</f>
        <v>44</v>
      </c>
    </row>
    <row r="8147" spans="2:17"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c r="O8147" s="4" t="str">
        <f>TEXT(Table1[[#This Row],[Invoice Date]],"yyyy")</f>
        <v>2021</v>
      </c>
      <c r="P8147" s="4" t="str">
        <f>TEXT(Table1[[#This Row],[Invoice Date]],"mmm")</f>
        <v>Oct</v>
      </c>
      <c r="Q8147" s="4">
        <f>WEEKNUM(Table1[[#This Row],[Invoice Date]])</f>
        <v>45</v>
      </c>
    </row>
    <row r="8148" spans="2:17"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c r="O8148" s="4" t="str">
        <f>TEXT(Table1[[#This Row],[Invoice Date]],"yyyy")</f>
        <v>2021</v>
      </c>
      <c r="P8148" s="4" t="str">
        <f>TEXT(Table1[[#This Row],[Invoice Date]],"mmm")</f>
        <v>Nov</v>
      </c>
      <c r="Q8148" s="4">
        <f>WEEKNUM(Table1[[#This Row],[Invoice Date]])</f>
        <v>45</v>
      </c>
    </row>
    <row r="8149" spans="2:17"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c r="O8149" s="4" t="str">
        <f>TEXT(Table1[[#This Row],[Invoice Date]],"yyyy")</f>
        <v>2021</v>
      </c>
      <c r="P8149" s="4" t="str">
        <f>TEXT(Table1[[#This Row],[Invoice Date]],"mmm")</f>
        <v>Nov</v>
      </c>
      <c r="Q8149" s="4">
        <f>WEEKNUM(Table1[[#This Row],[Invoice Date]])</f>
        <v>45</v>
      </c>
    </row>
    <row r="8150" spans="2:17"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c r="O8150" s="4" t="str">
        <f>TEXT(Table1[[#This Row],[Invoice Date]],"yyyy")</f>
        <v>2021</v>
      </c>
      <c r="P8150" s="4" t="str">
        <f>TEXT(Table1[[#This Row],[Invoice Date]],"mmm")</f>
        <v>Nov</v>
      </c>
      <c r="Q8150" s="4">
        <f>WEEKNUM(Table1[[#This Row],[Invoice Date]])</f>
        <v>45</v>
      </c>
    </row>
    <row r="8151" spans="2:17"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c r="O8151" s="4" t="str">
        <f>TEXT(Table1[[#This Row],[Invoice Date]],"yyyy")</f>
        <v>2021</v>
      </c>
      <c r="P8151" s="4" t="str">
        <f>TEXT(Table1[[#This Row],[Invoice Date]],"mmm")</f>
        <v>Nov</v>
      </c>
      <c r="Q8151" s="4">
        <f>WEEKNUM(Table1[[#This Row],[Invoice Date]])</f>
        <v>45</v>
      </c>
    </row>
    <row r="8152" spans="2:17"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c r="O8152" s="4" t="str">
        <f>TEXT(Table1[[#This Row],[Invoice Date]],"yyyy")</f>
        <v>2021</v>
      </c>
      <c r="P8152" s="4" t="str">
        <f>TEXT(Table1[[#This Row],[Invoice Date]],"mmm")</f>
        <v>Nov</v>
      </c>
      <c r="Q8152" s="4">
        <f>WEEKNUM(Table1[[#This Row],[Invoice Date]])</f>
        <v>45</v>
      </c>
    </row>
    <row r="8153" spans="2:17"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c r="O8153" s="4" t="str">
        <f>TEXT(Table1[[#This Row],[Invoice Date]],"yyyy")</f>
        <v>2021</v>
      </c>
      <c r="P8153" s="4" t="str">
        <f>TEXT(Table1[[#This Row],[Invoice Date]],"mmm")</f>
        <v>Nov</v>
      </c>
      <c r="Q8153" s="4">
        <f>WEEKNUM(Table1[[#This Row],[Invoice Date]])</f>
        <v>45</v>
      </c>
    </row>
    <row r="8154" spans="2:17"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c r="O8154" s="4" t="str">
        <f>TEXT(Table1[[#This Row],[Invoice Date]],"yyyy")</f>
        <v>2021</v>
      </c>
      <c r="P8154" s="4" t="str">
        <f>TEXT(Table1[[#This Row],[Invoice Date]],"mmm")</f>
        <v>Nov</v>
      </c>
      <c r="Q8154" s="4">
        <f>WEEKNUM(Table1[[#This Row],[Invoice Date]])</f>
        <v>46</v>
      </c>
    </row>
    <row r="8155" spans="2:17"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c r="O8155" s="4" t="str">
        <f>TEXT(Table1[[#This Row],[Invoice Date]],"yyyy")</f>
        <v>2021</v>
      </c>
      <c r="P8155" s="4" t="str">
        <f>TEXT(Table1[[#This Row],[Invoice Date]],"mmm")</f>
        <v>Nov</v>
      </c>
      <c r="Q8155" s="4">
        <f>WEEKNUM(Table1[[#This Row],[Invoice Date]])</f>
        <v>46</v>
      </c>
    </row>
    <row r="8156" spans="2:17"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c r="O8156" s="4" t="str">
        <f>TEXT(Table1[[#This Row],[Invoice Date]],"yyyy")</f>
        <v>2021</v>
      </c>
      <c r="P8156" s="4" t="str">
        <f>TEXT(Table1[[#This Row],[Invoice Date]],"mmm")</f>
        <v>Nov</v>
      </c>
      <c r="Q8156" s="4">
        <f>WEEKNUM(Table1[[#This Row],[Invoice Date]])</f>
        <v>46</v>
      </c>
    </row>
    <row r="8157" spans="2:17"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c r="O8157" s="4" t="str">
        <f>TEXT(Table1[[#This Row],[Invoice Date]],"yyyy")</f>
        <v>2021</v>
      </c>
      <c r="P8157" s="4" t="str">
        <f>TEXT(Table1[[#This Row],[Invoice Date]],"mmm")</f>
        <v>Nov</v>
      </c>
      <c r="Q8157" s="4">
        <f>WEEKNUM(Table1[[#This Row],[Invoice Date]])</f>
        <v>46</v>
      </c>
    </row>
    <row r="8158" spans="2:17"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c r="O8158" s="4" t="str">
        <f>TEXT(Table1[[#This Row],[Invoice Date]],"yyyy")</f>
        <v>2021</v>
      </c>
      <c r="P8158" s="4" t="str">
        <f>TEXT(Table1[[#This Row],[Invoice Date]],"mmm")</f>
        <v>Nov</v>
      </c>
      <c r="Q8158" s="4">
        <f>WEEKNUM(Table1[[#This Row],[Invoice Date]])</f>
        <v>46</v>
      </c>
    </row>
    <row r="8159" spans="2:17"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c r="O8159" s="4" t="str">
        <f>TEXT(Table1[[#This Row],[Invoice Date]],"yyyy")</f>
        <v>2021</v>
      </c>
      <c r="P8159" s="4" t="str">
        <f>TEXT(Table1[[#This Row],[Invoice Date]],"mmm")</f>
        <v>Nov</v>
      </c>
      <c r="Q8159" s="4">
        <f>WEEKNUM(Table1[[#This Row],[Invoice Date]])</f>
        <v>46</v>
      </c>
    </row>
    <row r="8160" spans="2:17"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c r="O8160" s="4" t="str">
        <f>TEXT(Table1[[#This Row],[Invoice Date]],"yyyy")</f>
        <v>2021</v>
      </c>
      <c r="P8160" s="4" t="str">
        <f>TEXT(Table1[[#This Row],[Invoice Date]],"mmm")</f>
        <v>Nov</v>
      </c>
      <c r="Q8160" s="4">
        <f>WEEKNUM(Table1[[#This Row],[Invoice Date]])</f>
        <v>46</v>
      </c>
    </row>
    <row r="8161" spans="2:17"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c r="O8161" s="4" t="str">
        <f>TEXT(Table1[[#This Row],[Invoice Date]],"yyyy")</f>
        <v>2021</v>
      </c>
      <c r="P8161" s="4" t="str">
        <f>TEXT(Table1[[#This Row],[Invoice Date]],"mmm")</f>
        <v>Nov</v>
      </c>
      <c r="Q8161" s="4">
        <f>WEEKNUM(Table1[[#This Row],[Invoice Date]])</f>
        <v>47</v>
      </c>
    </row>
    <row r="8162" spans="2:17"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c r="O8162" s="4" t="str">
        <f>TEXT(Table1[[#This Row],[Invoice Date]],"yyyy")</f>
        <v>2021</v>
      </c>
      <c r="P8162" s="4" t="str">
        <f>TEXT(Table1[[#This Row],[Invoice Date]],"mmm")</f>
        <v>Nov</v>
      </c>
      <c r="Q8162" s="4">
        <f>WEEKNUM(Table1[[#This Row],[Invoice Date]])</f>
        <v>47</v>
      </c>
    </row>
    <row r="8163" spans="2:17"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c r="O8163" s="4" t="str">
        <f>TEXT(Table1[[#This Row],[Invoice Date]],"yyyy")</f>
        <v>2021</v>
      </c>
      <c r="P8163" s="4" t="str">
        <f>TEXT(Table1[[#This Row],[Invoice Date]],"mmm")</f>
        <v>Nov</v>
      </c>
      <c r="Q8163" s="4">
        <f>WEEKNUM(Table1[[#This Row],[Invoice Date]])</f>
        <v>47</v>
      </c>
    </row>
    <row r="8164" spans="2:17"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c r="O8164" s="4" t="str">
        <f>TEXT(Table1[[#This Row],[Invoice Date]],"yyyy")</f>
        <v>2021</v>
      </c>
      <c r="P8164" s="4" t="str">
        <f>TEXT(Table1[[#This Row],[Invoice Date]],"mmm")</f>
        <v>Nov</v>
      </c>
      <c r="Q8164" s="4">
        <f>WEEKNUM(Table1[[#This Row],[Invoice Date]])</f>
        <v>47</v>
      </c>
    </row>
    <row r="8165" spans="2:17"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c r="O8165" s="4" t="str">
        <f>TEXT(Table1[[#This Row],[Invoice Date]],"yyyy")</f>
        <v>2021</v>
      </c>
      <c r="P8165" s="4" t="str">
        <f>TEXT(Table1[[#This Row],[Invoice Date]],"mmm")</f>
        <v>Nov</v>
      </c>
      <c r="Q8165" s="4">
        <f>WEEKNUM(Table1[[#This Row],[Invoice Date]])</f>
        <v>47</v>
      </c>
    </row>
    <row r="8166" spans="2:17"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c r="O8166" s="4" t="str">
        <f>TEXT(Table1[[#This Row],[Invoice Date]],"yyyy")</f>
        <v>2021</v>
      </c>
      <c r="P8166" s="4" t="str">
        <f>TEXT(Table1[[#This Row],[Invoice Date]],"mmm")</f>
        <v>Nov</v>
      </c>
      <c r="Q8166" s="4">
        <f>WEEKNUM(Table1[[#This Row],[Invoice Date]])</f>
        <v>47</v>
      </c>
    </row>
    <row r="8167" spans="2:17"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c r="O8167" s="4" t="str">
        <f>TEXT(Table1[[#This Row],[Invoice Date]],"yyyy")</f>
        <v>2021</v>
      </c>
      <c r="P8167" s="4" t="str">
        <f>TEXT(Table1[[#This Row],[Invoice Date]],"mmm")</f>
        <v>Nov</v>
      </c>
      <c r="Q8167" s="4">
        <f>WEEKNUM(Table1[[#This Row],[Invoice Date]])</f>
        <v>47</v>
      </c>
    </row>
    <row r="8168" spans="2:17"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c r="O8168" s="4" t="str">
        <f>TEXT(Table1[[#This Row],[Invoice Date]],"yyyy")</f>
        <v>2021</v>
      </c>
      <c r="P8168" s="4" t="str">
        <f>TEXT(Table1[[#This Row],[Invoice Date]],"mmm")</f>
        <v>Nov</v>
      </c>
      <c r="Q8168" s="4">
        <f>WEEKNUM(Table1[[#This Row],[Invoice Date]])</f>
        <v>48</v>
      </c>
    </row>
    <row r="8169" spans="2:17"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c r="O8169" s="4" t="str">
        <f>TEXT(Table1[[#This Row],[Invoice Date]],"yyyy")</f>
        <v>2021</v>
      </c>
      <c r="P8169" s="4" t="str">
        <f>TEXT(Table1[[#This Row],[Invoice Date]],"mmm")</f>
        <v>Nov</v>
      </c>
      <c r="Q8169" s="4">
        <f>WEEKNUM(Table1[[#This Row],[Invoice Date]])</f>
        <v>48</v>
      </c>
    </row>
    <row r="8170" spans="2:17"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c r="O8170" s="4" t="str">
        <f>TEXT(Table1[[#This Row],[Invoice Date]],"yyyy")</f>
        <v>2021</v>
      </c>
      <c r="P8170" s="4" t="str">
        <f>TEXT(Table1[[#This Row],[Invoice Date]],"mmm")</f>
        <v>Nov</v>
      </c>
      <c r="Q8170" s="4">
        <f>WEEKNUM(Table1[[#This Row],[Invoice Date]])</f>
        <v>48</v>
      </c>
    </row>
    <row r="8171" spans="2:17"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c r="O8171" s="4" t="str">
        <f>TEXT(Table1[[#This Row],[Invoice Date]],"yyyy")</f>
        <v>2021</v>
      </c>
      <c r="P8171" s="4" t="str">
        <f>TEXT(Table1[[#This Row],[Invoice Date]],"mmm")</f>
        <v>Nov</v>
      </c>
      <c r="Q8171" s="4">
        <f>WEEKNUM(Table1[[#This Row],[Invoice Date]])</f>
        <v>48</v>
      </c>
    </row>
    <row r="8172" spans="2:17"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c r="O8172" s="4" t="str">
        <f>TEXT(Table1[[#This Row],[Invoice Date]],"yyyy")</f>
        <v>2021</v>
      </c>
      <c r="P8172" s="4" t="str">
        <f>TEXT(Table1[[#This Row],[Invoice Date]],"mmm")</f>
        <v>Nov</v>
      </c>
      <c r="Q8172" s="4">
        <f>WEEKNUM(Table1[[#This Row],[Invoice Date]])</f>
        <v>48</v>
      </c>
    </row>
    <row r="8173" spans="2:17"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c r="O8173" s="4" t="str">
        <f>TEXT(Table1[[#This Row],[Invoice Date]],"yyyy")</f>
        <v>2021</v>
      </c>
      <c r="P8173" s="4" t="str">
        <f>TEXT(Table1[[#This Row],[Invoice Date]],"mmm")</f>
        <v>Nov</v>
      </c>
      <c r="Q8173" s="4">
        <f>WEEKNUM(Table1[[#This Row],[Invoice Date]])</f>
        <v>48</v>
      </c>
    </row>
    <row r="8174" spans="2:17"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c r="O8174" s="4" t="str">
        <f>TEXT(Table1[[#This Row],[Invoice Date]],"yyyy")</f>
        <v>2021</v>
      </c>
      <c r="P8174" s="4" t="str">
        <f>TEXT(Table1[[#This Row],[Invoice Date]],"mmm")</f>
        <v>Nov</v>
      </c>
      <c r="Q8174" s="4">
        <f>WEEKNUM(Table1[[#This Row],[Invoice Date]])</f>
        <v>48</v>
      </c>
    </row>
    <row r="8175" spans="2:17"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c r="O8175" s="4" t="str">
        <f>TEXT(Table1[[#This Row],[Invoice Date]],"yyyy")</f>
        <v>2021</v>
      </c>
      <c r="P8175" s="4" t="str">
        <f>TEXT(Table1[[#This Row],[Invoice Date]],"mmm")</f>
        <v>Nov</v>
      </c>
      <c r="Q8175" s="4">
        <f>WEEKNUM(Table1[[#This Row],[Invoice Date]])</f>
        <v>49</v>
      </c>
    </row>
    <row r="8176" spans="2:17"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c r="O8176" s="4" t="str">
        <f>TEXT(Table1[[#This Row],[Invoice Date]],"yyyy")</f>
        <v>2021</v>
      </c>
      <c r="P8176" s="4" t="str">
        <f>TEXT(Table1[[#This Row],[Invoice Date]],"mmm")</f>
        <v>Nov</v>
      </c>
      <c r="Q8176" s="4">
        <f>WEEKNUM(Table1[[#This Row],[Invoice Date]])</f>
        <v>49</v>
      </c>
    </row>
    <row r="8177" spans="2:17"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c r="O8177" s="4" t="str">
        <f>TEXT(Table1[[#This Row],[Invoice Date]],"yyyy")</f>
        <v>2021</v>
      </c>
      <c r="P8177" s="4" t="str">
        <f>TEXT(Table1[[#This Row],[Invoice Date]],"mmm")</f>
        <v>Nov</v>
      </c>
      <c r="Q8177" s="4">
        <f>WEEKNUM(Table1[[#This Row],[Invoice Date]])</f>
        <v>49</v>
      </c>
    </row>
    <row r="8178" spans="2:17"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c r="O8178" s="4" t="str">
        <f>TEXT(Table1[[#This Row],[Invoice Date]],"yyyy")</f>
        <v>2021</v>
      </c>
      <c r="P8178" s="4" t="str">
        <f>TEXT(Table1[[#This Row],[Invoice Date]],"mmm")</f>
        <v>Dec</v>
      </c>
      <c r="Q8178" s="4">
        <f>WEEKNUM(Table1[[#This Row],[Invoice Date]])</f>
        <v>49</v>
      </c>
    </row>
    <row r="8179" spans="2:17"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c r="O8179" s="4" t="str">
        <f>TEXT(Table1[[#This Row],[Invoice Date]],"yyyy")</f>
        <v>2021</v>
      </c>
      <c r="P8179" s="4" t="str">
        <f>TEXT(Table1[[#This Row],[Invoice Date]],"mmm")</f>
        <v>Dec</v>
      </c>
      <c r="Q8179" s="4">
        <f>WEEKNUM(Table1[[#This Row],[Invoice Date]])</f>
        <v>49</v>
      </c>
    </row>
    <row r="8180" spans="2:17"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c r="O8180" s="4" t="str">
        <f>TEXT(Table1[[#This Row],[Invoice Date]],"yyyy")</f>
        <v>2021</v>
      </c>
      <c r="P8180" s="4" t="str">
        <f>TEXT(Table1[[#This Row],[Invoice Date]],"mmm")</f>
        <v>Dec</v>
      </c>
      <c r="Q8180" s="4">
        <f>WEEKNUM(Table1[[#This Row],[Invoice Date]])</f>
        <v>49</v>
      </c>
    </row>
    <row r="8181" spans="2:17"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c r="O8181" s="4" t="str">
        <f>TEXT(Table1[[#This Row],[Invoice Date]],"yyyy")</f>
        <v>2021</v>
      </c>
      <c r="P8181" s="4" t="str">
        <f>TEXT(Table1[[#This Row],[Invoice Date]],"mmm")</f>
        <v>Dec</v>
      </c>
      <c r="Q8181" s="4">
        <f>WEEKNUM(Table1[[#This Row],[Invoice Date]])</f>
        <v>49</v>
      </c>
    </row>
    <row r="8182" spans="2:17"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c r="O8182" s="4" t="str">
        <f>TEXT(Table1[[#This Row],[Invoice Date]],"yyyy")</f>
        <v>2021</v>
      </c>
      <c r="P8182" s="4" t="str">
        <f>TEXT(Table1[[#This Row],[Invoice Date]],"mmm")</f>
        <v>Dec</v>
      </c>
      <c r="Q8182" s="4">
        <f>WEEKNUM(Table1[[#This Row],[Invoice Date]])</f>
        <v>50</v>
      </c>
    </row>
    <row r="8183" spans="2:17"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c r="O8183" s="4" t="str">
        <f>TEXT(Table1[[#This Row],[Invoice Date]],"yyyy")</f>
        <v>2021</v>
      </c>
      <c r="P8183" s="4" t="str">
        <f>TEXT(Table1[[#This Row],[Invoice Date]],"mmm")</f>
        <v>Dec</v>
      </c>
      <c r="Q8183" s="4">
        <f>WEEKNUM(Table1[[#This Row],[Invoice Date]])</f>
        <v>50</v>
      </c>
    </row>
    <row r="8184" spans="2:17"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c r="O8184" s="4" t="str">
        <f>TEXT(Table1[[#This Row],[Invoice Date]],"yyyy")</f>
        <v>2021</v>
      </c>
      <c r="P8184" s="4" t="str">
        <f>TEXT(Table1[[#This Row],[Invoice Date]],"mmm")</f>
        <v>Dec</v>
      </c>
      <c r="Q8184" s="4">
        <f>WEEKNUM(Table1[[#This Row],[Invoice Date]])</f>
        <v>50</v>
      </c>
    </row>
    <row r="8185" spans="2:17"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c r="O8185" s="4" t="str">
        <f>TEXT(Table1[[#This Row],[Invoice Date]],"yyyy")</f>
        <v>2021</v>
      </c>
      <c r="P8185" s="4" t="str">
        <f>TEXT(Table1[[#This Row],[Invoice Date]],"mmm")</f>
        <v>Dec</v>
      </c>
      <c r="Q8185" s="4">
        <f>WEEKNUM(Table1[[#This Row],[Invoice Date]])</f>
        <v>50</v>
      </c>
    </row>
    <row r="8186" spans="2:17"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c r="O8186" s="4" t="str">
        <f>TEXT(Table1[[#This Row],[Invoice Date]],"yyyy")</f>
        <v>2021</v>
      </c>
      <c r="P8186" s="4" t="str">
        <f>TEXT(Table1[[#This Row],[Invoice Date]],"mmm")</f>
        <v>Dec</v>
      </c>
      <c r="Q8186" s="4">
        <f>WEEKNUM(Table1[[#This Row],[Invoice Date]])</f>
        <v>50</v>
      </c>
    </row>
    <row r="8187" spans="2:17"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c r="O8187" s="4" t="str">
        <f>TEXT(Table1[[#This Row],[Invoice Date]],"yyyy")</f>
        <v>2021</v>
      </c>
      <c r="P8187" s="4" t="str">
        <f>TEXT(Table1[[#This Row],[Invoice Date]],"mmm")</f>
        <v>Dec</v>
      </c>
      <c r="Q8187" s="4">
        <f>WEEKNUM(Table1[[#This Row],[Invoice Date]])</f>
        <v>50</v>
      </c>
    </row>
    <row r="8188" spans="2:17"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c r="O8188" s="4" t="str">
        <f>TEXT(Table1[[#This Row],[Invoice Date]],"yyyy")</f>
        <v>2021</v>
      </c>
      <c r="P8188" s="4" t="str">
        <f>TEXT(Table1[[#This Row],[Invoice Date]],"mmm")</f>
        <v>Dec</v>
      </c>
      <c r="Q8188" s="4">
        <f>WEEKNUM(Table1[[#This Row],[Invoice Date]])</f>
        <v>50</v>
      </c>
    </row>
    <row r="8189" spans="2:17"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c r="O8189" s="4" t="str">
        <f>TEXT(Table1[[#This Row],[Invoice Date]],"yyyy")</f>
        <v>2021</v>
      </c>
      <c r="P8189" s="4" t="str">
        <f>TEXT(Table1[[#This Row],[Invoice Date]],"mmm")</f>
        <v>Dec</v>
      </c>
      <c r="Q8189" s="4">
        <f>WEEKNUM(Table1[[#This Row],[Invoice Date]])</f>
        <v>51</v>
      </c>
    </row>
    <row r="8190" spans="2:17"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c r="O8190" s="4" t="str">
        <f>TEXT(Table1[[#This Row],[Invoice Date]],"yyyy")</f>
        <v>2021</v>
      </c>
      <c r="P8190" s="4" t="str">
        <f>TEXT(Table1[[#This Row],[Invoice Date]],"mmm")</f>
        <v>Dec</v>
      </c>
      <c r="Q8190" s="4">
        <f>WEEKNUM(Table1[[#This Row],[Invoice Date]])</f>
        <v>51</v>
      </c>
    </row>
    <row r="8191" spans="2:17"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c r="O8191" s="4" t="str">
        <f>TEXT(Table1[[#This Row],[Invoice Date]],"yyyy")</f>
        <v>2021</v>
      </c>
      <c r="P8191" s="4" t="str">
        <f>TEXT(Table1[[#This Row],[Invoice Date]],"mmm")</f>
        <v>Dec</v>
      </c>
      <c r="Q8191" s="4">
        <f>WEEKNUM(Table1[[#This Row],[Invoice Date]])</f>
        <v>51</v>
      </c>
    </row>
    <row r="8192" spans="2:17"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c r="O8192" s="4" t="str">
        <f>TEXT(Table1[[#This Row],[Invoice Date]],"yyyy")</f>
        <v>2021</v>
      </c>
      <c r="P8192" s="4" t="str">
        <f>TEXT(Table1[[#This Row],[Invoice Date]],"mmm")</f>
        <v>Dec</v>
      </c>
      <c r="Q8192" s="4">
        <f>WEEKNUM(Table1[[#This Row],[Invoice Date]])</f>
        <v>51</v>
      </c>
    </row>
    <row r="8193" spans="2:17"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c r="O8193" s="4" t="str">
        <f>TEXT(Table1[[#This Row],[Invoice Date]],"yyyy")</f>
        <v>2021</v>
      </c>
      <c r="P8193" s="4" t="str">
        <f>TEXT(Table1[[#This Row],[Invoice Date]],"mmm")</f>
        <v>Dec</v>
      </c>
      <c r="Q8193" s="4">
        <f>WEEKNUM(Table1[[#This Row],[Invoice Date]])</f>
        <v>51</v>
      </c>
    </row>
    <row r="8194" spans="2:17"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c r="O8194" s="4" t="str">
        <f>TEXT(Table1[[#This Row],[Invoice Date]],"yyyy")</f>
        <v>2021</v>
      </c>
      <c r="P8194" s="4" t="str">
        <f>TEXT(Table1[[#This Row],[Invoice Date]],"mmm")</f>
        <v>Dec</v>
      </c>
      <c r="Q8194" s="4">
        <f>WEEKNUM(Table1[[#This Row],[Invoice Date]])</f>
        <v>51</v>
      </c>
    </row>
    <row r="8195" spans="2:17"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c r="O8195" s="4" t="str">
        <f>TEXT(Table1[[#This Row],[Invoice Date]],"yyyy")</f>
        <v>2021</v>
      </c>
      <c r="P8195" s="4" t="str">
        <f>TEXT(Table1[[#This Row],[Invoice Date]],"mmm")</f>
        <v>Dec</v>
      </c>
      <c r="Q8195" s="4">
        <f>WEEKNUM(Table1[[#This Row],[Invoice Date]])</f>
        <v>51</v>
      </c>
    </row>
    <row r="8196" spans="2:17"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c r="O8196" s="4" t="str">
        <f>TEXT(Table1[[#This Row],[Invoice Date]],"yyyy")</f>
        <v>2021</v>
      </c>
      <c r="P8196" s="4" t="str">
        <f>TEXT(Table1[[#This Row],[Invoice Date]],"mmm")</f>
        <v>Dec</v>
      </c>
      <c r="Q8196" s="4">
        <f>WEEKNUM(Table1[[#This Row],[Invoice Date]])</f>
        <v>52</v>
      </c>
    </row>
    <row r="8197" spans="2:17"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c r="O8197" s="4" t="str">
        <f>TEXT(Table1[[#This Row],[Invoice Date]],"yyyy")</f>
        <v>2021</v>
      </c>
      <c r="P8197" s="4" t="str">
        <f>TEXT(Table1[[#This Row],[Invoice Date]],"mmm")</f>
        <v>Dec</v>
      </c>
      <c r="Q8197" s="4">
        <f>WEEKNUM(Table1[[#This Row],[Invoice Date]])</f>
        <v>52</v>
      </c>
    </row>
    <row r="8198" spans="2:17"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c r="O8198" s="4" t="str">
        <f>TEXT(Table1[[#This Row],[Invoice Date]],"yyyy")</f>
        <v>2021</v>
      </c>
      <c r="P8198" s="4" t="str">
        <f>TEXT(Table1[[#This Row],[Invoice Date]],"mmm")</f>
        <v>Dec</v>
      </c>
      <c r="Q8198" s="4">
        <f>WEEKNUM(Table1[[#This Row],[Invoice Date]])</f>
        <v>52</v>
      </c>
    </row>
    <row r="8199" spans="2:17"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c r="O8199" s="4" t="str">
        <f>TEXT(Table1[[#This Row],[Invoice Date]],"yyyy")</f>
        <v>2021</v>
      </c>
      <c r="P8199" s="4" t="str">
        <f>TEXT(Table1[[#This Row],[Invoice Date]],"mmm")</f>
        <v>Dec</v>
      </c>
      <c r="Q8199" s="4">
        <f>WEEKNUM(Table1[[#This Row],[Invoice Date]])</f>
        <v>52</v>
      </c>
    </row>
    <row r="8200" spans="2:17"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c r="O8200" s="4" t="str">
        <f>TEXT(Table1[[#This Row],[Invoice Date]],"yyyy")</f>
        <v>2021</v>
      </c>
      <c r="P8200" s="4" t="str">
        <f>TEXT(Table1[[#This Row],[Invoice Date]],"mmm")</f>
        <v>Dec</v>
      </c>
      <c r="Q8200" s="4">
        <f>WEEKNUM(Table1[[#This Row],[Invoice Date]])</f>
        <v>52</v>
      </c>
    </row>
    <row r="8201" spans="2:17"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c r="O8201" s="4" t="str">
        <f>TEXT(Table1[[#This Row],[Invoice Date]],"yyyy")</f>
        <v>2021</v>
      </c>
      <c r="P8201" s="4" t="str">
        <f>TEXT(Table1[[#This Row],[Invoice Date]],"mmm")</f>
        <v>Dec</v>
      </c>
      <c r="Q8201" s="4">
        <f>WEEKNUM(Table1[[#This Row],[Invoice Date]])</f>
        <v>52</v>
      </c>
    </row>
    <row r="8202" spans="2:17"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c r="O8202" s="4" t="str">
        <f>TEXT(Table1[[#This Row],[Invoice Date]],"yyyy")</f>
        <v>2021</v>
      </c>
      <c r="P8202" s="4" t="str">
        <f>TEXT(Table1[[#This Row],[Invoice Date]],"mmm")</f>
        <v>Dec</v>
      </c>
      <c r="Q8202" s="4">
        <f>WEEKNUM(Table1[[#This Row],[Invoice Date]])</f>
        <v>52</v>
      </c>
    </row>
    <row r="8203" spans="2:17"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c r="O8203" s="4" t="str">
        <f>TEXT(Table1[[#This Row],[Invoice Date]],"yyyy")</f>
        <v>2021</v>
      </c>
      <c r="P8203" s="4" t="str">
        <f>TEXT(Table1[[#This Row],[Invoice Date]],"mmm")</f>
        <v>Dec</v>
      </c>
      <c r="Q8203" s="4">
        <f>WEEKNUM(Table1[[#This Row],[Invoice Date]])</f>
        <v>53</v>
      </c>
    </row>
    <row r="8204" spans="2:17"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c r="O8204" s="4" t="str">
        <f>TEXT(Table1[[#This Row],[Invoice Date]],"yyyy")</f>
        <v>2021</v>
      </c>
      <c r="P8204" s="4" t="str">
        <f>TEXT(Table1[[#This Row],[Invoice Date]],"mmm")</f>
        <v>Dec</v>
      </c>
      <c r="Q8204" s="4">
        <f>WEEKNUM(Table1[[#This Row],[Invoice Date]])</f>
        <v>53</v>
      </c>
    </row>
    <row r="8205" spans="2:17"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c r="O8205" s="4" t="str">
        <f>TEXT(Table1[[#This Row],[Invoice Date]],"yyyy")</f>
        <v>2021</v>
      </c>
      <c r="P8205" s="4" t="str">
        <f>TEXT(Table1[[#This Row],[Invoice Date]],"mmm")</f>
        <v>Dec</v>
      </c>
      <c r="Q8205" s="4">
        <f>WEEKNUM(Table1[[#This Row],[Invoice Date]])</f>
        <v>53</v>
      </c>
    </row>
    <row r="8206" spans="2:17"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c r="O8206" s="4" t="str">
        <f>TEXT(Table1[[#This Row],[Invoice Date]],"yyyy")</f>
        <v>2021</v>
      </c>
      <c r="P8206" s="4" t="str">
        <f>TEXT(Table1[[#This Row],[Invoice Date]],"mmm")</f>
        <v>Dec</v>
      </c>
      <c r="Q8206" s="4">
        <f>WEEKNUM(Table1[[#This Row],[Invoice Date]])</f>
        <v>53</v>
      </c>
    </row>
    <row r="8207" spans="2:17"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c r="O8207" s="4" t="str">
        <f>TEXT(Table1[[#This Row],[Invoice Date]],"yyyy")</f>
        <v>2021</v>
      </c>
      <c r="P8207" s="4" t="str">
        <f>TEXT(Table1[[#This Row],[Invoice Date]],"mmm")</f>
        <v>Dec</v>
      </c>
      <c r="Q8207" s="4">
        <f>WEEKNUM(Table1[[#This Row],[Invoice Date]])</f>
        <v>53</v>
      </c>
    </row>
    <row r="8208" spans="2:17"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c r="O8208" s="4" t="str">
        <f>TEXT(Table1[[#This Row],[Invoice Date]],"yyyy")</f>
        <v>2021</v>
      </c>
      <c r="P8208" s="4" t="str">
        <f>TEXT(Table1[[#This Row],[Invoice Date]],"mmm")</f>
        <v>Dec</v>
      </c>
      <c r="Q8208" s="4">
        <f>WEEKNUM(Table1[[#This Row],[Invoice Date]])</f>
        <v>53</v>
      </c>
    </row>
    <row r="8209" spans="2:17"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c r="O8209" s="4" t="str">
        <f>TEXT(Table1[[#This Row],[Invoice Date]],"yyyy")</f>
        <v>2020</v>
      </c>
      <c r="P8209" s="4" t="str">
        <f>TEXT(Table1[[#This Row],[Invoice Date]],"mmm")</f>
        <v>Jan</v>
      </c>
      <c r="Q8209" s="4">
        <f>WEEKNUM(Table1[[#This Row],[Invoice Date]])</f>
        <v>1</v>
      </c>
    </row>
    <row r="8210" spans="2:17"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c r="O8210" s="4" t="str">
        <f>TEXT(Table1[[#This Row],[Invoice Date]],"yyyy")</f>
        <v>2020</v>
      </c>
      <c r="P8210" s="4" t="str">
        <f>TEXT(Table1[[#This Row],[Invoice Date]],"mmm")</f>
        <v>Jan</v>
      </c>
      <c r="Q8210" s="4">
        <f>WEEKNUM(Table1[[#This Row],[Invoice Date]])</f>
        <v>1</v>
      </c>
    </row>
    <row r="8211" spans="2:17"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c r="O8211" s="4" t="str">
        <f>TEXT(Table1[[#This Row],[Invoice Date]],"yyyy")</f>
        <v>2020</v>
      </c>
      <c r="P8211" s="4" t="str">
        <f>TEXT(Table1[[#This Row],[Invoice Date]],"mmm")</f>
        <v>Jan</v>
      </c>
      <c r="Q8211" s="4">
        <f>WEEKNUM(Table1[[#This Row],[Invoice Date]])</f>
        <v>1</v>
      </c>
    </row>
    <row r="8212" spans="2:17"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c r="O8212" s="4" t="str">
        <f>TEXT(Table1[[#This Row],[Invoice Date]],"yyyy")</f>
        <v>2020</v>
      </c>
      <c r="P8212" s="4" t="str">
        <f>TEXT(Table1[[#This Row],[Invoice Date]],"mmm")</f>
        <v>Jan</v>
      </c>
      <c r="Q8212" s="4">
        <f>WEEKNUM(Table1[[#This Row],[Invoice Date]])</f>
        <v>1</v>
      </c>
    </row>
    <row r="8213" spans="2:17"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c r="O8213" s="4" t="str">
        <f>TEXT(Table1[[#This Row],[Invoice Date]],"yyyy")</f>
        <v>2020</v>
      </c>
      <c r="P8213" s="4" t="str">
        <f>TEXT(Table1[[#This Row],[Invoice Date]],"mmm")</f>
        <v>Jan</v>
      </c>
      <c r="Q8213" s="4">
        <f>WEEKNUM(Table1[[#This Row],[Invoice Date]])</f>
        <v>2</v>
      </c>
    </row>
    <row r="8214" spans="2:17"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c r="O8214" s="4" t="str">
        <f>TEXT(Table1[[#This Row],[Invoice Date]],"yyyy")</f>
        <v>2020</v>
      </c>
      <c r="P8214" s="4" t="str">
        <f>TEXT(Table1[[#This Row],[Invoice Date]],"mmm")</f>
        <v>Jan</v>
      </c>
      <c r="Q8214" s="4">
        <f>WEEKNUM(Table1[[#This Row],[Invoice Date]])</f>
        <v>2</v>
      </c>
    </row>
    <row r="8215" spans="2:17"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c r="O8215" s="4" t="str">
        <f>TEXT(Table1[[#This Row],[Invoice Date]],"yyyy")</f>
        <v>2020</v>
      </c>
      <c r="P8215" s="4" t="str">
        <f>TEXT(Table1[[#This Row],[Invoice Date]],"mmm")</f>
        <v>Jan</v>
      </c>
      <c r="Q8215" s="4">
        <f>WEEKNUM(Table1[[#This Row],[Invoice Date]])</f>
        <v>2</v>
      </c>
    </row>
    <row r="8216" spans="2:17"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c r="O8216" s="4" t="str">
        <f>TEXT(Table1[[#This Row],[Invoice Date]],"yyyy")</f>
        <v>2020</v>
      </c>
      <c r="P8216" s="4" t="str">
        <f>TEXT(Table1[[#This Row],[Invoice Date]],"mmm")</f>
        <v>Jan</v>
      </c>
      <c r="Q8216" s="4">
        <f>WEEKNUM(Table1[[#This Row],[Invoice Date]])</f>
        <v>2</v>
      </c>
    </row>
    <row r="8217" spans="2:17"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c r="O8217" s="4" t="str">
        <f>TEXT(Table1[[#This Row],[Invoice Date]],"yyyy")</f>
        <v>2020</v>
      </c>
      <c r="P8217" s="4" t="str">
        <f>TEXT(Table1[[#This Row],[Invoice Date]],"mmm")</f>
        <v>Jan</v>
      </c>
      <c r="Q8217" s="4">
        <f>WEEKNUM(Table1[[#This Row],[Invoice Date]])</f>
        <v>2</v>
      </c>
    </row>
    <row r="8218" spans="2:17"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c r="O8218" s="4" t="str">
        <f>TEXT(Table1[[#This Row],[Invoice Date]],"yyyy")</f>
        <v>2020</v>
      </c>
      <c r="P8218" s="4" t="str">
        <f>TEXT(Table1[[#This Row],[Invoice Date]],"mmm")</f>
        <v>Jan</v>
      </c>
      <c r="Q8218" s="4">
        <f>WEEKNUM(Table1[[#This Row],[Invoice Date]])</f>
        <v>2</v>
      </c>
    </row>
    <row r="8219" spans="2:17"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c r="O8219" s="4" t="str">
        <f>TEXT(Table1[[#This Row],[Invoice Date]],"yyyy")</f>
        <v>2020</v>
      </c>
      <c r="P8219" s="4" t="str">
        <f>TEXT(Table1[[#This Row],[Invoice Date]],"mmm")</f>
        <v>Jan</v>
      </c>
      <c r="Q8219" s="4">
        <f>WEEKNUM(Table1[[#This Row],[Invoice Date]])</f>
        <v>2</v>
      </c>
    </row>
    <row r="8220" spans="2:17"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c r="O8220" s="4" t="str">
        <f>TEXT(Table1[[#This Row],[Invoice Date]],"yyyy")</f>
        <v>2020</v>
      </c>
      <c r="P8220" s="4" t="str">
        <f>TEXT(Table1[[#This Row],[Invoice Date]],"mmm")</f>
        <v>Jan</v>
      </c>
      <c r="Q8220" s="4">
        <f>WEEKNUM(Table1[[#This Row],[Invoice Date]])</f>
        <v>3</v>
      </c>
    </row>
    <row r="8221" spans="2:17"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c r="O8221" s="4" t="str">
        <f>TEXT(Table1[[#This Row],[Invoice Date]],"yyyy")</f>
        <v>2020</v>
      </c>
      <c r="P8221" s="4" t="str">
        <f>TEXT(Table1[[#This Row],[Invoice Date]],"mmm")</f>
        <v>Jan</v>
      </c>
      <c r="Q8221" s="4">
        <f>WEEKNUM(Table1[[#This Row],[Invoice Date]])</f>
        <v>3</v>
      </c>
    </row>
    <row r="8222" spans="2:17"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c r="O8222" s="4" t="str">
        <f>TEXT(Table1[[#This Row],[Invoice Date]],"yyyy")</f>
        <v>2020</v>
      </c>
      <c r="P8222" s="4" t="str">
        <f>TEXT(Table1[[#This Row],[Invoice Date]],"mmm")</f>
        <v>Jan</v>
      </c>
      <c r="Q8222" s="4">
        <f>WEEKNUM(Table1[[#This Row],[Invoice Date]])</f>
        <v>3</v>
      </c>
    </row>
    <row r="8223" spans="2:17"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c r="O8223" s="4" t="str">
        <f>TEXT(Table1[[#This Row],[Invoice Date]],"yyyy")</f>
        <v>2020</v>
      </c>
      <c r="P8223" s="4" t="str">
        <f>TEXT(Table1[[#This Row],[Invoice Date]],"mmm")</f>
        <v>Jan</v>
      </c>
      <c r="Q8223" s="4">
        <f>WEEKNUM(Table1[[#This Row],[Invoice Date]])</f>
        <v>3</v>
      </c>
    </row>
    <row r="8224" spans="2:17"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c r="O8224" s="4" t="str">
        <f>TEXT(Table1[[#This Row],[Invoice Date]],"yyyy")</f>
        <v>2020</v>
      </c>
      <c r="P8224" s="4" t="str">
        <f>TEXT(Table1[[#This Row],[Invoice Date]],"mmm")</f>
        <v>Jan</v>
      </c>
      <c r="Q8224" s="4">
        <f>WEEKNUM(Table1[[#This Row],[Invoice Date]])</f>
        <v>3</v>
      </c>
    </row>
    <row r="8225" spans="2:17"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c r="O8225" s="4" t="str">
        <f>TEXT(Table1[[#This Row],[Invoice Date]],"yyyy")</f>
        <v>2020</v>
      </c>
      <c r="P8225" s="4" t="str">
        <f>TEXT(Table1[[#This Row],[Invoice Date]],"mmm")</f>
        <v>Jan</v>
      </c>
      <c r="Q8225" s="4">
        <f>WEEKNUM(Table1[[#This Row],[Invoice Date]])</f>
        <v>3</v>
      </c>
    </row>
    <row r="8226" spans="2:17"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c r="O8226" s="4" t="str">
        <f>TEXT(Table1[[#This Row],[Invoice Date]],"yyyy")</f>
        <v>2020</v>
      </c>
      <c r="P8226" s="4" t="str">
        <f>TEXT(Table1[[#This Row],[Invoice Date]],"mmm")</f>
        <v>Jan</v>
      </c>
      <c r="Q8226" s="4">
        <f>WEEKNUM(Table1[[#This Row],[Invoice Date]])</f>
        <v>3</v>
      </c>
    </row>
    <row r="8227" spans="2:17"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c r="O8227" s="4" t="str">
        <f>TEXT(Table1[[#This Row],[Invoice Date]],"yyyy")</f>
        <v>2020</v>
      </c>
      <c r="P8227" s="4" t="str">
        <f>TEXT(Table1[[#This Row],[Invoice Date]],"mmm")</f>
        <v>Jan</v>
      </c>
      <c r="Q8227" s="4">
        <f>WEEKNUM(Table1[[#This Row],[Invoice Date]])</f>
        <v>4</v>
      </c>
    </row>
    <row r="8228" spans="2:17"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c r="O8228" s="4" t="str">
        <f>TEXT(Table1[[#This Row],[Invoice Date]],"yyyy")</f>
        <v>2020</v>
      </c>
      <c r="P8228" s="4" t="str">
        <f>TEXT(Table1[[#This Row],[Invoice Date]],"mmm")</f>
        <v>Jan</v>
      </c>
      <c r="Q8228" s="4">
        <f>WEEKNUM(Table1[[#This Row],[Invoice Date]])</f>
        <v>4</v>
      </c>
    </row>
    <row r="8229" spans="2:17"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c r="O8229" s="4" t="str">
        <f>TEXT(Table1[[#This Row],[Invoice Date]],"yyyy")</f>
        <v>2020</v>
      </c>
      <c r="P8229" s="4" t="str">
        <f>TEXT(Table1[[#This Row],[Invoice Date]],"mmm")</f>
        <v>Jan</v>
      </c>
      <c r="Q8229" s="4">
        <f>WEEKNUM(Table1[[#This Row],[Invoice Date]])</f>
        <v>4</v>
      </c>
    </row>
    <row r="8230" spans="2:17"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c r="O8230" s="4" t="str">
        <f>TEXT(Table1[[#This Row],[Invoice Date]],"yyyy")</f>
        <v>2020</v>
      </c>
      <c r="P8230" s="4" t="str">
        <f>TEXT(Table1[[#This Row],[Invoice Date]],"mmm")</f>
        <v>Jan</v>
      </c>
      <c r="Q8230" s="4">
        <f>WEEKNUM(Table1[[#This Row],[Invoice Date]])</f>
        <v>4</v>
      </c>
    </row>
    <row r="8231" spans="2:17"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c r="O8231" s="4" t="str">
        <f>TEXT(Table1[[#This Row],[Invoice Date]],"yyyy")</f>
        <v>2020</v>
      </c>
      <c r="P8231" s="4" t="str">
        <f>TEXT(Table1[[#This Row],[Invoice Date]],"mmm")</f>
        <v>Jan</v>
      </c>
      <c r="Q8231" s="4">
        <f>WEEKNUM(Table1[[#This Row],[Invoice Date]])</f>
        <v>4</v>
      </c>
    </row>
    <row r="8232" spans="2:17"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c r="O8232" s="4" t="str">
        <f>TEXT(Table1[[#This Row],[Invoice Date]],"yyyy")</f>
        <v>2020</v>
      </c>
      <c r="P8232" s="4" t="str">
        <f>TEXT(Table1[[#This Row],[Invoice Date]],"mmm")</f>
        <v>Jan</v>
      </c>
      <c r="Q8232" s="4">
        <f>WEEKNUM(Table1[[#This Row],[Invoice Date]])</f>
        <v>4</v>
      </c>
    </row>
    <row r="8233" spans="2:17"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c r="O8233" s="4" t="str">
        <f>TEXT(Table1[[#This Row],[Invoice Date]],"yyyy")</f>
        <v>2020</v>
      </c>
      <c r="P8233" s="4" t="str">
        <f>TEXT(Table1[[#This Row],[Invoice Date]],"mmm")</f>
        <v>Jan</v>
      </c>
      <c r="Q8233" s="4">
        <f>WEEKNUM(Table1[[#This Row],[Invoice Date]])</f>
        <v>4</v>
      </c>
    </row>
    <row r="8234" spans="2:17"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c r="O8234" s="4" t="str">
        <f>TEXT(Table1[[#This Row],[Invoice Date]],"yyyy")</f>
        <v>2020</v>
      </c>
      <c r="P8234" s="4" t="str">
        <f>TEXT(Table1[[#This Row],[Invoice Date]],"mmm")</f>
        <v>Jan</v>
      </c>
      <c r="Q8234" s="4">
        <f>WEEKNUM(Table1[[#This Row],[Invoice Date]])</f>
        <v>5</v>
      </c>
    </row>
    <row r="8235" spans="2:17"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c r="O8235" s="4" t="str">
        <f>TEXT(Table1[[#This Row],[Invoice Date]],"yyyy")</f>
        <v>2020</v>
      </c>
      <c r="P8235" s="4" t="str">
        <f>TEXT(Table1[[#This Row],[Invoice Date]],"mmm")</f>
        <v>Jan</v>
      </c>
      <c r="Q8235" s="4">
        <f>WEEKNUM(Table1[[#This Row],[Invoice Date]])</f>
        <v>5</v>
      </c>
    </row>
    <row r="8236" spans="2:17"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c r="O8236" s="4" t="str">
        <f>TEXT(Table1[[#This Row],[Invoice Date]],"yyyy")</f>
        <v>2020</v>
      </c>
      <c r="P8236" s="4" t="str">
        <f>TEXT(Table1[[#This Row],[Invoice Date]],"mmm")</f>
        <v>Jan</v>
      </c>
      <c r="Q8236" s="4">
        <f>WEEKNUM(Table1[[#This Row],[Invoice Date]])</f>
        <v>5</v>
      </c>
    </row>
    <row r="8237" spans="2:17"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c r="O8237" s="4" t="str">
        <f>TEXT(Table1[[#This Row],[Invoice Date]],"yyyy")</f>
        <v>2020</v>
      </c>
      <c r="P8237" s="4" t="str">
        <f>TEXT(Table1[[#This Row],[Invoice Date]],"mmm")</f>
        <v>Jan</v>
      </c>
      <c r="Q8237" s="4">
        <f>WEEKNUM(Table1[[#This Row],[Invoice Date]])</f>
        <v>5</v>
      </c>
    </row>
    <row r="8238" spans="2:17"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c r="O8238" s="4" t="str">
        <f>TEXT(Table1[[#This Row],[Invoice Date]],"yyyy")</f>
        <v>2020</v>
      </c>
      <c r="P8238" s="4" t="str">
        <f>TEXT(Table1[[#This Row],[Invoice Date]],"mmm")</f>
        <v>Jan</v>
      </c>
      <c r="Q8238" s="4">
        <f>WEEKNUM(Table1[[#This Row],[Invoice Date]])</f>
        <v>5</v>
      </c>
    </row>
    <row r="8239" spans="2:17"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c r="O8239" s="4" t="str">
        <f>TEXT(Table1[[#This Row],[Invoice Date]],"yyyy")</f>
        <v>2020</v>
      </c>
      <c r="P8239" s="4" t="str">
        <f>TEXT(Table1[[#This Row],[Invoice Date]],"mmm")</f>
        <v>Jan</v>
      </c>
      <c r="Q8239" s="4">
        <f>WEEKNUM(Table1[[#This Row],[Invoice Date]])</f>
        <v>5</v>
      </c>
    </row>
    <row r="8240" spans="2:17"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c r="O8240" s="4" t="str">
        <f>TEXT(Table1[[#This Row],[Invoice Date]],"yyyy")</f>
        <v>2020</v>
      </c>
      <c r="P8240" s="4" t="str">
        <f>TEXT(Table1[[#This Row],[Invoice Date]],"mmm")</f>
        <v>Feb</v>
      </c>
      <c r="Q8240" s="4">
        <f>WEEKNUM(Table1[[#This Row],[Invoice Date]])</f>
        <v>5</v>
      </c>
    </row>
    <row r="8241" spans="2:17"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c r="O8241" s="4" t="str">
        <f>TEXT(Table1[[#This Row],[Invoice Date]],"yyyy")</f>
        <v>2020</v>
      </c>
      <c r="P8241" s="4" t="str">
        <f>TEXT(Table1[[#This Row],[Invoice Date]],"mmm")</f>
        <v>Feb</v>
      </c>
      <c r="Q8241" s="4">
        <f>WEEKNUM(Table1[[#This Row],[Invoice Date]])</f>
        <v>6</v>
      </c>
    </row>
    <row r="8242" spans="2:17"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c r="O8242" s="4" t="str">
        <f>TEXT(Table1[[#This Row],[Invoice Date]],"yyyy")</f>
        <v>2020</v>
      </c>
      <c r="P8242" s="4" t="str">
        <f>TEXT(Table1[[#This Row],[Invoice Date]],"mmm")</f>
        <v>Feb</v>
      </c>
      <c r="Q8242" s="4">
        <f>WEEKNUM(Table1[[#This Row],[Invoice Date]])</f>
        <v>6</v>
      </c>
    </row>
    <row r="8243" spans="2:17"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c r="O8243" s="4" t="str">
        <f>TEXT(Table1[[#This Row],[Invoice Date]],"yyyy")</f>
        <v>2020</v>
      </c>
      <c r="P8243" s="4" t="str">
        <f>TEXT(Table1[[#This Row],[Invoice Date]],"mmm")</f>
        <v>Feb</v>
      </c>
      <c r="Q8243" s="4">
        <f>WEEKNUM(Table1[[#This Row],[Invoice Date]])</f>
        <v>6</v>
      </c>
    </row>
    <row r="8244" spans="2:17"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c r="O8244" s="4" t="str">
        <f>TEXT(Table1[[#This Row],[Invoice Date]],"yyyy")</f>
        <v>2020</v>
      </c>
      <c r="P8244" s="4" t="str">
        <f>TEXT(Table1[[#This Row],[Invoice Date]],"mmm")</f>
        <v>Feb</v>
      </c>
      <c r="Q8244" s="4">
        <f>WEEKNUM(Table1[[#This Row],[Invoice Date]])</f>
        <v>6</v>
      </c>
    </row>
    <row r="8245" spans="2:17"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c r="O8245" s="4" t="str">
        <f>TEXT(Table1[[#This Row],[Invoice Date]],"yyyy")</f>
        <v>2020</v>
      </c>
      <c r="P8245" s="4" t="str">
        <f>TEXT(Table1[[#This Row],[Invoice Date]],"mmm")</f>
        <v>Feb</v>
      </c>
      <c r="Q8245" s="4">
        <f>WEEKNUM(Table1[[#This Row],[Invoice Date]])</f>
        <v>6</v>
      </c>
    </row>
    <row r="8246" spans="2:17"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c r="O8246" s="4" t="str">
        <f>TEXT(Table1[[#This Row],[Invoice Date]],"yyyy")</f>
        <v>2020</v>
      </c>
      <c r="P8246" s="4" t="str">
        <f>TEXT(Table1[[#This Row],[Invoice Date]],"mmm")</f>
        <v>Feb</v>
      </c>
      <c r="Q8246" s="4">
        <f>WEEKNUM(Table1[[#This Row],[Invoice Date]])</f>
        <v>6</v>
      </c>
    </row>
    <row r="8247" spans="2:17"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c r="O8247" s="4" t="str">
        <f>TEXT(Table1[[#This Row],[Invoice Date]],"yyyy")</f>
        <v>2020</v>
      </c>
      <c r="P8247" s="4" t="str">
        <f>TEXT(Table1[[#This Row],[Invoice Date]],"mmm")</f>
        <v>Feb</v>
      </c>
      <c r="Q8247" s="4">
        <f>WEEKNUM(Table1[[#This Row],[Invoice Date]])</f>
        <v>6</v>
      </c>
    </row>
    <row r="8248" spans="2:17"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c r="O8248" s="4" t="str">
        <f>TEXT(Table1[[#This Row],[Invoice Date]],"yyyy")</f>
        <v>2020</v>
      </c>
      <c r="P8248" s="4" t="str">
        <f>TEXT(Table1[[#This Row],[Invoice Date]],"mmm")</f>
        <v>Feb</v>
      </c>
      <c r="Q8248" s="4">
        <f>WEEKNUM(Table1[[#This Row],[Invoice Date]])</f>
        <v>7</v>
      </c>
    </row>
    <row r="8249" spans="2:17"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c r="O8249" s="4" t="str">
        <f>TEXT(Table1[[#This Row],[Invoice Date]],"yyyy")</f>
        <v>2020</v>
      </c>
      <c r="P8249" s="4" t="str">
        <f>TEXT(Table1[[#This Row],[Invoice Date]],"mmm")</f>
        <v>Feb</v>
      </c>
      <c r="Q8249" s="4">
        <f>WEEKNUM(Table1[[#This Row],[Invoice Date]])</f>
        <v>7</v>
      </c>
    </row>
    <row r="8250" spans="2:17"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c r="O8250" s="4" t="str">
        <f>TEXT(Table1[[#This Row],[Invoice Date]],"yyyy")</f>
        <v>2020</v>
      </c>
      <c r="P8250" s="4" t="str">
        <f>TEXT(Table1[[#This Row],[Invoice Date]],"mmm")</f>
        <v>Feb</v>
      </c>
      <c r="Q8250" s="4">
        <f>WEEKNUM(Table1[[#This Row],[Invoice Date]])</f>
        <v>7</v>
      </c>
    </row>
    <row r="8251" spans="2:17"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c r="O8251" s="4" t="str">
        <f>TEXT(Table1[[#This Row],[Invoice Date]],"yyyy")</f>
        <v>2020</v>
      </c>
      <c r="P8251" s="4" t="str">
        <f>TEXT(Table1[[#This Row],[Invoice Date]],"mmm")</f>
        <v>Feb</v>
      </c>
      <c r="Q8251" s="4">
        <f>WEEKNUM(Table1[[#This Row],[Invoice Date]])</f>
        <v>7</v>
      </c>
    </row>
    <row r="8252" spans="2:17"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c r="O8252" s="4" t="str">
        <f>TEXT(Table1[[#This Row],[Invoice Date]],"yyyy")</f>
        <v>2020</v>
      </c>
      <c r="P8252" s="4" t="str">
        <f>TEXT(Table1[[#This Row],[Invoice Date]],"mmm")</f>
        <v>Feb</v>
      </c>
      <c r="Q8252" s="4">
        <f>WEEKNUM(Table1[[#This Row],[Invoice Date]])</f>
        <v>7</v>
      </c>
    </row>
    <row r="8253" spans="2:17"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c r="O8253" s="4" t="str">
        <f>TEXT(Table1[[#This Row],[Invoice Date]],"yyyy")</f>
        <v>2020</v>
      </c>
      <c r="P8253" s="4" t="str">
        <f>TEXT(Table1[[#This Row],[Invoice Date]],"mmm")</f>
        <v>Feb</v>
      </c>
      <c r="Q8253" s="4">
        <f>WEEKNUM(Table1[[#This Row],[Invoice Date]])</f>
        <v>7</v>
      </c>
    </row>
    <row r="8254" spans="2:17"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c r="O8254" s="4" t="str">
        <f>TEXT(Table1[[#This Row],[Invoice Date]],"yyyy")</f>
        <v>2020</v>
      </c>
      <c r="P8254" s="4" t="str">
        <f>TEXT(Table1[[#This Row],[Invoice Date]],"mmm")</f>
        <v>Feb</v>
      </c>
      <c r="Q8254" s="4">
        <f>WEEKNUM(Table1[[#This Row],[Invoice Date]])</f>
        <v>7</v>
      </c>
    </row>
    <row r="8255" spans="2:17"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c r="O8255" s="4" t="str">
        <f>TEXT(Table1[[#This Row],[Invoice Date]],"yyyy")</f>
        <v>2020</v>
      </c>
      <c r="P8255" s="4" t="str">
        <f>TEXT(Table1[[#This Row],[Invoice Date]],"mmm")</f>
        <v>Feb</v>
      </c>
      <c r="Q8255" s="4">
        <f>WEEKNUM(Table1[[#This Row],[Invoice Date]])</f>
        <v>8</v>
      </c>
    </row>
    <row r="8256" spans="2:17"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c r="O8256" s="4" t="str">
        <f>TEXT(Table1[[#This Row],[Invoice Date]],"yyyy")</f>
        <v>2020</v>
      </c>
      <c r="P8256" s="4" t="str">
        <f>TEXT(Table1[[#This Row],[Invoice Date]],"mmm")</f>
        <v>Feb</v>
      </c>
      <c r="Q8256" s="4">
        <f>WEEKNUM(Table1[[#This Row],[Invoice Date]])</f>
        <v>8</v>
      </c>
    </row>
    <row r="8257" spans="2:17"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c r="O8257" s="4" t="str">
        <f>TEXT(Table1[[#This Row],[Invoice Date]],"yyyy")</f>
        <v>2020</v>
      </c>
      <c r="P8257" s="4" t="str">
        <f>TEXT(Table1[[#This Row],[Invoice Date]],"mmm")</f>
        <v>Feb</v>
      </c>
      <c r="Q8257" s="4">
        <f>WEEKNUM(Table1[[#This Row],[Invoice Date]])</f>
        <v>8</v>
      </c>
    </row>
    <row r="8258" spans="2:17"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c r="O8258" s="4" t="str">
        <f>TEXT(Table1[[#This Row],[Invoice Date]],"yyyy")</f>
        <v>2020</v>
      </c>
      <c r="P8258" s="4" t="str">
        <f>TEXT(Table1[[#This Row],[Invoice Date]],"mmm")</f>
        <v>Feb</v>
      </c>
      <c r="Q8258" s="4">
        <f>WEEKNUM(Table1[[#This Row],[Invoice Date]])</f>
        <v>8</v>
      </c>
    </row>
    <row r="8259" spans="2:17"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c r="O8259" s="4" t="str">
        <f>TEXT(Table1[[#This Row],[Invoice Date]],"yyyy")</f>
        <v>2020</v>
      </c>
      <c r="P8259" s="4" t="str">
        <f>TEXT(Table1[[#This Row],[Invoice Date]],"mmm")</f>
        <v>Feb</v>
      </c>
      <c r="Q8259" s="4">
        <f>WEEKNUM(Table1[[#This Row],[Invoice Date]])</f>
        <v>8</v>
      </c>
    </row>
    <row r="8260" spans="2:17"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c r="O8260" s="4" t="str">
        <f>TEXT(Table1[[#This Row],[Invoice Date]],"yyyy")</f>
        <v>2020</v>
      </c>
      <c r="P8260" s="4" t="str">
        <f>TEXT(Table1[[#This Row],[Invoice Date]],"mmm")</f>
        <v>Feb</v>
      </c>
      <c r="Q8260" s="4">
        <f>WEEKNUM(Table1[[#This Row],[Invoice Date]])</f>
        <v>8</v>
      </c>
    </row>
    <row r="8261" spans="2:17"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c r="O8261" s="4" t="str">
        <f>TEXT(Table1[[#This Row],[Invoice Date]],"yyyy")</f>
        <v>2020</v>
      </c>
      <c r="P8261" s="4" t="str">
        <f>TEXT(Table1[[#This Row],[Invoice Date]],"mmm")</f>
        <v>Feb</v>
      </c>
      <c r="Q8261" s="4">
        <f>WEEKNUM(Table1[[#This Row],[Invoice Date]])</f>
        <v>8</v>
      </c>
    </row>
    <row r="8262" spans="2:17"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c r="O8262" s="4" t="str">
        <f>TEXT(Table1[[#This Row],[Invoice Date]],"yyyy")</f>
        <v>2020</v>
      </c>
      <c r="P8262" s="4" t="str">
        <f>TEXT(Table1[[#This Row],[Invoice Date]],"mmm")</f>
        <v>Feb</v>
      </c>
      <c r="Q8262" s="4">
        <f>WEEKNUM(Table1[[#This Row],[Invoice Date]])</f>
        <v>9</v>
      </c>
    </row>
    <row r="8263" spans="2:17"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c r="O8263" s="4" t="str">
        <f>TEXT(Table1[[#This Row],[Invoice Date]],"yyyy")</f>
        <v>2020</v>
      </c>
      <c r="P8263" s="4" t="str">
        <f>TEXT(Table1[[#This Row],[Invoice Date]],"mmm")</f>
        <v>Feb</v>
      </c>
      <c r="Q8263" s="4">
        <f>WEEKNUM(Table1[[#This Row],[Invoice Date]])</f>
        <v>9</v>
      </c>
    </row>
    <row r="8264" spans="2:17"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c r="O8264" s="4" t="str">
        <f>TEXT(Table1[[#This Row],[Invoice Date]],"yyyy")</f>
        <v>2020</v>
      </c>
      <c r="P8264" s="4" t="str">
        <f>TEXT(Table1[[#This Row],[Invoice Date]],"mmm")</f>
        <v>Feb</v>
      </c>
      <c r="Q8264" s="4">
        <f>WEEKNUM(Table1[[#This Row],[Invoice Date]])</f>
        <v>9</v>
      </c>
    </row>
    <row r="8265" spans="2:17"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c r="O8265" s="4" t="str">
        <f>TEXT(Table1[[#This Row],[Invoice Date]],"yyyy")</f>
        <v>2020</v>
      </c>
      <c r="P8265" s="4" t="str">
        <f>TEXT(Table1[[#This Row],[Invoice Date]],"mmm")</f>
        <v>Feb</v>
      </c>
      <c r="Q8265" s="4">
        <f>WEEKNUM(Table1[[#This Row],[Invoice Date]])</f>
        <v>9</v>
      </c>
    </row>
    <row r="8266" spans="2:17"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c r="O8266" s="4" t="str">
        <f>TEXT(Table1[[#This Row],[Invoice Date]],"yyyy")</f>
        <v>2020</v>
      </c>
      <c r="P8266" s="4" t="str">
        <f>TEXT(Table1[[#This Row],[Invoice Date]],"mmm")</f>
        <v>Feb</v>
      </c>
      <c r="Q8266" s="4">
        <f>WEEKNUM(Table1[[#This Row],[Invoice Date]])</f>
        <v>9</v>
      </c>
    </row>
    <row r="8267" spans="2:17"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c r="O8267" s="4" t="str">
        <f>TEXT(Table1[[#This Row],[Invoice Date]],"yyyy")</f>
        <v>2020</v>
      </c>
      <c r="P8267" s="4" t="str">
        <f>TEXT(Table1[[#This Row],[Invoice Date]],"mmm")</f>
        <v>Feb</v>
      </c>
      <c r="Q8267" s="4">
        <f>WEEKNUM(Table1[[#This Row],[Invoice Date]])</f>
        <v>9</v>
      </c>
    </row>
    <row r="8268" spans="2:17"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c r="O8268" s="4" t="str">
        <f>TEXT(Table1[[#This Row],[Invoice Date]],"yyyy")</f>
        <v>2020</v>
      </c>
      <c r="P8268" s="4" t="str">
        <f>TEXT(Table1[[#This Row],[Invoice Date]],"mmm")</f>
        <v>Mar</v>
      </c>
      <c r="Q8268" s="4">
        <f>WEEKNUM(Table1[[#This Row],[Invoice Date]])</f>
        <v>10</v>
      </c>
    </row>
    <row r="8269" spans="2:17"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c r="O8269" s="4" t="str">
        <f>TEXT(Table1[[#This Row],[Invoice Date]],"yyyy")</f>
        <v>2020</v>
      </c>
      <c r="P8269" s="4" t="str">
        <f>TEXT(Table1[[#This Row],[Invoice Date]],"mmm")</f>
        <v>Mar</v>
      </c>
      <c r="Q8269" s="4">
        <f>WEEKNUM(Table1[[#This Row],[Invoice Date]])</f>
        <v>10</v>
      </c>
    </row>
    <row r="8270" spans="2:17"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c r="O8270" s="4" t="str">
        <f>TEXT(Table1[[#This Row],[Invoice Date]],"yyyy")</f>
        <v>2020</v>
      </c>
      <c r="P8270" s="4" t="str">
        <f>TEXT(Table1[[#This Row],[Invoice Date]],"mmm")</f>
        <v>Mar</v>
      </c>
      <c r="Q8270" s="4">
        <f>WEEKNUM(Table1[[#This Row],[Invoice Date]])</f>
        <v>10</v>
      </c>
    </row>
    <row r="8271" spans="2:17"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c r="O8271" s="4" t="str">
        <f>TEXT(Table1[[#This Row],[Invoice Date]],"yyyy")</f>
        <v>2020</v>
      </c>
      <c r="P8271" s="4" t="str">
        <f>TEXT(Table1[[#This Row],[Invoice Date]],"mmm")</f>
        <v>Mar</v>
      </c>
      <c r="Q8271" s="4">
        <f>WEEKNUM(Table1[[#This Row],[Invoice Date]])</f>
        <v>10</v>
      </c>
    </row>
    <row r="8272" spans="2:17"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c r="O8272" s="4" t="str">
        <f>TEXT(Table1[[#This Row],[Invoice Date]],"yyyy")</f>
        <v>2020</v>
      </c>
      <c r="P8272" s="4" t="str">
        <f>TEXT(Table1[[#This Row],[Invoice Date]],"mmm")</f>
        <v>Mar</v>
      </c>
      <c r="Q8272" s="4">
        <f>WEEKNUM(Table1[[#This Row],[Invoice Date]])</f>
        <v>10</v>
      </c>
    </row>
    <row r="8273" spans="2:17"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c r="O8273" s="4" t="str">
        <f>TEXT(Table1[[#This Row],[Invoice Date]],"yyyy")</f>
        <v>2020</v>
      </c>
      <c r="P8273" s="4" t="str">
        <f>TEXT(Table1[[#This Row],[Invoice Date]],"mmm")</f>
        <v>Mar</v>
      </c>
      <c r="Q8273" s="4">
        <f>WEEKNUM(Table1[[#This Row],[Invoice Date]])</f>
        <v>10</v>
      </c>
    </row>
    <row r="8274" spans="2:17"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c r="O8274" s="4" t="str">
        <f>TEXT(Table1[[#This Row],[Invoice Date]],"yyyy")</f>
        <v>2020</v>
      </c>
      <c r="P8274" s="4" t="str">
        <f>TEXT(Table1[[#This Row],[Invoice Date]],"mmm")</f>
        <v>Mar</v>
      </c>
      <c r="Q8274" s="4">
        <f>WEEKNUM(Table1[[#This Row],[Invoice Date]])</f>
        <v>10</v>
      </c>
    </row>
    <row r="8275" spans="2:17"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c r="O8275" s="4" t="str">
        <f>TEXT(Table1[[#This Row],[Invoice Date]],"yyyy")</f>
        <v>2020</v>
      </c>
      <c r="P8275" s="4" t="str">
        <f>TEXT(Table1[[#This Row],[Invoice Date]],"mmm")</f>
        <v>Mar</v>
      </c>
      <c r="Q8275" s="4">
        <f>WEEKNUM(Table1[[#This Row],[Invoice Date]])</f>
        <v>11</v>
      </c>
    </row>
    <row r="8276" spans="2:17"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c r="O8276" s="4" t="str">
        <f>TEXT(Table1[[#This Row],[Invoice Date]],"yyyy")</f>
        <v>2020</v>
      </c>
      <c r="P8276" s="4" t="str">
        <f>TEXT(Table1[[#This Row],[Invoice Date]],"mmm")</f>
        <v>Mar</v>
      </c>
      <c r="Q8276" s="4">
        <f>WEEKNUM(Table1[[#This Row],[Invoice Date]])</f>
        <v>11</v>
      </c>
    </row>
    <row r="8277" spans="2:17"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c r="O8277" s="4" t="str">
        <f>TEXT(Table1[[#This Row],[Invoice Date]],"yyyy")</f>
        <v>2020</v>
      </c>
      <c r="P8277" s="4" t="str">
        <f>TEXT(Table1[[#This Row],[Invoice Date]],"mmm")</f>
        <v>Mar</v>
      </c>
      <c r="Q8277" s="4">
        <f>WEEKNUM(Table1[[#This Row],[Invoice Date]])</f>
        <v>11</v>
      </c>
    </row>
    <row r="8278" spans="2:17"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c r="O8278" s="4" t="str">
        <f>TEXT(Table1[[#This Row],[Invoice Date]],"yyyy")</f>
        <v>2020</v>
      </c>
      <c r="P8278" s="4" t="str">
        <f>TEXT(Table1[[#This Row],[Invoice Date]],"mmm")</f>
        <v>Mar</v>
      </c>
      <c r="Q8278" s="4">
        <f>WEEKNUM(Table1[[#This Row],[Invoice Date]])</f>
        <v>11</v>
      </c>
    </row>
    <row r="8279" spans="2:17"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c r="O8279" s="4" t="str">
        <f>TEXT(Table1[[#This Row],[Invoice Date]],"yyyy")</f>
        <v>2020</v>
      </c>
      <c r="P8279" s="4" t="str">
        <f>TEXT(Table1[[#This Row],[Invoice Date]],"mmm")</f>
        <v>Mar</v>
      </c>
      <c r="Q8279" s="4">
        <f>WEEKNUM(Table1[[#This Row],[Invoice Date]])</f>
        <v>11</v>
      </c>
    </row>
    <row r="8280" spans="2:17"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c r="O8280" s="4" t="str">
        <f>TEXT(Table1[[#This Row],[Invoice Date]],"yyyy")</f>
        <v>2020</v>
      </c>
      <c r="P8280" s="4" t="str">
        <f>TEXT(Table1[[#This Row],[Invoice Date]],"mmm")</f>
        <v>Mar</v>
      </c>
      <c r="Q8280" s="4">
        <f>WEEKNUM(Table1[[#This Row],[Invoice Date]])</f>
        <v>11</v>
      </c>
    </row>
    <row r="8281" spans="2:17"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c r="O8281" s="4" t="str">
        <f>TEXT(Table1[[#This Row],[Invoice Date]],"yyyy")</f>
        <v>2020</v>
      </c>
      <c r="P8281" s="4" t="str">
        <f>TEXT(Table1[[#This Row],[Invoice Date]],"mmm")</f>
        <v>Mar</v>
      </c>
      <c r="Q8281" s="4">
        <f>WEEKNUM(Table1[[#This Row],[Invoice Date]])</f>
        <v>11</v>
      </c>
    </row>
    <row r="8282" spans="2:17"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c r="O8282" s="4" t="str">
        <f>TEXT(Table1[[#This Row],[Invoice Date]],"yyyy")</f>
        <v>2020</v>
      </c>
      <c r="P8282" s="4" t="str">
        <f>TEXT(Table1[[#This Row],[Invoice Date]],"mmm")</f>
        <v>Mar</v>
      </c>
      <c r="Q8282" s="4">
        <f>WEEKNUM(Table1[[#This Row],[Invoice Date]])</f>
        <v>12</v>
      </c>
    </row>
    <row r="8283" spans="2:17"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c r="O8283" s="4" t="str">
        <f>TEXT(Table1[[#This Row],[Invoice Date]],"yyyy")</f>
        <v>2020</v>
      </c>
      <c r="P8283" s="4" t="str">
        <f>TEXT(Table1[[#This Row],[Invoice Date]],"mmm")</f>
        <v>Mar</v>
      </c>
      <c r="Q8283" s="4">
        <f>WEEKNUM(Table1[[#This Row],[Invoice Date]])</f>
        <v>12</v>
      </c>
    </row>
    <row r="8284" spans="2:17"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c r="O8284" s="4" t="str">
        <f>TEXT(Table1[[#This Row],[Invoice Date]],"yyyy")</f>
        <v>2020</v>
      </c>
      <c r="P8284" s="4" t="str">
        <f>TEXT(Table1[[#This Row],[Invoice Date]],"mmm")</f>
        <v>Mar</v>
      </c>
      <c r="Q8284" s="4">
        <f>WEEKNUM(Table1[[#This Row],[Invoice Date]])</f>
        <v>12</v>
      </c>
    </row>
    <row r="8285" spans="2:17"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c r="O8285" s="4" t="str">
        <f>TEXT(Table1[[#This Row],[Invoice Date]],"yyyy")</f>
        <v>2020</v>
      </c>
      <c r="P8285" s="4" t="str">
        <f>TEXT(Table1[[#This Row],[Invoice Date]],"mmm")</f>
        <v>Mar</v>
      </c>
      <c r="Q8285" s="4">
        <f>WEEKNUM(Table1[[#This Row],[Invoice Date]])</f>
        <v>12</v>
      </c>
    </row>
    <row r="8286" spans="2:17"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c r="O8286" s="4" t="str">
        <f>TEXT(Table1[[#This Row],[Invoice Date]],"yyyy")</f>
        <v>2021</v>
      </c>
      <c r="P8286" s="4" t="str">
        <f>TEXT(Table1[[#This Row],[Invoice Date]],"mmm")</f>
        <v>Mar</v>
      </c>
      <c r="Q8286" s="4">
        <f>WEEKNUM(Table1[[#This Row],[Invoice Date]])</f>
        <v>12</v>
      </c>
    </row>
    <row r="8287" spans="2:17"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c r="O8287" s="4" t="str">
        <f>TEXT(Table1[[#This Row],[Invoice Date]],"yyyy")</f>
        <v>2021</v>
      </c>
      <c r="P8287" s="4" t="str">
        <f>TEXT(Table1[[#This Row],[Invoice Date]],"mmm")</f>
        <v>Mar</v>
      </c>
      <c r="Q8287" s="4">
        <f>WEEKNUM(Table1[[#This Row],[Invoice Date]])</f>
        <v>12</v>
      </c>
    </row>
    <row r="8288" spans="2:17"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c r="O8288" s="4" t="str">
        <f>TEXT(Table1[[#This Row],[Invoice Date]],"yyyy")</f>
        <v>2021</v>
      </c>
      <c r="P8288" s="4" t="str">
        <f>TEXT(Table1[[#This Row],[Invoice Date]],"mmm")</f>
        <v>Mar</v>
      </c>
      <c r="Q8288" s="4">
        <f>WEEKNUM(Table1[[#This Row],[Invoice Date]])</f>
        <v>12</v>
      </c>
    </row>
    <row r="8289" spans="2:17"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c r="O8289" s="4" t="str">
        <f>TEXT(Table1[[#This Row],[Invoice Date]],"yyyy")</f>
        <v>2021</v>
      </c>
      <c r="P8289" s="4" t="str">
        <f>TEXT(Table1[[#This Row],[Invoice Date]],"mmm")</f>
        <v>Mar</v>
      </c>
      <c r="Q8289" s="4">
        <f>WEEKNUM(Table1[[#This Row],[Invoice Date]])</f>
        <v>12</v>
      </c>
    </row>
    <row r="8290" spans="2:17"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c r="O8290" s="4" t="str">
        <f>TEXT(Table1[[#This Row],[Invoice Date]],"yyyy")</f>
        <v>2021</v>
      </c>
      <c r="P8290" s="4" t="str">
        <f>TEXT(Table1[[#This Row],[Invoice Date]],"mmm")</f>
        <v>Mar</v>
      </c>
      <c r="Q8290" s="4">
        <f>WEEKNUM(Table1[[#This Row],[Invoice Date]])</f>
        <v>12</v>
      </c>
    </row>
    <row r="8291" spans="2:17"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c r="O8291" s="4" t="str">
        <f>TEXT(Table1[[#This Row],[Invoice Date]],"yyyy")</f>
        <v>2021</v>
      </c>
      <c r="P8291" s="4" t="str">
        <f>TEXT(Table1[[#This Row],[Invoice Date]],"mmm")</f>
        <v>Mar</v>
      </c>
      <c r="Q8291" s="4">
        <f>WEEKNUM(Table1[[#This Row],[Invoice Date]])</f>
        <v>12</v>
      </c>
    </row>
    <row r="8292" spans="2:17"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c r="O8292" s="4" t="str">
        <f>TEXT(Table1[[#This Row],[Invoice Date]],"yyyy")</f>
        <v>2021</v>
      </c>
      <c r="P8292" s="4" t="str">
        <f>TEXT(Table1[[#This Row],[Invoice Date]],"mmm")</f>
        <v>Mar</v>
      </c>
      <c r="Q8292" s="4">
        <f>WEEKNUM(Table1[[#This Row],[Invoice Date]])</f>
        <v>12</v>
      </c>
    </row>
    <row r="8293" spans="2:17"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c r="O8293" s="4" t="str">
        <f>TEXT(Table1[[#This Row],[Invoice Date]],"yyyy")</f>
        <v>2021</v>
      </c>
      <c r="P8293" s="4" t="str">
        <f>TEXT(Table1[[#This Row],[Invoice Date]],"mmm")</f>
        <v>Mar</v>
      </c>
      <c r="Q8293" s="4">
        <f>WEEKNUM(Table1[[#This Row],[Invoice Date]])</f>
        <v>13</v>
      </c>
    </row>
    <row r="8294" spans="2:17"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c r="O8294" s="4" t="str">
        <f>TEXT(Table1[[#This Row],[Invoice Date]],"yyyy")</f>
        <v>2021</v>
      </c>
      <c r="P8294" s="4" t="str">
        <f>TEXT(Table1[[#This Row],[Invoice Date]],"mmm")</f>
        <v>Mar</v>
      </c>
      <c r="Q8294" s="4">
        <f>WEEKNUM(Table1[[#This Row],[Invoice Date]])</f>
        <v>13</v>
      </c>
    </row>
    <row r="8295" spans="2:17"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c r="O8295" s="4" t="str">
        <f>TEXT(Table1[[#This Row],[Invoice Date]],"yyyy")</f>
        <v>2021</v>
      </c>
      <c r="P8295" s="4" t="str">
        <f>TEXT(Table1[[#This Row],[Invoice Date]],"mmm")</f>
        <v>Mar</v>
      </c>
      <c r="Q8295" s="4">
        <f>WEEKNUM(Table1[[#This Row],[Invoice Date]])</f>
        <v>13</v>
      </c>
    </row>
    <row r="8296" spans="2:17"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c r="O8296" s="4" t="str">
        <f>TEXT(Table1[[#This Row],[Invoice Date]],"yyyy")</f>
        <v>2021</v>
      </c>
      <c r="P8296" s="4" t="str">
        <f>TEXT(Table1[[#This Row],[Invoice Date]],"mmm")</f>
        <v>Mar</v>
      </c>
      <c r="Q8296" s="4">
        <f>WEEKNUM(Table1[[#This Row],[Invoice Date]])</f>
        <v>13</v>
      </c>
    </row>
    <row r="8297" spans="2:17"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c r="O8297" s="4" t="str">
        <f>TEXT(Table1[[#This Row],[Invoice Date]],"yyyy")</f>
        <v>2021</v>
      </c>
      <c r="P8297" s="4" t="str">
        <f>TEXT(Table1[[#This Row],[Invoice Date]],"mmm")</f>
        <v>Mar</v>
      </c>
      <c r="Q8297" s="4">
        <f>WEEKNUM(Table1[[#This Row],[Invoice Date]])</f>
        <v>13</v>
      </c>
    </row>
    <row r="8298" spans="2:17"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c r="O8298" s="4" t="str">
        <f>TEXT(Table1[[#This Row],[Invoice Date]],"yyyy")</f>
        <v>2021</v>
      </c>
      <c r="P8298" s="4" t="str">
        <f>TEXT(Table1[[#This Row],[Invoice Date]],"mmm")</f>
        <v>Mar</v>
      </c>
      <c r="Q8298" s="4">
        <f>WEEKNUM(Table1[[#This Row],[Invoice Date]])</f>
        <v>13</v>
      </c>
    </row>
    <row r="8299" spans="2:17"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c r="O8299" s="4" t="str">
        <f>TEXT(Table1[[#This Row],[Invoice Date]],"yyyy")</f>
        <v>2021</v>
      </c>
      <c r="P8299" s="4" t="str">
        <f>TEXT(Table1[[#This Row],[Invoice Date]],"mmm")</f>
        <v>Mar</v>
      </c>
      <c r="Q8299" s="4">
        <f>WEEKNUM(Table1[[#This Row],[Invoice Date]])</f>
        <v>13</v>
      </c>
    </row>
    <row r="8300" spans="2:17"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c r="O8300" s="4" t="str">
        <f>TEXT(Table1[[#This Row],[Invoice Date]],"yyyy")</f>
        <v>2021</v>
      </c>
      <c r="P8300" s="4" t="str">
        <f>TEXT(Table1[[#This Row],[Invoice Date]],"mmm")</f>
        <v>Mar</v>
      </c>
      <c r="Q8300" s="4">
        <f>WEEKNUM(Table1[[#This Row],[Invoice Date]])</f>
        <v>14</v>
      </c>
    </row>
    <row r="8301" spans="2:17"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c r="O8301" s="4" t="str">
        <f>TEXT(Table1[[#This Row],[Invoice Date]],"yyyy")</f>
        <v>2021</v>
      </c>
      <c r="P8301" s="4" t="str">
        <f>TEXT(Table1[[#This Row],[Invoice Date]],"mmm")</f>
        <v>Mar</v>
      </c>
      <c r="Q8301" s="4">
        <f>WEEKNUM(Table1[[#This Row],[Invoice Date]])</f>
        <v>14</v>
      </c>
    </row>
    <row r="8302" spans="2:17"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c r="O8302" s="4" t="str">
        <f>TEXT(Table1[[#This Row],[Invoice Date]],"yyyy")</f>
        <v>2021</v>
      </c>
      <c r="P8302" s="4" t="str">
        <f>TEXT(Table1[[#This Row],[Invoice Date]],"mmm")</f>
        <v>Mar</v>
      </c>
      <c r="Q8302" s="4">
        <f>WEEKNUM(Table1[[#This Row],[Invoice Date]])</f>
        <v>14</v>
      </c>
    </row>
    <row r="8303" spans="2:17"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c r="O8303" s="4" t="str">
        <f>TEXT(Table1[[#This Row],[Invoice Date]],"yyyy")</f>
        <v>2021</v>
      </c>
      <c r="P8303" s="4" t="str">
        <f>TEXT(Table1[[#This Row],[Invoice Date]],"mmm")</f>
        <v>Mar</v>
      </c>
      <c r="Q8303" s="4">
        <f>WEEKNUM(Table1[[#This Row],[Invoice Date]])</f>
        <v>14</v>
      </c>
    </row>
    <row r="8304" spans="2:17"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c r="O8304" s="4" t="str">
        <f>TEXT(Table1[[#This Row],[Invoice Date]],"yyyy")</f>
        <v>2021</v>
      </c>
      <c r="P8304" s="4" t="str">
        <f>TEXT(Table1[[#This Row],[Invoice Date]],"mmm")</f>
        <v>Apr</v>
      </c>
      <c r="Q8304" s="4">
        <f>WEEKNUM(Table1[[#This Row],[Invoice Date]])</f>
        <v>14</v>
      </c>
    </row>
    <row r="8305" spans="2:17"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c r="O8305" s="4" t="str">
        <f>TEXT(Table1[[#This Row],[Invoice Date]],"yyyy")</f>
        <v>2021</v>
      </c>
      <c r="P8305" s="4" t="str">
        <f>TEXT(Table1[[#This Row],[Invoice Date]],"mmm")</f>
        <v>Apr</v>
      </c>
      <c r="Q8305" s="4">
        <f>WEEKNUM(Table1[[#This Row],[Invoice Date]])</f>
        <v>14</v>
      </c>
    </row>
    <row r="8306" spans="2:17"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c r="O8306" s="4" t="str">
        <f>TEXT(Table1[[#This Row],[Invoice Date]],"yyyy")</f>
        <v>2021</v>
      </c>
      <c r="P8306" s="4" t="str">
        <f>TEXT(Table1[[#This Row],[Invoice Date]],"mmm")</f>
        <v>Apr</v>
      </c>
      <c r="Q8306" s="4">
        <f>WEEKNUM(Table1[[#This Row],[Invoice Date]])</f>
        <v>14</v>
      </c>
    </row>
    <row r="8307" spans="2:17"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c r="O8307" s="4" t="str">
        <f>TEXT(Table1[[#This Row],[Invoice Date]],"yyyy")</f>
        <v>2021</v>
      </c>
      <c r="P8307" s="4" t="str">
        <f>TEXT(Table1[[#This Row],[Invoice Date]],"mmm")</f>
        <v>Apr</v>
      </c>
      <c r="Q8307" s="4">
        <f>WEEKNUM(Table1[[#This Row],[Invoice Date]])</f>
        <v>15</v>
      </c>
    </row>
    <row r="8308" spans="2:17"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c r="O8308" s="4" t="str">
        <f>TEXT(Table1[[#This Row],[Invoice Date]],"yyyy")</f>
        <v>2021</v>
      </c>
      <c r="P8308" s="4" t="str">
        <f>TEXT(Table1[[#This Row],[Invoice Date]],"mmm")</f>
        <v>Apr</v>
      </c>
      <c r="Q8308" s="4">
        <f>WEEKNUM(Table1[[#This Row],[Invoice Date]])</f>
        <v>15</v>
      </c>
    </row>
    <row r="8309" spans="2:17"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c r="O8309" s="4" t="str">
        <f>TEXT(Table1[[#This Row],[Invoice Date]],"yyyy")</f>
        <v>2021</v>
      </c>
      <c r="P8309" s="4" t="str">
        <f>TEXT(Table1[[#This Row],[Invoice Date]],"mmm")</f>
        <v>Apr</v>
      </c>
      <c r="Q8309" s="4">
        <f>WEEKNUM(Table1[[#This Row],[Invoice Date]])</f>
        <v>15</v>
      </c>
    </row>
    <row r="8310" spans="2:17"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c r="O8310" s="4" t="str">
        <f>TEXT(Table1[[#This Row],[Invoice Date]],"yyyy")</f>
        <v>2021</v>
      </c>
      <c r="P8310" s="4" t="str">
        <f>TEXT(Table1[[#This Row],[Invoice Date]],"mmm")</f>
        <v>Apr</v>
      </c>
      <c r="Q8310" s="4">
        <f>WEEKNUM(Table1[[#This Row],[Invoice Date]])</f>
        <v>15</v>
      </c>
    </row>
    <row r="8311" spans="2:17"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c r="O8311" s="4" t="str">
        <f>TEXT(Table1[[#This Row],[Invoice Date]],"yyyy")</f>
        <v>2021</v>
      </c>
      <c r="P8311" s="4" t="str">
        <f>TEXT(Table1[[#This Row],[Invoice Date]],"mmm")</f>
        <v>Apr</v>
      </c>
      <c r="Q8311" s="4">
        <f>WEEKNUM(Table1[[#This Row],[Invoice Date]])</f>
        <v>15</v>
      </c>
    </row>
    <row r="8312" spans="2:17"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c r="O8312" s="4" t="str">
        <f>TEXT(Table1[[#This Row],[Invoice Date]],"yyyy")</f>
        <v>2021</v>
      </c>
      <c r="P8312" s="4" t="str">
        <f>TEXT(Table1[[#This Row],[Invoice Date]],"mmm")</f>
        <v>Apr</v>
      </c>
      <c r="Q8312" s="4">
        <f>WEEKNUM(Table1[[#This Row],[Invoice Date]])</f>
        <v>15</v>
      </c>
    </row>
    <row r="8313" spans="2:17"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c r="O8313" s="4" t="str">
        <f>TEXT(Table1[[#This Row],[Invoice Date]],"yyyy")</f>
        <v>2021</v>
      </c>
      <c r="P8313" s="4" t="str">
        <f>TEXT(Table1[[#This Row],[Invoice Date]],"mmm")</f>
        <v>Apr</v>
      </c>
      <c r="Q8313" s="4">
        <f>WEEKNUM(Table1[[#This Row],[Invoice Date]])</f>
        <v>15</v>
      </c>
    </row>
    <row r="8314" spans="2:17"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c r="O8314" s="4" t="str">
        <f>TEXT(Table1[[#This Row],[Invoice Date]],"yyyy")</f>
        <v>2021</v>
      </c>
      <c r="P8314" s="4" t="str">
        <f>TEXT(Table1[[#This Row],[Invoice Date]],"mmm")</f>
        <v>Apr</v>
      </c>
      <c r="Q8314" s="4">
        <f>WEEKNUM(Table1[[#This Row],[Invoice Date]])</f>
        <v>16</v>
      </c>
    </row>
    <row r="8315" spans="2:17"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c r="O8315" s="4" t="str">
        <f>TEXT(Table1[[#This Row],[Invoice Date]],"yyyy")</f>
        <v>2021</v>
      </c>
      <c r="P8315" s="4" t="str">
        <f>TEXT(Table1[[#This Row],[Invoice Date]],"mmm")</f>
        <v>Apr</v>
      </c>
      <c r="Q8315" s="4">
        <f>WEEKNUM(Table1[[#This Row],[Invoice Date]])</f>
        <v>16</v>
      </c>
    </row>
    <row r="8316" spans="2:17"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c r="O8316" s="4" t="str">
        <f>TEXT(Table1[[#This Row],[Invoice Date]],"yyyy")</f>
        <v>2021</v>
      </c>
      <c r="P8316" s="4" t="str">
        <f>TEXT(Table1[[#This Row],[Invoice Date]],"mmm")</f>
        <v>Apr</v>
      </c>
      <c r="Q8316" s="4">
        <f>WEEKNUM(Table1[[#This Row],[Invoice Date]])</f>
        <v>16</v>
      </c>
    </row>
    <row r="8317" spans="2:17"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c r="O8317" s="4" t="str">
        <f>TEXT(Table1[[#This Row],[Invoice Date]],"yyyy")</f>
        <v>2021</v>
      </c>
      <c r="P8317" s="4" t="str">
        <f>TEXT(Table1[[#This Row],[Invoice Date]],"mmm")</f>
        <v>Apr</v>
      </c>
      <c r="Q8317" s="4">
        <f>WEEKNUM(Table1[[#This Row],[Invoice Date]])</f>
        <v>16</v>
      </c>
    </row>
    <row r="8318" spans="2:17"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c r="O8318" s="4" t="str">
        <f>TEXT(Table1[[#This Row],[Invoice Date]],"yyyy")</f>
        <v>2021</v>
      </c>
      <c r="P8318" s="4" t="str">
        <f>TEXT(Table1[[#This Row],[Invoice Date]],"mmm")</f>
        <v>Apr</v>
      </c>
      <c r="Q8318" s="4">
        <f>WEEKNUM(Table1[[#This Row],[Invoice Date]])</f>
        <v>16</v>
      </c>
    </row>
    <row r="8319" spans="2:17"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c r="O8319" s="4" t="str">
        <f>TEXT(Table1[[#This Row],[Invoice Date]],"yyyy")</f>
        <v>2021</v>
      </c>
      <c r="P8319" s="4" t="str">
        <f>TEXT(Table1[[#This Row],[Invoice Date]],"mmm")</f>
        <v>Apr</v>
      </c>
      <c r="Q8319" s="4">
        <f>WEEKNUM(Table1[[#This Row],[Invoice Date]])</f>
        <v>16</v>
      </c>
    </row>
    <row r="8320" spans="2:17"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c r="O8320" s="4" t="str">
        <f>TEXT(Table1[[#This Row],[Invoice Date]],"yyyy")</f>
        <v>2021</v>
      </c>
      <c r="P8320" s="4" t="str">
        <f>TEXT(Table1[[#This Row],[Invoice Date]],"mmm")</f>
        <v>Apr</v>
      </c>
      <c r="Q8320" s="4">
        <f>WEEKNUM(Table1[[#This Row],[Invoice Date]])</f>
        <v>16</v>
      </c>
    </row>
    <row r="8321" spans="2:17"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c r="O8321" s="4" t="str">
        <f>TEXT(Table1[[#This Row],[Invoice Date]],"yyyy")</f>
        <v>2021</v>
      </c>
      <c r="P8321" s="4" t="str">
        <f>TEXT(Table1[[#This Row],[Invoice Date]],"mmm")</f>
        <v>Apr</v>
      </c>
      <c r="Q8321" s="4">
        <f>WEEKNUM(Table1[[#This Row],[Invoice Date]])</f>
        <v>17</v>
      </c>
    </row>
    <row r="8322" spans="2:17"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c r="O8322" s="4" t="str">
        <f>TEXT(Table1[[#This Row],[Invoice Date]],"yyyy")</f>
        <v>2021</v>
      </c>
      <c r="P8322" s="4" t="str">
        <f>TEXT(Table1[[#This Row],[Invoice Date]],"mmm")</f>
        <v>Apr</v>
      </c>
      <c r="Q8322" s="4">
        <f>WEEKNUM(Table1[[#This Row],[Invoice Date]])</f>
        <v>17</v>
      </c>
    </row>
    <row r="8323" spans="2:17"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c r="O8323" s="4" t="str">
        <f>TEXT(Table1[[#This Row],[Invoice Date]],"yyyy")</f>
        <v>2021</v>
      </c>
      <c r="P8323" s="4" t="str">
        <f>TEXT(Table1[[#This Row],[Invoice Date]],"mmm")</f>
        <v>Apr</v>
      </c>
      <c r="Q8323" s="4">
        <f>WEEKNUM(Table1[[#This Row],[Invoice Date]])</f>
        <v>17</v>
      </c>
    </row>
    <row r="8324" spans="2:17"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c r="O8324" s="4" t="str">
        <f>TEXT(Table1[[#This Row],[Invoice Date]],"yyyy")</f>
        <v>2021</v>
      </c>
      <c r="P8324" s="4" t="str">
        <f>TEXT(Table1[[#This Row],[Invoice Date]],"mmm")</f>
        <v>Apr</v>
      </c>
      <c r="Q8324" s="4">
        <f>WEEKNUM(Table1[[#This Row],[Invoice Date]])</f>
        <v>17</v>
      </c>
    </row>
    <row r="8325" spans="2:17"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c r="O8325" s="4" t="str">
        <f>TEXT(Table1[[#This Row],[Invoice Date]],"yyyy")</f>
        <v>2021</v>
      </c>
      <c r="P8325" s="4" t="str">
        <f>TEXT(Table1[[#This Row],[Invoice Date]],"mmm")</f>
        <v>Apr</v>
      </c>
      <c r="Q8325" s="4">
        <f>WEEKNUM(Table1[[#This Row],[Invoice Date]])</f>
        <v>17</v>
      </c>
    </row>
    <row r="8326" spans="2:17"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c r="O8326" s="4" t="str">
        <f>TEXT(Table1[[#This Row],[Invoice Date]],"yyyy")</f>
        <v>2021</v>
      </c>
      <c r="P8326" s="4" t="str">
        <f>TEXT(Table1[[#This Row],[Invoice Date]],"mmm")</f>
        <v>Apr</v>
      </c>
      <c r="Q8326" s="4">
        <f>WEEKNUM(Table1[[#This Row],[Invoice Date]])</f>
        <v>17</v>
      </c>
    </row>
    <row r="8327" spans="2:17"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c r="O8327" s="4" t="str">
        <f>TEXT(Table1[[#This Row],[Invoice Date]],"yyyy")</f>
        <v>2021</v>
      </c>
      <c r="P8327" s="4" t="str">
        <f>TEXT(Table1[[#This Row],[Invoice Date]],"mmm")</f>
        <v>Apr</v>
      </c>
      <c r="Q8327" s="4">
        <f>WEEKNUM(Table1[[#This Row],[Invoice Date]])</f>
        <v>17</v>
      </c>
    </row>
    <row r="8328" spans="2:17"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c r="O8328" s="4" t="str">
        <f>TEXT(Table1[[#This Row],[Invoice Date]],"yyyy")</f>
        <v>2021</v>
      </c>
      <c r="P8328" s="4" t="str">
        <f>TEXT(Table1[[#This Row],[Invoice Date]],"mmm")</f>
        <v>Apr</v>
      </c>
      <c r="Q8328" s="4">
        <f>WEEKNUM(Table1[[#This Row],[Invoice Date]])</f>
        <v>18</v>
      </c>
    </row>
    <row r="8329" spans="2:17"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c r="O8329" s="4" t="str">
        <f>TEXT(Table1[[#This Row],[Invoice Date]],"yyyy")</f>
        <v>2021</v>
      </c>
      <c r="P8329" s="4" t="str">
        <f>TEXT(Table1[[#This Row],[Invoice Date]],"mmm")</f>
        <v>Apr</v>
      </c>
      <c r="Q8329" s="4">
        <f>WEEKNUM(Table1[[#This Row],[Invoice Date]])</f>
        <v>18</v>
      </c>
    </row>
    <row r="8330" spans="2:17"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c r="O8330" s="4" t="str">
        <f>TEXT(Table1[[#This Row],[Invoice Date]],"yyyy")</f>
        <v>2021</v>
      </c>
      <c r="P8330" s="4" t="str">
        <f>TEXT(Table1[[#This Row],[Invoice Date]],"mmm")</f>
        <v>Apr</v>
      </c>
      <c r="Q8330" s="4">
        <f>WEEKNUM(Table1[[#This Row],[Invoice Date]])</f>
        <v>18</v>
      </c>
    </row>
    <row r="8331" spans="2:17"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c r="O8331" s="4" t="str">
        <f>TEXT(Table1[[#This Row],[Invoice Date]],"yyyy")</f>
        <v>2021</v>
      </c>
      <c r="P8331" s="4" t="str">
        <f>TEXT(Table1[[#This Row],[Invoice Date]],"mmm")</f>
        <v>Apr</v>
      </c>
      <c r="Q8331" s="4">
        <f>WEEKNUM(Table1[[#This Row],[Invoice Date]])</f>
        <v>18</v>
      </c>
    </row>
    <row r="8332" spans="2:17"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c r="O8332" s="4" t="str">
        <f>TEXT(Table1[[#This Row],[Invoice Date]],"yyyy")</f>
        <v>2021</v>
      </c>
      <c r="P8332" s="4" t="str">
        <f>TEXT(Table1[[#This Row],[Invoice Date]],"mmm")</f>
        <v>Apr</v>
      </c>
      <c r="Q8332" s="4">
        <f>WEEKNUM(Table1[[#This Row],[Invoice Date]])</f>
        <v>18</v>
      </c>
    </row>
    <row r="8333" spans="2:17"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c r="O8333" s="4" t="str">
        <f>TEXT(Table1[[#This Row],[Invoice Date]],"yyyy")</f>
        <v>2021</v>
      </c>
      <c r="P8333" s="4" t="str">
        <f>TEXT(Table1[[#This Row],[Invoice Date]],"mmm")</f>
        <v>Apr</v>
      </c>
      <c r="Q8333" s="4">
        <f>WEEKNUM(Table1[[#This Row],[Invoice Date]])</f>
        <v>18</v>
      </c>
    </row>
    <row r="8334" spans="2:17"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c r="O8334" s="4" t="str">
        <f>TEXT(Table1[[#This Row],[Invoice Date]],"yyyy")</f>
        <v>2021</v>
      </c>
      <c r="P8334" s="4" t="str">
        <f>TEXT(Table1[[#This Row],[Invoice Date]],"mmm")</f>
        <v>May</v>
      </c>
      <c r="Q8334" s="4">
        <f>WEEKNUM(Table1[[#This Row],[Invoice Date]])</f>
        <v>18</v>
      </c>
    </row>
    <row r="8335" spans="2:17"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c r="O8335" s="4" t="str">
        <f>TEXT(Table1[[#This Row],[Invoice Date]],"yyyy")</f>
        <v>2021</v>
      </c>
      <c r="P8335" s="4" t="str">
        <f>TEXT(Table1[[#This Row],[Invoice Date]],"mmm")</f>
        <v>May</v>
      </c>
      <c r="Q8335" s="4">
        <f>WEEKNUM(Table1[[#This Row],[Invoice Date]])</f>
        <v>19</v>
      </c>
    </row>
    <row r="8336" spans="2:17"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c r="O8336" s="4" t="str">
        <f>TEXT(Table1[[#This Row],[Invoice Date]],"yyyy")</f>
        <v>2021</v>
      </c>
      <c r="P8336" s="4" t="str">
        <f>TEXT(Table1[[#This Row],[Invoice Date]],"mmm")</f>
        <v>May</v>
      </c>
      <c r="Q8336" s="4">
        <f>WEEKNUM(Table1[[#This Row],[Invoice Date]])</f>
        <v>19</v>
      </c>
    </row>
    <row r="8337" spans="2:17"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c r="O8337" s="4" t="str">
        <f>TEXT(Table1[[#This Row],[Invoice Date]],"yyyy")</f>
        <v>2021</v>
      </c>
      <c r="P8337" s="4" t="str">
        <f>TEXT(Table1[[#This Row],[Invoice Date]],"mmm")</f>
        <v>May</v>
      </c>
      <c r="Q8337" s="4">
        <f>WEEKNUM(Table1[[#This Row],[Invoice Date]])</f>
        <v>19</v>
      </c>
    </row>
    <row r="8338" spans="2:17"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c r="O8338" s="4" t="str">
        <f>TEXT(Table1[[#This Row],[Invoice Date]],"yyyy")</f>
        <v>2021</v>
      </c>
      <c r="P8338" s="4" t="str">
        <f>TEXT(Table1[[#This Row],[Invoice Date]],"mmm")</f>
        <v>May</v>
      </c>
      <c r="Q8338" s="4">
        <f>WEEKNUM(Table1[[#This Row],[Invoice Date]])</f>
        <v>19</v>
      </c>
    </row>
    <row r="8339" spans="2:17"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c r="O8339" s="4" t="str">
        <f>TEXT(Table1[[#This Row],[Invoice Date]],"yyyy")</f>
        <v>2021</v>
      </c>
      <c r="P8339" s="4" t="str">
        <f>TEXT(Table1[[#This Row],[Invoice Date]],"mmm")</f>
        <v>May</v>
      </c>
      <c r="Q8339" s="4">
        <f>WEEKNUM(Table1[[#This Row],[Invoice Date]])</f>
        <v>19</v>
      </c>
    </row>
    <row r="8340" spans="2:17"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c r="O8340" s="4" t="str">
        <f>TEXT(Table1[[#This Row],[Invoice Date]],"yyyy")</f>
        <v>2021</v>
      </c>
      <c r="P8340" s="4" t="str">
        <f>TEXT(Table1[[#This Row],[Invoice Date]],"mmm")</f>
        <v>May</v>
      </c>
      <c r="Q8340" s="4">
        <f>WEEKNUM(Table1[[#This Row],[Invoice Date]])</f>
        <v>19</v>
      </c>
    </row>
    <row r="8341" spans="2:17"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c r="O8341" s="4" t="str">
        <f>TEXT(Table1[[#This Row],[Invoice Date]],"yyyy")</f>
        <v>2021</v>
      </c>
      <c r="P8341" s="4" t="str">
        <f>TEXT(Table1[[#This Row],[Invoice Date]],"mmm")</f>
        <v>May</v>
      </c>
      <c r="Q8341" s="4">
        <f>WEEKNUM(Table1[[#This Row],[Invoice Date]])</f>
        <v>19</v>
      </c>
    </row>
    <row r="8342" spans="2:17"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c r="O8342" s="4" t="str">
        <f>TEXT(Table1[[#This Row],[Invoice Date]],"yyyy")</f>
        <v>2021</v>
      </c>
      <c r="P8342" s="4" t="str">
        <f>TEXT(Table1[[#This Row],[Invoice Date]],"mmm")</f>
        <v>May</v>
      </c>
      <c r="Q8342" s="4">
        <f>WEEKNUM(Table1[[#This Row],[Invoice Date]])</f>
        <v>20</v>
      </c>
    </row>
    <row r="8343" spans="2:17"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c r="O8343" s="4" t="str">
        <f>TEXT(Table1[[#This Row],[Invoice Date]],"yyyy")</f>
        <v>2021</v>
      </c>
      <c r="P8343" s="4" t="str">
        <f>TEXT(Table1[[#This Row],[Invoice Date]],"mmm")</f>
        <v>May</v>
      </c>
      <c r="Q8343" s="4">
        <f>WEEKNUM(Table1[[#This Row],[Invoice Date]])</f>
        <v>20</v>
      </c>
    </row>
    <row r="8344" spans="2:17"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c r="O8344" s="4" t="str">
        <f>TEXT(Table1[[#This Row],[Invoice Date]],"yyyy")</f>
        <v>2021</v>
      </c>
      <c r="P8344" s="4" t="str">
        <f>TEXT(Table1[[#This Row],[Invoice Date]],"mmm")</f>
        <v>May</v>
      </c>
      <c r="Q8344" s="4">
        <f>WEEKNUM(Table1[[#This Row],[Invoice Date]])</f>
        <v>20</v>
      </c>
    </row>
    <row r="8345" spans="2:17"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c r="O8345" s="4" t="str">
        <f>TEXT(Table1[[#This Row],[Invoice Date]],"yyyy")</f>
        <v>2021</v>
      </c>
      <c r="P8345" s="4" t="str">
        <f>TEXT(Table1[[#This Row],[Invoice Date]],"mmm")</f>
        <v>May</v>
      </c>
      <c r="Q8345" s="4">
        <f>WEEKNUM(Table1[[#This Row],[Invoice Date]])</f>
        <v>20</v>
      </c>
    </row>
    <row r="8346" spans="2:17"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c r="O8346" s="4" t="str">
        <f>TEXT(Table1[[#This Row],[Invoice Date]],"yyyy")</f>
        <v>2021</v>
      </c>
      <c r="P8346" s="4" t="str">
        <f>TEXT(Table1[[#This Row],[Invoice Date]],"mmm")</f>
        <v>May</v>
      </c>
      <c r="Q8346" s="4">
        <f>WEEKNUM(Table1[[#This Row],[Invoice Date]])</f>
        <v>20</v>
      </c>
    </row>
    <row r="8347" spans="2:17"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c r="O8347" s="4" t="str">
        <f>TEXT(Table1[[#This Row],[Invoice Date]],"yyyy")</f>
        <v>2021</v>
      </c>
      <c r="P8347" s="4" t="str">
        <f>TEXT(Table1[[#This Row],[Invoice Date]],"mmm")</f>
        <v>May</v>
      </c>
      <c r="Q8347" s="4">
        <f>WEEKNUM(Table1[[#This Row],[Invoice Date]])</f>
        <v>20</v>
      </c>
    </row>
    <row r="8348" spans="2:17"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c r="O8348" s="4" t="str">
        <f>TEXT(Table1[[#This Row],[Invoice Date]],"yyyy")</f>
        <v>2021</v>
      </c>
      <c r="P8348" s="4" t="str">
        <f>TEXT(Table1[[#This Row],[Invoice Date]],"mmm")</f>
        <v>May</v>
      </c>
      <c r="Q8348" s="4">
        <f>WEEKNUM(Table1[[#This Row],[Invoice Date]])</f>
        <v>20</v>
      </c>
    </row>
    <row r="8349" spans="2:17"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c r="O8349" s="4" t="str">
        <f>TEXT(Table1[[#This Row],[Invoice Date]],"yyyy")</f>
        <v>2021</v>
      </c>
      <c r="P8349" s="4" t="str">
        <f>TEXT(Table1[[#This Row],[Invoice Date]],"mmm")</f>
        <v>May</v>
      </c>
      <c r="Q8349" s="4">
        <f>WEEKNUM(Table1[[#This Row],[Invoice Date]])</f>
        <v>21</v>
      </c>
    </row>
    <row r="8350" spans="2:17"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c r="O8350" s="4" t="str">
        <f>TEXT(Table1[[#This Row],[Invoice Date]],"yyyy")</f>
        <v>2021</v>
      </c>
      <c r="P8350" s="4" t="str">
        <f>TEXT(Table1[[#This Row],[Invoice Date]],"mmm")</f>
        <v>May</v>
      </c>
      <c r="Q8350" s="4">
        <f>WEEKNUM(Table1[[#This Row],[Invoice Date]])</f>
        <v>21</v>
      </c>
    </row>
    <row r="8351" spans="2:17"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c r="O8351" s="4" t="str">
        <f>TEXT(Table1[[#This Row],[Invoice Date]],"yyyy")</f>
        <v>2021</v>
      </c>
      <c r="P8351" s="4" t="str">
        <f>TEXT(Table1[[#This Row],[Invoice Date]],"mmm")</f>
        <v>May</v>
      </c>
      <c r="Q8351" s="4">
        <f>WEEKNUM(Table1[[#This Row],[Invoice Date]])</f>
        <v>21</v>
      </c>
    </row>
    <row r="8352" spans="2:17"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c r="O8352" s="4" t="str">
        <f>TEXT(Table1[[#This Row],[Invoice Date]],"yyyy")</f>
        <v>2021</v>
      </c>
      <c r="P8352" s="4" t="str">
        <f>TEXT(Table1[[#This Row],[Invoice Date]],"mmm")</f>
        <v>May</v>
      </c>
      <c r="Q8352" s="4">
        <f>WEEKNUM(Table1[[#This Row],[Invoice Date]])</f>
        <v>21</v>
      </c>
    </row>
    <row r="8353" spans="2:17"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c r="O8353" s="4" t="str">
        <f>TEXT(Table1[[#This Row],[Invoice Date]],"yyyy")</f>
        <v>2021</v>
      </c>
      <c r="P8353" s="4" t="str">
        <f>TEXT(Table1[[#This Row],[Invoice Date]],"mmm")</f>
        <v>May</v>
      </c>
      <c r="Q8353" s="4">
        <f>WEEKNUM(Table1[[#This Row],[Invoice Date]])</f>
        <v>21</v>
      </c>
    </row>
    <row r="8354" spans="2:17"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c r="O8354" s="4" t="str">
        <f>TEXT(Table1[[#This Row],[Invoice Date]],"yyyy")</f>
        <v>2021</v>
      </c>
      <c r="P8354" s="4" t="str">
        <f>TEXT(Table1[[#This Row],[Invoice Date]],"mmm")</f>
        <v>May</v>
      </c>
      <c r="Q8354" s="4">
        <f>WEEKNUM(Table1[[#This Row],[Invoice Date]])</f>
        <v>21</v>
      </c>
    </row>
    <row r="8355" spans="2:17"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c r="O8355" s="4" t="str">
        <f>TEXT(Table1[[#This Row],[Invoice Date]],"yyyy")</f>
        <v>2021</v>
      </c>
      <c r="P8355" s="4" t="str">
        <f>TEXT(Table1[[#This Row],[Invoice Date]],"mmm")</f>
        <v>May</v>
      </c>
      <c r="Q8355" s="4">
        <f>WEEKNUM(Table1[[#This Row],[Invoice Date]])</f>
        <v>21</v>
      </c>
    </row>
    <row r="8356" spans="2:17"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c r="O8356" s="4" t="str">
        <f>TEXT(Table1[[#This Row],[Invoice Date]],"yyyy")</f>
        <v>2021</v>
      </c>
      <c r="P8356" s="4" t="str">
        <f>TEXT(Table1[[#This Row],[Invoice Date]],"mmm")</f>
        <v>May</v>
      </c>
      <c r="Q8356" s="4">
        <f>WEEKNUM(Table1[[#This Row],[Invoice Date]])</f>
        <v>22</v>
      </c>
    </row>
    <row r="8357" spans="2:17"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c r="O8357" s="4" t="str">
        <f>TEXT(Table1[[#This Row],[Invoice Date]],"yyyy")</f>
        <v>2021</v>
      </c>
      <c r="P8357" s="4" t="str">
        <f>TEXT(Table1[[#This Row],[Invoice Date]],"mmm")</f>
        <v>May</v>
      </c>
      <c r="Q8357" s="4">
        <f>WEEKNUM(Table1[[#This Row],[Invoice Date]])</f>
        <v>22</v>
      </c>
    </row>
    <row r="8358" spans="2:17"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c r="O8358" s="4" t="str">
        <f>TEXT(Table1[[#This Row],[Invoice Date]],"yyyy")</f>
        <v>2021</v>
      </c>
      <c r="P8358" s="4" t="str">
        <f>TEXT(Table1[[#This Row],[Invoice Date]],"mmm")</f>
        <v>Aug</v>
      </c>
      <c r="Q8358" s="4">
        <f>WEEKNUM(Table1[[#This Row],[Invoice Date]])</f>
        <v>32</v>
      </c>
    </row>
    <row r="8359" spans="2:17"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c r="O8359" s="4" t="str">
        <f>TEXT(Table1[[#This Row],[Invoice Date]],"yyyy")</f>
        <v>2021</v>
      </c>
      <c r="P8359" s="4" t="str">
        <f>TEXT(Table1[[#This Row],[Invoice Date]],"mmm")</f>
        <v>Aug</v>
      </c>
      <c r="Q8359" s="4">
        <f>WEEKNUM(Table1[[#This Row],[Invoice Date]])</f>
        <v>32</v>
      </c>
    </row>
    <row r="8360" spans="2:17"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c r="O8360" s="4" t="str">
        <f>TEXT(Table1[[#This Row],[Invoice Date]],"yyyy")</f>
        <v>2021</v>
      </c>
      <c r="P8360" s="4" t="str">
        <f>TEXT(Table1[[#This Row],[Invoice Date]],"mmm")</f>
        <v>Aug</v>
      </c>
      <c r="Q8360" s="4">
        <f>WEEKNUM(Table1[[#This Row],[Invoice Date]])</f>
        <v>32</v>
      </c>
    </row>
    <row r="8361" spans="2:17"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c r="O8361" s="4" t="str">
        <f>TEXT(Table1[[#This Row],[Invoice Date]],"yyyy")</f>
        <v>2021</v>
      </c>
      <c r="P8361" s="4" t="str">
        <f>TEXT(Table1[[#This Row],[Invoice Date]],"mmm")</f>
        <v>Aug</v>
      </c>
      <c r="Q8361" s="4">
        <f>WEEKNUM(Table1[[#This Row],[Invoice Date]])</f>
        <v>33</v>
      </c>
    </row>
    <row r="8362" spans="2:17"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c r="O8362" s="4" t="str">
        <f>TEXT(Table1[[#This Row],[Invoice Date]],"yyyy")</f>
        <v>2021</v>
      </c>
      <c r="P8362" s="4" t="str">
        <f>TEXT(Table1[[#This Row],[Invoice Date]],"mmm")</f>
        <v>Aug</v>
      </c>
      <c r="Q8362" s="4">
        <f>WEEKNUM(Table1[[#This Row],[Invoice Date]])</f>
        <v>33</v>
      </c>
    </row>
    <row r="8363" spans="2:17"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c r="O8363" s="4" t="str">
        <f>TEXT(Table1[[#This Row],[Invoice Date]],"yyyy")</f>
        <v>2021</v>
      </c>
      <c r="P8363" s="4" t="str">
        <f>TEXT(Table1[[#This Row],[Invoice Date]],"mmm")</f>
        <v>Aug</v>
      </c>
      <c r="Q8363" s="4">
        <f>WEEKNUM(Table1[[#This Row],[Invoice Date]])</f>
        <v>33</v>
      </c>
    </row>
    <row r="8364" spans="2:17"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c r="O8364" s="4" t="str">
        <f>TEXT(Table1[[#This Row],[Invoice Date]],"yyyy")</f>
        <v>2021</v>
      </c>
      <c r="P8364" s="4" t="str">
        <f>TEXT(Table1[[#This Row],[Invoice Date]],"mmm")</f>
        <v>Aug</v>
      </c>
      <c r="Q8364" s="4">
        <f>WEEKNUM(Table1[[#This Row],[Invoice Date]])</f>
        <v>33</v>
      </c>
    </row>
    <row r="8365" spans="2:17"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c r="O8365" s="4" t="str">
        <f>TEXT(Table1[[#This Row],[Invoice Date]],"yyyy")</f>
        <v>2021</v>
      </c>
      <c r="P8365" s="4" t="str">
        <f>TEXT(Table1[[#This Row],[Invoice Date]],"mmm")</f>
        <v>Aug</v>
      </c>
      <c r="Q8365" s="4">
        <f>WEEKNUM(Table1[[#This Row],[Invoice Date]])</f>
        <v>33</v>
      </c>
    </row>
    <row r="8366" spans="2:17"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c r="O8366" s="4" t="str">
        <f>TEXT(Table1[[#This Row],[Invoice Date]],"yyyy")</f>
        <v>2021</v>
      </c>
      <c r="P8366" s="4" t="str">
        <f>TEXT(Table1[[#This Row],[Invoice Date]],"mmm")</f>
        <v>Aug</v>
      </c>
      <c r="Q8366" s="4">
        <f>WEEKNUM(Table1[[#This Row],[Invoice Date]])</f>
        <v>33</v>
      </c>
    </row>
    <row r="8367" spans="2:17"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c r="O8367" s="4" t="str">
        <f>TEXT(Table1[[#This Row],[Invoice Date]],"yyyy")</f>
        <v>2021</v>
      </c>
      <c r="P8367" s="4" t="str">
        <f>TEXT(Table1[[#This Row],[Invoice Date]],"mmm")</f>
        <v>Aug</v>
      </c>
      <c r="Q8367" s="4">
        <f>WEEKNUM(Table1[[#This Row],[Invoice Date]])</f>
        <v>33</v>
      </c>
    </row>
    <row r="8368" spans="2:17"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c r="O8368" s="4" t="str">
        <f>TEXT(Table1[[#This Row],[Invoice Date]],"yyyy")</f>
        <v>2021</v>
      </c>
      <c r="P8368" s="4" t="str">
        <f>TEXT(Table1[[#This Row],[Invoice Date]],"mmm")</f>
        <v>Aug</v>
      </c>
      <c r="Q8368" s="4">
        <f>WEEKNUM(Table1[[#This Row],[Invoice Date]])</f>
        <v>34</v>
      </c>
    </row>
    <row r="8369" spans="2:17"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c r="O8369" s="4" t="str">
        <f>TEXT(Table1[[#This Row],[Invoice Date]],"yyyy")</f>
        <v>2021</v>
      </c>
      <c r="P8369" s="4" t="str">
        <f>TEXT(Table1[[#This Row],[Invoice Date]],"mmm")</f>
        <v>Aug</v>
      </c>
      <c r="Q8369" s="4">
        <f>WEEKNUM(Table1[[#This Row],[Invoice Date]])</f>
        <v>34</v>
      </c>
    </row>
    <row r="8370" spans="2:17"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c r="O8370" s="4" t="str">
        <f>TEXT(Table1[[#This Row],[Invoice Date]],"yyyy")</f>
        <v>2021</v>
      </c>
      <c r="P8370" s="4" t="str">
        <f>TEXT(Table1[[#This Row],[Invoice Date]],"mmm")</f>
        <v>Aug</v>
      </c>
      <c r="Q8370" s="4">
        <f>WEEKNUM(Table1[[#This Row],[Invoice Date]])</f>
        <v>34</v>
      </c>
    </row>
    <row r="8371" spans="2:17"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c r="O8371" s="4" t="str">
        <f>TEXT(Table1[[#This Row],[Invoice Date]],"yyyy")</f>
        <v>2021</v>
      </c>
      <c r="P8371" s="4" t="str">
        <f>TEXT(Table1[[#This Row],[Invoice Date]],"mmm")</f>
        <v>Aug</v>
      </c>
      <c r="Q8371" s="4">
        <f>WEEKNUM(Table1[[#This Row],[Invoice Date]])</f>
        <v>34</v>
      </c>
    </row>
    <row r="8372" spans="2:17"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c r="O8372" s="4" t="str">
        <f>TEXT(Table1[[#This Row],[Invoice Date]],"yyyy")</f>
        <v>2021</v>
      </c>
      <c r="P8372" s="4" t="str">
        <f>TEXT(Table1[[#This Row],[Invoice Date]],"mmm")</f>
        <v>Aug</v>
      </c>
      <c r="Q8372" s="4">
        <f>WEEKNUM(Table1[[#This Row],[Invoice Date]])</f>
        <v>34</v>
      </c>
    </row>
    <row r="8373" spans="2:17"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c r="O8373" s="4" t="str">
        <f>TEXT(Table1[[#This Row],[Invoice Date]],"yyyy")</f>
        <v>2021</v>
      </c>
      <c r="P8373" s="4" t="str">
        <f>TEXT(Table1[[#This Row],[Invoice Date]],"mmm")</f>
        <v>Aug</v>
      </c>
      <c r="Q8373" s="4">
        <f>WEEKNUM(Table1[[#This Row],[Invoice Date]])</f>
        <v>34</v>
      </c>
    </row>
    <row r="8374" spans="2:17"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c r="O8374" s="4" t="str">
        <f>TEXT(Table1[[#This Row],[Invoice Date]],"yyyy")</f>
        <v>2021</v>
      </c>
      <c r="P8374" s="4" t="str">
        <f>TEXT(Table1[[#This Row],[Invoice Date]],"mmm")</f>
        <v>Aug</v>
      </c>
      <c r="Q8374" s="4">
        <f>WEEKNUM(Table1[[#This Row],[Invoice Date]])</f>
        <v>34</v>
      </c>
    </row>
    <row r="8375" spans="2:17"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c r="O8375" s="4" t="str">
        <f>TEXT(Table1[[#This Row],[Invoice Date]],"yyyy")</f>
        <v>2021</v>
      </c>
      <c r="P8375" s="4" t="str">
        <f>TEXT(Table1[[#This Row],[Invoice Date]],"mmm")</f>
        <v>Aug</v>
      </c>
      <c r="Q8375" s="4">
        <f>WEEKNUM(Table1[[#This Row],[Invoice Date]])</f>
        <v>35</v>
      </c>
    </row>
    <row r="8376" spans="2:17"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c r="O8376" s="4" t="str">
        <f>TEXT(Table1[[#This Row],[Invoice Date]],"yyyy")</f>
        <v>2021</v>
      </c>
      <c r="P8376" s="4" t="str">
        <f>TEXT(Table1[[#This Row],[Invoice Date]],"mmm")</f>
        <v>Aug</v>
      </c>
      <c r="Q8376" s="4">
        <f>WEEKNUM(Table1[[#This Row],[Invoice Date]])</f>
        <v>35</v>
      </c>
    </row>
    <row r="8377" spans="2:17"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c r="O8377" s="4" t="str">
        <f>TEXT(Table1[[#This Row],[Invoice Date]],"yyyy")</f>
        <v>2021</v>
      </c>
      <c r="P8377" s="4" t="str">
        <f>TEXT(Table1[[#This Row],[Invoice Date]],"mmm")</f>
        <v>Aug</v>
      </c>
      <c r="Q8377" s="4">
        <f>WEEKNUM(Table1[[#This Row],[Invoice Date]])</f>
        <v>35</v>
      </c>
    </row>
    <row r="8378" spans="2:17"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c r="O8378" s="4" t="str">
        <f>TEXT(Table1[[#This Row],[Invoice Date]],"yyyy")</f>
        <v>2021</v>
      </c>
      <c r="P8378" s="4" t="str">
        <f>TEXT(Table1[[#This Row],[Invoice Date]],"mmm")</f>
        <v>Aug</v>
      </c>
      <c r="Q8378" s="4">
        <f>WEEKNUM(Table1[[#This Row],[Invoice Date]])</f>
        <v>35</v>
      </c>
    </row>
    <row r="8379" spans="2:17"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c r="O8379" s="4" t="str">
        <f>TEXT(Table1[[#This Row],[Invoice Date]],"yyyy")</f>
        <v>2021</v>
      </c>
      <c r="P8379" s="4" t="str">
        <f>TEXT(Table1[[#This Row],[Invoice Date]],"mmm")</f>
        <v>Aug</v>
      </c>
      <c r="Q8379" s="4">
        <f>WEEKNUM(Table1[[#This Row],[Invoice Date]])</f>
        <v>35</v>
      </c>
    </row>
    <row r="8380" spans="2:17"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c r="O8380" s="4" t="str">
        <f>TEXT(Table1[[#This Row],[Invoice Date]],"yyyy")</f>
        <v>2021</v>
      </c>
      <c r="P8380" s="4" t="str">
        <f>TEXT(Table1[[#This Row],[Invoice Date]],"mmm")</f>
        <v>Aug</v>
      </c>
      <c r="Q8380" s="4">
        <f>WEEKNUM(Table1[[#This Row],[Invoice Date]])</f>
        <v>35</v>
      </c>
    </row>
    <row r="8381" spans="2:17"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c r="O8381" s="4" t="str">
        <f>TEXT(Table1[[#This Row],[Invoice Date]],"yyyy")</f>
        <v>2021</v>
      </c>
      <c r="P8381" s="4" t="str">
        <f>TEXT(Table1[[#This Row],[Invoice Date]],"mmm")</f>
        <v>Aug</v>
      </c>
      <c r="Q8381" s="4">
        <f>WEEKNUM(Table1[[#This Row],[Invoice Date]])</f>
        <v>35</v>
      </c>
    </row>
    <row r="8382" spans="2:17"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c r="O8382" s="4" t="str">
        <f>TEXT(Table1[[#This Row],[Invoice Date]],"yyyy")</f>
        <v>2021</v>
      </c>
      <c r="P8382" s="4" t="str">
        <f>TEXT(Table1[[#This Row],[Invoice Date]],"mmm")</f>
        <v>Aug</v>
      </c>
      <c r="Q8382" s="4">
        <f>WEEKNUM(Table1[[#This Row],[Invoice Date]])</f>
        <v>36</v>
      </c>
    </row>
    <row r="8383" spans="2:17"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c r="O8383" s="4" t="str">
        <f>TEXT(Table1[[#This Row],[Invoice Date]],"yyyy")</f>
        <v>2021</v>
      </c>
      <c r="P8383" s="4" t="str">
        <f>TEXT(Table1[[#This Row],[Invoice Date]],"mmm")</f>
        <v>Aug</v>
      </c>
      <c r="Q8383" s="4">
        <f>WEEKNUM(Table1[[#This Row],[Invoice Date]])</f>
        <v>36</v>
      </c>
    </row>
    <row r="8384" spans="2:17"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c r="O8384" s="4" t="str">
        <f>TEXT(Table1[[#This Row],[Invoice Date]],"yyyy")</f>
        <v>2021</v>
      </c>
      <c r="P8384" s="4" t="str">
        <f>TEXT(Table1[[#This Row],[Invoice Date]],"mmm")</f>
        <v>Aug</v>
      </c>
      <c r="Q8384" s="4">
        <f>WEEKNUM(Table1[[#This Row],[Invoice Date]])</f>
        <v>36</v>
      </c>
    </row>
    <row r="8385" spans="2:17"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c r="O8385" s="4" t="str">
        <f>TEXT(Table1[[#This Row],[Invoice Date]],"yyyy")</f>
        <v>2021</v>
      </c>
      <c r="P8385" s="4" t="str">
        <f>TEXT(Table1[[#This Row],[Invoice Date]],"mmm")</f>
        <v>Sep</v>
      </c>
      <c r="Q8385" s="4">
        <f>WEEKNUM(Table1[[#This Row],[Invoice Date]])</f>
        <v>36</v>
      </c>
    </row>
    <row r="8386" spans="2:17"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c r="O8386" s="4" t="str">
        <f>TEXT(Table1[[#This Row],[Invoice Date]],"yyyy")</f>
        <v>2021</v>
      </c>
      <c r="P8386" s="4" t="str">
        <f>TEXT(Table1[[#This Row],[Invoice Date]],"mmm")</f>
        <v>Sep</v>
      </c>
      <c r="Q8386" s="4">
        <f>WEEKNUM(Table1[[#This Row],[Invoice Date]])</f>
        <v>36</v>
      </c>
    </row>
    <row r="8387" spans="2:17"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c r="O8387" s="4" t="str">
        <f>TEXT(Table1[[#This Row],[Invoice Date]],"yyyy")</f>
        <v>2021</v>
      </c>
      <c r="P8387" s="4" t="str">
        <f>TEXT(Table1[[#This Row],[Invoice Date]],"mmm")</f>
        <v>Sep</v>
      </c>
      <c r="Q8387" s="4">
        <f>WEEKNUM(Table1[[#This Row],[Invoice Date]])</f>
        <v>36</v>
      </c>
    </row>
    <row r="8388" spans="2:17"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c r="O8388" s="4" t="str">
        <f>TEXT(Table1[[#This Row],[Invoice Date]],"yyyy")</f>
        <v>2021</v>
      </c>
      <c r="P8388" s="4" t="str">
        <f>TEXT(Table1[[#This Row],[Invoice Date]],"mmm")</f>
        <v>Sep</v>
      </c>
      <c r="Q8388" s="4">
        <f>WEEKNUM(Table1[[#This Row],[Invoice Date]])</f>
        <v>36</v>
      </c>
    </row>
    <row r="8389" spans="2:17"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c r="O8389" s="4" t="str">
        <f>TEXT(Table1[[#This Row],[Invoice Date]],"yyyy")</f>
        <v>2021</v>
      </c>
      <c r="P8389" s="4" t="str">
        <f>TEXT(Table1[[#This Row],[Invoice Date]],"mmm")</f>
        <v>Sep</v>
      </c>
      <c r="Q8389" s="4">
        <f>WEEKNUM(Table1[[#This Row],[Invoice Date]])</f>
        <v>37</v>
      </c>
    </row>
    <row r="8390" spans="2:17"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c r="O8390" s="4" t="str">
        <f>TEXT(Table1[[#This Row],[Invoice Date]],"yyyy")</f>
        <v>2021</v>
      </c>
      <c r="P8390" s="4" t="str">
        <f>TEXT(Table1[[#This Row],[Invoice Date]],"mmm")</f>
        <v>Sep</v>
      </c>
      <c r="Q8390" s="4">
        <f>WEEKNUM(Table1[[#This Row],[Invoice Date]])</f>
        <v>37</v>
      </c>
    </row>
    <row r="8391" spans="2:17"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c r="O8391" s="4" t="str">
        <f>TEXT(Table1[[#This Row],[Invoice Date]],"yyyy")</f>
        <v>2021</v>
      </c>
      <c r="P8391" s="4" t="str">
        <f>TEXT(Table1[[#This Row],[Invoice Date]],"mmm")</f>
        <v>Sep</v>
      </c>
      <c r="Q8391" s="4">
        <f>WEEKNUM(Table1[[#This Row],[Invoice Date]])</f>
        <v>37</v>
      </c>
    </row>
    <row r="8392" spans="2:17"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c r="O8392" s="4" t="str">
        <f>TEXT(Table1[[#This Row],[Invoice Date]],"yyyy")</f>
        <v>2021</v>
      </c>
      <c r="P8392" s="4" t="str">
        <f>TEXT(Table1[[#This Row],[Invoice Date]],"mmm")</f>
        <v>Sep</v>
      </c>
      <c r="Q8392" s="4">
        <f>WEEKNUM(Table1[[#This Row],[Invoice Date]])</f>
        <v>37</v>
      </c>
    </row>
    <row r="8393" spans="2:17"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c r="O8393" s="4" t="str">
        <f>TEXT(Table1[[#This Row],[Invoice Date]],"yyyy")</f>
        <v>2021</v>
      </c>
      <c r="P8393" s="4" t="str">
        <f>TEXT(Table1[[#This Row],[Invoice Date]],"mmm")</f>
        <v>Sep</v>
      </c>
      <c r="Q8393" s="4">
        <f>WEEKNUM(Table1[[#This Row],[Invoice Date]])</f>
        <v>37</v>
      </c>
    </row>
    <row r="8394" spans="2:17"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c r="O8394" s="4" t="str">
        <f>TEXT(Table1[[#This Row],[Invoice Date]],"yyyy")</f>
        <v>2021</v>
      </c>
      <c r="P8394" s="4" t="str">
        <f>TEXT(Table1[[#This Row],[Invoice Date]],"mmm")</f>
        <v>Sep</v>
      </c>
      <c r="Q8394" s="4">
        <f>WEEKNUM(Table1[[#This Row],[Invoice Date]])</f>
        <v>37</v>
      </c>
    </row>
    <row r="8395" spans="2:17"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c r="O8395" s="4" t="str">
        <f>TEXT(Table1[[#This Row],[Invoice Date]],"yyyy")</f>
        <v>2021</v>
      </c>
      <c r="P8395" s="4" t="str">
        <f>TEXT(Table1[[#This Row],[Invoice Date]],"mmm")</f>
        <v>Sep</v>
      </c>
      <c r="Q8395" s="4">
        <f>WEEKNUM(Table1[[#This Row],[Invoice Date]])</f>
        <v>37</v>
      </c>
    </row>
    <row r="8396" spans="2:17"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c r="O8396" s="4" t="str">
        <f>TEXT(Table1[[#This Row],[Invoice Date]],"yyyy")</f>
        <v>2021</v>
      </c>
      <c r="P8396" s="4" t="str">
        <f>TEXT(Table1[[#This Row],[Invoice Date]],"mmm")</f>
        <v>Sep</v>
      </c>
      <c r="Q8396" s="4">
        <f>WEEKNUM(Table1[[#This Row],[Invoice Date]])</f>
        <v>38</v>
      </c>
    </row>
    <row r="8397" spans="2:17"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c r="O8397" s="4" t="str">
        <f>TEXT(Table1[[#This Row],[Invoice Date]],"yyyy")</f>
        <v>2021</v>
      </c>
      <c r="P8397" s="4" t="str">
        <f>TEXT(Table1[[#This Row],[Invoice Date]],"mmm")</f>
        <v>Sep</v>
      </c>
      <c r="Q8397" s="4">
        <f>WEEKNUM(Table1[[#This Row],[Invoice Date]])</f>
        <v>38</v>
      </c>
    </row>
    <row r="8398" spans="2:17"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c r="O8398" s="4" t="str">
        <f>TEXT(Table1[[#This Row],[Invoice Date]],"yyyy")</f>
        <v>2021</v>
      </c>
      <c r="P8398" s="4" t="str">
        <f>TEXT(Table1[[#This Row],[Invoice Date]],"mmm")</f>
        <v>Sep</v>
      </c>
      <c r="Q8398" s="4">
        <f>WEEKNUM(Table1[[#This Row],[Invoice Date]])</f>
        <v>38</v>
      </c>
    </row>
    <row r="8399" spans="2:17"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c r="O8399" s="4" t="str">
        <f>TEXT(Table1[[#This Row],[Invoice Date]],"yyyy")</f>
        <v>2021</v>
      </c>
      <c r="P8399" s="4" t="str">
        <f>TEXT(Table1[[#This Row],[Invoice Date]],"mmm")</f>
        <v>Sep</v>
      </c>
      <c r="Q8399" s="4">
        <f>WEEKNUM(Table1[[#This Row],[Invoice Date]])</f>
        <v>38</v>
      </c>
    </row>
    <row r="8400" spans="2:17"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c r="O8400" s="4" t="str">
        <f>TEXT(Table1[[#This Row],[Invoice Date]],"yyyy")</f>
        <v>2021</v>
      </c>
      <c r="P8400" s="4" t="str">
        <f>TEXT(Table1[[#This Row],[Invoice Date]],"mmm")</f>
        <v>Sep</v>
      </c>
      <c r="Q8400" s="4">
        <f>WEEKNUM(Table1[[#This Row],[Invoice Date]])</f>
        <v>38</v>
      </c>
    </row>
    <row r="8401" spans="2:17"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c r="O8401" s="4" t="str">
        <f>TEXT(Table1[[#This Row],[Invoice Date]],"yyyy")</f>
        <v>2021</v>
      </c>
      <c r="P8401" s="4" t="str">
        <f>TEXT(Table1[[#This Row],[Invoice Date]],"mmm")</f>
        <v>Sep</v>
      </c>
      <c r="Q8401" s="4">
        <f>WEEKNUM(Table1[[#This Row],[Invoice Date]])</f>
        <v>38</v>
      </c>
    </row>
    <row r="8402" spans="2:17"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c r="O8402" s="4" t="str">
        <f>TEXT(Table1[[#This Row],[Invoice Date]],"yyyy")</f>
        <v>2021</v>
      </c>
      <c r="P8402" s="4" t="str">
        <f>TEXT(Table1[[#This Row],[Invoice Date]],"mmm")</f>
        <v>Sep</v>
      </c>
      <c r="Q8402" s="4">
        <f>WEEKNUM(Table1[[#This Row],[Invoice Date]])</f>
        <v>38</v>
      </c>
    </row>
    <row r="8403" spans="2:17"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c r="O8403" s="4" t="str">
        <f>TEXT(Table1[[#This Row],[Invoice Date]],"yyyy")</f>
        <v>2021</v>
      </c>
      <c r="P8403" s="4" t="str">
        <f>TEXT(Table1[[#This Row],[Invoice Date]],"mmm")</f>
        <v>Sep</v>
      </c>
      <c r="Q8403" s="4">
        <f>WEEKNUM(Table1[[#This Row],[Invoice Date]])</f>
        <v>39</v>
      </c>
    </row>
    <row r="8404" spans="2:17"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c r="O8404" s="4" t="str">
        <f>TEXT(Table1[[#This Row],[Invoice Date]],"yyyy")</f>
        <v>2021</v>
      </c>
      <c r="P8404" s="4" t="str">
        <f>TEXT(Table1[[#This Row],[Invoice Date]],"mmm")</f>
        <v>Sep</v>
      </c>
      <c r="Q8404" s="4">
        <f>WEEKNUM(Table1[[#This Row],[Invoice Date]])</f>
        <v>39</v>
      </c>
    </row>
    <row r="8405" spans="2:17"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c r="O8405" s="4" t="str">
        <f>TEXT(Table1[[#This Row],[Invoice Date]],"yyyy")</f>
        <v>2021</v>
      </c>
      <c r="P8405" s="4" t="str">
        <f>TEXT(Table1[[#This Row],[Invoice Date]],"mmm")</f>
        <v>Sep</v>
      </c>
      <c r="Q8405" s="4">
        <f>WEEKNUM(Table1[[#This Row],[Invoice Date]])</f>
        <v>39</v>
      </c>
    </row>
    <row r="8406" spans="2:17"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c r="O8406" s="4" t="str">
        <f>TEXT(Table1[[#This Row],[Invoice Date]],"yyyy")</f>
        <v>2021</v>
      </c>
      <c r="P8406" s="4" t="str">
        <f>TEXT(Table1[[#This Row],[Invoice Date]],"mmm")</f>
        <v>Sep</v>
      </c>
      <c r="Q8406" s="4">
        <f>WEEKNUM(Table1[[#This Row],[Invoice Date]])</f>
        <v>39</v>
      </c>
    </row>
    <row r="8407" spans="2:17"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c r="O8407" s="4" t="str">
        <f>TEXT(Table1[[#This Row],[Invoice Date]],"yyyy")</f>
        <v>2021</v>
      </c>
      <c r="P8407" s="4" t="str">
        <f>TEXT(Table1[[#This Row],[Invoice Date]],"mmm")</f>
        <v>Sep</v>
      </c>
      <c r="Q8407" s="4">
        <f>WEEKNUM(Table1[[#This Row],[Invoice Date]])</f>
        <v>39</v>
      </c>
    </row>
    <row r="8408" spans="2:17"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c r="O8408" s="4" t="str">
        <f>TEXT(Table1[[#This Row],[Invoice Date]],"yyyy")</f>
        <v>2021</v>
      </c>
      <c r="P8408" s="4" t="str">
        <f>TEXT(Table1[[#This Row],[Invoice Date]],"mmm")</f>
        <v>Sep</v>
      </c>
      <c r="Q8408" s="4">
        <f>WEEKNUM(Table1[[#This Row],[Invoice Date]])</f>
        <v>39</v>
      </c>
    </row>
    <row r="8409" spans="2:17"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c r="O8409" s="4" t="str">
        <f>TEXT(Table1[[#This Row],[Invoice Date]],"yyyy")</f>
        <v>2021</v>
      </c>
      <c r="P8409" s="4" t="str">
        <f>TEXT(Table1[[#This Row],[Invoice Date]],"mmm")</f>
        <v>Sep</v>
      </c>
      <c r="Q8409" s="4">
        <f>WEEKNUM(Table1[[#This Row],[Invoice Date]])</f>
        <v>39</v>
      </c>
    </row>
    <row r="8410" spans="2:17"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c r="O8410" s="4" t="str">
        <f>TEXT(Table1[[#This Row],[Invoice Date]],"yyyy")</f>
        <v>2021</v>
      </c>
      <c r="P8410" s="4" t="str">
        <f>TEXT(Table1[[#This Row],[Invoice Date]],"mmm")</f>
        <v>Sep</v>
      </c>
      <c r="Q8410" s="4">
        <f>WEEKNUM(Table1[[#This Row],[Invoice Date]])</f>
        <v>40</v>
      </c>
    </row>
    <row r="8411" spans="2:17"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c r="O8411" s="4" t="str">
        <f>TEXT(Table1[[#This Row],[Invoice Date]],"yyyy")</f>
        <v>2021</v>
      </c>
      <c r="P8411" s="4" t="str">
        <f>TEXT(Table1[[#This Row],[Invoice Date]],"mmm")</f>
        <v>Sep</v>
      </c>
      <c r="Q8411" s="4">
        <f>WEEKNUM(Table1[[#This Row],[Invoice Date]])</f>
        <v>40</v>
      </c>
    </row>
    <row r="8412" spans="2:17"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c r="O8412" s="4" t="str">
        <f>TEXT(Table1[[#This Row],[Invoice Date]],"yyyy")</f>
        <v>2021</v>
      </c>
      <c r="P8412" s="4" t="str">
        <f>TEXT(Table1[[#This Row],[Invoice Date]],"mmm")</f>
        <v>Sep</v>
      </c>
      <c r="Q8412" s="4">
        <f>WEEKNUM(Table1[[#This Row],[Invoice Date]])</f>
        <v>40</v>
      </c>
    </row>
    <row r="8413" spans="2:17"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c r="O8413" s="4" t="str">
        <f>TEXT(Table1[[#This Row],[Invoice Date]],"yyyy")</f>
        <v>2021</v>
      </c>
      <c r="P8413" s="4" t="str">
        <f>TEXT(Table1[[#This Row],[Invoice Date]],"mmm")</f>
        <v>Sep</v>
      </c>
      <c r="Q8413" s="4">
        <f>WEEKNUM(Table1[[#This Row],[Invoice Date]])</f>
        <v>40</v>
      </c>
    </row>
    <row r="8414" spans="2:17"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c r="O8414" s="4" t="str">
        <f>TEXT(Table1[[#This Row],[Invoice Date]],"yyyy")</f>
        <v>2021</v>
      </c>
      <c r="P8414" s="4" t="str">
        <f>TEXT(Table1[[#This Row],[Invoice Date]],"mmm")</f>
        <v>Sep</v>
      </c>
      <c r="Q8414" s="4">
        <f>WEEKNUM(Table1[[#This Row],[Invoice Date]])</f>
        <v>40</v>
      </c>
    </row>
    <row r="8415" spans="2:17"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c r="O8415" s="4" t="str">
        <f>TEXT(Table1[[#This Row],[Invoice Date]],"yyyy")</f>
        <v>2021</v>
      </c>
      <c r="P8415" s="4" t="str">
        <f>TEXT(Table1[[#This Row],[Invoice Date]],"mmm")</f>
        <v>Oct</v>
      </c>
      <c r="Q8415" s="4">
        <f>WEEKNUM(Table1[[#This Row],[Invoice Date]])</f>
        <v>40</v>
      </c>
    </row>
    <row r="8416" spans="2:17"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c r="O8416" s="4" t="str">
        <f>TEXT(Table1[[#This Row],[Invoice Date]],"yyyy")</f>
        <v>2021</v>
      </c>
      <c r="P8416" s="4" t="str">
        <f>TEXT(Table1[[#This Row],[Invoice Date]],"mmm")</f>
        <v>Oct</v>
      </c>
      <c r="Q8416" s="4">
        <f>WEEKNUM(Table1[[#This Row],[Invoice Date]])</f>
        <v>40</v>
      </c>
    </row>
    <row r="8417" spans="2:17"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c r="O8417" s="4" t="str">
        <f>TEXT(Table1[[#This Row],[Invoice Date]],"yyyy")</f>
        <v>2021</v>
      </c>
      <c r="P8417" s="4" t="str">
        <f>TEXT(Table1[[#This Row],[Invoice Date]],"mmm")</f>
        <v>Oct</v>
      </c>
      <c r="Q8417" s="4">
        <f>WEEKNUM(Table1[[#This Row],[Invoice Date]])</f>
        <v>41</v>
      </c>
    </row>
    <row r="8418" spans="2:17"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c r="O8418" s="4" t="str">
        <f>TEXT(Table1[[#This Row],[Invoice Date]],"yyyy")</f>
        <v>2021</v>
      </c>
      <c r="P8418" s="4" t="str">
        <f>TEXT(Table1[[#This Row],[Invoice Date]],"mmm")</f>
        <v>Oct</v>
      </c>
      <c r="Q8418" s="4">
        <f>WEEKNUM(Table1[[#This Row],[Invoice Date]])</f>
        <v>41</v>
      </c>
    </row>
    <row r="8419" spans="2:17"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c r="O8419" s="4" t="str">
        <f>TEXT(Table1[[#This Row],[Invoice Date]],"yyyy")</f>
        <v>2021</v>
      </c>
      <c r="P8419" s="4" t="str">
        <f>TEXT(Table1[[#This Row],[Invoice Date]],"mmm")</f>
        <v>Oct</v>
      </c>
      <c r="Q8419" s="4">
        <f>WEEKNUM(Table1[[#This Row],[Invoice Date]])</f>
        <v>41</v>
      </c>
    </row>
    <row r="8420" spans="2:17"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c r="O8420" s="4" t="str">
        <f>TEXT(Table1[[#This Row],[Invoice Date]],"yyyy")</f>
        <v>2021</v>
      </c>
      <c r="P8420" s="4" t="str">
        <f>TEXT(Table1[[#This Row],[Invoice Date]],"mmm")</f>
        <v>Oct</v>
      </c>
      <c r="Q8420" s="4">
        <f>WEEKNUM(Table1[[#This Row],[Invoice Date]])</f>
        <v>41</v>
      </c>
    </row>
    <row r="8421" spans="2:17"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c r="O8421" s="4" t="str">
        <f>TEXT(Table1[[#This Row],[Invoice Date]],"yyyy")</f>
        <v>2021</v>
      </c>
      <c r="P8421" s="4" t="str">
        <f>TEXT(Table1[[#This Row],[Invoice Date]],"mmm")</f>
        <v>Oct</v>
      </c>
      <c r="Q8421" s="4">
        <f>WEEKNUM(Table1[[#This Row],[Invoice Date]])</f>
        <v>41</v>
      </c>
    </row>
    <row r="8422" spans="2:17"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c r="O8422" s="4" t="str">
        <f>TEXT(Table1[[#This Row],[Invoice Date]],"yyyy")</f>
        <v>2021</v>
      </c>
      <c r="P8422" s="4" t="str">
        <f>TEXT(Table1[[#This Row],[Invoice Date]],"mmm")</f>
        <v>Oct</v>
      </c>
      <c r="Q8422" s="4">
        <f>WEEKNUM(Table1[[#This Row],[Invoice Date]])</f>
        <v>41</v>
      </c>
    </row>
    <row r="8423" spans="2:17"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c r="O8423" s="4" t="str">
        <f>TEXT(Table1[[#This Row],[Invoice Date]],"yyyy")</f>
        <v>2021</v>
      </c>
      <c r="P8423" s="4" t="str">
        <f>TEXT(Table1[[#This Row],[Invoice Date]],"mmm")</f>
        <v>Oct</v>
      </c>
      <c r="Q8423" s="4">
        <f>WEEKNUM(Table1[[#This Row],[Invoice Date]])</f>
        <v>41</v>
      </c>
    </row>
    <row r="8424" spans="2:17"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c r="O8424" s="4" t="str">
        <f>TEXT(Table1[[#This Row],[Invoice Date]],"yyyy")</f>
        <v>2021</v>
      </c>
      <c r="P8424" s="4" t="str">
        <f>TEXT(Table1[[#This Row],[Invoice Date]],"mmm")</f>
        <v>Oct</v>
      </c>
      <c r="Q8424" s="4">
        <f>WEEKNUM(Table1[[#This Row],[Invoice Date]])</f>
        <v>42</v>
      </c>
    </row>
    <row r="8425" spans="2:17"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c r="O8425" s="4" t="str">
        <f>TEXT(Table1[[#This Row],[Invoice Date]],"yyyy")</f>
        <v>2021</v>
      </c>
      <c r="P8425" s="4" t="str">
        <f>TEXT(Table1[[#This Row],[Invoice Date]],"mmm")</f>
        <v>Oct</v>
      </c>
      <c r="Q8425" s="4">
        <f>WEEKNUM(Table1[[#This Row],[Invoice Date]])</f>
        <v>42</v>
      </c>
    </row>
    <row r="8426" spans="2:17"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c r="O8426" s="4" t="str">
        <f>TEXT(Table1[[#This Row],[Invoice Date]],"yyyy")</f>
        <v>2021</v>
      </c>
      <c r="P8426" s="4" t="str">
        <f>TEXT(Table1[[#This Row],[Invoice Date]],"mmm")</f>
        <v>Oct</v>
      </c>
      <c r="Q8426" s="4">
        <f>WEEKNUM(Table1[[#This Row],[Invoice Date]])</f>
        <v>42</v>
      </c>
    </row>
    <row r="8427" spans="2:17"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c r="O8427" s="4" t="str">
        <f>TEXT(Table1[[#This Row],[Invoice Date]],"yyyy")</f>
        <v>2021</v>
      </c>
      <c r="P8427" s="4" t="str">
        <f>TEXT(Table1[[#This Row],[Invoice Date]],"mmm")</f>
        <v>Oct</v>
      </c>
      <c r="Q8427" s="4">
        <f>WEEKNUM(Table1[[#This Row],[Invoice Date]])</f>
        <v>42</v>
      </c>
    </row>
    <row r="8428" spans="2:17"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c r="O8428" s="4" t="str">
        <f>TEXT(Table1[[#This Row],[Invoice Date]],"yyyy")</f>
        <v>2021</v>
      </c>
      <c r="P8428" s="4" t="str">
        <f>TEXT(Table1[[#This Row],[Invoice Date]],"mmm")</f>
        <v>Oct</v>
      </c>
      <c r="Q8428" s="4">
        <f>WEEKNUM(Table1[[#This Row],[Invoice Date]])</f>
        <v>42</v>
      </c>
    </row>
    <row r="8429" spans="2:17"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c r="O8429" s="4" t="str">
        <f>TEXT(Table1[[#This Row],[Invoice Date]],"yyyy")</f>
        <v>2021</v>
      </c>
      <c r="P8429" s="4" t="str">
        <f>TEXT(Table1[[#This Row],[Invoice Date]],"mmm")</f>
        <v>Oct</v>
      </c>
      <c r="Q8429" s="4">
        <f>WEEKNUM(Table1[[#This Row],[Invoice Date]])</f>
        <v>42</v>
      </c>
    </row>
    <row r="8430" spans="2:17"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c r="O8430" s="4" t="str">
        <f>TEXT(Table1[[#This Row],[Invoice Date]],"yyyy")</f>
        <v>2021</v>
      </c>
      <c r="P8430" s="4" t="str">
        <f>TEXT(Table1[[#This Row],[Invoice Date]],"mmm")</f>
        <v>Feb</v>
      </c>
      <c r="Q8430" s="4">
        <f>WEEKNUM(Table1[[#This Row],[Invoice Date]])</f>
        <v>8</v>
      </c>
    </row>
    <row r="8431" spans="2:17"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c r="O8431" s="4" t="str">
        <f>TEXT(Table1[[#This Row],[Invoice Date]],"yyyy")</f>
        <v>2021</v>
      </c>
      <c r="P8431" s="4" t="str">
        <f>TEXT(Table1[[#This Row],[Invoice Date]],"mmm")</f>
        <v>Feb</v>
      </c>
      <c r="Q8431" s="4">
        <f>WEEKNUM(Table1[[#This Row],[Invoice Date]])</f>
        <v>8</v>
      </c>
    </row>
    <row r="8432" spans="2:17"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c r="O8432" s="4" t="str">
        <f>TEXT(Table1[[#This Row],[Invoice Date]],"yyyy")</f>
        <v>2021</v>
      </c>
      <c r="P8432" s="4" t="str">
        <f>TEXT(Table1[[#This Row],[Invoice Date]],"mmm")</f>
        <v>Feb</v>
      </c>
      <c r="Q8432" s="4">
        <f>WEEKNUM(Table1[[#This Row],[Invoice Date]])</f>
        <v>8</v>
      </c>
    </row>
    <row r="8433" spans="2:17"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c r="O8433" s="4" t="str">
        <f>TEXT(Table1[[#This Row],[Invoice Date]],"yyyy")</f>
        <v>2021</v>
      </c>
      <c r="P8433" s="4" t="str">
        <f>TEXT(Table1[[#This Row],[Invoice Date]],"mmm")</f>
        <v>Mar</v>
      </c>
      <c r="Q8433" s="4">
        <f>WEEKNUM(Table1[[#This Row],[Invoice Date]])</f>
        <v>12</v>
      </c>
    </row>
    <row r="8434" spans="2:17"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c r="O8434" s="4" t="str">
        <f>TEXT(Table1[[#This Row],[Invoice Date]],"yyyy")</f>
        <v>2021</v>
      </c>
      <c r="P8434" s="4" t="str">
        <f>TEXT(Table1[[#This Row],[Invoice Date]],"mmm")</f>
        <v>Mar</v>
      </c>
      <c r="Q8434" s="4">
        <f>WEEKNUM(Table1[[#This Row],[Invoice Date]])</f>
        <v>12</v>
      </c>
    </row>
    <row r="8435" spans="2:17"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c r="O8435" s="4" t="str">
        <f>TEXT(Table1[[#This Row],[Invoice Date]],"yyyy")</f>
        <v>2021</v>
      </c>
      <c r="P8435" s="4" t="str">
        <f>TEXT(Table1[[#This Row],[Invoice Date]],"mmm")</f>
        <v>Mar</v>
      </c>
      <c r="Q8435" s="4">
        <f>WEEKNUM(Table1[[#This Row],[Invoice Date]])</f>
        <v>12</v>
      </c>
    </row>
    <row r="8436" spans="2:17"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c r="O8436" s="4" t="str">
        <f>TEXT(Table1[[#This Row],[Invoice Date]],"yyyy")</f>
        <v>2021</v>
      </c>
      <c r="P8436" s="4" t="str">
        <f>TEXT(Table1[[#This Row],[Invoice Date]],"mmm")</f>
        <v>Mar</v>
      </c>
      <c r="Q8436" s="4">
        <f>WEEKNUM(Table1[[#This Row],[Invoice Date]])</f>
        <v>12</v>
      </c>
    </row>
    <row r="8437" spans="2:17"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c r="O8437" s="4" t="str">
        <f>TEXT(Table1[[#This Row],[Invoice Date]],"yyyy")</f>
        <v>2021</v>
      </c>
      <c r="P8437" s="4" t="str">
        <f>TEXT(Table1[[#This Row],[Invoice Date]],"mmm")</f>
        <v>Mar</v>
      </c>
      <c r="Q8437" s="4">
        <f>WEEKNUM(Table1[[#This Row],[Invoice Date]])</f>
        <v>12</v>
      </c>
    </row>
    <row r="8438" spans="2:17"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c r="O8438" s="4" t="str">
        <f>TEXT(Table1[[#This Row],[Invoice Date]],"yyyy")</f>
        <v>2021</v>
      </c>
      <c r="P8438" s="4" t="str">
        <f>TEXT(Table1[[#This Row],[Invoice Date]],"mmm")</f>
        <v>Mar</v>
      </c>
      <c r="Q8438" s="4">
        <f>WEEKNUM(Table1[[#This Row],[Invoice Date]])</f>
        <v>12</v>
      </c>
    </row>
    <row r="8439" spans="2:17"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c r="O8439" s="4" t="str">
        <f>TEXT(Table1[[#This Row],[Invoice Date]],"yyyy")</f>
        <v>2021</v>
      </c>
      <c r="P8439" s="4" t="str">
        <f>TEXT(Table1[[#This Row],[Invoice Date]],"mmm")</f>
        <v>Apr</v>
      </c>
      <c r="Q8439" s="4">
        <f>WEEKNUM(Table1[[#This Row],[Invoice Date]])</f>
        <v>16</v>
      </c>
    </row>
    <row r="8440" spans="2:17"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c r="O8440" s="4" t="str">
        <f>TEXT(Table1[[#This Row],[Invoice Date]],"yyyy")</f>
        <v>2021</v>
      </c>
      <c r="P8440" s="4" t="str">
        <f>TEXT(Table1[[#This Row],[Invoice Date]],"mmm")</f>
        <v>Apr</v>
      </c>
      <c r="Q8440" s="4">
        <f>WEEKNUM(Table1[[#This Row],[Invoice Date]])</f>
        <v>16</v>
      </c>
    </row>
    <row r="8441" spans="2:17"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c r="O8441" s="4" t="str">
        <f>TEXT(Table1[[#This Row],[Invoice Date]],"yyyy")</f>
        <v>2021</v>
      </c>
      <c r="P8441" s="4" t="str">
        <f>TEXT(Table1[[#This Row],[Invoice Date]],"mmm")</f>
        <v>Apr</v>
      </c>
      <c r="Q8441" s="4">
        <f>WEEKNUM(Table1[[#This Row],[Invoice Date]])</f>
        <v>16</v>
      </c>
    </row>
    <row r="8442" spans="2:17"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c r="O8442" s="4" t="str">
        <f>TEXT(Table1[[#This Row],[Invoice Date]],"yyyy")</f>
        <v>2021</v>
      </c>
      <c r="P8442" s="4" t="str">
        <f>TEXT(Table1[[#This Row],[Invoice Date]],"mmm")</f>
        <v>Apr</v>
      </c>
      <c r="Q8442" s="4">
        <f>WEEKNUM(Table1[[#This Row],[Invoice Date]])</f>
        <v>16</v>
      </c>
    </row>
    <row r="8443" spans="2:17"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c r="O8443" s="4" t="str">
        <f>TEXT(Table1[[#This Row],[Invoice Date]],"yyyy")</f>
        <v>2021</v>
      </c>
      <c r="P8443" s="4" t="str">
        <f>TEXT(Table1[[#This Row],[Invoice Date]],"mmm")</f>
        <v>Apr</v>
      </c>
      <c r="Q8443" s="4">
        <f>WEEKNUM(Table1[[#This Row],[Invoice Date]])</f>
        <v>16</v>
      </c>
    </row>
    <row r="8444" spans="2:17"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c r="O8444" s="4" t="str">
        <f>TEXT(Table1[[#This Row],[Invoice Date]],"yyyy")</f>
        <v>2021</v>
      </c>
      <c r="P8444" s="4" t="str">
        <f>TEXT(Table1[[#This Row],[Invoice Date]],"mmm")</f>
        <v>Apr</v>
      </c>
      <c r="Q8444" s="4">
        <f>WEEKNUM(Table1[[#This Row],[Invoice Date]])</f>
        <v>16</v>
      </c>
    </row>
    <row r="8445" spans="2:17"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c r="O8445" s="4" t="str">
        <f>TEXT(Table1[[#This Row],[Invoice Date]],"yyyy")</f>
        <v>2021</v>
      </c>
      <c r="P8445" s="4" t="str">
        <f>TEXT(Table1[[#This Row],[Invoice Date]],"mmm")</f>
        <v>May</v>
      </c>
      <c r="Q8445" s="4">
        <f>WEEKNUM(Table1[[#This Row],[Invoice Date]])</f>
        <v>21</v>
      </c>
    </row>
    <row r="8446" spans="2:17"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c r="O8446" s="4" t="str">
        <f>TEXT(Table1[[#This Row],[Invoice Date]],"yyyy")</f>
        <v>2021</v>
      </c>
      <c r="P8446" s="4" t="str">
        <f>TEXT(Table1[[#This Row],[Invoice Date]],"mmm")</f>
        <v>May</v>
      </c>
      <c r="Q8446" s="4">
        <f>WEEKNUM(Table1[[#This Row],[Invoice Date]])</f>
        <v>21</v>
      </c>
    </row>
    <row r="8447" spans="2:17"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c r="O8447" s="4" t="str">
        <f>TEXT(Table1[[#This Row],[Invoice Date]],"yyyy")</f>
        <v>2021</v>
      </c>
      <c r="P8447" s="4" t="str">
        <f>TEXT(Table1[[#This Row],[Invoice Date]],"mmm")</f>
        <v>May</v>
      </c>
      <c r="Q8447" s="4">
        <f>WEEKNUM(Table1[[#This Row],[Invoice Date]])</f>
        <v>21</v>
      </c>
    </row>
    <row r="8448" spans="2:17"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c r="O8448" s="4" t="str">
        <f>TEXT(Table1[[#This Row],[Invoice Date]],"yyyy")</f>
        <v>2021</v>
      </c>
      <c r="P8448" s="4" t="str">
        <f>TEXT(Table1[[#This Row],[Invoice Date]],"mmm")</f>
        <v>May</v>
      </c>
      <c r="Q8448" s="4">
        <f>WEEKNUM(Table1[[#This Row],[Invoice Date]])</f>
        <v>21</v>
      </c>
    </row>
    <row r="8449" spans="2:17"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c r="O8449" s="4" t="str">
        <f>TEXT(Table1[[#This Row],[Invoice Date]],"yyyy")</f>
        <v>2021</v>
      </c>
      <c r="P8449" s="4" t="str">
        <f>TEXT(Table1[[#This Row],[Invoice Date]],"mmm")</f>
        <v>May</v>
      </c>
      <c r="Q8449" s="4">
        <f>WEEKNUM(Table1[[#This Row],[Invoice Date]])</f>
        <v>21</v>
      </c>
    </row>
    <row r="8450" spans="2:17"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c r="O8450" s="4" t="str">
        <f>TEXT(Table1[[#This Row],[Invoice Date]],"yyyy")</f>
        <v>2021</v>
      </c>
      <c r="P8450" s="4" t="str">
        <f>TEXT(Table1[[#This Row],[Invoice Date]],"mmm")</f>
        <v>May</v>
      </c>
      <c r="Q8450" s="4">
        <f>WEEKNUM(Table1[[#This Row],[Invoice Date]])</f>
        <v>21</v>
      </c>
    </row>
    <row r="8451" spans="2:17"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c r="O8451" s="4" t="str">
        <f>TEXT(Table1[[#This Row],[Invoice Date]],"yyyy")</f>
        <v>2021</v>
      </c>
      <c r="P8451" s="4" t="str">
        <f>TEXT(Table1[[#This Row],[Invoice Date]],"mmm")</f>
        <v>Jun</v>
      </c>
      <c r="Q8451" s="4">
        <f>WEEKNUM(Table1[[#This Row],[Invoice Date]])</f>
        <v>25</v>
      </c>
    </row>
    <row r="8452" spans="2:17"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c r="O8452" s="4" t="str">
        <f>TEXT(Table1[[#This Row],[Invoice Date]],"yyyy")</f>
        <v>2021</v>
      </c>
      <c r="P8452" s="4" t="str">
        <f>TEXT(Table1[[#This Row],[Invoice Date]],"mmm")</f>
        <v>Jun</v>
      </c>
      <c r="Q8452" s="4">
        <f>WEEKNUM(Table1[[#This Row],[Invoice Date]])</f>
        <v>25</v>
      </c>
    </row>
    <row r="8453" spans="2:17"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c r="O8453" s="4" t="str">
        <f>TEXT(Table1[[#This Row],[Invoice Date]],"yyyy")</f>
        <v>2021</v>
      </c>
      <c r="P8453" s="4" t="str">
        <f>TEXT(Table1[[#This Row],[Invoice Date]],"mmm")</f>
        <v>Jun</v>
      </c>
      <c r="Q8453" s="4">
        <f>WEEKNUM(Table1[[#This Row],[Invoice Date]])</f>
        <v>25</v>
      </c>
    </row>
    <row r="8454" spans="2:17"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c r="O8454" s="4" t="str">
        <f>TEXT(Table1[[#This Row],[Invoice Date]],"yyyy")</f>
        <v>2021</v>
      </c>
      <c r="P8454" s="4" t="str">
        <f>TEXT(Table1[[#This Row],[Invoice Date]],"mmm")</f>
        <v>Jun</v>
      </c>
      <c r="Q8454" s="4">
        <f>WEEKNUM(Table1[[#This Row],[Invoice Date]])</f>
        <v>25</v>
      </c>
    </row>
    <row r="8455" spans="2:17"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c r="O8455" s="4" t="str">
        <f>TEXT(Table1[[#This Row],[Invoice Date]],"yyyy")</f>
        <v>2021</v>
      </c>
      <c r="P8455" s="4" t="str">
        <f>TEXT(Table1[[#This Row],[Invoice Date]],"mmm")</f>
        <v>Jun</v>
      </c>
      <c r="Q8455" s="4">
        <f>WEEKNUM(Table1[[#This Row],[Invoice Date]])</f>
        <v>25</v>
      </c>
    </row>
    <row r="8456" spans="2:17"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c r="O8456" s="4" t="str">
        <f>TEXT(Table1[[#This Row],[Invoice Date]],"yyyy")</f>
        <v>2021</v>
      </c>
      <c r="P8456" s="4" t="str">
        <f>TEXT(Table1[[#This Row],[Invoice Date]],"mmm")</f>
        <v>Jun</v>
      </c>
      <c r="Q8456" s="4">
        <f>WEEKNUM(Table1[[#This Row],[Invoice Date]])</f>
        <v>25</v>
      </c>
    </row>
    <row r="8457" spans="2:17"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c r="O8457" s="4" t="str">
        <f>TEXT(Table1[[#This Row],[Invoice Date]],"yyyy")</f>
        <v>2021</v>
      </c>
      <c r="P8457" s="4" t="str">
        <f>TEXT(Table1[[#This Row],[Invoice Date]],"mmm")</f>
        <v>Jul</v>
      </c>
      <c r="Q8457" s="4">
        <f>WEEKNUM(Table1[[#This Row],[Invoice Date]])</f>
        <v>29</v>
      </c>
    </row>
    <row r="8458" spans="2:17"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c r="O8458" s="4" t="str">
        <f>TEXT(Table1[[#This Row],[Invoice Date]],"yyyy")</f>
        <v>2021</v>
      </c>
      <c r="P8458" s="4" t="str">
        <f>TEXT(Table1[[#This Row],[Invoice Date]],"mmm")</f>
        <v>Jul</v>
      </c>
      <c r="Q8458" s="4">
        <f>WEEKNUM(Table1[[#This Row],[Invoice Date]])</f>
        <v>29</v>
      </c>
    </row>
    <row r="8459" spans="2:17"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c r="O8459" s="4" t="str">
        <f>TEXT(Table1[[#This Row],[Invoice Date]],"yyyy")</f>
        <v>2021</v>
      </c>
      <c r="P8459" s="4" t="str">
        <f>TEXT(Table1[[#This Row],[Invoice Date]],"mmm")</f>
        <v>Jul</v>
      </c>
      <c r="Q8459" s="4">
        <f>WEEKNUM(Table1[[#This Row],[Invoice Date]])</f>
        <v>29</v>
      </c>
    </row>
    <row r="8460" spans="2:17"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c r="O8460" s="4" t="str">
        <f>TEXT(Table1[[#This Row],[Invoice Date]],"yyyy")</f>
        <v>2021</v>
      </c>
      <c r="P8460" s="4" t="str">
        <f>TEXT(Table1[[#This Row],[Invoice Date]],"mmm")</f>
        <v>Jul</v>
      </c>
      <c r="Q8460" s="4">
        <f>WEEKNUM(Table1[[#This Row],[Invoice Date]])</f>
        <v>29</v>
      </c>
    </row>
    <row r="8461" spans="2:17"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c r="O8461" s="4" t="str">
        <f>TEXT(Table1[[#This Row],[Invoice Date]],"yyyy")</f>
        <v>2021</v>
      </c>
      <c r="P8461" s="4" t="str">
        <f>TEXT(Table1[[#This Row],[Invoice Date]],"mmm")</f>
        <v>Jul</v>
      </c>
      <c r="Q8461" s="4">
        <f>WEEKNUM(Table1[[#This Row],[Invoice Date]])</f>
        <v>29</v>
      </c>
    </row>
    <row r="8462" spans="2:17"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c r="O8462" s="4" t="str">
        <f>TEXT(Table1[[#This Row],[Invoice Date]],"yyyy")</f>
        <v>2021</v>
      </c>
      <c r="P8462" s="4" t="str">
        <f>TEXT(Table1[[#This Row],[Invoice Date]],"mmm")</f>
        <v>Jul</v>
      </c>
      <c r="Q8462" s="4">
        <f>WEEKNUM(Table1[[#This Row],[Invoice Date]])</f>
        <v>29</v>
      </c>
    </row>
    <row r="8463" spans="2:17"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c r="O8463" s="4" t="str">
        <f>TEXT(Table1[[#This Row],[Invoice Date]],"yyyy")</f>
        <v>2021</v>
      </c>
      <c r="P8463" s="4" t="str">
        <f>TEXT(Table1[[#This Row],[Invoice Date]],"mmm")</f>
        <v>Aug</v>
      </c>
      <c r="Q8463" s="4">
        <f>WEEKNUM(Table1[[#This Row],[Invoice Date]])</f>
        <v>34</v>
      </c>
    </row>
    <row r="8464" spans="2:17"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c r="O8464" s="4" t="str">
        <f>TEXT(Table1[[#This Row],[Invoice Date]],"yyyy")</f>
        <v>2021</v>
      </c>
      <c r="P8464" s="4" t="str">
        <f>TEXT(Table1[[#This Row],[Invoice Date]],"mmm")</f>
        <v>Aug</v>
      </c>
      <c r="Q8464" s="4">
        <f>WEEKNUM(Table1[[#This Row],[Invoice Date]])</f>
        <v>34</v>
      </c>
    </row>
    <row r="8465" spans="2:17"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c r="O8465" s="4" t="str">
        <f>TEXT(Table1[[#This Row],[Invoice Date]],"yyyy")</f>
        <v>2021</v>
      </c>
      <c r="P8465" s="4" t="str">
        <f>TEXT(Table1[[#This Row],[Invoice Date]],"mmm")</f>
        <v>Aug</v>
      </c>
      <c r="Q8465" s="4">
        <f>WEEKNUM(Table1[[#This Row],[Invoice Date]])</f>
        <v>34</v>
      </c>
    </row>
    <row r="8466" spans="2:17"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c r="O8466" s="4" t="str">
        <f>TEXT(Table1[[#This Row],[Invoice Date]],"yyyy")</f>
        <v>2021</v>
      </c>
      <c r="P8466" s="4" t="str">
        <f>TEXT(Table1[[#This Row],[Invoice Date]],"mmm")</f>
        <v>Aug</v>
      </c>
      <c r="Q8466" s="4">
        <f>WEEKNUM(Table1[[#This Row],[Invoice Date]])</f>
        <v>34</v>
      </c>
    </row>
    <row r="8467" spans="2:17"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c r="O8467" s="4" t="str">
        <f>TEXT(Table1[[#This Row],[Invoice Date]],"yyyy")</f>
        <v>2021</v>
      </c>
      <c r="P8467" s="4" t="str">
        <f>TEXT(Table1[[#This Row],[Invoice Date]],"mmm")</f>
        <v>Aug</v>
      </c>
      <c r="Q8467" s="4">
        <f>WEEKNUM(Table1[[#This Row],[Invoice Date]])</f>
        <v>34</v>
      </c>
    </row>
    <row r="8468" spans="2:17"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c r="O8468" s="4" t="str">
        <f>TEXT(Table1[[#This Row],[Invoice Date]],"yyyy")</f>
        <v>2021</v>
      </c>
      <c r="P8468" s="4" t="str">
        <f>TEXT(Table1[[#This Row],[Invoice Date]],"mmm")</f>
        <v>Aug</v>
      </c>
      <c r="Q8468" s="4">
        <f>WEEKNUM(Table1[[#This Row],[Invoice Date]])</f>
        <v>34</v>
      </c>
    </row>
    <row r="8469" spans="2:17"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c r="O8469" s="4" t="str">
        <f>TEXT(Table1[[#This Row],[Invoice Date]],"yyyy")</f>
        <v>2021</v>
      </c>
      <c r="P8469" s="4" t="str">
        <f>TEXT(Table1[[#This Row],[Invoice Date]],"mmm")</f>
        <v>Sep</v>
      </c>
      <c r="Q8469" s="4">
        <f>WEEKNUM(Table1[[#This Row],[Invoice Date]])</f>
        <v>38</v>
      </c>
    </row>
    <row r="8470" spans="2:17"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c r="O8470" s="4" t="str">
        <f>TEXT(Table1[[#This Row],[Invoice Date]],"yyyy")</f>
        <v>2021</v>
      </c>
      <c r="P8470" s="4" t="str">
        <f>TEXT(Table1[[#This Row],[Invoice Date]],"mmm")</f>
        <v>Sep</v>
      </c>
      <c r="Q8470" s="4">
        <f>WEEKNUM(Table1[[#This Row],[Invoice Date]])</f>
        <v>38</v>
      </c>
    </row>
    <row r="8471" spans="2:17"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c r="O8471" s="4" t="str">
        <f>TEXT(Table1[[#This Row],[Invoice Date]],"yyyy")</f>
        <v>2021</v>
      </c>
      <c r="P8471" s="4" t="str">
        <f>TEXT(Table1[[#This Row],[Invoice Date]],"mmm")</f>
        <v>Sep</v>
      </c>
      <c r="Q8471" s="4">
        <f>WEEKNUM(Table1[[#This Row],[Invoice Date]])</f>
        <v>38</v>
      </c>
    </row>
    <row r="8472" spans="2:17"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c r="O8472" s="4" t="str">
        <f>TEXT(Table1[[#This Row],[Invoice Date]],"yyyy")</f>
        <v>2021</v>
      </c>
      <c r="P8472" s="4" t="str">
        <f>TEXT(Table1[[#This Row],[Invoice Date]],"mmm")</f>
        <v>Sep</v>
      </c>
      <c r="Q8472" s="4">
        <f>WEEKNUM(Table1[[#This Row],[Invoice Date]])</f>
        <v>38</v>
      </c>
    </row>
    <row r="8473" spans="2:17"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c r="O8473" s="4" t="str">
        <f>TEXT(Table1[[#This Row],[Invoice Date]],"yyyy")</f>
        <v>2021</v>
      </c>
      <c r="P8473" s="4" t="str">
        <f>TEXT(Table1[[#This Row],[Invoice Date]],"mmm")</f>
        <v>Sep</v>
      </c>
      <c r="Q8473" s="4">
        <f>WEEKNUM(Table1[[#This Row],[Invoice Date]])</f>
        <v>38</v>
      </c>
    </row>
    <row r="8474" spans="2:17"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c r="O8474" s="4" t="str">
        <f>TEXT(Table1[[#This Row],[Invoice Date]],"yyyy")</f>
        <v>2021</v>
      </c>
      <c r="P8474" s="4" t="str">
        <f>TEXT(Table1[[#This Row],[Invoice Date]],"mmm")</f>
        <v>Sep</v>
      </c>
      <c r="Q8474" s="4">
        <f>WEEKNUM(Table1[[#This Row],[Invoice Date]])</f>
        <v>38</v>
      </c>
    </row>
    <row r="8475" spans="2:17"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c r="O8475" s="4" t="str">
        <f>TEXT(Table1[[#This Row],[Invoice Date]],"yyyy")</f>
        <v>2021</v>
      </c>
      <c r="P8475" s="4" t="str">
        <f>TEXT(Table1[[#This Row],[Invoice Date]],"mmm")</f>
        <v>Oct</v>
      </c>
      <c r="Q8475" s="4">
        <f>WEEKNUM(Table1[[#This Row],[Invoice Date]])</f>
        <v>43</v>
      </c>
    </row>
    <row r="8476" spans="2:17"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c r="O8476" s="4" t="str">
        <f>TEXT(Table1[[#This Row],[Invoice Date]],"yyyy")</f>
        <v>2021</v>
      </c>
      <c r="P8476" s="4" t="str">
        <f>TEXT(Table1[[#This Row],[Invoice Date]],"mmm")</f>
        <v>Oct</v>
      </c>
      <c r="Q8476" s="4">
        <f>WEEKNUM(Table1[[#This Row],[Invoice Date]])</f>
        <v>43</v>
      </c>
    </row>
    <row r="8477" spans="2:17"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c r="O8477" s="4" t="str">
        <f>TEXT(Table1[[#This Row],[Invoice Date]],"yyyy")</f>
        <v>2021</v>
      </c>
      <c r="P8477" s="4" t="str">
        <f>TEXT(Table1[[#This Row],[Invoice Date]],"mmm")</f>
        <v>Oct</v>
      </c>
      <c r="Q8477" s="4">
        <f>WEEKNUM(Table1[[#This Row],[Invoice Date]])</f>
        <v>43</v>
      </c>
    </row>
    <row r="8478" spans="2:17"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c r="O8478" s="4" t="str">
        <f>TEXT(Table1[[#This Row],[Invoice Date]],"yyyy")</f>
        <v>2021</v>
      </c>
      <c r="P8478" s="4" t="str">
        <f>TEXT(Table1[[#This Row],[Invoice Date]],"mmm")</f>
        <v>Oct</v>
      </c>
      <c r="Q8478" s="4">
        <f>WEEKNUM(Table1[[#This Row],[Invoice Date]])</f>
        <v>43</v>
      </c>
    </row>
    <row r="8479" spans="2:17"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c r="O8479" s="4" t="str">
        <f>TEXT(Table1[[#This Row],[Invoice Date]],"yyyy")</f>
        <v>2021</v>
      </c>
      <c r="P8479" s="4" t="str">
        <f>TEXT(Table1[[#This Row],[Invoice Date]],"mmm")</f>
        <v>Oct</v>
      </c>
      <c r="Q8479" s="4">
        <f>WEEKNUM(Table1[[#This Row],[Invoice Date]])</f>
        <v>43</v>
      </c>
    </row>
    <row r="8480" spans="2:17"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c r="O8480" s="4" t="str">
        <f>TEXT(Table1[[#This Row],[Invoice Date]],"yyyy")</f>
        <v>2021</v>
      </c>
      <c r="P8480" s="4" t="str">
        <f>TEXT(Table1[[#This Row],[Invoice Date]],"mmm")</f>
        <v>Oct</v>
      </c>
      <c r="Q8480" s="4">
        <f>WEEKNUM(Table1[[#This Row],[Invoice Date]])</f>
        <v>43</v>
      </c>
    </row>
    <row r="8481" spans="2:17"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c r="O8481" s="4" t="str">
        <f>TEXT(Table1[[#This Row],[Invoice Date]],"yyyy")</f>
        <v>2021</v>
      </c>
      <c r="P8481" s="4" t="str">
        <f>TEXT(Table1[[#This Row],[Invoice Date]],"mmm")</f>
        <v>Nov</v>
      </c>
      <c r="Q8481" s="4">
        <f>WEEKNUM(Table1[[#This Row],[Invoice Date]])</f>
        <v>47</v>
      </c>
    </row>
    <row r="8482" spans="2:17"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c r="O8482" s="4" t="str">
        <f>TEXT(Table1[[#This Row],[Invoice Date]],"yyyy")</f>
        <v>2021</v>
      </c>
      <c r="P8482" s="4" t="str">
        <f>TEXT(Table1[[#This Row],[Invoice Date]],"mmm")</f>
        <v>Nov</v>
      </c>
      <c r="Q8482" s="4">
        <f>WEEKNUM(Table1[[#This Row],[Invoice Date]])</f>
        <v>47</v>
      </c>
    </row>
    <row r="8483" spans="2:17"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c r="O8483" s="4" t="str">
        <f>TEXT(Table1[[#This Row],[Invoice Date]],"yyyy")</f>
        <v>2021</v>
      </c>
      <c r="P8483" s="4" t="str">
        <f>TEXT(Table1[[#This Row],[Invoice Date]],"mmm")</f>
        <v>Nov</v>
      </c>
      <c r="Q8483" s="4">
        <f>WEEKNUM(Table1[[#This Row],[Invoice Date]])</f>
        <v>47</v>
      </c>
    </row>
    <row r="8484" spans="2:17"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c r="O8484" s="4" t="str">
        <f>TEXT(Table1[[#This Row],[Invoice Date]],"yyyy")</f>
        <v>2021</v>
      </c>
      <c r="P8484" s="4" t="str">
        <f>TEXT(Table1[[#This Row],[Invoice Date]],"mmm")</f>
        <v>Nov</v>
      </c>
      <c r="Q8484" s="4">
        <f>WEEKNUM(Table1[[#This Row],[Invoice Date]])</f>
        <v>47</v>
      </c>
    </row>
    <row r="8485" spans="2:17"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c r="O8485" s="4" t="str">
        <f>TEXT(Table1[[#This Row],[Invoice Date]],"yyyy")</f>
        <v>2021</v>
      </c>
      <c r="P8485" s="4" t="str">
        <f>TEXT(Table1[[#This Row],[Invoice Date]],"mmm")</f>
        <v>Nov</v>
      </c>
      <c r="Q8485" s="4">
        <f>WEEKNUM(Table1[[#This Row],[Invoice Date]])</f>
        <v>47</v>
      </c>
    </row>
    <row r="8486" spans="2:17"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c r="O8486" s="4" t="str">
        <f>TEXT(Table1[[#This Row],[Invoice Date]],"yyyy")</f>
        <v>2021</v>
      </c>
      <c r="P8486" s="4" t="str">
        <f>TEXT(Table1[[#This Row],[Invoice Date]],"mmm")</f>
        <v>Nov</v>
      </c>
      <c r="Q8486" s="4">
        <f>WEEKNUM(Table1[[#This Row],[Invoice Date]])</f>
        <v>47</v>
      </c>
    </row>
    <row r="8487" spans="2:17"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c r="O8487" s="4" t="str">
        <f>TEXT(Table1[[#This Row],[Invoice Date]],"yyyy")</f>
        <v>2021</v>
      </c>
      <c r="P8487" s="4" t="str">
        <f>TEXT(Table1[[#This Row],[Invoice Date]],"mmm")</f>
        <v>Dec</v>
      </c>
      <c r="Q8487" s="4">
        <f>WEEKNUM(Table1[[#This Row],[Invoice Date]])</f>
        <v>51</v>
      </c>
    </row>
    <row r="8488" spans="2:17"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c r="O8488" s="4" t="str">
        <f>TEXT(Table1[[#This Row],[Invoice Date]],"yyyy")</f>
        <v>2021</v>
      </c>
      <c r="P8488" s="4" t="str">
        <f>TEXT(Table1[[#This Row],[Invoice Date]],"mmm")</f>
        <v>Dec</v>
      </c>
      <c r="Q8488" s="4">
        <f>WEEKNUM(Table1[[#This Row],[Invoice Date]])</f>
        <v>51</v>
      </c>
    </row>
    <row r="8489" spans="2:17"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c r="O8489" s="4" t="str">
        <f>TEXT(Table1[[#This Row],[Invoice Date]],"yyyy")</f>
        <v>2021</v>
      </c>
      <c r="P8489" s="4" t="str">
        <f>TEXT(Table1[[#This Row],[Invoice Date]],"mmm")</f>
        <v>Dec</v>
      </c>
      <c r="Q8489" s="4">
        <f>WEEKNUM(Table1[[#This Row],[Invoice Date]])</f>
        <v>51</v>
      </c>
    </row>
    <row r="8490" spans="2:17"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c r="O8490" s="4" t="str">
        <f>TEXT(Table1[[#This Row],[Invoice Date]],"yyyy")</f>
        <v>2021</v>
      </c>
      <c r="P8490" s="4" t="str">
        <f>TEXT(Table1[[#This Row],[Invoice Date]],"mmm")</f>
        <v>Dec</v>
      </c>
      <c r="Q8490" s="4">
        <f>WEEKNUM(Table1[[#This Row],[Invoice Date]])</f>
        <v>51</v>
      </c>
    </row>
    <row r="8491" spans="2:17"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c r="O8491" s="4" t="str">
        <f>TEXT(Table1[[#This Row],[Invoice Date]],"yyyy")</f>
        <v>2021</v>
      </c>
      <c r="P8491" s="4" t="str">
        <f>TEXT(Table1[[#This Row],[Invoice Date]],"mmm")</f>
        <v>Dec</v>
      </c>
      <c r="Q8491" s="4">
        <f>WEEKNUM(Table1[[#This Row],[Invoice Date]])</f>
        <v>51</v>
      </c>
    </row>
    <row r="8492" spans="2:17"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c r="O8492" s="4" t="str">
        <f>TEXT(Table1[[#This Row],[Invoice Date]],"yyyy")</f>
        <v>2021</v>
      </c>
      <c r="P8492" s="4" t="str">
        <f>TEXT(Table1[[#This Row],[Invoice Date]],"mmm")</f>
        <v>Dec</v>
      </c>
      <c r="Q8492" s="4">
        <f>WEEKNUM(Table1[[#This Row],[Invoice Date]])</f>
        <v>51</v>
      </c>
    </row>
    <row r="8493" spans="2:17"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c r="O8493" s="4" t="str">
        <f>TEXT(Table1[[#This Row],[Invoice Date]],"yyyy")</f>
        <v>2021</v>
      </c>
      <c r="P8493" s="4" t="str">
        <f>TEXT(Table1[[#This Row],[Invoice Date]],"mmm")</f>
        <v>Jan</v>
      </c>
      <c r="Q8493" s="4">
        <f>WEEKNUM(Table1[[#This Row],[Invoice Date]])</f>
        <v>3</v>
      </c>
    </row>
    <row r="8494" spans="2:17"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c r="O8494" s="4" t="str">
        <f>TEXT(Table1[[#This Row],[Invoice Date]],"yyyy")</f>
        <v>2021</v>
      </c>
      <c r="P8494" s="4" t="str">
        <f>TEXT(Table1[[#This Row],[Invoice Date]],"mmm")</f>
        <v>Jan</v>
      </c>
      <c r="Q8494" s="4">
        <f>WEEKNUM(Table1[[#This Row],[Invoice Date]])</f>
        <v>3</v>
      </c>
    </row>
    <row r="8495" spans="2:17"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c r="O8495" s="4" t="str">
        <f>TEXT(Table1[[#This Row],[Invoice Date]],"yyyy")</f>
        <v>2021</v>
      </c>
      <c r="P8495" s="4" t="str">
        <f>TEXT(Table1[[#This Row],[Invoice Date]],"mmm")</f>
        <v>Jan</v>
      </c>
      <c r="Q8495" s="4">
        <f>WEEKNUM(Table1[[#This Row],[Invoice Date]])</f>
        <v>3</v>
      </c>
    </row>
    <row r="8496" spans="2:17"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c r="O8496" s="4" t="str">
        <f>TEXT(Table1[[#This Row],[Invoice Date]],"yyyy")</f>
        <v>2021</v>
      </c>
      <c r="P8496" s="4" t="str">
        <f>TEXT(Table1[[#This Row],[Invoice Date]],"mmm")</f>
        <v>Jan</v>
      </c>
      <c r="Q8496" s="4">
        <f>WEEKNUM(Table1[[#This Row],[Invoice Date]])</f>
        <v>3</v>
      </c>
    </row>
    <row r="8497" spans="2:17"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c r="O8497" s="4" t="str">
        <f>TEXT(Table1[[#This Row],[Invoice Date]],"yyyy")</f>
        <v>2021</v>
      </c>
      <c r="P8497" s="4" t="str">
        <f>TEXT(Table1[[#This Row],[Invoice Date]],"mmm")</f>
        <v>Jan</v>
      </c>
      <c r="Q8497" s="4">
        <f>WEEKNUM(Table1[[#This Row],[Invoice Date]])</f>
        <v>3</v>
      </c>
    </row>
    <row r="8498" spans="2:17"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c r="O8498" s="4" t="str">
        <f>TEXT(Table1[[#This Row],[Invoice Date]],"yyyy")</f>
        <v>2021</v>
      </c>
      <c r="P8498" s="4" t="str">
        <f>TEXT(Table1[[#This Row],[Invoice Date]],"mmm")</f>
        <v>Jan</v>
      </c>
      <c r="Q8498" s="4">
        <f>WEEKNUM(Table1[[#This Row],[Invoice Date]])</f>
        <v>3</v>
      </c>
    </row>
    <row r="8499" spans="2:17"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c r="O8499" s="4" t="str">
        <f>TEXT(Table1[[#This Row],[Invoice Date]],"yyyy")</f>
        <v>2021</v>
      </c>
      <c r="P8499" s="4" t="str">
        <f>TEXT(Table1[[#This Row],[Invoice Date]],"mmm")</f>
        <v>Feb</v>
      </c>
      <c r="Q8499" s="4">
        <f>WEEKNUM(Table1[[#This Row],[Invoice Date]])</f>
        <v>7</v>
      </c>
    </row>
    <row r="8500" spans="2:17"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c r="O8500" s="4" t="str">
        <f>TEXT(Table1[[#This Row],[Invoice Date]],"yyyy")</f>
        <v>2021</v>
      </c>
      <c r="P8500" s="4" t="str">
        <f>TEXT(Table1[[#This Row],[Invoice Date]],"mmm")</f>
        <v>Feb</v>
      </c>
      <c r="Q8500" s="4">
        <f>WEEKNUM(Table1[[#This Row],[Invoice Date]])</f>
        <v>7</v>
      </c>
    </row>
    <row r="8501" spans="2:17"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c r="O8501" s="4" t="str">
        <f>TEXT(Table1[[#This Row],[Invoice Date]],"yyyy")</f>
        <v>2021</v>
      </c>
      <c r="P8501" s="4" t="str">
        <f>TEXT(Table1[[#This Row],[Invoice Date]],"mmm")</f>
        <v>Feb</v>
      </c>
      <c r="Q8501" s="4">
        <f>WEEKNUM(Table1[[#This Row],[Invoice Date]])</f>
        <v>7</v>
      </c>
    </row>
    <row r="8502" spans="2:17"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c r="O8502" s="4" t="str">
        <f>TEXT(Table1[[#This Row],[Invoice Date]],"yyyy")</f>
        <v>2021</v>
      </c>
      <c r="P8502" s="4" t="str">
        <f>TEXT(Table1[[#This Row],[Invoice Date]],"mmm")</f>
        <v>Feb</v>
      </c>
      <c r="Q8502" s="4">
        <f>WEEKNUM(Table1[[#This Row],[Invoice Date]])</f>
        <v>9</v>
      </c>
    </row>
    <row r="8503" spans="2:17"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c r="O8503" s="4" t="str">
        <f>TEXT(Table1[[#This Row],[Invoice Date]],"yyyy")</f>
        <v>2021</v>
      </c>
      <c r="P8503" s="4" t="str">
        <f>TEXT(Table1[[#This Row],[Invoice Date]],"mmm")</f>
        <v>Feb</v>
      </c>
      <c r="Q8503" s="4">
        <f>WEEKNUM(Table1[[#This Row],[Invoice Date]])</f>
        <v>9</v>
      </c>
    </row>
    <row r="8504" spans="2:17"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c r="O8504" s="4" t="str">
        <f>TEXT(Table1[[#This Row],[Invoice Date]],"yyyy")</f>
        <v>2021</v>
      </c>
      <c r="P8504" s="4" t="str">
        <f>TEXT(Table1[[#This Row],[Invoice Date]],"mmm")</f>
        <v>Feb</v>
      </c>
      <c r="Q8504" s="4">
        <f>WEEKNUM(Table1[[#This Row],[Invoice Date]])</f>
        <v>9</v>
      </c>
    </row>
    <row r="8505" spans="2:17"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c r="O8505" s="4" t="str">
        <f>TEXT(Table1[[#This Row],[Invoice Date]],"yyyy")</f>
        <v>2021</v>
      </c>
      <c r="P8505" s="4" t="str">
        <f>TEXT(Table1[[#This Row],[Invoice Date]],"mmm")</f>
        <v>Mar</v>
      </c>
      <c r="Q8505" s="4">
        <f>WEEKNUM(Table1[[#This Row],[Invoice Date]])</f>
        <v>13</v>
      </c>
    </row>
    <row r="8506" spans="2:17"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c r="O8506" s="4" t="str">
        <f>TEXT(Table1[[#This Row],[Invoice Date]],"yyyy")</f>
        <v>2021</v>
      </c>
      <c r="P8506" s="4" t="str">
        <f>TEXT(Table1[[#This Row],[Invoice Date]],"mmm")</f>
        <v>Mar</v>
      </c>
      <c r="Q8506" s="4">
        <f>WEEKNUM(Table1[[#This Row],[Invoice Date]])</f>
        <v>13</v>
      </c>
    </row>
    <row r="8507" spans="2:17"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c r="O8507" s="4" t="str">
        <f>TEXT(Table1[[#This Row],[Invoice Date]],"yyyy")</f>
        <v>2021</v>
      </c>
      <c r="P8507" s="4" t="str">
        <f>TEXT(Table1[[#This Row],[Invoice Date]],"mmm")</f>
        <v>Mar</v>
      </c>
      <c r="Q8507" s="4">
        <f>WEEKNUM(Table1[[#This Row],[Invoice Date]])</f>
        <v>13</v>
      </c>
    </row>
    <row r="8508" spans="2:17"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c r="O8508" s="4" t="str">
        <f>TEXT(Table1[[#This Row],[Invoice Date]],"yyyy")</f>
        <v>2021</v>
      </c>
      <c r="P8508" s="4" t="str">
        <f>TEXT(Table1[[#This Row],[Invoice Date]],"mmm")</f>
        <v>Mar</v>
      </c>
      <c r="Q8508" s="4">
        <f>WEEKNUM(Table1[[#This Row],[Invoice Date]])</f>
        <v>13</v>
      </c>
    </row>
    <row r="8509" spans="2:17"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c r="O8509" s="4" t="str">
        <f>TEXT(Table1[[#This Row],[Invoice Date]],"yyyy")</f>
        <v>2021</v>
      </c>
      <c r="P8509" s="4" t="str">
        <f>TEXT(Table1[[#This Row],[Invoice Date]],"mmm")</f>
        <v>Mar</v>
      </c>
      <c r="Q8509" s="4">
        <f>WEEKNUM(Table1[[#This Row],[Invoice Date]])</f>
        <v>13</v>
      </c>
    </row>
    <row r="8510" spans="2:17"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c r="O8510" s="4" t="str">
        <f>TEXT(Table1[[#This Row],[Invoice Date]],"yyyy")</f>
        <v>2021</v>
      </c>
      <c r="P8510" s="4" t="str">
        <f>TEXT(Table1[[#This Row],[Invoice Date]],"mmm")</f>
        <v>Mar</v>
      </c>
      <c r="Q8510" s="4">
        <f>WEEKNUM(Table1[[#This Row],[Invoice Date]])</f>
        <v>13</v>
      </c>
    </row>
    <row r="8511" spans="2:17"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c r="O8511" s="4" t="str">
        <f>TEXT(Table1[[#This Row],[Invoice Date]],"yyyy")</f>
        <v>2021</v>
      </c>
      <c r="P8511" s="4" t="str">
        <f>TEXT(Table1[[#This Row],[Invoice Date]],"mmm")</f>
        <v>Apr</v>
      </c>
      <c r="Q8511" s="4">
        <f>WEEKNUM(Table1[[#This Row],[Invoice Date]])</f>
        <v>17</v>
      </c>
    </row>
    <row r="8512" spans="2:17"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c r="O8512" s="4" t="str">
        <f>TEXT(Table1[[#This Row],[Invoice Date]],"yyyy")</f>
        <v>2021</v>
      </c>
      <c r="P8512" s="4" t="str">
        <f>TEXT(Table1[[#This Row],[Invoice Date]],"mmm")</f>
        <v>Apr</v>
      </c>
      <c r="Q8512" s="4">
        <f>WEEKNUM(Table1[[#This Row],[Invoice Date]])</f>
        <v>17</v>
      </c>
    </row>
    <row r="8513" spans="2:17"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c r="O8513" s="4" t="str">
        <f>TEXT(Table1[[#This Row],[Invoice Date]],"yyyy")</f>
        <v>2021</v>
      </c>
      <c r="P8513" s="4" t="str">
        <f>TEXT(Table1[[#This Row],[Invoice Date]],"mmm")</f>
        <v>Apr</v>
      </c>
      <c r="Q8513" s="4">
        <f>WEEKNUM(Table1[[#This Row],[Invoice Date]])</f>
        <v>17</v>
      </c>
    </row>
    <row r="8514" spans="2:17"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c r="O8514" s="4" t="str">
        <f>TEXT(Table1[[#This Row],[Invoice Date]],"yyyy")</f>
        <v>2021</v>
      </c>
      <c r="P8514" s="4" t="str">
        <f>TEXT(Table1[[#This Row],[Invoice Date]],"mmm")</f>
        <v>Apr</v>
      </c>
      <c r="Q8514" s="4">
        <f>WEEKNUM(Table1[[#This Row],[Invoice Date]])</f>
        <v>17</v>
      </c>
    </row>
    <row r="8515" spans="2:17"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c r="O8515" s="4" t="str">
        <f>TEXT(Table1[[#This Row],[Invoice Date]],"yyyy")</f>
        <v>2021</v>
      </c>
      <c r="P8515" s="4" t="str">
        <f>TEXT(Table1[[#This Row],[Invoice Date]],"mmm")</f>
        <v>Apr</v>
      </c>
      <c r="Q8515" s="4">
        <f>WEEKNUM(Table1[[#This Row],[Invoice Date]])</f>
        <v>17</v>
      </c>
    </row>
    <row r="8516" spans="2:17"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c r="O8516" s="4" t="str">
        <f>TEXT(Table1[[#This Row],[Invoice Date]],"yyyy")</f>
        <v>2021</v>
      </c>
      <c r="P8516" s="4" t="str">
        <f>TEXT(Table1[[#This Row],[Invoice Date]],"mmm")</f>
        <v>Apr</v>
      </c>
      <c r="Q8516" s="4">
        <f>WEEKNUM(Table1[[#This Row],[Invoice Date]])</f>
        <v>17</v>
      </c>
    </row>
    <row r="8517" spans="2:17"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c r="O8517" s="4" t="str">
        <f>TEXT(Table1[[#This Row],[Invoice Date]],"yyyy")</f>
        <v>2021</v>
      </c>
      <c r="P8517" s="4" t="str">
        <f>TEXT(Table1[[#This Row],[Invoice Date]],"mmm")</f>
        <v>May</v>
      </c>
      <c r="Q8517" s="4">
        <f>WEEKNUM(Table1[[#This Row],[Invoice Date]])</f>
        <v>22</v>
      </c>
    </row>
    <row r="8518" spans="2:17"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c r="O8518" s="4" t="str">
        <f>TEXT(Table1[[#This Row],[Invoice Date]],"yyyy")</f>
        <v>2021</v>
      </c>
      <c r="P8518" s="4" t="str">
        <f>TEXT(Table1[[#This Row],[Invoice Date]],"mmm")</f>
        <v>May</v>
      </c>
      <c r="Q8518" s="4">
        <f>WEEKNUM(Table1[[#This Row],[Invoice Date]])</f>
        <v>22</v>
      </c>
    </row>
    <row r="8519" spans="2:17"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c r="O8519" s="4" t="str">
        <f>TEXT(Table1[[#This Row],[Invoice Date]],"yyyy")</f>
        <v>2021</v>
      </c>
      <c r="P8519" s="4" t="str">
        <f>TEXT(Table1[[#This Row],[Invoice Date]],"mmm")</f>
        <v>May</v>
      </c>
      <c r="Q8519" s="4">
        <f>WEEKNUM(Table1[[#This Row],[Invoice Date]])</f>
        <v>22</v>
      </c>
    </row>
    <row r="8520" spans="2:17"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c r="O8520" s="4" t="str">
        <f>TEXT(Table1[[#This Row],[Invoice Date]],"yyyy")</f>
        <v>2021</v>
      </c>
      <c r="P8520" s="4" t="str">
        <f>TEXT(Table1[[#This Row],[Invoice Date]],"mmm")</f>
        <v>May</v>
      </c>
      <c r="Q8520" s="4">
        <f>WEEKNUM(Table1[[#This Row],[Invoice Date]])</f>
        <v>22</v>
      </c>
    </row>
    <row r="8521" spans="2:17"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c r="O8521" s="4" t="str">
        <f>TEXT(Table1[[#This Row],[Invoice Date]],"yyyy")</f>
        <v>2021</v>
      </c>
      <c r="P8521" s="4" t="str">
        <f>TEXT(Table1[[#This Row],[Invoice Date]],"mmm")</f>
        <v>May</v>
      </c>
      <c r="Q8521" s="4">
        <f>WEEKNUM(Table1[[#This Row],[Invoice Date]])</f>
        <v>22</v>
      </c>
    </row>
    <row r="8522" spans="2:17"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c r="O8522" s="4" t="str">
        <f>TEXT(Table1[[#This Row],[Invoice Date]],"yyyy")</f>
        <v>2021</v>
      </c>
      <c r="P8522" s="4" t="str">
        <f>TEXT(Table1[[#This Row],[Invoice Date]],"mmm")</f>
        <v>May</v>
      </c>
      <c r="Q8522" s="4">
        <f>WEEKNUM(Table1[[#This Row],[Invoice Date]])</f>
        <v>22</v>
      </c>
    </row>
    <row r="8523" spans="2:17"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c r="O8523" s="4" t="str">
        <f>TEXT(Table1[[#This Row],[Invoice Date]],"yyyy")</f>
        <v>2021</v>
      </c>
      <c r="P8523" s="4" t="str">
        <f>TEXT(Table1[[#This Row],[Invoice Date]],"mmm")</f>
        <v>Jun</v>
      </c>
      <c r="Q8523" s="4">
        <f>WEEKNUM(Table1[[#This Row],[Invoice Date]])</f>
        <v>26</v>
      </c>
    </row>
    <row r="8524" spans="2:17"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c r="O8524" s="4" t="str">
        <f>TEXT(Table1[[#This Row],[Invoice Date]],"yyyy")</f>
        <v>2021</v>
      </c>
      <c r="P8524" s="4" t="str">
        <f>TEXT(Table1[[#This Row],[Invoice Date]],"mmm")</f>
        <v>Jun</v>
      </c>
      <c r="Q8524" s="4">
        <f>WEEKNUM(Table1[[#This Row],[Invoice Date]])</f>
        <v>26</v>
      </c>
    </row>
    <row r="8525" spans="2:17"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c r="O8525" s="4" t="str">
        <f>TEXT(Table1[[#This Row],[Invoice Date]],"yyyy")</f>
        <v>2021</v>
      </c>
      <c r="P8525" s="4" t="str">
        <f>TEXT(Table1[[#This Row],[Invoice Date]],"mmm")</f>
        <v>Jun</v>
      </c>
      <c r="Q8525" s="4">
        <f>WEEKNUM(Table1[[#This Row],[Invoice Date]])</f>
        <v>26</v>
      </c>
    </row>
    <row r="8526" spans="2:17"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c r="O8526" s="4" t="str">
        <f>TEXT(Table1[[#This Row],[Invoice Date]],"yyyy")</f>
        <v>2021</v>
      </c>
      <c r="P8526" s="4" t="str">
        <f>TEXT(Table1[[#This Row],[Invoice Date]],"mmm")</f>
        <v>Jun</v>
      </c>
      <c r="Q8526" s="4">
        <f>WEEKNUM(Table1[[#This Row],[Invoice Date]])</f>
        <v>26</v>
      </c>
    </row>
    <row r="8527" spans="2:17"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c r="O8527" s="4" t="str">
        <f>TEXT(Table1[[#This Row],[Invoice Date]],"yyyy")</f>
        <v>2021</v>
      </c>
      <c r="P8527" s="4" t="str">
        <f>TEXT(Table1[[#This Row],[Invoice Date]],"mmm")</f>
        <v>Jun</v>
      </c>
      <c r="Q8527" s="4">
        <f>WEEKNUM(Table1[[#This Row],[Invoice Date]])</f>
        <v>26</v>
      </c>
    </row>
    <row r="8528" spans="2:17"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c r="O8528" s="4" t="str">
        <f>TEXT(Table1[[#This Row],[Invoice Date]],"yyyy")</f>
        <v>2021</v>
      </c>
      <c r="P8528" s="4" t="str">
        <f>TEXT(Table1[[#This Row],[Invoice Date]],"mmm")</f>
        <v>Jun</v>
      </c>
      <c r="Q8528" s="4">
        <f>WEEKNUM(Table1[[#This Row],[Invoice Date]])</f>
        <v>26</v>
      </c>
    </row>
    <row r="8529" spans="2:17"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c r="O8529" s="4" t="str">
        <f>TEXT(Table1[[#This Row],[Invoice Date]],"yyyy")</f>
        <v>2021</v>
      </c>
      <c r="P8529" s="4" t="str">
        <f>TEXT(Table1[[#This Row],[Invoice Date]],"mmm")</f>
        <v>Jul</v>
      </c>
      <c r="Q8529" s="4">
        <f>WEEKNUM(Table1[[#This Row],[Invoice Date]])</f>
        <v>30</v>
      </c>
    </row>
    <row r="8530" spans="2:17"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c r="O8530" s="4" t="str">
        <f>TEXT(Table1[[#This Row],[Invoice Date]],"yyyy")</f>
        <v>2021</v>
      </c>
      <c r="P8530" s="4" t="str">
        <f>TEXT(Table1[[#This Row],[Invoice Date]],"mmm")</f>
        <v>Jul</v>
      </c>
      <c r="Q8530" s="4">
        <f>WEEKNUM(Table1[[#This Row],[Invoice Date]])</f>
        <v>30</v>
      </c>
    </row>
    <row r="8531" spans="2:17"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c r="O8531" s="4" t="str">
        <f>TEXT(Table1[[#This Row],[Invoice Date]],"yyyy")</f>
        <v>2021</v>
      </c>
      <c r="P8531" s="4" t="str">
        <f>TEXT(Table1[[#This Row],[Invoice Date]],"mmm")</f>
        <v>Jul</v>
      </c>
      <c r="Q8531" s="4">
        <f>WEEKNUM(Table1[[#This Row],[Invoice Date]])</f>
        <v>30</v>
      </c>
    </row>
    <row r="8532" spans="2:17"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c r="O8532" s="4" t="str">
        <f>TEXT(Table1[[#This Row],[Invoice Date]],"yyyy")</f>
        <v>2021</v>
      </c>
      <c r="P8532" s="4" t="str">
        <f>TEXT(Table1[[#This Row],[Invoice Date]],"mmm")</f>
        <v>Jul</v>
      </c>
      <c r="Q8532" s="4">
        <f>WEEKNUM(Table1[[#This Row],[Invoice Date]])</f>
        <v>30</v>
      </c>
    </row>
    <row r="8533" spans="2:17"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c r="O8533" s="4" t="str">
        <f>TEXT(Table1[[#This Row],[Invoice Date]],"yyyy")</f>
        <v>2021</v>
      </c>
      <c r="P8533" s="4" t="str">
        <f>TEXT(Table1[[#This Row],[Invoice Date]],"mmm")</f>
        <v>Jul</v>
      </c>
      <c r="Q8533" s="4">
        <f>WEEKNUM(Table1[[#This Row],[Invoice Date]])</f>
        <v>30</v>
      </c>
    </row>
    <row r="8534" spans="2:17"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c r="O8534" s="4" t="str">
        <f>TEXT(Table1[[#This Row],[Invoice Date]],"yyyy")</f>
        <v>2021</v>
      </c>
      <c r="P8534" s="4" t="str">
        <f>TEXT(Table1[[#This Row],[Invoice Date]],"mmm")</f>
        <v>Jul</v>
      </c>
      <c r="Q8534" s="4">
        <f>WEEKNUM(Table1[[#This Row],[Invoice Date]])</f>
        <v>30</v>
      </c>
    </row>
    <row r="8535" spans="2:17"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c r="O8535" s="4" t="str">
        <f>TEXT(Table1[[#This Row],[Invoice Date]],"yyyy")</f>
        <v>2021</v>
      </c>
      <c r="P8535" s="4" t="str">
        <f>TEXT(Table1[[#This Row],[Invoice Date]],"mmm")</f>
        <v>Aug</v>
      </c>
      <c r="Q8535" s="4">
        <f>WEEKNUM(Table1[[#This Row],[Invoice Date]])</f>
        <v>35</v>
      </c>
    </row>
    <row r="8536" spans="2:17"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c r="O8536" s="4" t="str">
        <f>TEXT(Table1[[#This Row],[Invoice Date]],"yyyy")</f>
        <v>2021</v>
      </c>
      <c r="P8536" s="4" t="str">
        <f>TEXT(Table1[[#This Row],[Invoice Date]],"mmm")</f>
        <v>Aug</v>
      </c>
      <c r="Q8536" s="4">
        <f>WEEKNUM(Table1[[#This Row],[Invoice Date]])</f>
        <v>35</v>
      </c>
    </row>
    <row r="8537" spans="2:17"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c r="O8537" s="4" t="str">
        <f>TEXT(Table1[[#This Row],[Invoice Date]],"yyyy")</f>
        <v>2021</v>
      </c>
      <c r="P8537" s="4" t="str">
        <f>TEXT(Table1[[#This Row],[Invoice Date]],"mmm")</f>
        <v>Aug</v>
      </c>
      <c r="Q8537" s="4">
        <f>WEEKNUM(Table1[[#This Row],[Invoice Date]])</f>
        <v>35</v>
      </c>
    </row>
    <row r="8538" spans="2:17"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c r="O8538" s="4" t="str">
        <f>TEXT(Table1[[#This Row],[Invoice Date]],"yyyy")</f>
        <v>2021</v>
      </c>
      <c r="P8538" s="4" t="str">
        <f>TEXT(Table1[[#This Row],[Invoice Date]],"mmm")</f>
        <v>Aug</v>
      </c>
      <c r="Q8538" s="4">
        <f>WEEKNUM(Table1[[#This Row],[Invoice Date]])</f>
        <v>35</v>
      </c>
    </row>
    <row r="8539" spans="2:17"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c r="O8539" s="4" t="str">
        <f>TEXT(Table1[[#This Row],[Invoice Date]],"yyyy")</f>
        <v>2021</v>
      </c>
      <c r="P8539" s="4" t="str">
        <f>TEXT(Table1[[#This Row],[Invoice Date]],"mmm")</f>
        <v>Aug</v>
      </c>
      <c r="Q8539" s="4">
        <f>WEEKNUM(Table1[[#This Row],[Invoice Date]])</f>
        <v>35</v>
      </c>
    </row>
    <row r="8540" spans="2:17"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c r="O8540" s="4" t="str">
        <f>TEXT(Table1[[#This Row],[Invoice Date]],"yyyy")</f>
        <v>2021</v>
      </c>
      <c r="P8540" s="4" t="str">
        <f>TEXT(Table1[[#This Row],[Invoice Date]],"mmm")</f>
        <v>Aug</v>
      </c>
      <c r="Q8540" s="4">
        <f>WEEKNUM(Table1[[#This Row],[Invoice Date]])</f>
        <v>35</v>
      </c>
    </row>
    <row r="8541" spans="2:17"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c r="O8541" s="4" t="str">
        <f>TEXT(Table1[[#This Row],[Invoice Date]],"yyyy")</f>
        <v>2021</v>
      </c>
      <c r="P8541" s="4" t="str">
        <f>TEXT(Table1[[#This Row],[Invoice Date]],"mmm")</f>
        <v>Sep</v>
      </c>
      <c r="Q8541" s="4">
        <f>WEEKNUM(Table1[[#This Row],[Invoice Date]])</f>
        <v>39</v>
      </c>
    </row>
    <row r="8542" spans="2:17"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c r="O8542" s="4" t="str">
        <f>TEXT(Table1[[#This Row],[Invoice Date]],"yyyy")</f>
        <v>2021</v>
      </c>
      <c r="P8542" s="4" t="str">
        <f>TEXT(Table1[[#This Row],[Invoice Date]],"mmm")</f>
        <v>Sep</v>
      </c>
      <c r="Q8542" s="4">
        <f>WEEKNUM(Table1[[#This Row],[Invoice Date]])</f>
        <v>39</v>
      </c>
    </row>
    <row r="8543" spans="2:17"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c r="O8543" s="4" t="str">
        <f>TEXT(Table1[[#This Row],[Invoice Date]],"yyyy")</f>
        <v>2021</v>
      </c>
      <c r="P8543" s="4" t="str">
        <f>TEXT(Table1[[#This Row],[Invoice Date]],"mmm")</f>
        <v>Sep</v>
      </c>
      <c r="Q8543" s="4">
        <f>WEEKNUM(Table1[[#This Row],[Invoice Date]])</f>
        <v>39</v>
      </c>
    </row>
    <row r="8544" spans="2:17"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c r="O8544" s="4" t="str">
        <f>TEXT(Table1[[#This Row],[Invoice Date]],"yyyy")</f>
        <v>2021</v>
      </c>
      <c r="P8544" s="4" t="str">
        <f>TEXT(Table1[[#This Row],[Invoice Date]],"mmm")</f>
        <v>Sep</v>
      </c>
      <c r="Q8544" s="4">
        <f>WEEKNUM(Table1[[#This Row],[Invoice Date]])</f>
        <v>39</v>
      </c>
    </row>
    <row r="8545" spans="2:17"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c r="O8545" s="4" t="str">
        <f>TEXT(Table1[[#This Row],[Invoice Date]],"yyyy")</f>
        <v>2021</v>
      </c>
      <c r="P8545" s="4" t="str">
        <f>TEXT(Table1[[#This Row],[Invoice Date]],"mmm")</f>
        <v>Sep</v>
      </c>
      <c r="Q8545" s="4">
        <f>WEEKNUM(Table1[[#This Row],[Invoice Date]])</f>
        <v>39</v>
      </c>
    </row>
    <row r="8546" spans="2:17"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c r="O8546" s="4" t="str">
        <f>TEXT(Table1[[#This Row],[Invoice Date]],"yyyy")</f>
        <v>2021</v>
      </c>
      <c r="P8546" s="4" t="str">
        <f>TEXT(Table1[[#This Row],[Invoice Date]],"mmm")</f>
        <v>Sep</v>
      </c>
      <c r="Q8546" s="4">
        <f>WEEKNUM(Table1[[#This Row],[Invoice Date]])</f>
        <v>39</v>
      </c>
    </row>
    <row r="8547" spans="2:17"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c r="O8547" s="4" t="str">
        <f>TEXT(Table1[[#This Row],[Invoice Date]],"yyyy")</f>
        <v>2021</v>
      </c>
      <c r="P8547" s="4" t="str">
        <f>TEXT(Table1[[#This Row],[Invoice Date]],"mmm")</f>
        <v>Oct</v>
      </c>
      <c r="Q8547" s="4">
        <f>WEEKNUM(Table1[[#This Row],[Invoice Date]])</f>
        <v>44</v>
      </c>
    </row>
    <row r="8548" spans="2:17"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c r="O8548" s="4" t="str">
        <f>TEXT(Table1[[#This Row],[Invoice Date]],"yyyy")</f>
        <v>2021</v>
      </c>
      <c r="P8548" s="4" t="str">
        <f>TEXT(Table1[[#This Row],[Invoice Date]],"mmm")</f>
        <v>Oct</v>
      </c>
      <c r="Q8548" s="4">
        <f>WEEKNUM(Table1[[#This Row],[Invoice Date]])</f>
        <v>44</v>
      </c>
    </row>
    <row r="8549" spans="2:17"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c r="O8549" s="4" t="str">
        <f>TEXT(Table1[[#This Row],[Invoice Date]],"yyyy")</f>
        <v>2021</v>
      </c>
      <c r="P8549" s="4" t="str">
        <f>TEXT(Table1[[#This Row],[Invoice Date]],"mmm")</f>
        <v>Oct</v>
      </c>
      <c r="Q8549" s="4">
        <f>WEEKNUM(Table1[[#This Row],[Invoice Date]])</f>
        <v>44</v>
      </c>
    </row>
    <row r="8550" spans="2:17"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c r="O8550" s="4" t="str">
        <f>TEXT(Table1[[#This Row],[Invoice Date]],"yyyy")</f>
        <v>2021</v>
      </c>
      <c r="P8550" s="4" t="str">
        <f>TEXT(Table1[[#This Row],[Invoice Date]],"mmm")</f>
        <v>Oct</v>
      </c>
      <c r="Q8550" s="4">
        <f>WEEKNUM(Table1[[#This Row],[Invoice Date]])</f>
        <v>44</v>
      </c>
    </row>
    <row r="8551" spans="2:17"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c r="O8551" s="4" t="str">
        <f>TEXT(Table1[[#This Row],[Invoice Date]],"yyyy")</f>
        <v>2021</v>
      </c>
      <c r="P8551" s="4" t="str">
        <f>TEXT(Table1[[#This Row],[Invoice Date]],"mmm")</f>
        <v>Oct</v>
      </c>
      <c r="Q8551" s="4">
        <f>WEEKNUM(Table1[[#This Row],[Invoice Date]])</f>
        <v>44</v>
      </c>
    </row>
    <row r="8552" spans="2:17"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c r="O8552" s="4" t="str">
        <f>TEXT(Table1[[#This Row],[Invoice Date]],"yyyy")</f>
        <v>2021</v>
      </c>
      <c r="P8552" s="4" t="str">
        <f>TEXT(Table1[[#This Row],[Invoice Date]],"mmm")</f>
        <v>Oct</v>
      </c>
      <c r="Q8552" s="4">
        <f>WEEKNUM(Table1[[#This Row],[Invoice Date]])</f>
        <v>44</v>
      </c>
    </row>
    <row r="8553" spans="2:17"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c r="O8553" s="4" t="str">
        <f>TEXT(Table1[[#This Row],[Invoice Date]],"yyyy")</f>
        <v>2021</v>
      </c>
      <c r="P8553" s="4" t="str">
        <f>TEXT(Table1[[#This Row],[Invoice Date]],"mmm")</f>
        <v>Nov</v>
      </c>
      <c r="Q8553" s="4">
        <f>WEEKNUM(Table1[[#This Row],[Invoice Date]])</f>
        <v>48</v>
      </c>
    </row>
    <row r="8554" spans="2:17"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c r="O8554" s="4" t="str">
        <f>TEXT(Table1[[#This Row],[Invoice Date]],"yyyy")</f>
        <v>2021</v>
      </c>
      <c r="P8554" s="4" t="str">
        <f>TEXT(Table1[[#This Row],[Invoice Date]],"mmm")</f>
        <v>Nov</v>
      </c>
      <c r="Q8554" s="4">
        <f>WEEKNUM(Table1[[#This Row],[Invoice Date]])</f>
        <v>48</v>
      </c>
    </row>
    <row r="8555" spans="2:17"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c r="O8555" s="4" t="str">
        <f>TEXT(Table1[[#This Row],[Invoice Date]],"yyyy")</f>
        <v>2021</v>
      </c>
      <c r="P8555" s="4" t="str">
        <f>TEXT(Table1[[#This Row],[Invoice Date]],"mmm")</f>
        <v>Nov</v>
      </c>
      <c r="Q8555" s="4">
        <f>WEEKNUM(Table1[[#This Row],[Invoice Date]])</f>
        <v>48</v>
      </c>
    </row>
    <row r="8556" spans="2:17"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c r="O8556" s="4" t="str">
        <f>TEXT(Table1[[#This Row],[Invoice Date]],"yyyy")</f>
        <v>2021</v>
      </c>
      <c r="P8556" s="4" t="str">
        <f>TEXT(Table1[[#This Row],[Invoice Date]],"mmm")</f>
        <v>Nov</v>
      </c>
      <c r="Q8556" s="4">
        <f>WEEKNUM(Table1[[#This Row],[Invoice Date]])</f>
        <v>48</v>
      </c>
    </row>
    <row r="8557" spans="2:17"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c r="O8557" s="4" t="str">
        <f>TEXT(Table1[[#This Row],[Invoice Date]],"yyyy")</f>
        <v>2021</v>
      </c>
      <c r="P8557" s="4" t="str">
        <f>TEXT(Table1[[#This Row],[Invoice Date]],"mmm")</f>
        <v>Nov</v>
      </c>
      <c r="Q8557" s="4">
        <f>WEEKNUM(Table1[[#This Row],[Invoice Date]])</f>
        <v>48</v>
      </c>
    </row>
    <row r="8558" spans="2:17"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c r="O8558" s="4" t="str">
        <f>TEXT(Table1[[#This Row],[Invoice Date]],"yyyy")</f>
        <v>2021</v>
      </c>
      <c r="P8558" s="4" t="str">
        <f>TEXT(Table1[[#This Row],[Invoice Date]],"mmm")</f>
        <v>Nov</v>
      </c>
      <c r="Q8558" s="4">
        <f>WEEKNUM(Table1[[#This Row],[Invoice Date]])</f>
        <v>48</v>
      </c>
    </row>
    <row r="8559" spans="2:17"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c r="O8559" s="4" t="str">
        <f>TEXT(Table1[[#This Row],[Invoice Date]],"yyyy")</f>
        <v>2021</v>
      </c>
      <c r="P8559" s="4" t="str">
        <f>TEXT(Table1[[#This Row],[Invoice Date]],"mmm")</f>
        <v>Dec</v>
      </c>
      <c r="Q8559" s="4">
        <f>WEEKNUM(Table1[[#This Row],[Invoice Date]])</f>
        <v>52</v>
      </c>
    </row>
    <row r="8560" spans="2:17"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c r="O8560" s="4" t="str">
        <f>TEXT(Table1[[#This Row],[Invoice Date]],"yyyy")</f>
        <v>2021</v>
      </c>
      <c r="P8560" s="4" t="str">
        <f>TEXT(Table1[[#This Row],[Invoice Date]],"mmm")</f>
        <v>Dec</v>
      </c>
      <c r="Q8560" s="4">
        <f>WEEKNUM(Table1[[#This Row],[Invoice Date]])</f>
        <v>52</v>
      </c>
    </row>
    <row r="8561" spans="2:17"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c r="O8561" s="4" t="str">
        <f>TEXT(Table1[[#This Row],[Invoice Date]],"yyyy")</f>
        <v>2021</v>
      </c>
      <c r="P8561" s="4" t="str">
        <f>TEXT(Table1[[#This Row],[Invoice Date]],"mmm")</f>
        <v>Dec</v>
      </c>
      <c r="Q8561" s="4">
        <f>WEEKNUM(Table1[[#This Row],[Invoice Date]])</f>
        <v>52</v>
      </c>
    </row>
    <row r="8562" spans="2:17"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c r="O8562" s="4" t="str">
        <f>TEXT(Table1[[#This Row],[Invoice Date]],"yyyy")</f>
        <v>2021</v>
      </c>
      <c r="P8562" s="4" t="str">
        <f>TEXT(Table1[[#This Row],[Invoice Date]],"mmm")</f>
        <v>Dec</v>
      </c>
      <c r="Q8562" s="4">
        <f>WEEKNUM(Table1[[#This Row],[Invoice Date]])</f>
        <v>52</v>
      </c>
    </row>
    <row r="8563" spans="2:17"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c r="O8563" s="4" t="str">
        <f>TEXT(Table1[[#This Row],[Invoice Date]],"yyyy")</f>
        <v>2021</v>
      </c>
      <c r="P8563" s="4" t="str">
        <f>TEXT(Table1[[#This Row],[Invoice Date]],"mmm")</f>
        <v>Dec</v>
      </c>
      <c r="Q8563" s="4">
        <f>WEEKNUM(Table1[[#This Row],[Invoice Date]])</f>
        <v>52</v>
      </c>
    </row>
    <row r="8564" spans="2:17"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c r="O8564" s="4" t="str">
        <f>TEXT(Table1[[#This Row],[Invoice Date]],"yyyy")</f>
        <v>2021</v>
      </c>
      <c r="P8564" s="4" t="str">
        <f>TEXT(Table1[[#This Row],[Invoice Date]],"mmm")</f>
        <v>Dec</v>
      </c>
      <c r="Q8564" s="4">
        <f>WEEKNUM(Table1[[#This Row],[Invoice Date]])</f>
        <v>52</v>
      </c>
    </row>
    <row r="8565" spans="2:17"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c r="O8565" s="4" t="str">
        <f>TEXT(Table1[[#This Row],[Invoice Date]],"yyyy")</f>
        <v>2021</v>
      </c>
      <c r="P8565" s="4" t="str">
        <f>TEXT(Table1[[#This Row],[Invoice Date]],"mmm")</f>
        <v>Jan</v>
      </c>
      <c r="Q8565" s="4">
        <f>WEEKNUM(Table1[[#This Row],[Invoice Date]])</f>
        <v>4</v>
      </c>
    </row>
    <row r="8566" spans="2:17"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c r="O8566" s="4" t="str">
        <f>TEXT(Table1[[#This Row],[Invoice Date]],"yyyy")</f>
        <v>2021</v>
      </c>
      <c r="P8566" s="4" t="str">
        <f>TEXT(Table1[[#This Row],[Invoice Date]],"mmm")</f>
        <v>Jan</v>
      </c>
      <c r="Q8566" s="4">
        <f>WEEKNUM(Table1[[#This Row],[Invoice Date]])</f>
        <v>4</v>
      </c>
    </row>
    <row r="8567" spans="2:17"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c r="O8567" s="4" t="str">
        <f>TEXT(Table1[[#This Row],[Invoice Date]],"yyyy")</f>
        <v>2021</v>
      </c>
      <c r="P8567" s="4" t="str">
        <f>TEXT(Table1[[#This Row],[Invoice Date]],"mmm")</f>
        <v>Jan</v>
      </c>
      <c r="Q8567" s="4">
        <f>WEEKNUM(Table1[[#This Row],[Invoice Date]])</f>
        <v>4</v>
      </c>
    </row>
    <row r="8568" spans="2:17"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c r="O8568" s="4" t="str">
        <f>TEXT(Table1[[#This Row],[Invoice Date]],"yyyy")</f>
        <v>2021</v>
      </c>
      <c r="P8568" s="4" t="str">
        <f>TEXT(Table1[[#This Row],[Invoice Date]],"mmm")</f>
        <v>Jan</v>
      </c>
      <c r="Q8568" s="4">
        <f>WEEKNUM(Table1[[#This Row],[Invoice Date]])</f>
        <v>4</v>
      </c>
    </row>
    <row r="8569" spans="2:17"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c r="O8569" s="4" t="str">
        <f>TEXT(Table1[[#This Row],[Invoice Date]],"yyyy")</f>
        <v>2021</v>
      </c>
      <c r="P8569" s="4" t="str">
        <f>TEXT(Table1[[#This Row],[Invoice Date]],"mmm")</f>
        <v>Jan</v>
      </c>
      <c r="Q8569" s="4">
        <f>WEEKNUM(Table1[[#This Row],[Invoice Date]])</f>
        <v>4</v>
      </c>
    </row>
    <row r="8570" spans="2:17"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c r="O8570" s="4" t="str">
        <f>TEXT(Table1[[#This Row],[Invoice Date]],"yyyy")</f>
        <v>2021</v>
      </c>
      <c r="P8570" s="4" t="str">
        <f>TEXT(Table1[[#This Row],[Invoice Date]],"mmm")</f>
        <v>Jan</v>
      </c>
      <c r="Q8570" s="4">
        <f>WEEKNUM(Table1[[#This Row],[Invoice Date]])</f>
        <v>4</v>
      </c>
    </row>
    <row r="8571" spans="2:17"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c r="O8571" s="4" t="str">
        <f>TEXT(Table1[[#This Row],[Invoice Date]],"yyyy")</f>
        <v>2021</v>
      </c>
      <c r="P8571" s="4" t="str">
        <f>TEXT(Table1[[#This Row],[Invoice Date]],"mmm")</f>
        <v>Feb</v>
      </c>
      <c r="Q8571" s="4">
        <f>WEEKNUM(Table1[[#This Row],[Invoice Date]])</f>
        <v>8</v>
      </c>
    </row>
    <row r="8572" spans="2:17"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c r="O8572" s="4" t="str">
        <f>TEXT(Table1[[#This Row],[Invoice Date]],"yyyy")</f>
        <v>2021</v>
      </c>
      <c r="P8572" s="4" t="str">
        <f>TEXT(Table1[[#This Row],[Invoice Date]],"mmm")</f>
        <v>Feb</v>
      </c>
      <c r="Q8572" s="4">
        <f>WEEKNUM(Table1[[#This Row],[Invoice Date]])</f>
        <v>8</v>
      </c>
    </row>
    <row r="8573" spans="2:17"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c r="O8573" s="4" t="str">
        <f>TEXT(Table1[[#This Row],[Invoice Date]],"yyyy")</f>
        <v>2021</v>
      </c>
      <c r="P8573" s="4" t="str">
        <f>TEXT(Table1[[#This Row],[Invoice Date]],"mmm")</f>
        <v>Feb</v>
      </c>
      <c r="Q8573" s="4">
        <f>WEEKNUM(Table1[[#This Row],[Invoice Date]])</f>
        <v>8</v>
      </c>
    </row>
    <row r="8574" spans="2:17"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c r="O8574" s="4" t="str">
        <f>TEXT(Table1[[#This Row],[Invoice Date]],"yyyy")</f>
        <v>2021</v>
      </c>
      <c r="P8574" s="4" t="str">
        <f>TEXT(Table1[[#This Row],[Invoice Date]],"mmm")</f>
        <v>Feb</v>
      </c>
      <c r="Q8574" s="4">
        <f>WEEKNUM(Table1[[#This Row],[Invoice Date]])</f>
        <v>7</v>
      </c>
    </row>
    <row r="8575" spans="2:17"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c r="O8575" s="4" t="str">
        <f>TEXT(Table1[[#This Row],[Invoice Date]],"yyyy")</f>
        <v>2021</v>
      </c>
      <c r="P8575" s="4" t="str">
        <f>TEXT(Table1[[#This Row],[Invoice Date]],"mmm")</f>
        <v>Feb</v>
      </c>
      <c r="Q8575" s="4">
        <f>WEEKNUM(Table1[[#This Row],[Invoice Date]])</f>
        <v>7</v>
      </c>
    </row>
    <row r="8576" spans="2:17"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c r="O8576" s="4" t="str">
        <f>TEXT(Table1[[#This Row],[Invoice Date]],"yyyy")</f>
        <v>2021</v>
      </c>
      <c r="P8576" s="4" t="str">
        <f>TEXT(Table1[[#This Row],[Invoice Date]],"mmm")</f>
        <v>Feb</v>
      </c>
      <c r="Q8576" s="4">
        <f>WEEKNUM(Table1[[#This Row],[Invoice Date]])</f>
        <v>7</v>
      </c>
    </row>
    <row r="8577" spans="2:17"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c r="O8577" s="4" t="str">
        <f>TEXT(Table1[[#This Row],[Invoice Date]],"yyyy")</f>
        <v>2021</v>
      </c>
      <c r="P8577" s="4" t="str">
        <f>TEXT(Table1[[#This Row],[Invoice Date]],"mmm")</f>
        <v>Mar</v>
      </c>
      <c r="Q8577" s="4">
        <f>WEEKNUM(Table1[[#This Row],[Invoice Date]])</f>
        <v>11</v>
      </c>
    </row>
    <row r="8578" spans="2:17"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c r="O8578" s="4" t="str">
        <f>TEXT(Table1[[#This Row],[Invoice Date]],"yyyy")</f>
        <v>2021</v>
      </c>
      <c r="P8578" s="4" t="str">
        <f>TEXT(Table1[[#This Row],[Invoice Date]],"mmm")</f>
        <v>Mar</v>
      </c>
      <c r="Q8578" s="4">
        <f>WEEKNUM(Table1[[#This Row],[Invoice Date]])</f>
        <v>11</v>
      </c>
    </row>
    <row r="8579" spans="2:17"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c r="O8579" s="4" t="str">
        <f>TEXT(Table1[[#This Row],[Invoice Date]],"yyyy")</f>
        <v>2021</v>
      </c>
      <c r="P8579" s="4" t="str">
        <f>TEXT(Table1[[#This Row],[Invoice Date]],"mmm")</f>
        <v>Mar</v>
      </c>
      <c r="Q8579" s="4">
        <f>WEEKNUM(Table1[[#This Row],[Invoice Date]])</f>
        <v>11</v>
      </c>
    </row>
    <row r="8580" spans="2:17"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c r="O8580" s="4" t="str">
        <f>TEXT(Table1[[#This Row],[Invoice Date]],"yyyy")</f>
        <v>2021</v>
      </c>
      <c r="P8580" s="4" t="str">
        <f>TEXT(Table1[[#This Row],[Invoice Date]],"mmm")</f>
        <v>Mar</v>
      </c>
      <c r="Q8580" s="4">
        <f>WEEKNUM(Table1[[#This Row],[Invoice Date]])</f>
        <v>11</v>
      </c>
    </row>
    <row r="8581" spans="2:17"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c r="O8581" s="4" t="str">
        <f>TEXT(Table1[[#This Row],[Invoice Date]],"yyyy")</f>
        <v>2021</v>
      </c>
      <c r="P8581" s="4" t="str">
        <f>TEXT(Table1[[#This Row],[Invoice Date]],"mmm")</f>
        <v>Mar</v>
      </c>
      <c r="Q8581" s="4">
        <f>WEEKNUM(Table1[[#This Row],[Invoice Date]])</f>
        <v>11</v>
      </c>
    </row>
    <row r="8582" spans="2:17"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c r="O8582" s="4" t="str">
        <f>TEXT(Table1[[#This Row],[Invoice Date]],"yyyy")</f>
        <v>2021</v>
      </c>
      <c r="P8582" s="4" t="str">
        <f>TEXT(Table1[[#This Row],[Invoice Date]],"mmm")</f>
        <v>Mar</v>
      </c>
      <c r="Q8582" s="4">
        <f>WEEKNUM(Table1[[#This Row],[Invoice Date]])</f>
        <v>11</v>
      </c>
    </row>
    <row r="8583" spans="2:17"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c r="O8583" s="4" t="str">
        <f>TEXT(Table1[[#This Row],[Invoice Date]],"yyyy")</f>
        <v>2021</v>
      </c>
      <c r="P8583" s="4" t="str">
        <f>TEXT(Table1[[#This Row],[Invoice Date]],"mmm")</f>
        <v>Apr</v>
      </c>
      <c r="Q8583" s="4">
        <f>WEEKNUM(Table1[[#This Row],[Invoice Date]])</f>
        <v>16</v>
      </c>
    </row>
    <row r="8584" spans="2:17"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c r="O8584" s="4" t="str">
        <f>TEXT(Table1[[#This Row],[Invoice Date]],"yyyy")</f>
        <v>2021</v>
      </c>
      <c r="P8584" s="4" t="str">
        <f>TEXT(Table1[[#This Row],[Invoice Date]],"mmm")</f>
        <v>Apr</v>
      </c>
      <c r="Q8584" s="4">
        <f>WEEKNUM(Table1[[#This Row],[Invoice Date]])</f>
        <v>16</v>
      </c>
    </row>
    <row r="8585" spans="2:17"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c r="O8585" s="4" t="str">
        <f>TEXT(Table1[[#This Row],[Invoice Date]],"yyyy")</f>
        <v>2021</v>
      </c>
      <c r="P8585" s="4" t="str">
        <f>TEXT(Table1[[#This Row],[Invoice Date]],"mmm")</f>
        <v>Apr</v>
      </c>
      <c r="Q8585" s="4">
        <f>WEEKNUM(Table1[[#This Row],[Invoice Date]])</f>
        <v>16</v>
      </c>
    </row>
    <row r="8586" spans="2:17"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c r="O8586" s="4" t="str">
        <f>TEXT(Table1[[#This Row],[Invoice Date]],"yyyy")</f>
        <v>2021</v>
      </c>
      <c r="P8586" s="4" t="str">
        <f>TEXT(Table1[[#This Row],[Invoice Date]],"mmm")</f>
        <v>Apr</v>
      </c>
      <c r="Q8586" s="4">
        <f>WEEKNUM(Table1[[#This Row],[Invoice Date]])</f>
        <v>16</v>
      </c>
    </row>
    <row r="8587" spans="2:17"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c r="O8587" s="4" t="str">
        <f>TEXT(Table1[[#This Row],[Invoice Date]],"yyyy")</f>
        <v>2021</v>
      </c>
      <c r="P8587" s="4" t="str">
        <f>TEXT(Table1[[#This Row],[Invoice Date]],"mmm")</f>
        <v>Apr</v>
      </c>
      <c r="Q8587" s="4">
        <f>WEEKNUM(Table1[[#This Row],[Invoice Date]])</f>
        <v>16</v>
      </c>
    </row>
    <row r="8588" spans="2:17"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c r="O8588" s="4" t="str">
        <f>TEXT(Table1[[#This Row],[Invoice Date]],"yyyy")</f>
        <v>2021</v>
      </c>
      <c r="P8588" s="4" t="str">
        <f>TEXT(Table1[[#This Row],[Invoice Date]],"mmm")</f>
        <v>Apr</v>
      </c>
      <c r="Q8588" s="4">
        <f>WEEKNUM(Table1[[#This Row],[Invoice Date]])</f>
        <v>16</v>
      </c>
    </row>
    <row r="8589" spans="2:17"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c r="O8589" s="4" t="str">
        <f>TEXT(Table1[[#This Row],[Invoice Date]],"yyyy")</f>
        <v>2021</v>
      </c>
      <c r="P8589" s="4" t="str">
        <f>TEXT(Table1[[#This Row],[Invoice Date]],"mmm")</f>
        <v>May</v>
      </c>
      <c r="Q8589" s="4">
        <f>WEEKNUM(Table1[[#This Row],[Invoice Date]])</f>
        <v>20</v>
      </c>
    </row>
    <row r="8590" spans="2:17"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c r="O8590" s="4" t="str">
        <f>TEXT(Table1[[#This Row],[Invoice Date]],"yyyy")</f>
        <v>2021</v>
      </c>
      <c r="P8590" s="4" t="str">
        <f>TEXT(Table1[[#This Row],[Invoice Date]],"mmm")</f>
        <v>May</v>
      </c>
      <c r="Q8590" s="4">
        <f>WEEKNUM(Table1[[#This Row],[Invoice Date]])</f>
        <v>20</v>
      </c>
    </row>
    <row r="8591" spans="2:17"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c r="O8591" s="4" t="str">
        <f>TEXT(Table1[[#This Row],[Invoice Date]],"yyyy")</f>
        <v>2021</v>
      </c>
      <c r="P8591" s="4" t="str">
        <f>TEXT(Table1[[#This Row],[Invoice Date]],"mmm")</f>
        <v>May</v>
      </c>
      <c r="Q8591" s="4">
        <f>WEEKNUM(Table1[[#This Row],[Invoice Date]])</f>
        <v>20</v>
      </c>
    </row>
    <row r="8592" spans="2:17"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c r="O8592" s="4" t="str">
        <f>TEXT(Table1[[#This Row],[Invoice Date]],"yyyy")</f>
        <v>2021</v>
      </c>
      <c r="P8592" s="4" t="str">
        <f>TEXT(Table1[[#This Row],[Invoice Date]],"mmm")</f>
        <v>May</v>
      </c>
      <c r="Q8592" s="4">
        <f>WEEKNUM(Table1[[#This Row],[Invoice Date]])</f>
        <v>20</v>
      </c>
    </row>
    <row r="8593" spans="2:17"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c r="O8593" s="4" t="str">
        <f>TEXT(Table1[[#This Row],[Invoice Date]],"yyyy")</f>
        <v>2021</v>
      </c>
      <c r="P8593" s="4" t="str">
        <f>TEXT(Table1[[#This Row],[Invoice Date]],"mmm")</f>
        <v>May</v>
      </c>
      <c r="Q8593" s="4">
        <f>WEEKNUM(Table1[[#This Row],[Invoice Date]])</f>
        <v>20</v>
      </c>
    </row>
    <row r="8594" spans="2:17"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c r="O8594" s="4" t="str">
        <f>TEXT(Table1[[#This Row],[Invoice Date]],"yyyy")</f>
        <v>2021</v>
      </c>
      <c r="P8594" s="4" t="str">
        <f>TEXT(Table1[[#This Row],[Invoice Date]],"mmm")</f>
        <v>May</v>
      </c>
      <c r="Q8594" s="4">
        <f>WEEKNUM(Table1[[#This Row],[Invoice Date]])</f>
        <v>20</v>
      </c>
    </row>
    <row r="8595" spans="2:17"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c r="O8595" s="4" t="str">
        <f>TEXT(Table1[[#This Row],[Invoice Date]],"yyyy")</f>
        <v>2021</v>
      </c>
      <c r="P8595" s="4" t="str">
        <f>TEXT(Table1[[#This Row],[Invoice Date]],"mmm")</f>
        <v>Jun</v>
      </c>
      <c r="Q8595" s="4">
        <f>WEEKNUM(Table1[[#This Row],[Invoice Date]])</f>
        <v>24</v>
      </c>
    </row>
    <row r="8596" spans="2:17"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c r="O8596" s="4" t="str">
        <f>TEXT(Table1[[#This Row],[Invoice Date]],"yyyy")</f>
        <v>2021</v>
      </c>
      <c r="P8596" s="4" t="str">
        <f>TEXT(Table1[[#This Row],[Invoice Date]],"mmm")</f>
        <v>Jun</v>
      </c>
      <c r="Q8596" s="4">
        <f>WEEKNUM(Table1[[#This Row],[Invoice Date]])</f>
        <v>24</v>
      </c>
    </row>
    <row r="8597" spans="2:17"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c r="O8597" s="4" t="str">
        <f>TEXT(Table1[[#This Row],[Invoice Date]],"yyyy")</f>
        <v>2021</v>
      </c>
      <c r="P8597" s="4" t="str">
        <f>TEXT(Table1[[#This Row],[Invoice Date]],"mmm")</f>
        <v>Jun</v>
      </c>
      <c r="Q8597" s="4">
        <f>WEEKNUM(Table1[[#This Row],[Invoice Date]])</f>
        <v>24</v>
      </c>
    </row>
    <row r="8598" spans="2:17"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c r="O8598" s="4" t="str">
        <f>TEXT(Table1[[#This Row],[Invoice Date]],"yyyy")</f>
        <v>2021</v>
      </c>
      <c r="P8598" s="4" t="str">
        <f>TEXT(Table1[[#This Row],[Invoice Date]],"mmm")</f>
        <v>Jun</v>
      </c>
      <c r="Q8598" s="4">
        <f>WEEKNUM(Table1[[#This Row],[Invoice Date]])</f>
        <v>24</v>
      </c>
    </row>
    <row r="8599" spans="2:17"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c r="O8599" s="4" t="str">
        <f>TEXT(Table1[[#This Row],[Invoice Date]],"yyyy")</f>
        <v>2021</v>
      </c>
      <c r="P8599" s="4" t="str">
        <f>TEXT(Table1[[#This Row],[Invoice Date]],"mmm")</f>
        <v>Jun</v>
      </c>
      <c r="Q8599" s="4">
        <f>WEEKNUM(Table1[[#This Row],[Invoice Date]])</f>
        <v>24</v>
      </c>
    </row>
    <row r="8600" spans="2:17"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c r="O8600" s="4" t="str">
        <f>TEXT(Table1[[#This Row],[Invoice Date]],"yyyy")</f>
        <v>2021</v>
      </c>
      <c r="P8600" s="4" t="str">
        <f>TEXT(Table1[[#This Row],[Invoice Date]],"mmm")</f>
        <v>Jun</v>
      </c>
      <c r="Q8600" s="4">
        <f>WEEKNUM(Table1[[#This Row],[Invoice Date]])</f>
        <v>24</v>
      </c>
    </row>
    <row r="8601" spans="2:17"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c r="O8601" s="4" t="str">
        <f>TEXT(Table1[[#This Row],[Invoice Date]],"yyyy")</f>
        <v>2021</v>
      </c>
      <c r="P8601" s="4" t="str">
        <f>TEXT(Table1[[#This Row],[Invoice Date]],"mmm")</f>
        <v>Jul</v>
      </c>
      <c r="Q8601" s="4">
        <f>WEEKNUM(Table1[[#This Row],[Invoice Date]])</f>
        <v>28</v>
      </c>
    </row>
    <row r="8602" spans="2:17"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c r="O8602" s="4" t="str">
        <f>TEXT(Table1[[#This Row],[Invoice Date]],"yyyy")</f>
        <v>2021</v>
      </c>
      <c r="P8602" s="4" t="str">
        <f>TEXT(Table1[[#This Row],[Invoice Date]],"mmm")</f>
        <v>Jul</v>
      </c>
      <c r="Q8602" s="4">
        <f>WEEKNUM(Table1[[#This Row],[Invoice Date]])</f>
        <v>28</v>
      </c>
    </row>
    <row r="8603" spans="2:17"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c r="O8603" s="4" t="str">
        <f>TEXT(Table1[[#This Row],[Invoice Date]],"yyyy")</f>
        <v>2021</v>
      </c>
      <c r="P8603" s="4" t="str">
        <f>TEXT(Table1[[#This Row],[Invoice Date]],"mmm")</f>
        <v>Jul</v>
      </c>
      <c r="Q8603" s="4">
        <f>WEEKNUM(Table1[[#This Row],[Invoice Date]])</f>
        <v>28</v>
      </c>
    </row>
    <row r="8604" spans="2:17"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c r="O8604" s="4" t="str">
        <f>TEXT(Table1[[#This Row],[Invoice Date]],"yyyy")</f>
        <v>2021</v>
      </c>
      <c r="P8604" s="4" t="str">
        <f>TEXT(Table1[[#This Row],[Invoice Date]],"mmm")</f>
        <v>Jul</v>
      </c>
      <c r="Q8604" s="4">
        <f>WEEKNUM(Table1[[#This Row],[Invoice Date]])</f>
        <v>28</v>
      </c>
    </row>
    <row r="8605" spans="2:17"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c r="O8605" s="4" t="str">
        <f>TEXT(Table1[[#This Row],[Invoice Date]],"yyyy")</f>
        <v>2021</v>
      </c>
      <c r="P8605" s="4" t="str">
        <f>TEXT(Table1[[#This Row],[Invoice Date]],"mmm")</f>
        <v>Jul</v>
      </c>
      <c r="Q8605" s="4">
        <f>WEEKNUM(Table1[[#This Row],[Invoice Date]])</f>
        <v>28</v>
      </c>
    </row>
    <row r="8606" spans="2:17"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c r="O8606" s="4" t="str">
        <f>TEXT(Table1[[#This Row],[Invoice Date]],"yyyy")</f>
        <v>2021</v>
      </c>
      <c r="P8606" s="4" t="str">
        <f>TEXT(Table1[[#This Row],[Invoice Date]],"mmm")</f>
        <v>Jul</v>
      </c>
      <c r="Q8606" s="4">
        <f>WEEKNUM(Table1[[#This Row],[Invoice Date]])</f>
        <v>28</v>
      </c>
    </row>
    <row r="8607" spans="2:17"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c r="O8607" s="4" t="str">
        <f>TEXT(Table1[[#This Row],[Invoice Date]],"yyyy")</f>
        <v>2021</v>
      </c>
      <c r="P8607" s="4" t="str">
        <f>TEXT(Table1[[#This Row],[Invoice Date]],"mmm")</f>
        <v>Aug</v>
      </c>
      <c r="Q8607" s="4">
        <f>WEEKNUM(Table1[[#This Row],[Invoice Date]])</f>
        <v>33</v>
      </c>
    </row>
    <row r="8608" spans="2:17"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c r="O8608" s="4" t="str">
        <f>TEXT(Table1[[#This Row],[Invoice Date]],"yyyy")</f>
        <v>2021</v>
      </c>
      <c r="P8608" s="4" t="str">
        <f>TEXT(Table1[[#This Row],[Invoice Date]],"mmm")</f>
        <v>Aug</v>
      </c>
      <c r="Q8608" s="4">
        <f>WEEKNUM(Table1[[#This Row],[Invoice Date]])</f>
        <v>33</v>
      </c>
    </row>
    <row r="8609" spans="2:17"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c r="O8609" s="4" t="str">
        <f>TEXT(Table1[[#This Row],[Invoice Date]],"yyyy")</f>
        <v>2021</v>
      </c>
      <c r="P8609" s="4" t="str">
        <f>TEXT(Table1[[#This Row],[Invoice Date]],"mmm")</f>
        <v>Aug</v>
      </c>
      <c r="Q8609" s="4">
        <f>WEEKNUM(Table1[[#This Row],[Invoice Date]])</f>
        <v>33</v>
      </c>
    </row>
    <row r="8610" spans="2:17"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c r="O8610" s="4" t="str">
        <f>TEXT(Table1[[#This Row],[Invoice Date]],"yyyy")</f>
        <v>2021</v>
      </c>
      <c r="P8610" s="4" t="str">
        <f>TEXT(Table1[[#This Row],[Invoice Date]],"mmm")</f>
        <v>Aug</v>
      </c>
      <c r="Q8610" s="4">
        <f>WEEKNUM(Table1[[#This Row],[Invoice Date]])</f>
        <v>33</v>
      </c>
    </row>
    <row r="8611" spans="2:17"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c r="O8611" s="4" t="str">
        <f>TEXT(Table1[[#This Row],[Invoice Date]],"yyyy")</f>
        <v>2021</v>
      </c>
      <c r="P8611" s="4" t="str">
        <f>TEXT(Table1[[#This Row],[Invoice Date]],"mmm")</f>
        <v>Aug</v>
      </c>
      <c r="Q8611" s="4">
        <f>WEEKNUM(Table1[[#This Row],[Invoice Date]])</f>
        <v>33</v>
      </c>
    </row>
    <row r="8612" spans="2:17"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c r="O8612" s="4" t="str">
        <f>TEXT(Table1[[#This Row],[Invoice Date]],"yyyy")</f>
        <v>2021</v>
      </c>
      <c r="P8612" s="4" t="str">
        <f>TEXT(Table1[[#This Row],[Invoice Date]],"mmm")</f>
        <v>Aug</v>
      </c>
      <c r="Q8612" s="4">
        <f>WEEKNUM(Table1[[#This Row],[Invoice Date]])</f>
        <v>33</v>
      </c>
    </row>
    <row r="8613" spans="2:17"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c r="O8613" s="4" t="str">
        <f>TEXT(Table1[[#This Row],[Invoice Date]],"yyyy")</f>
        <v>2021</v>
      </c>
      <c r="P8613" s="4" t="str">
        <f>TEXT(Table1[[#This Row],[Invoice Date]],"mmm")</f>
        <v>Sep</v>
      </c>
      <c r="Q8613" s="4">
        <f>WEEKNUM(Table1[[#This Row],[Invoice Date]])</f>
        <v>38</v>
      </c>
    </row>
    <row r="8614" spans="2:17"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c r="O8614" s="4" t="str">
        <f>TEXT(Table1[[#This Row],[Invoice Date]],"yyyy")</f>
        <v>2021</v>
      </c>
      <c r="P8614" s="4" t="str">
        <f>TEXT(Table1[[#This Row],[Invoice Date]],"mmm")</f>
        <v>Sep</v>
      </c>
      <c r="Q8614" s="4">
        <f>WEEKNUM(Table1[[#This Row],[Invoice Date]])</f>
        <v>38</v>
      </c>
    </row>
    <row r="8615" spans="2:17"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c r="O8615" s="4" t="str">
        <f>TEXT(Table1[[#This Row],[Invoice Date]],"yyyy")</f>
        <v>2021</v>
      </c>
      <c r="P8615" s="4" t="str">
        <f>TEXT(Table1[[#This Row],[Invoice Date]],"mmm")</f>
        <v>Sep</v>
      </c>
      <c r="Q8615" s="4">
        <f>WEEKNUM(Table1[[#This Row],[Invoice Date]])</f>
        <v>38</v>
      </c>
    </row>
    <row r="8616" spans="2:17"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c r="O8616" s="4" t="str">
        <f>TEXT(Table1[[#This Row],[Invoice Date]],"yyyy")</f>
        <v>2021</v>
      </c>
      <c r="P8616" s="4" t="str">
        <f>TEXT(Table1[[#This Row],[Invoice Date]],"mmm")</f>
        <v>Sep</v>
      </c>
      <c r="Q8616" s="4">
        <f>WEEKNUM(Table1[[#This Row],[Invoice Date]])</f>
        <v>38</v>
      </c>
    </row>
    <row r="8617" spans="2:17"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c r="O8617" s="4" t="str">
        <f>TEXT(Table1[[#This Row],[Invoice Date]],"yyyy")</f>
        <v>2021</v>
      </c>
      <c r="P8617" s="4" t="str">
        <f>TEXT(Table1[[#This Row],[Invoice Date]],"mmm")</f>
        <v>Sep</v>
      </c>
      <c r="Q8617" s="4">
        <f>WEEKNUM(Table1[[#This Row],[Invoice Date]])</f>
        <v>38</v>
      </c>
    </row>
    <row r="8618" spans="2:17"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c r="O8618" s="4" t="str">
        <f>TEXT(Table1[[#This Row],[Invoice Date]],"yyyy")</f>
        <v>2021</v>
      </c>
      <c r="P8618" s="4" t="str">
        <f>TEXT(Table1[[#This Row],[Invoice Date]],"mmm")</f>
        <v>Sep</v>
      </c>
      <c r="Q8618" s="4">
        <f>WEEKNUM(Table1[[#This Row],[Invoice Date]])</f>
        <v>38</v>
      </c>
    </row>
    <row r="8619" spans="2:17"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c r="O8619" s="4" t="str">
        <f>TEXT(Table1[[#This Row],[Invoice Date]],"yyyy")</f>
        <v>2021</v>
      </c>
      <c r="P8619" s="4" t="str">
        <f>TEXT(Table1[[#This Row],[Invoice Date]],"mmm")</f>
        <v>Oct</v>
      </c>
      <c r="Q8619" s="4">
        <f>WEEKNUM(Table1[[#This Row],[Invoice Date]])</f>
        <v>42</v>
      </c>
    </row>
    <row r="8620" spans="2:17"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c r="O8620" s="4" t="str">
        <f>TEXT(Table1[[#This Row],[Invoice Date]],"yyyy")</f>
        <v>2021</v>
      </c>
      <c r="P8620" s="4" t="str">
        <f>TEXT(Table1[[#This Row],[Invoice Date]],"mmm")</f>
        <v>Oct</v>
      </c>
      <c r="Q8620" s="4">
        <f>WEEKNUM(Table1[[#This Row],[Invoice Date]])</f>
        <v>42</v>
      </c>
    </row>
    <row r="8621" spans="2:17"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c r="O8621" s="4" t="str">
        <f>TEXT(Table1[[#This Row],[Invoice Date]],"yyyy")</f>
        <v>2021</v>
      </c>
      <c r="P8621" s="4" t="str">
        <f>TEXT(Table1[[#This Row],[Invoice Date]],"mmm")</f>
        <v>Oct</v>
      </c>
      <c r="Q8621" s="4">
        <f>WEEKNUM(Table1[[#This Row],[Invoice Date]])</f>
        <v>42</v>
      </c>
    </row>
    <row r="8622" spans="2:17"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c r="O8622" s="4" t="str">
        <f>TEXT(Table1[[#This Row],[Invoice Date]],"yyyy")</f>
        <v>2021</v>
      </c>
      <c r="P8622" s="4" t="str">
        <f>TEXT(Table1[[#This Row],[Invoice Date]],"mmm")</f>
        <v>Oct</v>
      </c>
      <c r="Q8622" s="4">
        <f>WEEKNUM(Table1[[#This Row],[Invoice Date]])</f>
        <v>42</v>
      </c>
    </row>
    <row r="8623" spans="2:17"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c r="O8623" s="4" t="str">
        <f>TEXT(Table1[[#This Row],[Invoice Date]],"yyyy")</f>
        <v>2021</v>
      </c>
      <c r="P8623" s="4" t="str">
        <f>TEXT(Table1[[#This Row],[Invoice Date]],"mmm")</f>
        <v>Oct</v>
      </c>
      <c r="Q8623" s="4">
        <f>WEEKNUM(Table1[[#This Row],[Invoice Date]])</f>
        <v>42</v>
      </c>
    </row>
    <row r="8624" spans="2:17"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c r="O8624" s="4" t="str">
        <f>TEXT(Table1[[#This Row],[Invoice Date]],"yyyy")</f>
        <v>2021</v>
      </c>
      <c r="P8624" s="4" t="str">
        <f>TEXT(Table1[[#This Row],[Invoice Date]],"mmm")</f>
        <v>Oct</v>
      </c>
      <c r="Q8624" s="4">
        <f>WEEKNUM(Table1[[#This Row],[Invoice Date]])</f>
        <v>42</v>
      </c>
    </row>
    <row r="8625" spans="2:17"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c r="O8625" s="4" t="str">
        <f>TEXT(Table1[[#This Row],[Invoice Date]],"yyyy")</f>
        <v>2021</v>
      </c>
      <c r="P8625" s="4" t="str">
        <f>TEXT(Table1[[#This Row],[Invoice Date]],"mmm")</f>
        <v>Nov</v>
      </c>
      <c r="Q8625" s="4">
        <f>WEEKNUM(Table1[[#This Row],[Invoice Date]])</f>
        <v>46</v>
      </c>
    </row>
    <row r="8626" spans="2:17"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c r="O8626" s="4" t="str">
        <f>TEXT(Table1[[#This Row],[Invoice Date]],"yyyy")</f>
        <v>2021</v>
      </c>
      <c r="P8626" s="4" t="str">
        <f>TEXT(Table1[[#This Row],[Invoice Date]],"mmm")</f>
        <v>Nov</v>
      </c>
      <c r="Q8626" s="4">
        <f>WEEKNUM(Table1[[#This Row],[Invoice Date]])</f>
        <v>46</v>
      </c>
    </row>
    <row r="8627" spans="2:17"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c r="O8627" s="4" t="str">
        <f>TEXT(Table1[[#This Row],[Invoice Date]],"yyyy")</f>
        <v>2021</v>
      </c>
      <c r="P8627" s="4" t="str">
        <f>TEXT(Table1[[#This Row],[Invoice Date]],"mmm")</f>
        <v>Nov</v>
      </c>
      <c r="Q8627" s="4">
        <f>WEEKNUM(Table1[[#This Row],[Invoice Date]])</f>
        <v>46</v>
      </c>
    </row>
    <row r="8628" spans="2:17"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c r="O8628" s="4" t="str">
        <f>TEXT(Table1[[#This Row],[Invoice Date]],"yyyy")</f>
        <v>2021</v>
      </c>
      <c r="P8628" s="4" t="str">
        <f>TEXT(Table1[[#This Row],[Invoice Date]],"mmm")</f>
        <v>Nov</v>
      </c>
      <c r="Q8628" s="4">
        <f>WEEKNUM(Table1[[#This Row],[Invoice Date]])</f>
        <v>46</v>
      </c>
    </row>
    <row r="8629" spans="2:17"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c r="O8629" s="4" t="str">
        <f>TEXT(Table1[[#This Row],[Invoice Date]],"yyyy")</f>
        <v>2021</v>
      </c>
      <c r="P8629" s="4" t="str">
        <f>TEXT(Table1[[#This Row],[Invoice Date]],"mmm")</f>
        <v>Nov</v>
      </c>
      <c r="Q8629" s="4">
        <f>WEEKNUM(Table1[[#This Row],[Invoice Date]])</f>
        <v>46</v>
      </c>
    </row>
    <row r="8630" spans="2:17"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c r="O8630" s="4" t="str">
        <f>TEXT(Table1[[#This Row],[Invoice Date]],"yyyy")</f>
        <v>2021</v>
      </c>
      <c r="P8630" s="4" t="str">
        <f>TEXT(Table1[[#This Row],[Invoice Date]],"mmm")</f>
        <v>Nov</v>
      </c>
      <c r="Q8630" s="4">
        <f>WEEKNUM(Table1[[#This Row],[Invoice Date]])</f>
        <v>46</v>
      </c>
    </row>
    <row r="8631" spans="2:17"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c r="O8631" s="4" t="str">
        <f>TEXT(Table1[[#This Row],[Invoice Date]],"yyyy")</f>
        <v>2021</v>
      </c>
      <c r="P8631" s="4" t="str">
        <f>TEXT(Table1[[#This Row],[Invoice Date]],"mmm")</f>
        <v>Dec</v>
      </c>
      <c r="Q8631" s="4">
        <f>WEEKNUM(Table1[[#This Row],[Invoice Date]])</f>
        <v>50</v>
      </c>
    </row>
    <row r="8632" spans="2:17"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c r="O8632" s="4" t="str">
        <f>TEXT(Table1[[#This Row],[Invoice Date]],"yyyy")</f>
        <v>2021</v>
      </c>
      <c r="P8632" s="4" t="str">
        <f>TEXT(Table1[[#This Row],[Invoice Date]],"mmm")</f>
        <v>Dec</v>
      </c>
      <c r="Q8632" s="4">
        <f>WEEKNUM(Table1[[#This Row],[Invoice Date]])</f>
        <v>50</v>
      </c>
    </row>
    <row r="8633" spans="2:17"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c r="O8633" s="4" t="str">
        <f>TEXT(Table1[[#This Row],[Invoice Date]],"yyyy")</f>
        <v>2021</v>
      </c>
      <c r="P8633" s="4" t="str">
        <f>TEXT(Table1[[#This Row],[Invoice Date]],"mmm")</f>
        <v>Dec</v>
      </c>
      <c r="Q8633" s="4">
        <f>WEEKNUM(Table1[[#This Row],[Invoice Date]])</f>
        <v>50</v>
      </c>
    </row>
    <row r="8634" spans="2:17"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c r="O8634" s="4" t="str">
        <f>TEXT(Table1[[#This Row],[Invoice Date]],"yyyy")</f>
        <v>2021</v>
      </c>
      <c r="P8634" s="4" t="str">
        <f>TEXT(Table1[[#This Row],[Invoice Date]],"mmm")</f>
        <v>Dec</v>
      </c>
      <c r="Q8634" s="4">
        <f>WEEKNUM(Table1[[#This Row],[Invoice Date]])</f>
        <v>50</v>
      </c>
    </row>
    <row r="8635" spans="2:17"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c r="O8635" s="4" t="str">
        <f>TEXT(Table1[[#This Row],[Invoice Date]],"yyyy")</f>
        <v>2021</v>
      </c>
      <c r="P8635" s="4" t="str">
        <f>TEXT(Table1[[#This Row],[Invoice Date]],"mmm")</f>
        <v>Dec</v>
      </c>
      <c r="Q8635" s="4">
        <f>WEEKNUM(Table1[[#This Row],[Invoice Date]])</f>
        <v>50</v>
      </c>
    </row>
    <row r="8636" spans="2:17"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c r="O8636" s="4" t="str">
        <f>TEXT(Table1[[#This Row],[Invoice Date]],"yyyy")</f>
        <v>2021</v>
      </c>
      <c r="P8636" s="4" t="str">
        <f>TEXT(Table1[[#This Row],[Invoice Date]],"mmm")</f>
        <v>Dec</v>
      </c>
      <c r="Q8636" s="4">
        <f>WEEKNUM(Table1[[#This Row],[Invoice Date]])</f>
        <v>50</v>
      </c>
    </row>
    <row r="8637" spans="2:17"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c r="O8637" s="4" t="str">
        <f>TEXT(Table1[[#This Row],[Invoice Date]],"yyyy")</f>
        <v>2021</v>
      </c>
      <c r="P8637" s="4" t="str">
        <f>TEXT(Table1[[#This Row],[Invoice Date]],"mmm")</f>
        <v>Jan</v>
      </c>
      <c r="Q8637" s="4">
        <f>WEEKNUM(Table1[[#This Row],[Invoice Date]])</f>
        <v>5</v>
      </c>
    </row>
    <row r="8638" spans="2:17"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c r="O8638" s="4" t="str">
        <f>TEXT(Table1[[#This Row],[Invoice Date]],"yyyy")</f>
        <v>2021</v>
      </c>
      <c r="P8638" s="4" t="str">
        <f>TEXT(Table1[[#This Row],[Invoice Date]],"mmm")</f>
        <v>Jan</v>
      </c>
      <c r="Q8638" s="4">
        <f>WEEKNUM(Table1[[#This Row],[Invoice Date]])</f>
        <v>5</v>
      </c>
    </row>
    <row r="8639" spans="2:17"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c r="O8639" s="4" t="str">
        <f>TEXT(Table1[[#This Row],[Invoice Date]],"yyyy")</f>
        <v>2021</v>
      </c>
      <c r="P8639" s="4" t="str">
        <f>TEXT(Table1[[#This Row],[Invoice Date]],"mmm")</f>
        <v>Jan</v>
      </c>
      <c r="Q8639" s="4">
        <f>WEEKNUM(Table1[[#This Row],[Invoice Date]])</f>
        <v>5</v>
      </c>
    </row>
    <row r="8640" spans="2:17"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c r="O8640" s="4" t="str">
        <f>TEXT(Table1[[#This Row],[Invoice Date]],"yyyy")</f>
        <v>2021</v>
      </c>
      <c r="P8640" s="4" t="str">
        <f>TEXT(Table1[[#This Row],[Invoice Date]],"mmm")</f>
        <v>Jan</v>
      </c>
      <c r="Q8640" s="4">
        <f>WEEKNUM(Table1[[#This Row],[Invoice Date]])</f>
        <v>5</v>
      </c>
    </row>
    <row r="8641" spans="2:17"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c r="O8641" s="4" t="str">
        <f>TEXT(Table1[[#This Row],[Invoice Date]],"yyyy")</f>
        <v>2021</v>
      </c>
      <c r="P8641" s="4" t="str">
        <f>TEXT(Table1[[#This Row],[Invoice Date]],"mmm")</f>
        <v>Jan</v>
      </c>
      <c r="Q8641" s="4">
        <f>WEEKNUM(Table1[[#This Row],[Invoice Date]])</f>
        <v>5</v>
      </c>
    </row>
    <row r="8642" spans="2:17"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c r="O8642" s="4" t="str">
        <f>TEXT(Table1[[#This Row],[Invoice Date]],"yyyy")</f>
        <v>2021</v>
      </c>
      <c r="P8642" s="4" t="str">
        <f>TEXT(Table1[[#This Row],[Invoice Date]],"mmm")</f>
        <v>Jan</v>
      </c>
      <c r="Q8642" s="4">
        <f>WEEKNUM(Table1[[#This Row],[Invoice Date]])</f>
        <v>5</v>
      </c>
    </row>
    <row r="8643" spans="2:17"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c r="O8643" s="4" t="str">
        <f>TEXT(Table1[[#This Row],[Invoice Date]],"yyyy")</f>
        <v>2021</v>
      </c>
      <c r="P8643" s="4" t="str">
        <f>TEXT(Table1[[#This Row],[Invoice Date]],"mmm")</f>
        <v>Feb</v>
      </c>
      <c r="Q8643" s="4">
        <f>WEEKNUM(Table1[[#This Row],[Invoice Date]])</f>
        <v>9</v>
      </c>
    </row>
    <row r="8644" spans="2:17"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c r="O8644" s="4" t="str">
        <f>TEXT(Table1[[#This Row],[Invoice Date]],"yyyy")</f>
        <v>2021</v>
      </c>
      <c r="P8644" s="4" t="str">
        <f>TEXT(Table1[[#This Row],[Invoice Date]],"mmm")</f>
        <v>Feb</v>
      </c>
      <c r="Q8644" s="4">
        <f>WEEKNUM(Table1[[#This Row],[Invoice Date]])</f>
        <v>9</v>
      </c>
    </row>
    <row r="8645" spans="2:17"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c r="O8645" s="4" t="str">
        <f>TEXT(Table1[[#This Row],[Invoice Date]],"yyyy")</f>
        <v>2021</v>
      </c>
      <c r="P8645" s="4" t="str">
        <f>TEXT(Table1[[#This Row],[Invoice Date]],"mmm")</f>
        <v>Feb</v>
      </c>
      <c r="Q8645" s="4">
        <f>WEEKNUM(Table1[[#This Row],[Invoice Date]])</f>
        <v>9</v>
      </c>
    </row>
    <row r="8646" spans="2:17"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c r="O8646" s="4" t="str">
        <f>TEXT(Table1[[#This Row],[Invoice Date]],"yyyy")</f>
        <v>2021</v>
      </c>
      <c r="P8646" s="4" t="str">
        <f>TEXT(Table1[[#This Row],[Invoice Date]],"mmm")</f>
        <v>Feb</v>
      </c>
      <c r="Q8646" s="4">
        <f>WEEKNUM(Table1[[#This Row],[Invoice Date]])</f>
        <v>9</v>
      </c>
    </row>
    <row r="8647" spans="2:17"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c r="O8647" s="4" t="str">
        <f>TEXT(Table1[[#This Row],[Invoice Date]],"yyyy")</f>
        <v>2021</v>
      </c>
      <c r="P8647" s="4" t="str">
        <f>TEXT(Table1[[#This Row],[Invoice Date]],"mmm")</f>
        <v>Feb</v>
      </c>
      <c r="Q8647" s="4">
        <f>WEEKNUM(Table1[[#This Row],[Invoice Date]])</f>
        <v>9</v>
      </c>
    </row>
    <row r="8648" spans="2:17"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c r="O8648" s="4" t="str">
        <f>TEXT(Table1[[#This Row],[Invoice Date]],"yyyy")</f>
        <v>2021</v>
      </c>
      <c r="P8648" s="4" t="str">
        <f>TEXT(Table1[[#This Row],[Invoice Date]],"mmm")</f>
        <v>Feb</v>
      </c>
      <c r="Q8648" s="4">
        <f>WEEKNUM(Table1[[#This Row],[Invoice Date]])</f>
        <v>9</v>
      </c>
    </row>
    <row r="8649" spans="2:17"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c r="O8649" s="4" t="str">
        <f>TEXT(Table1[[#This Row],[Invoice Date]],"yyyy")</f>
        <v>2021</v>
      </c>
      <c r="P8649" s="4" t="str">
        <f>TEXT(Table1[[#This Row],[Invoice Date]],"mmm")</f>
        <v>Mar</v>
      </c>
      <c r="Q8649" s="4">
        <f>WEEKNUM(Table1[[#This Row],[Invoice Date]])</f>
        <v>13</v>
      </c>
    </row>
    <row r="8650" spans="2:17"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c r="O8650" s="4" t="str">
        <f>TEXT(Table1[[#This Row],[Invoice Date]],"yyyy")</f>
        <v>2021</v>
      </c>
      <c r="P8650" s="4" t="str">
        <f>TEXT(Table1[[#This Row],[Invoice Date]],"mmm")</f>
        <v>Mar</v>
      </c>
      <c r="Q8650" s="4">
        <f>WEEKNUM(Table1[[#This Row],[Invoice Date]])</f>
        <v>13</v>
      </c>
    </row>
    <row r="8651" spans="2:17"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c r="O8651" s="4" t="str">
        <f>TEXT(Table1[[#This Row],[Invoice Date]],"yyyy")</f>
        <v>2021</v>
      </c>
      <c r="P8651" s="4" t="str">
        <f>TEXT(Table1[[#This Row],[Invoice Date]],"mmm")</f>
        <v>Mar</v>
      </c>
      <c r="Q8651" s="4">
        <f>WEEKNUM(Table1[[#This Row],[Invoice Date]])</f>
        <v>13</v>
      </c>
    </row>
    <row r="8652" spans="2:17"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c r="O8652" s="4" t="str">
        <f>TEXT(Table1[[#This Row],[Invoice Date]],"yyyy")</f>
        <v>2021</v>
      </c>
      <c r="P8652" s="4" t="str">
        <f>TEXT(Table1[[#This Row],[Invoice Date]],"mmm")</f>
        <v>Mar</v>
      </c>
      <c r="Q8652" s="4">
        <f>WEEKNUM(Table1[[#This Row],[Invoice Date]])</f>
        <v>13</v>
      </c>
    </row>
    <row r="8653" spans="2:17"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c r="O8653" s="4" t="str">
        <f>TEXT(Table1[[#This Row],[Invoice Date]],"yyyy")</f>
        <v>2021</v>
      </c>
      <c r="P8653" s="4" t="str">
        <f>TEXT(Table1[[#This Row],[Invoice Date]],"mmm")</f>
        <v>Mar</v>
      </c>
      <c r="Q8653" s="4">
        <f>WEEKNUM(Table1[[#This Row],[Invoice Date]])</f>
        <v>13</v>
      </c>
    </row>
    <row r="8654" spans="2:17"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c r="O8654" s="4" t="str">
        <f>TEXT(Table1[[#This Row],[Invoice Date]],"yyyy")</f>
        <v>2021</v>
      </c>
      <c r="P8654" s="4" t="str">
        <f>TEXT(Table1[[#This Row],[Invoice Date]],"mmm")</f>
        <v>Mar</v>
      </c>
      <c r="Q8654" s="4">
        <f>WEEKNUM(Table1[[#This Row],[Invoice Date]])</f>
        <v>13</v>
      </c>
    </row>
    <row r="8655" spans="2:17"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c r="O8655" s="4" t="str">
        <f>TEXT(Table1[[#This Row],[Invoice Date]],"yyyy")</f>
        <v>2021</v>
      </c>
      <c r="P8655" s="4" t="str">
        <f>TEXT(Table1[[#This Row],[Invoice Date]],"mmm")</f>
        <v>Apr</v>
      </c>
      <c r="Q8655" s="4">
        <f>WEEKNUM(Table1[[#This Row],[Invoice Date]])</f>
        <v>17</v>
      </c>
    </row>
    <row r="8656" spans="2:17"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c r="O8656" s="4" t="str">
        <f>TEXT(Table1[[#This Row],[Invoice Date]],"yyyy")</f>
        <v>2021</v>
      </c>
      <c r="P8656" s="4" t="str">
        <f>TEXT(Table1[[#This Row],[Invoice Date]],"mmm")</f>
        <v>Apr</v>
      </c>
      <c r="Q8656" s="4">
        <f>WEEKNUM(Table1[[#This Row],[Invoice Date]])</f>
        <v>17</v>
      </c>
    </row>
    <row r="8657" spans="2:17"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c r="O8657" s="4" t="str">
        <f>TEXT(Table1[[#This Row],[Invoice Date]],"yyyy")</f>
        <v>2021</v>
      </c>
      <c r="P8657" s="4" t="str">
        <f>TEXT(Table1[[#This Row],[Invoice Date]],"mmm")</f>
        <v>Apr</v>
      </c>
      <c r="Q8657" s="4">
        <f>WEEKNUM(Table1[[#This Row],[Invoice Date]])</f>
        <v>17</v>
      </c>
    </row>
    <row r="8658" spans="2:17"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c r="O8658" s="4" t="str">
        <f>TEXT(Table1[[#This Row],[Invoice Date]],"yyyy")</f>
        <v>2021</v>
      </c>
      <c r="P8658" s="4" t="str">
        <f>TEXT(Table1[[#This Row],[Invoice Date]],"mmm")</f>
        <v>Apr</v>
      </c>
      <c r="Q8658" s="4">
        <f>WEEKNUM(Table1[[#This Row],[Invoice Date]])</f>
        <v>17</v>
      </c>
    </row>
    <row r="8659" spans="2:17"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c r="O8659" s="4" t="str">
        <f>TEXT(Table1[[#This Row],[Invoice Date]],"yyyy")</f>
        <v>2021</v>
      </c>
      <c r="P8659" s="4" t="str">
        <f>TEXT(Table1[[#This Row],[Invoice Date]],"mmm")</f>
        <v>Apr</v>
      </c>
      <c r="Q8659" s="4">
        <f>WEEKNUM(Table1[[#This Row],[Invoice Date]])</f>
        <v>17</v>
      </c>
    </row>
    <row r="8660" spans="2:17"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c r="O8660" s="4" t="str">
        <f>TEXT(Table1[[#This Row],[Invoice Date]],"yyyy")</f>
        <v>2021</v>
      </c>
      <c r="P8660" s="4" t="str">
        <f>TEXT(Table1[[#This Row],[Invoice Date]],"mmm")</f>
        <v>Apr</v>
      </c>
      <c r="Q8660" s="4">
        <f>WEEKNUM(Table1[[#This Row],[Invoice Date]])</f>
        <v>17</v>
      </c>
    </row>
    <row r="8661" spans="2:17"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c r="O8661" s="4" t="str">
        <f>TEXT(Table1[[#This Row],[Invoice Date]],"yyyy")</f>
        <v>2021</v>
      </c>
      <c r="P8661" s="4" t="str">
        <f>TEXT(Table1[[#This Row],[Invoice Date]],"mmm")</f>
        <v>May</v>
      </c>
      <c r="Q8661" s="4">
        <f>WEEKNUM(Table1[[#This Row],[Invoice Date]])</f>
        <v>22</v>
      </c>
    </row>
    <row r="8662" spans="2:17"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c r="O8662" s="4" t="str">
        <f>TEXT(Table1[[#This Row],[Invoice Date]],"yyyy")</f>
        <v>2021</v>
      </c>
      <c r="P8662" s="4" t="str">
        <f>TEXT(Table1[[#This Row],[Invoice Date]],"mmm")</f>
        <v>May</v>
      </c>
      <c r="Q8662" s="4">
        <f>WEEKNUM(Table1[[#This Row],[Invoice Date]])</f>
        <v>22</v>
      </c>
    </row>
    <row r="8663" spans="2:17"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c r="O8663" s="4" t="str">
        <f>TEXT(Table1[[#This Row],[Invoice Date]],"yyyy")</f>
        <v>2021</v>
      </c>
      <c r="P8663" s="4" t="str">
        <f>TEXT(Table1[[#This Row],[Invoice Date]],"mmm")</f>
        <v>May</v>
      </c>
      <c r="Q8663" s="4">
        <f>WEEKNUM(Table1[[#This Row],[Invoice Date]])</f>
        <v>22</v>
      </c>
    </row>
    <row r="8664" spans="2:17"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c r="O8664" s="4" t="str">
        <f>TEXT(Table1[[#This Row],[Invoice Date]],"yyyy")</f>
        <v>2021</v>
      </c>
      <c r="P8664" s="4" t="str">
        <f>TEXT(Table1[[#This Row],[Invoice Date]],"mmm")</f>
        <v>May</v>
      </c>
      <c r="Q8664" s="4">
        <f>WEEKNUM(Table1[[#This Row],[Invoice Date]])</f>
        <v>22</v>
      </c>
    </row>
    <row r="8665" spans="2:17"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c r="O8665" s="4" t="str">
        <f>TEXT(Table1[[#This Row],[Invoice Date]],"yyyy")</f>
        <v>2021</v>
      </c>
      <c r="P8665" s="4" t="str">
        <f>TEXT(Table1[[#This Row],[Invoice Date]],"mmm")</f>
        <v>May</v>
      </c>
      <c r="Q8665" s="4">
        <f>WEEKNUM(Table1[[#This Row],[Invoice Date]])</f>
        <v>22</v>
      </c>
    </row>
    <row r="8666" spans="2:17"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c r="O8666" s="4" t="str">
        <f>TEXT(Table1[[#This Row],[Invoice Date]],"yyyy")</f>
        <v>2021</v>
      </c>
      <c r="P8666" s="4" t="str">
        <f>TEXT(Table1[[#This Row],[Invoice Date]],"mmm")</f>
        <v>May</v>
      </c>
      <c r="Q8666" s="4">
        <f>WEEKNUM(Table1[[#This Row],[Invoice Date]])</f>
        <v>22</v>
      </c>
    </row>
    <row r="8667" spans="2:17"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c r="O8667" s="4" t="str">
        <f>TEXT(Table1[[#This Row],[Invoice Date]],"yyyy")</f>
        <v>2021</v>
      </c>
      <c r="P8667" s="4" t="str">
        <f>TEXT(Table1[[#This Row],[Invoice Date]],"mmm")</f>
        <v>Jun</v>
      </c>
      <c r="Q8667" s="4">
        <f>WEEKNUM(Table1[[#This Row],[Invoice Date]])</f>
        <v>26</v>
      </c>
    </row>
    <row r="8668" spans="2:17"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c r="O8668" s="4" t="str">
        <f>TEXT(Table1[[#This Row],[Invoice Date]],"yyyy")</f>
        <v>2021</v>
      </c>
      <c r="P8668" s="4" t="str">
        <f>TEXT(Table1[[#This Row],[Invoice Date]],"mmm")</f>
        <v>Jun</v>
      </c>
      <c r="Q8668" s="4">
        <f>WEEKNUM(Table1[[#This Row],[Invoice Date]])</f>
        <v>26</v>
      </c>
    </row>
    <row r="8669" spans="2:17"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c r="O8669" s="4" t="str">
        <f>TEXT(Table1[[#This Row],[Invoice Date]],"yyyy")</f>
        <v>2021</v>
      </c>
      <c r="P8669" s="4" t="str">
        <f>TEXT(Table1[[#This Row],[Invoice Date]],"mmm")</f>
        <v>Jun</v>
      </c>
      <c r="Q8669" s="4">
        <f>WEEKNUM(Table1[[#This Row],[Invoice Date]])</f>
        <v>26</v>
      </c>
    </row>
    <row r="8670" spans="2:17"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c r="O8670" s="4" t="str">
        <f>TEXT(Table1[[#This Row],[Invoice Date]],"yyyy")</f>
        <v>2021</v>
      </c>
      <c r="P8670" s="4" t="str">
        <f>TEXT(Table1[[#This Row],[Invoice Date]],"mmm")</f>
        <v>Jun</v>
      </c>
      <c r="Q8670" s="4">
        <f>WEEKNUM(Table1[[#This Row],[Invoice Date]])</f>
        <v>26</v>
      </c>
    </row>
    <row r="8671" spans="2:17"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c r="O8671" s="4" t="str">
        <f>TEXT(Table1[[#This Row],[Invoice Date]],"yyyy")</f>
        <v>2021</v>
      </c>
      <c r="P8671" s="4" t="str">
        <f>TEXT(Table1[[#This Row],[Invoice Date]],"mmm")</f>
        <v>Jun</v>
      </c>
      <c r="Q8671" s="4">
        <f>WEEKNUM(Table1[[#This Row],[Invoice Date]])</f>
        <v>26</v>
      </c>
    </row>
    <row r="8672" spans="2:17"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c r="O8672" s="4" t="str">
        <f>TEXT(Table1[[#This Row],[Invoice Date]],"yyyy")</f>
        <v>2021</v>
      </c>
      <c r="P8672" s="4" t="str">
        <f>TEXT(Table1[[#This Row],[Invoice Date]],"mmm")</f>
        <v>Jun</v>
      </c>
      <c r="Q8672" s="4">
        <f>WEEKNUM(Table1[[#This Row],[Invoice Date]])</f>
        <v>26</v>
      </c>
    </row>
    <row r="8673" spans="2:17"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c r="O8673" s="4" t="str">
        <f>TEXT(Table1[[#This Row],[Invoice Date]],"yyyy")</f>
        <v>2021</v>
      </c>
      <c r="P8673" s="4" t="str">
        <f>TEXT(Table1[[#This Row],[Invoice Date]],"mmm")</f>
        <v>Jul</v>
      </c>
      <c r="Q8673" s="4">
        <f>WEEKNUM(Table1[[#This Row],[Invoice Date]])</f>
        <v>30</v>
      </c>
    </row>
    <row r="8674" spans="2:17"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c r="O8674" s="4" t="str">
        <f>TEXT(Table1[[#This Row],[Invoice Date]],"yyyy")</f>
        <v>2021</v>
      </c>
      <c r="P8674" s="4" t="str">
        <f>TEXT(Table1[[#This Row],[Invoice Date]],"mmm")</f>
        <v>Jul</v>
      </c>
      <c r="Q8674" s="4">
        <f>WEEKNUM(Table1[[#This Row],[Invoice Date]])</f>
        <v>30</v>
      </c>
    </row>
    <row r="8675" spans="2:17"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c r="O8675" s="4" t="str">
        <f>TEXT(Table1[[#This Row],[Invoice Date]],"yyyy")</f>
        <v>2021</v>
      </c>
      <c r="P8675" s="4" t="str">
        <f>TEXT(Table1[[#This Row],[Invoice Date]],"mmm")</f>
        <v>Jul</v>
      </c>
      <c r="Q8675" s="4">
        <f>WEEKNUM(Table1[[#This Row],[Invoice Date]])</f>
        <v>30</v>
      </c>
    </row>
    <row r="8676" spans="2:17"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c r="O8676" s="4" t="str">
        <f>TEXT(Table1[[#This Row],[Invoice Date]],"yyyy")</f>
        <v>2021</v>
      </c>
      <c r="P8676" s="4" t="str">
        <f>TEXT(Table1[[#This Row],[Invoice Date]],"mmm")</f>
        <v>Jul</v>
      </c>
      <c r="Q8676" s="4">
        <f>WEEKNUM(Table1[[#This Row],[Invoice Date]])</f>
        <v>30</v>
      </c>
    </row>
    <row r="8677" spans="2:17"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c r="O8677" s="4" t="str">
        <f>TEXT(Table1[[#This Row],[Invoice Date]],"yyyy")</f>
        <v>2021</v>
      </c>
      <c r="P8677" s="4" t="str">
        <f>TEXT(Table1[[#This Row],[Invoice Date]],"mmm")</f>
        <v>Jul</v>
      </c>
      <c r="Q8677" s="4">
        <f>WEEKNUM(Table1[[#This Row],[Invoice Date]])</f>
        <v>30</v>
      </c>
    </row>
    <row r="8678" spans="2:17"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c r="O8678" s="4" t="str">
        <f>TEXT(Table1[[#This Row],[Invoice Date]],"yyyy")</f>
        <v>2021</v>
      </c>
      <c r="P8678" s="4" t="str">
        <f>TEXT(Table1[[#This Row],[Invoice Date]],"mmm")</f>
        <v>Jul</v>
      </c>
      <c r="Q8678" s="4">
        <f>WEEKNUM(Table1[[#This Row],[Invoice Date]])</f>
        <v>30</v>
      </c>
    </row>
    <row r="8679" spans="2:17"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c r="O8679" s="4" t="str">
        <f>TEXT(Table1[[#This Row],[Invoice Date]],"yyyy")</f>
        <v>2021</v>
      </c>
      <c r="P8679" s="4" t="str">
        <f>TEXT(Table1[[#This Row],[Invoice Date]],"mmm")</f>
        <v>Aug</v>
      </c>
      <c r="Q8679" s="4">
        <f>WEEKNUM(Table1[[#This Row],[Invoice Date]])</f>
        <v>35</v>
      </c>
    </row>
    <row r="8680" spans="2:17"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c r="O8680" s="4" t="str">
        <f>TEXT(Table1[[#This Row],[Invoice Date]],"yyyy")</f>
        <v>2021</v>
      </c>
      <c r="P8680" s="4" t="str">
        <f>TEXT(Table1[[#This Row],[Invoice Date]],"mmm")</f>
        <v>Aug</v>
      </c>
      <c r="Q8680" s="4">
        <f>WEEKNUM(Table1[[#This Row],[Invoice Date]])</f>
        <v>35</v>
      </c>
    </row>
    <row r="8681" spans="2:17"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c r="O8681" s="4" t="str">
        <f>TEXT(Table1[[#This Row],[Invoice Date]],"yyyy")</f>
        <v>2021</v>
      </c>
      <c r="P8681" s="4" t="str">
        <f>TEXT(Table1[[#This Row],[Invoice Date]],"mmm")</f>
        <v>Aug</v>
      </c>
      <c r="Q8681" s="4">
        <f>WEEKNUM(Table1[[#This Row],[Invoice Date]])</f>
        <v>35</v>
      </c>
    </row>
    <row r="8682" spans="2:17"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c r="O8682" s="4" t="str">
        <f>TEXT(Table1[[#This Row],[Invoice Date]],"yyyy")</f>
        <v>2021</v>
      </c>
      <c r="P8682" s="4" t="str">
        <f>TEXT(Table1[[#This Row],[Invoice Date]],"mmm")</f>
        <v>Aug</v>
      </c>
      <c r="Q8682" s="4">
        <f>WEEKNUM(Table1[[#This Row],[Invoice Date]])</f>
        <v>35</v>
      </c>
    </row>
    <row r="8683" spans="2:17"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c r="O8683" s="4" t="str">
        <f>TEXT(Table1[[#This Row],[Invoice Date]],"yyyy")</f>
        <v>2021</v>
      </c>
      <c r="P8683" s="4" t="str">
        <f>TEXT(Table1[[#This Row],[Invoice Date]],"mmm")</f>
        <v>Aug</v>
      </c>
      <c r="Q8683" s="4">
        <f>WEEKNUM(Table1[[#This Row],[Invoice Date]])</f>
        <v>35</v>
      </c>
    </row>
    <row r="8684" spans="2:17"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c r="O8684" s="4" t="str">
        <f>TEXT(Table1[[#This Row],[Invoice Date]],"yyyy")</f>
        <v>2021</v>
      </c>
      <c r="P8684" s="4" t="str">
        <f>TEXT(Table1[[#This Row],[Invoice Date]],"mmm")</f>
        <v>Aug</v>
      </c>
      <c r="Q8684" s="4">
        <f>WEEKNUM(Table1[[#This Row],[Invoice Date]])</f>
        <v>35</v>
      </c>
    </row>
    <row r="8685" spans="2:17"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c r="O8685" s="4" t="str">
        <f>TEXT(Table1[[#This Row],[Invoice Date]],"yyyy")</f>
        <v>2021</v>
      </c>
      <c r="P8685" s="4" t="str">
        <f>TEXT(Table1[[#This Row],[Invoice Date]],"mmm")</f>
        <v>Sep</v>
      </c>
      <c r="Q8685" s="4">
        <f>WEEKNUM(Table1[[#This Row],[Invoice Date]])</f>
        <v>39</v>
      </c>
    </row>
    <row r="8686" spans="2:17"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c r="O8686" s="4" t="str">
        <f>TEXT(Table1[[#This Row],[Invoice Date]],"yyyy")</f>
        <v>2021</v>
      </c>
      <c r="P8686" s="4" t="str">
        <f>TEXT(Table1[[#This Row],[Invoice Date]],"mmm")</f>
        <v>Sep</v>
      </c>
      <c r="Q8686" s="4">
        <f>WEEKNUM(Table1[[#This Row],[Invoice Date]])</f>
        <v>39</v>
      </c>
    </row>
    <row r="8687" spans="2:17"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c r="O8687" s="4" t="str">
        <f>TEXT(Table1[[#This Row],[Invoice Date]],"yyyy")</f>
        <v>2021</v>
      </c>
      <c r="P8687" s="4" t="str">
        <f>TEXT(Table1[[#This Row],[Invoice Date]],"mmm")</f>
        <v>Sep</v>
      </c>
      <c r="Q8687" s="4">
        <f>WEEKNUM(Table1[[#This Row],[Invoice Date]])</f>
        <v>39</v>
      </c>
    </row>
    <row r="8688" spans="2:17"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c r="O8688" s="4" t="str">
        <f>TEXT(Table1[[#This Row],[Invoice Date]],"yyyy")</f>
        <v>2021</v>
      </c>
      <c r="P8688" s="4" t="str">
        <f>TEXT(Table1[[#This Row],[Invoice Date]],"mmm")</f>
        <v>Sep</v>
      </c>
      <c r="Q8688" s="4">
        <f>WEEKNUM(Table1[[#This Row],[Invoice Date]])</f>
        <v>39</v>
      </c>
    </row>
    <row r="8689" spans="2:17"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c r="O8689" s="4" t="str">
        <f>TEXT(Table1[[#This Row],[Invoice Date]],"yyyy")</f>
        <v>2021</v>
      </c>
      <c r="P8689" s="4" t="str">
        <f>TEXT(Table1[[#This Row],[Invoice Date]],"mmm")</f>
        <v>Sep</v>
      </c>
      <c r="Q8689" s="4">
        <f>WEEKNUM(Table1[[#This Row],[Invoice Date]])</f>
        <v>39</v>
      </c>
    </row>
    <row r="8690" spans="2:17"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c r="O8690" s="4" t="str">
        <f>TEXT(Table1[[#This Row],[Invoice Date]],"yyyy")</f>
        <v>2021</v>
      </c>
      <c r="P8690" s="4" t="str">
        <f>TEXT(Table1[[#This Row],[Invoice Date]],"mmm")</f>
        <v>Sep</v>
      </c>
      <c r="Q8690" s="4">
        <f>WEEKNUM(Table1[[#This Row],[Invoice Date]])</f>
        <v>39</v>
      </c>
    </row>
    <row r="8691" spans="2:17"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c r="O8691" s="4" t="str">
        <f>TEXT(Table1[[#This Row],[Invoice Date]],"yyyy")</f>
        <v>2021</v>
      </c>
      <c r="P8691" s="4" t="str">
        <f>TEXT(Table1[[#This Row],[Invoice Date]],"mmm")</f>
        <v>Oct</v>
      </c>
      <c r="Q8691" s="4">
        <f>WEEKNUM(Table1[[#This Row],[Invoice Date]])</f>
        <v>44</v>
      </c>
    </row>
    <row r="8692" spans="2:17"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c r="O8692" s="4" t="str">
        <f>TEXT(Table1[[#This Row],[Invoice Date]],"yyyy")</f>
        <v>2021</v>
      </c>
      <c r="P8692" s="4" t="str">
        <f>TEXT(Table1[[#This Row],[Invoice Date]],"mmm")</f>
        <v>Oct</v>
      </c>
      <c r="Q8692" s="4">
        <f>WEEKNUM(Table1[[#This Row],[Invoice Date]])</f>
        <v>44</v>
      </c>
    </row>
    <row r="8693" spans="2:17"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c r="O8693" s="4" t="str">
        <f>TEXT(Table1[[#This Row],[Invoice Date]],"yyyy")</f>
        <v>2021</v>
      </c>
      <c r="P8693" s="4" t="str">
        <f>TEXT(Table1[[#This Row],[Invoice Date]],"mmm")</f>
        <v>Oct</v>
      </c>
      <c r="Q8693" s="4">
        <f>WEEKNUM(Table1[[#This Row],[Invoice Date]])</f>
        <v>44</v>
      </c>
    </row>
    <row r="8694" spans="2:17"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c r="O8694" s="4" t="str">
        <f>TEXT(Table1[[#This Row],[Invoice Date]],"yyyy")</f>
        <v>2021</v>
      </c>
      <c r="P8694" s="4" t="str">
        <f>TEXT(Table1[[#This Row],[Invoice Date]],"mmm")</f>
        <v>Oct</v>
      </c>
      <c r="Q8694" s="4">
        <f>WEEKNUM(Table1[[#This Row],[Invoice Date]])</f>
        <v>44</v>
      </c>
    </row>
    <row r="8695" spans="2:17"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c r="O8695" s="4" t="str">
        <f>TEXT(Table1[[#This Row],[Invoice Date]],"yyyy")</f>
        <v>2021</v>
      </c>
      <c r="P8695" s="4" t="str">
        <f>TEXT(Table1[[#This Row],[Invoice Date]],"mmm")</f>
        <v>Oct</v>
      </c>
      <c r="Q8695" s="4">
        <f>WEEKNUM(Table1[[#This Row],[Invoice Date]])</f>
        <v>44</v>
      </c>
    </row>
    <row r="8696" spans="2:17"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c r="O8696" s="4" t="str">
        <f>TEXT(Table1[[#This Row],[Invoice Date]],"yyyy")</f>
        <v>2021</v>
      </c>
      <c r="P8696" s="4" t="str">
        <f>TEXT(Table1[[#This Row],[Invoice Date]],"mmm")</f>
        <v>Oct</v>
      </c>
      <c r="Q8696" s="4">
        <f>WEEKNUM(Table1[[#This Row],[Invoice Date]])</f>
        <v>44</v>
      </c>
    </row>
    <row r="8697" spans="2:17"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c r="O8697" s="4" t="str">
        <f>TEXT(Table1[[#This Row],[Invoice Date]],"yyyy")</f>
        <v>2021</v>
      </c>
      <c r="P8697" s="4" t="str">
        <f>TEXT(Table1[[#This Row],[Invoice Date]],"mmm")</f>
        <v>Nov</v>
      </c>
      <c r="Q8697" s="4">
        <f>WEEKNUM(Table1[[#This Row],[Invoice Date]])</f>
        <v>48</v>
      </c>
    </row>
    <row r="8698" spans="2:17"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c r="O8698" s="4" t="str">
        <f>TEXT(Table1[[#This Row],[Invoice Date]],"yyyy")</f>
        <v>2021</v>
      </c>
      <c r="P8698" s="4" t="str">
        <f>TEXT(Table1[[#This Row],[Invoice Date]],"mmm")</f>
        <v>Nov</v>
      </c>
      <c r="Q8698" s="4">
        <f>WEEKNUM(Table1[[#This Row],[Invoice Date]])</f>
        <v>48</v>
      </c>
    </row>
    <row r="8699" spans="2:17"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c r="O8699" s="4" t="str">
        <f>TEXT(Table1[[#This Row],[Invoice Date]],"yyyy")</f>
        <v>2021</v>
      </c>
      <c r="P8699" s="4" t="str">
        <f>TEXT(Table1[[#This Row],[Invoice Date]],"mmm")</f>
        <v>Nov</v>
      </c>
      <c r="Q8699" s="4">
        <f>WEEKNUM(Table1[[#This Row],[Invoice Date]])</f>
        <v>48</v>
      </c>
    </row>
    <row r="8700" spans="2:17"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c r="O8700" s="4" t="str">
        <f>TEXT(Table1[[#This Row],[Invoice Date]],"yyyy")</f>
        <v>2021</v>
      </c>
      <c r="P8700" s="4" t="str">
        <f>TEXT(Table1[[#This Row],[Invoice Date]],"mmm")</f>
        <v>Nov</v>
      </c>
      <c r="Q8700" s="4">
        <f>WEEKNUM(Table1[[#This Row],[Invoice Date]])</f>
        <v>48</v>
      </c>
    </row>
    <row r="8701" spans="2:17"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c r="O8701" s="4" t="str">
        <f>TEXT(Table1[[#This Row],[Invoice Date]],"yyyy")</f>
        <v>2021</v>
      </c>
      <c r="P8701" s="4" t="str">
        <f>TEXT(Table1[[#This Row],[Invoice Date]],"mmm")</f>
        <v>Nov</v>
      </c>
      <c r="Q8701" s="4">
        <f>WEEKNUM(Table1[[#This Row],[Invoice Date]])</f>
        <v>48</v>
      </c>
    </row>
    <row r="8702" spans="2:17"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c r="O8702" s="4" t="str">
        <f>TEXT(Table1[[#This Row],[Invoice Date]],"yyyy")</f>
        <v>2021</v>
      </c>
      <c r="P8702" s="4" t="str">
        <f>TEXT(Table1[[#This Row],[Invoice Date]],"mmm")</f>
        <v>Nov</v>
      </c>
      <c r="Q8702" s="4">
        <f>WEEKNUM(Table1[[#This Row],[Invoice Date]])</f>
        <v>48</v>
      </c>
    </row>
    <row r="8703" spans="2:17"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c r="O8703" s="4" t="str">
        <f>TEXT(Table1[[#This Row],[Invoice Date]],"yyyy")</f>
        <v>2021</v>
      </c>
      <c r="P8703" s="4" t="str">
        <f>TEXT(Table1[[#This Row],[Invoice Date]],"mmm")</f>
        <v>Dec</v>
      </c>
      <c r="Q8703" s="4">
        <f>WEEKNUM(Table1[[#This Row],[Invoice Date]])</f>
        <v>52</v>
      </c>
    </row>
    <row r="8704" spans="2:17"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c r="O8704" s="4" t="str">
        <f>TEXT(Table1[[#This Row],[Invoice Date]],"yyyy")</f>
        <v>2021</v>
      </c>
      <c r="P8704" s="4" t="str">
        <f>TEXT(Table1[[#This Row],[Invoice Date]],"mmm")</f>
        <v>Dec</v>
      </c>
      <c r="Q8704" s="4">
        <f>WEEKNUM(Table1[[#This Row],[Invoice Date]])</f>
        <v>52</v>
      </c>
    </row>
    <row r="8705" spans="2:17"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c r="O8705" s="4" t="str">
        <f>TEXT(Table1[[#This Row],[Invoice Date]],"yyyy")</f>
        <v>2021</v>
      </c>
      <c r="P8705" s="4" t="str">
        <f>TEXT(Table1[[#This Row],[Invoice Date]],"mmm")</f>
        <v>Dec</v>
      </c>
      <c r="Q8705" s="4">
        <f>WEEKNUM(Table1[[#This Row],[Invoice Date]])</f>
        <v>52</v>
      </c>
    </row>
    <row r="8706" spans="2:17"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c r="O8706" s="4" t="str">
        <f>TEXT(Table1[[#This Row],[Invoice Date]],"yyyy")</f>
        <v>2021</v>
      </c>
      <c r="P8706" s="4" t="str">
        <f>TEXT(Table1[[#This Row],[Invoice Date]],"mmm")</f>
        <v>Dec</v>
      </c>
      <c r="Q8706" s="4">
        <f>WEEKNUM(Table1[[#This Row],[Invoice Date]])</f>
        <v>52</v>
      </c>
    </row>
    <row r="8707" spans="2:17"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c r="O8707" s="4" t="str">
        <f>TEXT(Table1[[#This Row],[Invoice Date]],"yyyy")</f>
        <v>2021</v>
      </c>
      <c r="P8707" s="4" t="str">
        <f>TEXT(Table1[[#This Row],[Invoice Date]],"mmm")</f>
        <v>Dec</v>
      </c>
      <c r="Q8707" s="4">
        <f>WEEKNUM(Table1[[#This Row],[Invoice Date]])</f>
        <v>52</v>
      </c>
    </row>
    <row r="8708" spans="2:17"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c r="O8708" s="4" t="str">
        <f>TEXT(Table1[[#This Row],[Invoice Date]],"yyyy")</f>
        <v>2021</v>
      </c>
      <c r="P8708" s="4" t="str">
        <f>TEXT(Table1[[#This Row],[Invoice Date]],"mmm")</f>
        <v>Dec</v>
      </c>
      <c r="Q8708" s="4">
        <f>WEEKNUM(Table1[[#This Row],[Invoice Date]])</f>
        <v>52</v>
      </c>
    </row>
    <row r="8709" spans="2:17"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c r="O8709" s="4" t="str">
        <f>TEXT(Table1[[#This Row],[Invoice Date]],"yyyy")</f>
        <v>2021</v>
      </c>
      <c r="P8709" s="4" t="str">
        <f>TEXT(Table1[[#This Row],[Invoice Date]],"mmm")</f>
        <v>Jan</v>
      </c>
      <c r="Q8709" s="4">
        <f>WEEKNUM(Table1[[#This Row],[Invoice Date]])</f>
        <v>4</v>
      </c>
    </row>
    <row r="8710" spans="2:17"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c r="O8710" s="4" t="str">
        <f>TEXT(Table1[[#This Row],[Invoice Date]],"yyyy")</f>
        <v>2021</v>
      </c>
      <c r="P8710" s="4" t="str">
        <f>TEXT(Table1[[#This Row],[Invoice Date]],"mmm")</f>
        <v>Jan</v>
      </c>
      <c r="Q8710" s="4">
        <f>WEEKNUM(Table1[[#This Row],[Invoice Date]])</f>
        <v>4</v>
      </c>
    </row>
    <row r="8711" spans="2:17"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c r="O8711" s="4" t="str">
        <f>TEXT(Table1[[#This Row],[Invoice Date]],"yyyy")</f>
        <v>2021</v>
      </c>
      <c r="P8711" s="4" t="str">
        <f>TEXT(Table1[[#This Row],[Invoice Date]],"mmm")</f>
        <v>Jan</v>
      </c>
      <c r="Q8711" s="4">
        <f>WEEKNUM(Table1[[#This Row],[Invoice Date]])</f>
        <v>4</v>
      </c>
    </row>
    <row r="8712" spans="2:17"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c r="O8712" s="4" t="str">
        <f>TEXT(Table1[[#This Row],[Invoice Date]],"yyyy")</f>
        <v>2021</v>
      </c>
      <c r="P8712" s="4" t="str">
        <f>TEXT(Table1[[#This Row],[Invoice Date]],"mmm")</f>
        <v>Jan</v>
      </c>
      <c r="Q8712" s="4">
        <f>WEEKNUM(Table1[[#This Row],[Invoice Date]])</f>
        <v>4</v>
      </c>
    </row>
    <row r="8713" spans="2:17"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c r="O8713" s="4" t="str">
        <f>TEXT(Table1[[#This Row],[Invoice Date]],"yyyy")</f>
        <v>2021</v>
      </c>
      <c r="P8713" s="4" t="str">
        <f>TEXT(Table1[[#This Row],[Invoice Date]],"mmm")</f>
        <v>Jan</v>
      </c>
      <c r="Q8713" s="4">
        <f>WEEKNUM(Table1[[#This Row],[Invoice Date]])</f>
        <v>4</v>
      </c>
    </row>
    <row r="8714" spans="2:17"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c r="O8714" s="4" t="str">
        <f>TEXT(Table1[[#This Row],[Invoice Date]],"yyyy")</f>
        <v>2021</v>
      </c>
      <c r="P8714" s="4" t="str">
        <f>TEXT(Table1[[#This Row],[Invoice Date]],"mmm")</f>
        <v>Jan</v>
      </c>
      <c r="Q8714" s="4">
        <f>WEEKNUM(Table1[[#This Row],[Invoice Date]])</f>
        <v>4</v>
      </c>
    </row>
    <row r="8715" spans="2:17"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c r="O8715" s="4" t="str">
        <f>TEXT(Table1[[#This Row],[Invoice Date]],"yyyy")</f>
        <v>2021</v>
      </c>
      <c r="P8715" s="4" t="str">
        <f>TEXT(Table1[[#This Row],[Invoice Date]],"mmm")</f>
        <v>Feb</v>
      </c>
      <c r="Q8715" s="4">
        <f>WEEKNUM(Table1[[#This Row],[Invoice Date]])</f>
        <v>8</v>
      </c>
    </row>
    <row r="8716" spans="2:17"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c r="O8716" s="4" t="str">
        <f>TEXT(Table1[[#This Row],[Invoice Date]],"yyyy")</f>
        <v>2021</v>
      </c>
      <c r="P8716" s="4" t="str">
        <f>TEXT(Table1[[#This Row],[Invoice Date]],"mmm")</f>
        <v>Feb</v>
      </c>
      <c r="Q8716" s="4">
        <f>WEEKNUM(Table1[[#This Row],[Invoice Date]])</f>
        <v>8</v>
      </c>
    </row>
    <row r="8717" spans="2:17"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c r="O8717" s="4" t="str">
        <f>TEXT(Table1[[#This Row],[Invoice Date]],"yyyy")</f>
        <v>2021</v>
      </c>
      <c r="P8717" s="4" t="str">
        <f>TEXT(Table1[[#This Row],[Invoice Date]],"mmm")</f>
        <v>Feb</v>
      </c>
      <c r="Q8717" s="4">
        <f>WEEKNUM(Table1[[#This Row],[Invoice Date]])</f>
        <v>8</v>
      </c>
    </row>
    <row r="8718" spans="2:17"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c r="O8718" s="4" t="str">
        <f>TEXT(Table1[[#This Row],[Invoice Date]],"yyyy")</f>
        <v>2021</v>
      </c>
      <c r="P8718" s="4" t="str">
        <f>TEXT(Table1[[#This Row],[Invoice Date]],"mmm")</f>
        <v>Feb</v>
      </c>
      <c r="Q8718" s="4">
        <f>WEEKNUM(Table1[[#This Row],[Invoice Date]])</f>
        <v>8</v>
      </c>
    </row>
    <row r="8719" spans="2:17"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c r="O8719" s="4" t="str">
        <f>TEXT(Table1[[#This Row],[Invoice Date]],"yyyy")</f>
        <v>2021</v>
      </c>
      <c r="P8719" s="4" t="str">
        <f>TEXT(Table1[[#This Row],[Invoice Date]],"mmm")</f>
        <v>Feb</v>
      </c>
      <c r="Q8719" s="4">
        <f>WEEKNUM(Table1[[#This Row],[Invoice Date]])</f>
        <v>8</v>
      </c>
    </row>
    <row r="8720" spans="2:17"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c r="O8720" s="4" t="str">
        <f>TEXT(Table1[[#This Row],[Invoice Date]],"yyyy")</f>
        <v>2021</v>
      </c>
      <c r="P8720" s="4" t="str">
        <f>TEXT(Table1[[#This Row],[Invoice Date]],"mmm")</f>
        <v>Feb</v>
      </c>
      <c r="Q8720" s="4">
        <f>WEEKNUM(Table1[[#This Row],[Invoice Date]])</f>
        <v>8</v>
      </c>
    </row>
    <row r="8721" spans="2:17"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c r="O8721" s="4" t="str">
        <f>TEXT(Table1[[#This Row],[Invoice Date]],"yyyy")</f>
        <v>2021</v>
      </c>
      <c r="P8721" s="4" t="str">
        <f>TEXT(Table1[[#This Row],[Invoice Date]],"mmm")</f>
        <v>Mar</v>
      </c>
      <c r="Q8721" s="4">
        <f>WEEKNUM(Table1[[#This Row],[Invoice Date]])</f>
        <v>12</v>
      </c>
    </row>
    <row r="8722" spans="2:17"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c r="O8722" s="4" t="str">
        <f>TEXT(Table1[[#This Row],[Invoice Date]],"yyyy")</f>
        <v>2021</v>
      </c>
      <c r="P8722" s="4" t="str">
        <f>TEXT(Table1[[#This Row],[Invoice Date]],"mmm")</f>
        <v>Mar</v>
      </c>
      <c r="Q8722" s="4">
        <f>WEEKNUM(Table1[[#This Row],[Invoice Date]])</f>
        <v>12</v>
      </c>
    </row>
    <row r="8723" spans="2:17"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c r="O8723" s="4" t="str">
        <f>TEXT(Table1[[#This Row],[Invoice Date]],"yyyy")</f>
        <v>2021</v>
      </c>
      <c r="P8723" s="4" t="str">
        <f>TEXT(Table1[[#This Row],[Invoice Date]],"mmm")</f>
        <v>Mar</v>
      </c>
      <c r="Q8723" s="4">
        <f>WEEKNUM(Table1[[#This Row],[Invoice Date]])</f>
        <v>12</v>
      </c>
    </row>
    <row r="8724" spans="2:17"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c r="O8724" s="4" t="str">
        <f>TEXT(Table1[[#This Row],[Invoice Date]],"yyyy")</f>
        <v>2021</v>
      </c>
      <c r="P8724" s="4" t="str">
        <f>TEXT(Table1[[#This Row],[Invoice Date]],"mmm")</f>
        <v>Mar</v>
      </c>
      <c r="Q8724" s="4">
        <f>WEEKNUM(Table1[[#This Row],[Invoice Date]])</f>
        <v>12</v>
      </c>
    </row>
    <row r="8725" spans="2:17"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c r="O8725" s="4" t="str">
        <f>TEXT(Table1[[#This Row],[Invoice Date]],"yyyy")</f>
        <v>2021</v>
      </c>
      <c r="P8725" s="4" t="str">
        <f>TEXT(Table1[[#This Row],[Invoice Date]],"mmm")</f>
        <v>Mar</v>
      </c>
      <c r="Q8725" s="4">
        <f>WEEKNUM(Table1[[#This Row],[Invoice Date]])</f>
        <v>12</v>
      </c>
    </row>
    <row r="8726" spans="2:17"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c r="O8726" s="4" t="str">
        <f>TEXT(Table1[[#This Row],[Invoice Date]],"yyyy")</f>
        <v>2021</v>
      </c>
      <c r="P8726" s="4" t="str">
        <f>TEXT(Table1[[#This Row],[Invoice Date]],"mmm")</f>
        <v>Mar</v>
      </c>
      <c r="Q8726" s="4">
        <f>WEEKNUM(Table1[[#This Row],[Invoice Date]])</f>
        <v>12</v>
      </c>
    </row>
    <row r="8727" spans="2:17"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c r="O8727" s="4" t="str">
        <f>TEXT(Table1[[#This Row],[Invoice Date]],"yyyy")</f>
        <v>2021</v>
      </c>
      <c r="P8727" s="4" t="str">
        <f>TEXT(Table1[[#This Row],[Invoice Date]],"mmm")</f>
        <v>Apr</v>
      </c>
      <c r="Q8727" s="4">
        <f>WEEKNUM(Table1[[#This Row],[Invoice Date]])</f>
        <v>16</v>
      </c>
    </row>
    <row r="8728" spans="2:17"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c r="O8728" s="4" t="str">
        <f>TEXT(Table1[[#This Row],[Invoice Date]],"yyyy")</f>
        <v>2021</v>
      </c>
      <c r="P8728" s="4" t="str">
        <f>TEXT(Table1[[#This Row],[Invoice Date]],"mmm")</f>
        <v>Apr</v>
      </c>
      <c r="Q8728" s="4">
        <f>WEEKNUM(Table1[[#This Row],[Invoice Date]])</f>
        <v>16</v>
      </c>
    </row>
    <row r="8729" spans="2:17"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c r="O8729" s="4" t="str">
        <f>TEXT(Table1[[#This Row],[Invoice Date]],"yyyy")</f>
        <v>2021</v>
      </c>
      <c r="P8729" s="4" t="str">
        <f>TEXT(Table1[[#This Row],[Invoice Date]],"mmm")</f>
        <v>Apr</v>
      </c>
      <c r="Q8729" s="4">
        <f>WEEKNUM(Table1[[#This Row],[Invoice Date]])</f>
        <v>16</v>
      </c>
    </row>
    <row r="8730" spans="2:17"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c r="O8730" s="4" t="str">
        <f>TEXT(Table1[[#This Row],[Invoice Date]],"yyyy")</f>
        <v>2021</v>
      </c>
      <c r="P8730" s="4" t="str">
        <f>TEXT(Table1[[#This Row],[Invoice Date]],"mmm")</f>
        <v>Apr</v>
      </c>
      <c r="Q8730" s="4">
        <f>WEEKNUM(Table1[[#This Row],[Invoice Date]])</f>
        <v>16</v>
      </c>
    </row>
    <row r="8731" spans="2:17"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c r="O8731" s="4" t="str">
        <f>TEXT(Table1[[#This Row],[Invoice Date]],"yyyy")</f>
        <v>2021</v>
      </c>
      <c r="P8731" s="4" t="str">
        <f>TEXT(Table1[[#This Row],[Invoice Date]],"mmm")</f>
        <v>Apr</v>
      </c>
      <c r="Q8731" s="4">
        <f>WEEKNUM(Table1[[#This Row],[Invoice Date]])</f>
        <v>16</v>
      </c>
    </row>
    <row r="8732" spans="2:17"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c r="O8732" s="4" t="str">
        <f>TEXT(Table1[[#This Row],[Invoice Date]],"yyyy")</f>
        <v>2021</v>
      </c>
      <c r="P8732" s="4" t="str">
        <f>TEXT(Table1[[#This Row],[Invoice Date]],"mmm")</f>
        <v>Apr</v>
      </c>
      <c r="Q8732" s="4">
        <f>WEEKNUM(Table1[[#This Row],[Invoice Date]])</f>
        <v>16</v>
      </c>
    </row>
    <row r="8733" spans="2:17"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c r="O8733" s="4" t="str">
        <f>TEXT(Table1[[#This Row],[Invoice Date]],"yyyy")</f>
        <v>2021</v>
      </c>
      <c r="P8733" s="4" t="str">
        <f>TEXT(Table1[[#This Row],[Invoice Date]],"mmm")</f>
        <v>May</v>
      </c>
      <c r="Q8733" s="4">
        <f>WEEKNUM(Table1[[#This Row],[Invoice Date]])</f>
        <v>21</v>
      </c>
    </row>
    <row r="8734" spans="2:17"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c r="O8734" s="4" t="str">
        <f>TEXT(Table1[[#This Row],[Invoice Date]],"yyyy")</f>
        <v>2021</v>
      </c>
      <c r="P8734" s="4" t="str">
        <f>TEXT(Table1[[#This Row],[Invoice Date]],"mmm")</f>
        <v>May</v>
      </c>
      <c r="Q8734" s="4">
        <f>WEEKNUM(Table1[[#This Row],[Invoice Date]])</f>
        <v>21</v>
      </c>
    </row>
    <row r="8735" spans="2:17"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c r="O8735" s="4" t="str">
        <f>TEXT(Table1[[#This Row],[Invoice Date]],"yyyy")</f>
        <v>2021</v>
      </c>
      <c r="P8735" s="4" t="str">
        <f>TEXT(Table1[[#This Row],[Invoice Date]],"mmm")</f>
        <v>May</v>
      </c>
      <c r="Q8735" s="4">
        <f>WEEKNUM(Table1[[#This Row],[Invoice Date]])</f>
        <v>21</v>
      </c>
    </row>
    <row r="8736" spans="2:17"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c r="O8736" s="4" t="str">
        <f>TEXT(Table1[[#This Row],[Invoice Date]],"yyyy")</f>
        <v>2021</v>
      </c>
      <c r="P8736" s="4" t="str">
        <f>TEXT(Table1[[#This Row],[Invoice Date]],"mmm")</f>
        <v>May</v>
      </c>
      <c r="Q8736" s="4">
        <f>WEEKNUM(Table1[[#This Row],[Invoice Date]])</f>
        <v>21</v>
      </c>
    </row>
    <row r="8737" spans="2:17"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c r="O8737" s="4" t="str">
        <f>TEXT(Table1[[#This Row],[Invoice Date]],"yyyy")</f>
        <v>2021</v>
      </c>
      <c r="P8737" s="4" t="str">
        <f>TEXT(Table1[[#This Row],[Invoice Date]],"mmm")</f>
        <v>May</v>
      </c>
      <c r="Q8737" s="4">
        <f>WEEKNUM(Table1[[#This Row],[Invoice Date]])</f>
        <v>21</v>
      </c>
    </row>
    <row r="8738" spans="2:17"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c r="O8738" s="4" t="str">
        <f>TEXT(Table1[[#This Row],[Invoice Date]],"yyyy")</f>
        <v>2021</v>
      </c>
      <c r="P8738" s="4" t="str">
        <f>TEXT(Table1[[#This Row],[Invoice Date]],"mmm")</f>
        <v>May</v>
      </c>
      <c r="Q8738" s="4">
        <f>WEEKNUM(Table1[[#This Row],[Invoice Date]])</f>
        <v>21</v>
      </c>
    </row>
    <row r="8739" spans="2:17"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c r="O8739" s="4" t="str">
        <f>TEXT(Table1[[#This Row],[Invoice Date]],"yyyy")</f>
        <v>2021</v>
      </c>
      <c r="P8739" s="4" t="str">
        <f>TEXT(Table1[[#This Row],[Invoice Date]],"mmm")</f>
        <v>Jun</v>
      </c>
      <c r="Q8739" s="4">
        <f>WEEKNUM(Table1[[#This Row],[Invoice Date]])</f>
        <v>25</v>
      </c>
    </row>
    <row r="8740" spans="2:17"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c r="O8740" s="4" t="str">
        <f>TEXT(Table1[[#This Row],[Invoice Date]],"yyyy")</f>
        <v>2021</v>
      </c>
      <c r="P8740" s="4" t="str">
        <f>TEXT(Table1[[#This Row],[Invoice Date]],"mmm")</f>
        <v>Jun</v>
      </c>
      <c r="Q8740" s="4">
        <f>WEEKNUM(Table1[[#This Row],[Invoice Date]])</f>
        <v>25</v>
      </c>
    </row>
    <row r="8741" spans="2:17"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c r="O8741" s="4" t="str">
        <f>TEXT(Table1[[#This Row],[Invoice Date]],"yyyy")</f>
        <v>2021</v>
      </c>
      <c r="P8741" s="4" t="str">
        <f>TEXT(Table1[[#This Row],[Invoice Date]],"mmm")</f>
        <v>Jun</v>
      </c>
      <c r="Q8741" s="4">
        <f>WEEKNUM(Table1[[#This Row],[Invoice Date]])</f>
        <v>25</v>
      </c>
    </row>
    <row r="8742" spans="2:17"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c r="O8742" s="4" t="str">
        <f>TEXT(Table1[[#This Row],[Invoice Date]],"yyyy")</f>
        <v>2021</v>
      </c>
      <c r="P8742" s="4" t="str">
        <f>TEXT(Table1[[#This Row],[Invoice Date]],"mmm")</f>
        <v>Jun</v>
      </c>
      <c r="Q8742" s="4">
        <f>WEEKNUM(Table1[[#This Row],[Invoice Date]])</f>
        <v>25</v>
      </c>
    </row>
    <row r="8743" spans="2:17"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c r="O8743" s="4" t="str">
        <f>TEXT(Table1[[#This Row],[Invoice Date]],"yyyy")</f>
        <v>2021</v>
      </c>
      <c r="P8743" s="4" t="str">
        <f>TEXT(Table1[[#This Row],[Invoice Date]],"mmm")</f>
        <v>Jun</v>
      </c>
      <c r="Q8743" s="4">
        <f>WEEKNUM(Table1[[#This Row],[Invoice Date]])</f>
        <v>25</v>
      </c>
    </row>
    <row r="8744" spans="2:17"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c r="O8744" s="4" t="str">
        <f>TEXT(Table1[[#This Row],[Invoice Date]],"yyyy")</f>
        <v>2021</v>
      </c>
      <c r="P8744" s="4" t="str">
        <f>TEXT(Table1[[#This Row],[Invoice Date]],"mmm")</f>
        <v>Jun</v>
      </c>
      <c r="Q8744" s="4">
        <f>WEEKNUM(Table1[[#This Row],[Invoice Date]])</f>
        <v>25</v>
      </c>
    </row>
    <row r="8745" spans="2:17"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c r="O8745" s="4" t="str">
        <f>TEXT(Table1[[#This Row],[Invoice Date]],"yyyy")</f>
        <v>2021</v>
      </c>
      <c r="P8745" s="4" t="str">
        <f>TEXT(Table1[[#This Row],[Invoice Date]],"mmm")</f>
        <v>Jul</v>
      </c>
      <c r="Q8745" s="4">
        <f>WEEKNUM(Table1[[#This Row],[Invoice Date]])</f>
        <v>29</v>
      </c>
    </row>
    <row r="8746" spans="2:17"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c r="O8746" s="4" t="str">
        <f>TEXT(Table1[[#This Row],[Invoice Date]],"yyyy")</f>
        <v>2021</v>
      </c>
      <c r="P8746" s="4" t="str">
        <f>TEXT(Table1[[#This Row],[Invoice Date]],"mmm")</f>
        <v>Jul</v>
      </c>
      <c r="Q8746" s="4">
        <f>WEEKNUM(Table1[[#This Row],[Invoice Date]])</f>
        <v>29</v>
      </c>
    </row>
    <row r="8747" spans="2:17"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c r="O8747" s="4" t="str">
        <f>TEXT(Table1[[#This Row],[Invoice Date]],"yyyy")</f>
        <v>2021</v>
      </c>
      <c r="P8747" s="4" t="str">
        <f>TEXT(Table1[[#This Row],[Invoice Date]],"mmm")</f>
        <v>Jul</v>
      </c>
      <c r="Q8747" s="4">
        <f>WEEKNUM(Table1[[#This Row],[Invoice Date]])</f>
        <v>29</v>
      </c>
    </row>
    <row r="8748" spans="2:17"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c r="O8748" s="4" t="str">
        <f>TEXT(Table1[[#This Row],[Invoice Date]],"yyyy")</f>
        <v>2021</v>
      </c>
      <c r="P8748" s="4" t="str">
        <f>TEXT(Table1[[#This Row],[Invoice Date]],"mmm")</f>
        <v>Jul</v>
      </c>
      <c r="Q8748" s="4">
        <f>WEEKNUM(Table1[[#This Row],[Invoice Date]])</f>
        <v>29</v>
      </c>
    </row>
    <row r="8749" spans="2:17"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c r="O8749" s="4" t="str">
        <f>TEXT(Table1[[#This Row],[Invoice Date]],"yyyy")</f>
        <v>2021</v>
      </c>
      <c r="P8749" s="4" t="str">
        <f>TEXT(Table1[[#This Row],[Invoice Date]],"mmm")</f>
        <v>Jul</v>
      </c>
      <c r="Q8749" s="4">
        <f>WEEKNUM(Table1[[#This Row],[Invoice Date]])</f>
        <v>29</v>
      </c>
    </row>
    <row r="8750" spans="2:17"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c r="O8750" s="4" t="str">
        <f>TEXT(Table1[[#This Row],[Invoice Date]],"yyyy")</f>
        <v>2021</v>
      </c>
      <c r="P8750" s="4" t="str">
        <f>TEXT(Table1[[#This Row],[Invoice Date]],"mmm")</f>
        <v>Jul</v>
      </c>
      <c r="Q8750" s="4">
        <f>WEEKNUM(Table1[[#This Row],[Invoice Date]])</f>
        <v>29</v>
      </c>
    </row>
    <row r="8751" spans="2:17"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c r="O8751" s="4" t="str">
        <f>TEXT(Table1[[#This Row],[Invoice Date]],"yyyy")</f>
        <v>2021</v>
      </c>
      <c r="P8751" s="4" t="str">
        <f>TEXT(Table1[[#This Row],[Invoice Date]],"mmm")</f>
        <v>Aug</v>
      </c>
      <c r="Q8751" s="4">
        <f>WEEKNUM(Table1[[#This Row],[Invoice Date]])</f>
        <v>34</v>
      </c>
    </row>
    <row r="8752" spans="2:17"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c r="O8752" s="4" t="str">
        <f>TEXT(Table1[[#This Row],[Invoice Date]],"yyyy")</f>
        <v>2021</v>
      </c>
      <c r="P8752" s="4" t="str">
        <f>TEXT(Table1[[#This Row],[Invoice Date]],"mmm")</f>
        <v>Aug</v>
      </c>
      <c r="Q8752" s="4">
        <f>WEEKNUM(Table1[[#This Row],[Invoice Date]])</f>
        <v>34</v>
      </c>
    </row>
    <row r="8753" spans="2:17"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c r="O8753" s="4" t="str">
        <f>TEXT(Table1[[#This Row],[Invoice Date]],"yyyy")</f>
        <v>2021</v>
      </c>
      <c r="P8753" s="4" t="str">
        <f>TEXT(Table1[[#This Row],[Invoice Date]],"mmm")</f>
        <v>Aug</v>
      </c>
      <c r="Q8753" s="4">
        <f>WEEKNUM(Table1[[#This Row],[Invoice Date]])</f>
        <v>34</v>
      </c>
    </row>
    <row r="8754" spans="2:17"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c r="O8754" s="4" t="str">
        <f>TEXT(Table1[[#This Row],[Invoice Date]],"yyyy")</f>
        <v>2021</v>
      </c>
      <c r="P8754" s="4" t="str">
        <f>TEXT(Table1[[#This Row],[Invoice Date]],"mmm")</f>
        <v>Aug</v>
      </c>
      <c r="Q8754" s="4">
        <f>WEEKNUM(Table1[[#This Row],[Invoice Date]])</f>
        <v>34</v>
      </c>
    </row>
    <row r="8755" spans="2:17"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c r="O8755" s="4" t="str">
        <f>TEXT(Table1[[#This Row],[Invoice Date]],"yyyy")</f>
        <v>2021</v>
      </c>
      <c r="P8755" s="4" t="str">
        <f>TEXT(Table1[[#This Row],[Invoice Date]],"mmm")</f>
        <v>Aug</v>
      </c>
      <c r="Q8755" s="4">
        <f>WEEKNUM(Table1[[#This Row],[Invoice Date]])</f>
        <v>34</v>
      </c>
    </row>
    <row r="8756" spans="2:17"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c r="O8756" s="4" t="str">
        <f>TEXT(Table1[[#This Row],[Invoice Date]],"yyyy")</f>
        <v>2021</v>
      </c>
      <c r="P8756" s="4" t="str">
        <f>TEXT(Table1[[#This Row],[Invoice Date]],"mmm")</f>
        <v>Aug</v>
      </c>
      <c r="Q8756" s="4">
        <f>WEEKNUM(Table1[[#This Row],[Invoice Date]])</f>
        <v>34</v>
      </c>
    </row>
    <row r="8757" spans="2:17"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c r="O8757" s="4" t="str">
        <f>TEXT(Table1[[#This Row],[Invoice Date]],"yyyy")</f>
        <v>2021</v>
      </c>
      <c r="P8757" s="4" t="str">
        <f>TEXT(Table1[[#This Row],[Invoice Date]],"mmm")</f>
        <v>Sep</v>
      </c>
      <c r="Q8757" s="4">
        <f>WEEKNUM(Table1[[#This Row],[Invoice Date]])</f>
        <v>38</v>
      </c>
    </row>
    <row r="8758" spans="2:17"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c r="O8758" s="4" t="str">
        <f>TEXT(Table1[[#This Row],[Invoice Date]],"yyyy")</f>
        <v>2021</v>
      </c>
      <c r="P8758" s="4" t="str">
        <f>TEXT(Table1[[#This Row],[Invoice Date]],"mmm")</f>
        <v>Sep</v>
      </c>
      <c r="Q8758" s="4">
        <f>WEEKNUM(Table1[[#This Row],[Invoice Date]])</f>
        <v>38</v>
      </c>
    </row>
    <row r="8759" spans="2:17"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c r="O8759" s="4" t="str">
        <f>TEXT(Table1[[#This Row],[Invoice Date]],"yyyy")</f>
        <v>2021</v>
      </c>
      <c r="P8759" s="4" t="str">
        <f>TEXT(Table1[[#This Row],[Invoice Date]],"mmm")</f>
        <v>Sep</v>
      </c>
      <c r="Q8759" s="4">
        <f>WEEKNUM(Table1[[#This Row],[Invoice Date]])</f>
        <v>38</v>
      </c>
    </row>
    <row r="8760" spans="2:17"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c r="O8760" s="4" t="str">
        <f>TEXT(Table1[[#This Row],[Invoice Date]],"yyyy")</f>
        <v>2021</v>
      </c>
      <c r="P8760" s="4" t="str">
        <f>TEXT(Table1[[#This Row],[Invoice Date]],"mmm")</f>
        <v>Sep</v>
      </c>
      <c r="Q8760" s="4">
        <f>WEEKNUM(Table1[[#This Row],[Invoice Date]])</f>
        <v>38</v>
      </c>
    </row>
    <row r="8761" spans="2:17"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c r="O8761" s="4" t="str">
        <f>TEXT(Table1[[#This Row],[Invoice Date]],"yyyy")</f>
        <v>2021</v>
      </c>
      <c r="P8761" s="4" t="str">
        <f>TEXT(Table1[[#This Row],[Invoice Date]],"mmm")</f>
        <v>Sep</v>
      </c>
      <c r="Q8761" s="4">
        <f>WEEKNUM(Table1[[#This Row],[Invoice Date]])</f>
        <v>38</v>
      </c>
    </row>
    <row r="8762" spans="2:17"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c r="O8762" s="4" t="str">
        <f>TEXT(Table1[[#This Row],[Invoice Date]],"yyyy")</f>
        <v>2021</v>
      </c>
      <c r="P8762" s="4" t="str">
        <f>TEXT(Table1[[#This Row],[Invoice Date]],"mmm")</f>
        <v>Sep</v>
      </c>
      <c r="Q8762" s="4">
        <f>WEEKNUM(Table1[[#This Row],[Invoice Date]])</f>
        <v>38</v>
      </c>
    </row>
    <row r="8763" spans="2:17"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c r="O8763" s="4" t="str">
        <f>TEXT(Table1[[#This Row],[Invoice Date]],"yyyy")</f>
        <v>2021</v>
      </c>
      <c r="P8763" s="4" t="str">
        <f>TEXT(Table1[[#This Row],[Invoice Date]],"mmm")</f>
        <v>Oct</v>
      </c>
      <c r="Q8763" s="4">
        <f>WEEKNUM(Table1[[#This Row],[Invoice Date]])</f>
        <v>43</v>
      </c>
    </row>
    <row r="8764" spans="2:17"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c r="O8764" s="4" t="str">
        <f>TEXT(Table1[[#This Row],[Invoice Date]],"yyyy")</f>
        <v>2021</v>
      </c>
      <c r="P8764" s="4" t="str">
        <f>TEXT(Table1[[#This Row],[Invoice Date]],"mmm")</f>
        <v>Oct</v>
      </c>
      <c r="Q8764" s="4">
        <f>WEEKNUM(Table1[[#This Row],[Invoice Date]])</f>
        <v>43</v>
      </c>
    </row>
    <row r="8765" spans="2:17"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c r="O8765" s="4" t="str">
        <f>TEXT(Table1[[#This Row],[Invoice Date]],"yyyy")</f>
        <v>2021</v>
      </c>
      <c r="P8765" s="4" t="str">
        <f>TEXT(Table1[[#This Row],[Invoice Date]],"mmm")</f>
        <v>Oct</v>
      </c>
      <c r="Q8765" s="4">
        <f>WEEKNUM(Table1[[#This Row],[Invoice Date]])</f>
        <v>43</v>
      </c>
    </row>
    <row r="8766" spans="2:17"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c r="O8766" s="4" t="str">
        <f>TEXT(Table1[[#This Row],[Invoice Date]],"yyyy")</f>
        <v>2021</v>
      </c>
      <c r="P8766" s="4" t="str">
        <f>TEXT(Table1[[#This Row],[Invoice Date]],"mmm")</f>
        <v>Oct</v>
      </c>
      <c r="Q8766" s="4">
        <f>WEEKNUM(Table1[[#This Row],[Invoice Date]])</f>
        <v>43</v>
      </c>
    </row>
    <row r="8767" spans="2:17"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c r="O8767" s="4" t="str">
        <f>TEXT(Table1[[#This Row],[Invoice Date]],"yyyy")</f>
        <v>2021</v>
      </c>
      <c r="P8767" s="4" t="str">
        <f>TEXT(Table1[[#This Row],[Invoice Date]],"mmm")</f>
        <v>Oct</v>
      </c>
      <c r="Q8767" s="4">
        <f>WEEKNUM(Table1[[#This Row],[Invoice Date]])</f>
        <v>43</v>
      </c>
    </row>
    <row r="8768" spans="2:17"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c r="O8768" s="4" t="str">
        <f>TEXT(Table1[[#This Row],[Invoice Date]],"yyyy")</f>
        <v>2021</v>
      </c>
      <c r="P8768" s="4" t="str">
        <f>TEXT(Table1[[#This Row],[Invoice Date]],"mmm")</f>
        <v>Oct</v>
      </c>
      <c r="Q8768" s="4">
        <f>WEEKNUM(Table1[[#This Row],[Invoice Date]])</f>
        <v>43</v>
      </c>
    </row>
    <row r="8769" spans="2:17"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c r="O8769" s="4" t="str">
        <f>TEXT(Table1[[#This Row],[Invoice Date]],"yyyy")</f>
        <v>2021</v>
      </c>
      <c r="P8769" s="4" t="str">
        <f>TEXT(Table1[[#This Row],[Invoice Date]],"mmm")</f>
        <v>Nov</v>
      </c>
      <c r="Q8769" s="4">
        <f>WEEKNUM(Table1[[#This Row],[Invoice Date]])</f>
        <v>47</v>
      </c>
    </row>
    <row r="8770" spans="2:17"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c r="O8770" s="4" t="str">
        <f>TEXT(Table1[[#This Row],[Invoice Date]],"yyyy")</f>
        <v>2021</v>
      </c>
      <c r="P8770" s="4" t="str">
        <f>TEXT(Table1[[#This Row],[Invoice Date]],"mmm")</f>
        <v>Nov</v>
      </c>
      <c r="Q8770" s="4">
        <f>WEEKNUM(Table1[[#This Row],[Invoice Date]])</f>
        <v>47</v>
      </c>
    </row>
    <row r="8771" spans="2:17"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c r="O8771" s="4" t="str">
        <f>TEXT(Table1[[#This Row],[Invoice Date]],"yyyy")</f>
        <v>2021</v>
      </c>
      <c r="P8771" s="4" t="str">
        <f>TEXT(Table1[[#This Row],[Invoice Date]],"mmm")</f>
        <v>Nov</v>
      </c>
      <c r="Q8771" s="4">
        <f>WEEKNUM(Table1[[#This Row],[Invoice Date]])</f>
        <v>47</v>
      </c>
    </row>
    <row r="8772" spans="2:17"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c r="O8772" s="4" t="str">
        <f>TEXT(Table1[[#This Row],[Invoice Date]],"yyyy")</f>
        <v>2021</v>
      </c>
      <c r="P8772" s="4" t="str">
        <f>TEXT(Table1[[#This Row],[Invoice Date]],"mmm")</f>
        <v>Nov</v>
      </c>
      <c r="Q8772" s="4">
        <f>WEEKNUM(Table1[[#This Row],[Invoice Date]])</f>
        <v>47</v>
      </c>
    </row>
    <row r="8773" spans="2:17"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c r="O8773" s="4" t="str">
        <f>TEXT(Table1[[#This Row],[Invoice Date]],"yyyy")</f>
        <v>2021</v>
      </c>
      <c r="P8773" s="4" t="str">
        <f>TEXT(Table1[[#This Row],[Invoice Date]],"mmm")</f>
        <v>Nov</v>
      </c>
      <c r="Q8773" s="4">
        <f>WEEKNUM(Table1[[#This Row],[Invoice Date]])</f>
        <v>47</v>
      </c>
    </row>
    <row r="8774" spans="2:17"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c r="O8774" s="4" t="str">
        <f>TEXT(Table1[[#This Row],[Invoice Date]],"yyyy")</f>
        <v>2021</v>
      </c>
      <c r="P8774" s="4" t="str">
        <f>TEXT(Table1[[#This Row],[Invoice Date]],"mmm")</f>
        <v>Nov</v>
      </c>
      <c r="Q8774" s="4">
        <f>WEEKNUM(Table1[[#This Row],[Invoice Date]])</f>
        <v>47</v>
      </c>
    </row>
    <row r="8775" spans="2:17"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c r="O8775" s="4" t="str">
        <f>TEXT(Table1[[#This Row],[Invoice Date]],"yyyy")</f>
        <v>2021</v>
      </c>
      <c r="P8775" s="4" t="str">
        <f>TEXT(Table1[[#This Row],[Invoice Date]],"mmm")</f>
        <v>Dec</v>
      </c>
      <c r="Q8775" s="4">
        <f>WEEKNUM(Table1[[#This Row],[Invoice Date]])</f>
        <v>51</v>
      </c>
    </row>
    <row r="8776" spans="2:17"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c r="O8776" s="4" t="str">
        <f>TEXT(Table1[[#This Row],[Invoice Date]],"yyyy")</f>
        <v>2021</v>
      </c>
      <c r="P8776" s="4" t="str">
        <f>TEXT(Table1[[#This Row],[Invoice Date]],"mmm")</f>
        <v>Dec</v>
      </c>
      <c r="Q8776" s="4">
        <f>WEEKNUM(Table1[[#This Row],[Invoice Date]])</f>
        <v>51</v>
      </c>
    </row>
    <row r="8777" spans="2:17"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c r="O8777" s="4" t="str">
        <f>TEXT(Table1[[#This Row],[Invoice Date]],"yyyy")</f>
        <v>2021</v>
      </c>
      <c r="P8777" s="4" t="str">
        <f>TEXT(Table1[[#This Row],[Invoice Date]],"mmm")</f>
        <v>Dec</v>
      </c>
      <c r="Q8777" s="4">
        <f>WEEKNUM(Table1[[#This Row],[Invoice Date]])</f>
        <v>51</v>
      </c>
    </row>
    <row r="8778" spans="2:17"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c r="O8778" s="4" t="str">
        <f>TEXT(Table1[[#This Row],[Invoice Date]],"yyyy")</f>
        <v>2021</v>
      </c>
      <c r="P8778" s="4" t="str">
        <f>TEXT(Table1[[#This Row],[Invoice Date]],"mmm")</f>
        <v>Dec</v>
      </c>
      <c r="Q8778" s="4">
        <f>WEEKNUM(Table1[[#This Row],[Invoice Date]])</f>
        <v>51</v>
      </c>
    </row>
    <row r="8779" spans="2:17"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c r="O8779" s="4" t="str">
        <f>TEXT(Table1[[#This Row],[Invoice Date]],"yyyy")</f>
        <v>2021</v>
      </c>
      <c r="P8779" s="4" t="str">
        <f>TEXT(Table1[[#This Row],[Invoice Date]],"mmm")</f>
        <v>Dec</v>
      </c>
      <c r="Q8779" s="4">
        <f>WEEKNUM(Table1[[#This Row],[Invoice Date]])</f>
        <v>51</v>
      </c>
    </row>
    <row r="8780" spans="2:17"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c r="O8780" s="4" t="str">
        <f>TEXT(Table1[[#This Row],[Invoice Date]],"yyyy")</f>
        <v>2021</v>
      </c>
      <c r="P8780" s="4" t="str">
        <f>TEXT(Table1[[#This Row],[Invoice Date]],"mmm")</f>
        <v>Dec</v>
      </c>
      <c r="Q8780" s="4">
        <f>WEEKNUM(Table1[[#This Row],[Invoice Date]])</f>
        <v>51</v>
      </c>
    </row>
    <row r="8781" spans="2:17"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c r="O8781" s="4" t="str">
        <f>TEXT(Table1[[#This Row],[Invoice Date]],"yyyy")</f>
        <v>2021</v>
      </c>
      <c r="P8781" s="4" t="str">
        <f>TEXT(Table1[[#This Row],[Invoice Date]],"mmm")</f>
        <v>Jan</v>
      </c>
      <c r="Q8781" s="4">
        <f>WEEKNUM(Table1[[#This Row],[Invoice Date]])</f>
        <v>2</v>
      </c>
    </row>
    <row r="8782" spans="2:17"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c r="O8782" s="4" t="str">
        <f>TEXT(Table1[[#This Row],[Invoice Date]],"yyyy")</f>
        <v>2021</v>
      </c>
      <c r="P8782" s="4" t="str">
        <f>TEXT(Table1[[#This Row],[Invoice Date]],"mmm")</f>
        <v>Jan</v>
      </c>
      <c r="Q8782" s="4">
        <f>WEEKNUM(Table1[[#This Row],[Invoice Date]])</f>
        <v>2</v>
      </c>
    </row>
    <row r="8783" spans="2:17"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c r="O8783" s="4" t="str">
        <f>TEXT(Table1[[#This Row],[Invoice Date]],"yyyy")</f>
        <v>2021</v>
      </c>
      <c r="P8783" s="4" t="str">
        <f>TEXT(Table1[[#This Row],[Invoice Date]],"mmm")</f>
        <v>Jan</v>
      </c>
      <c r="Q8783" s="4">
        <f>WEEKNUM(Table1[[#This Row],[Invoice Date]])</f>
        <v>2</v>
      </c>
    </row>
    <row r="8784" spans="2:17"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c r="O8784" s="4" t="str">
        <f>TEXT(Table1[[#This Row],[Invoice Date]],"yyyy")</f>
        <v>2021</v>
      </c>
      <c r="P8784" s="4" t="str">
        <f>TEXT(Table1[[#This Row],[Invoice Date]],"mmm")</f>
        <v>Jan</v>
      </c>
      <c r="Q8784" s="4">
        <f>WEEKNUM(Table1[[#This Row],[Invoice Date]])</f>
        <v>2</v>
      </c>
    </row>
    <row r="8785" spans="2:17"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c r="O8785" s="4" t="str">
        <f>TEXT(Table1[[#This Row],[Invoice Date]],"yyyy")</f>
        <v>2021</v>
      </c>
      <c r="P8785" s="4" t="str">
        <f>TEXT(Table1[[#This Row],[Invoice Date]],"mmm")</f>
        <v>Jan</v>
      </c>
      <c r="Q8785" s="4">
        <f>WEEKNUM(Table1[[#This Row],[Invoice Date]])</f>
        <v>2</v>
      </c>
    </row>
    <row r="8786" spans="2:17"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c r="O8786" s="4" t="str">
        <f>TEXT(Table1[[#This Row],[Invoice Date]],"yyyy")</f>
        <v>2021</v>
      </c>
      <c r="P8786" s="4" t="str">
        <f>TEXT(Table1[[#This Row],[Invoice Date]],"mmm")</f>
        <v>Jan</v>
      </c>
      <c r="Q8786" s="4">
        <f>WEEKNUM(Table1[[#This Row],[Invoice Date]])</f>
        <v>2</v>
      </c>
    </row>
    <row r="8787" spans="2:17"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c r="O8787" s="4" t="str">
        <f>TEXT(Table1[[#This Row],[Invoice Date]],"yyyy")</f>
        <v>2021</v>
      </c>
      <c r="P8787" s="4" t="str">
        <f>TEXT(Table1[[#This Row],[Invoice Date]],"mmm")</f>
        <v>Feb</v>
      </c>
      <c r="Q8787" s="4">
        <f>WEEKNUM(Table1[[#This Row],[Invoice Date]])</f>
        <v>6</v>
      </c>
    </row>
    <row r="8788" spans="2:17"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c r="O8788" s="4" t="str">
        <f>TEXT(Table1[[#This Row],[Invoice Date]],"yyyy")</f>
        <v>2021</v>
      </c>
      <c r="P8788" s="4" t="str">
        <f>TEXT(Table1[[#This Row],[Invoice Date]],"mmm")</f>
        <v>Feb</v>
      </c>
      <c r="Q8788" s="4">
        <f>WEEKNUM(Table1[[#This Row],[Invoice Date]])</f>
        <v>6</v>
      </c>
    </row>
    <row r="8789" spans="2:17"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c r="O8789" s="4" t="str">
        <f>TEXT(Table1[[#This Row],[Invoice Date]],"yyyy")</f>
        <v>2021</v>
      </c>
      <c r="P8789" s="4" t="str">
        <f>TEXT(Table1[[#This Row],[Invoice Date]],"mmm")</f>
        <v>Feb</v>
      </c>
      <c r="Q8789" s="4">
        <f>WEEKNUM(Table1[[#This Row],[Invoice Date]])</f>
        <v>6</v>
      </c>
    </row>
    <row r="8790" spans="2:17"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c r="O8790" s="4" t="str">
        <f>TEXT(Table1[[#This Row],[Invoice Date]],"yyyy")</f>
        <v>2021</v>
      </c>
      <c r="P8790" s="4" t="str">
        <f>TEXT(Table1[[#This Row],[Invoice Date]],"mmm")</f>
        <v>Feb</v>
      </c>
      <c r="Q8790" s="4">
        <f>WEEKNUM(Table1[[#This Row],[Invoice Date]])</f>
        <v>6</v>
      </c>
    </row>
    <row r="8791" spans="2:17"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c r="O8791" s="4" t="str">
        <f>TEXT(Table1[[#This Row],[Invoice Date]],"yyyy")</f>
        <v>2021</v>
      </c>
      <c r="P8791" s="4" t="str">
        <f>TEXT(Table1[[#This Row],[Invoice Date]],"mmm")</f>
        <v>Feb</v>
      </c>
      <c r="Q8791" s="4">
        <f>WEEKNUM(Table1[[#This Row],[Invoice Date]])</f>
        <v>6</v>
      </c>
    </row>
    <row r="8792" spans="2:17"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c r="O8792" s="4" t="str">
        <f>TEXT(Table1[[#This Row],[Invoice Date]],"yyyy")</f>
        <v>2021</v>
      </c>
      <c r="P8792" s="4" t="str">
        <f>TEXT(Table1[[#This Row],[Invoice Date]],"mmm")</f>
        <v>Feb</v>
      </c>
      <c r="Q8792" s="4">
        <f>WEEKNUM(Table1[[#This Row],[Invoice Date]])</f>
        <v>6</v>
      </c>
    </row>
    <row r="8793" spans="2:17"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c r="O8793" s="4" t="str">
        <f>TEXT(Table1[[#This Row],[Invoice Date]],"yyyy")</f>
        <v>2021</v>
      </c>
      <c r="P8793" s="4" t="str">
        <f>TEXT(Table1[[#This Row],[Invoice Date]],"mmm")</f>
        <v>Mar</v>
      </c>
      <c r="Q8793" s="4">
        <f>WEEKNUM(Table1[[#This Row],[Invoice Date]])</f>
        <v>10</v>
      </c>
    </row>
    <row r="8794" spans="2:17"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c r="O8794" s="4" t="str">
        <f>TEXT(Table1[[#This Row],[Invoice Date]],"yyyy")</f>
        <v>2021</v>
      </c>
      <c r="P8794" s="4" t="str">
        <f>TEXT(Table1[[#This Row],[Invoice Date]],"mmm")</f>
        <v>Mar</v>
      </c>
      <c r="Q8794" s="4">
        <f>WEEKNUM(Table1[[#This Row],[Invoice Date]])</f>
        <v>10</v>
      </c>
    </row>
    <row r="8795" spans="2:17"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c r="O8795" s="4" t="str">
        <f>TEXT(Table1[[#This Row],[Invoice Date]],"yyyy")</f>
        <v>2021</v>
      </c>
      <c r="P8795" s="4" t="str">
        <f>TEXT(Table1[[#This Row],[Invoice Date]],"mmm")</f>
        <v>Mar</v>
      </c>
      <c r="Q8795" s="4">
        <f>WEEKNUM(Table1[[#This Row],[Invoice Date]])</f>
        <v>10</v>
      </c>
    </row>
    <row r="8796" spans="2:17"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c r="O8796" s="4" t="str">
        <f>TEXT(Table1[[#This Row],[Invoice Date]],"yyyy")</f>
        <v>2021</v>
      </c>
      <c r="P8796" s="4" t="str">
        <f>TEXT(Table1[[#This Row],[Invoice Date]],"mmm")</f>
        <v>Mar</v>
      </c>
      <c r="Q8796" s="4">
        <f>WEEKNUM(Table1[[#This Row],[Invoice Date]])</f>
        <v>10</v>
      </c>
    </row>
    <row r="8797" spans="2:17"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c r="O8797" s="4" t="str">
        <f>TEXT(Table1[[#This Row],[Invoice Date]],"yyyy")</f>
        <v>2021</v>
      </c>
      <c r="P8797" s="4" t="str">
        <f>TEXT(Table1[[#This Row],[Invoice Date]],"mmm")</f>
        <v>Mar</v>
      </c>
      <c r="Q8797" s="4">
        <f>WEEKNUM(Table1[[#This Row],[Invoice Date]])</f>
        <v>10</v>
      </c>
    </row>
    <row r="8798" spans="2:17"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c r="O8798" s="4" t="str">
        <f>TEXT(Table1[[#This Row],[Invoice Date]],"yyyy")</f>
        <v>2021</v>
      </c>
      <c r="P8798" s="4" t="str">
        <f>TEXT(Table1[[#This Row],[Invoice Date]],"mmm")</f>
        <v>Mar</v>
      </c>
      <c r="Q8798" s="4">
        <f>WEEKNUM(Table1[[#This Row],[Invoice Date]])</f>
        <v>10</v>
      </c>
    </row>
    <row r="8799" spans="2:17"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c r="O8799" s="4" t="str">
        <f>TEXT(Table1[[#This Row],[Invoice Date]],"yyyy")</f>
        <v>2021</v>
      </c>
      <c r="P8799" s="4" t="str">
        <f>TEXT(Table1[[#This Row],[Invoice Date]],"mmm")</f>
        <v>Apr</v>
      </c>
      <c r="Q8799" s="4">
        <f>WEEKNUM(Table1[[#This Row],[Invoice Date]])</f>
        <v>15</v>
      </c>
    </row>
    <row r="8800" spans="2:17"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c r="O8800" s="4" t="str">
        <f>TEXT(Table1[[#This Row],[Invoice Date]],"yyyy")</f>
        <v>2021</v>
      </c>
      <c r="P8800" s="4" t="str">
        <f>TEXT(Table1[[#This Row],[Invoice Date]],"mmm")</f>
        <v>Apr</v>
      </c>
      <c r="Q8800" s="4">
        <f>WEEKNUM(Table1[[#This Row],[Invoice Date]])</f>
        <v>15</v>
      </c>
    </row>
    <row r="8801" spans="2:17"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c r="O8801" s="4" t="str">
        <f>TEXT(Table1[[#This Row],[Invoice Date]],"yyyy")</f>
        <v>2021</v>
      </c>
      <c r="P8801" s="4" t="str">
        <f>TEXT(Table1[[#This Row],[Invoice Date]],"mmm")</f>
        <v>Apr</v>
      </c>
      <c r="Q8801" s="4">
        <f>WEEKNUM(Table1[[#This Row],[Invoice Date]])</f>
        <v>15</v>
      </c>
    </row>
    <row r="8802" spans="2:17"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c r="O8802" s="4" t="str">
        <f>TEXT(Table1[[#This Row],[Invoice Date]],"yyyy")</f>
        <v>2021</v>
      </c>
      <c r="P8802" s="4" t="str">
        <f>TEXT(Table1[[#This Row],[Invoice Date]],"mmm")</f>
        <v>Apr</v>
      </c>
      <c r="Q8802" s="4">
        <f>WEEKNUM(Table1[[#This Row],[Invoice Date]])</f>
        <v>15</v>
      </c>
    </row>
    <row r="8803" spans="2:17"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c r="O8803" s="4" t="str">
        <f>TEXT(Table1[[#This Row],[Invoice Date]],"yyyy")</f>
        <v>2021</v>
      </c>
      <c r="P8803" s="4" t="str">
        <f>TEXT(Table1[[#This Row],[Invoice Date]],"mmm")</f>
        <v>Apr</v>
      </c>
      <c r="Q8803" s="4">
        <f>WEEKNUM(Table1[[#This Row],[Invoice Date]])</f>
        <v>15</v>
      </c>
    </row>
    <row r="8804" spans="2:17"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c r="O8804" s="4" t="str">
        <f>TEXT(Table1[[#This Row],[Invoice Date]],"yyyy")</f>
        <v>2021</v>
      </c>
      <c r="P8804" s="4" t="str">
        <f>TEXT(Table1[[#This Row],[Invoice Date]],"mmm")</f>
        <v>Apr</v>
      </c>
      <c r="Q8804" s="4">
        <f>WEEKNUM(Table1[[#This Row],[Invoice Date]])</f>
        <v>15</v>
      </c>
    </row>
    <row r="8805" spans="2:17"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c r="O8805" s="4" t="str">
        <f>TEXT(Table1[[#This Row],[Invoice Date]],"yyyy")</f>
        <v>2021</v>
      </c>
      <c r="P8805" s="4" t="str">
        <f>TEXT(Table1[[#This Row],[Invoice Date]],"mmm")</f>
        <v>May</v>
      </c>
      <c r="Q8805" s="4">
        <f>WEEKNUM(Table1[[#This Row],[Invoice Date]])</f>
        <v>19</v>
      </c>
    </row>
    <row r="8806" spans="2:17"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c r="O8806" s="4" t="str">
        <f>TEXT(Table1[[#This Row],[Invoice Date]],"yyyy")</f>
        <v>2021</v>
      </c>
      <c r="P8806" s="4" t="str">
        <f>TEXT(Table1[[#This Row],[Invoice Date]],"mmm")</f>
        <v>May</v>
      </c>
      <c r="Q8806" s="4">
        <f>WEEKNUM(Table1[[#This Row],[Invoice Date]])</f>
        <v>19</v>
      </c>
    </row>
    <row r="8807" spans="2:17"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c r="O8807" s="4" t="str">
        <f>TEXT(Table1[[#This Row],[Invoice Date]],"yyyy")</f>
        <v>2021</v>
      </c>
      <c r="P8807" s="4" t="str">
        <f>TEXT(Table1[[#This Row],[Invoice Date]],"mmm")</f>
        <v>May</v>
      </c>
      <c r="Q8807" s="4">
        <f>WEEKNUM(Table1[[#This Row],[Invoice Date]])</f>
        <v>19</v>
      </c>
    </row>
    <row r="8808" spans="2:17"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c r="O8808" s="4" t="str">
        <f>TEXT(Table1[[#This Row],[Invoice Date]],"yyyy")</f>
        <v>2021</v>
      </c>
      <c r="P8808" s="4" t="str">
        <f>TEXT(Table1[[#This Row],[Invoice Date]],"mmm")</f>
        <v>May</v>
      </c>
      <c r="Q8808" s="4">
        <f>WEEKNUM(Table1[[#This Row],[Invoice Date]])</f>
        <v>19</v>
      </c>
    </row>
    <row r="8809" spans="2:17"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c r="O8809" s="4" t="str">
        <f>TEXT(Table1[[#This Row],[Invoice Date]],"yyyy")</f>
        <v>2021</v>
      </c>
      <c r="P8809" s="4" t="str">
        <f>TEXT(Table1[[#This Row],[Invoice Date]],"mmm")</f>
        <v>May</v>
      </c>
      <c r="Q8809" s="4">
        <f>WEEKNUM(Table1[[#This Row],[Invoice Date]])</f>
        <v>19</v>
      </c>
    </row>
    <row r="8810" spans="2:17"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c r="O8810" s="4" t="str">
        <f>TEXT(Table1[[#This Row],[Invoice Date]],"yyyy")</f>
        <v>2021</v>
      </c>
      <c r="P8810" s="4" t="str">
        <f>TEXT(Table1[[#This Row],[Invoice Date]],"mmm")</f>
        <v>May</v>
      </c>
      <c r="Q8810" s="4">
        <f>WEEKNUM(Table1[[#This Row],[Invoice Date]])</f>
        <v>19</v>
      </c>
    </row>
    <row r="8811" spans="2:17"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c r="O8811" s="4" t="str">
        <f>TEXT(Table1[[#This Row],[Invoice Date]],"yyyy")</f>
        <v>2021</v>
      </c>
      <c r="P8811" s="4" t="str">
        <f>TEXT(Table1[[#This Row],[Invoice Date]],"mmm")</f>
        <v>Jun</v>
      </c>
      <c r="Q8811" s="4">
        <f>WEEKNUM(Table1[[#This Row],[Invoice Date]])</f>
        <v>23</v>
      </c>
    </row>
    <row r="8812" spans="2:17"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c r="O8812" s="4" t="str">
        <f>TEXT(Table1[[#This Row],[Invoice Date]],"yyyy")</f>
        <v>2021</v>
      </c>
      <c r="P8812" s="4" t="str">
        <f>TEXT(Table1[[#This Row],[Invoice Date]],"mmm")</f>
        <v>Jun</v>
      </c>
      <c r="Q8812" s="4">
        <f>WEEKNUM(Table1[[#This Row],[Invoice Date]])</f>
        <v>23</v>
      </c>
    </row>
    <row r="8813" spans="2:17"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c r="O8813" s="4" t="str">
        <f>TEXT(Table1[[#This Row],[Invoice Date]],"yyyy")</f>
        <v>2021</v>
      </c>
      <c r="P8813" s="4" t="str">
        <f>TEXT(Table1[[#This Row],[Invoice Date]],"mmm")</f>
        <v>Jun</v>
      </c>
      <c r="Q8813" s="4">
        <f>WEEKNUM(Table1[[#This Row],[Invoice Date]])</f>
        <v>23</v>
      </c>
    </row>
    <row r="8814" spans="2:17"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c r="O8814" s="4" t="str">
        <f>TEXT(Table1[[#This Row],[Invoice Date]],"yyyy")</f>
        <v>2021</v>
      </c>
      <c r="P8814" s="4" t="str">
        <f>TEXT(Table1[[#This Row],[Invoice Date]],"mmm")</f>
        <v>Jun</v>
      </c>
      <c r="Q8814" s="4">
        <f>WEEKNUM(Table1[[#This Row],[Invoice Date]])</f>
        <v>23</v>
      </c>
    </row>
    <row r="8815" spans="2:17"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c r="O8815" s="4" t="str">
        <f>TEXT(Table1[[#This Row],[Invoice Date]],"yyyy")</f>
        <v>2021</v>
      </c>
      <c r="P8815" s="4" t="str">
        <f>TEXT(Table1[[#This Row],[Invoice Date]],"mmm")</f>
        <v>Jun</v>
      </c>
      <c r="Q8815" s="4">
        <f>WEEKNUM(Table1[[#This Row],[Invoice Date]])</f>
        <v>23</v>
      </c>
    </row>
    <row r="8816" spans="2:17"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c r="O8816" s="4" t="str">
        <f>TEXT(Table1[[#This Row],[Invoice Date]],"yyyy")</f>
        <v>2021</v>
      </c>
      <c r="P8816" s="4" t="str">
        <f>TEXT(Table1[[#This Row],[Invoice Date]],"mmm")</f>
        <v>Jun</v>
      </c>
      <c r="Q8816" s="4">
        <f>WEEKNUM(Table1[[#This Row],[Invoice Date]])</f>
        <v>23</v>
      </c>
    </row>
    <row r="8817" spans="2:17"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c r="O8817" s="4" t="str">
        <f>TEXT(Table1[[#This Row],[Invoice Date]],"yyyy")</f>
        <v>2021</v>
      </c>
      <c r="P8817" s="4" t="str">
        <f>TEXT(Table1[[#This Row],[Invoice Date]],"mmm")</f>
        <v>Jul</v>
      </c>
      <c r="Q8817" s="4">
        <f>WEEKNUM(Table1[[#This Row],[Invoice Date]])</f>
        <v>28</v>
      </c>
    </row>
    <row r="8818" spans="2:17"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c r="O8818" s="4" t="str">
        <f>TEXT(Table1[[#This Row],[Invoice Date]],"yyyy")</f>
        <v>2021</v>
      </c>
      <c r="P8818" s="4" t="str">
        <f>TEXT(Table1[[#This Row],[Invoice Date]],"mmm")</f>
        <v>Jul</v>
      </c>
      <c r="Q8818" s="4">
        <f>WEEKNUM(Table1[[#This Row],[Invoice Date]])</f>
        <v>28</v>
      </c>
    </row>
    <row r="8819" spans="2:17"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c r="O8819" s="4" t="str">
        <f>TEXT(Table1[[#This Row],[Invoice Date]],"yyyy")</f>
        <v>2021</v>
      </c>
      <c r="P8819" s="4" t="str">
        <f>TEXT(Table1[[#This Row],[Invoice Date]],"mmm")</f>
        <v>Jul</v>
      </c>
      <c r="Q8819" s="4">
        <f>WEEKNUM(Table1[[#This Row],[Invoice Date]])</f>
        <v>28</v>
      </c>
    </row>
    <row r="8820" spans="2:17"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c r="O8820" s="4" t="str">
        <f>TEXT(Table1[[#This Row],[Invoice Date]],"yyyy")</f>
        <v>2021</v>
      </c>
      <c r="P8820" s="4" t="str">
        <f>TEXT(Table1[[#This Row],[Invoice Date]],"mmm")</f>
        <v>Jul</v>
      </c>
      <c r="Q8820" s="4">
        <f>WEEKNUM(Table1[[#This Row],[Invoice Date]])</f>
        <v>28</v>
      </c>
    </row>
    <row r="8821" spans="2:17"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c r="O8821" s="4" t="str">
        <f>TEXT(Table1[[#This Row],[Invoice Date]],"yyyy")</f>
        <v>2021</v>
      </c>
      <c r="P8821" s="4" t="str">
        <f>TEXT(Table1[[#This Row],[Invoice Date]],"mmm")</f>
        <v>Jul</v>
      </c>
      <c r="Q8821" s="4">
        <f>WEEKNUM(Table1[[#This Row],[Invoice Date]])</f>
        <v>28</v>
      </c>
    </row>
    <row r="8822" spans="2:17"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c r="O8822" s="4" t="str">
        <f>TEXT(Table1[[#This Row],[Invoice Date]],"yyyy")</f>
        <v>2021</v>
      </c>
      <c r="P8822" s="4" t="str">
        <f>TEXT(Table1[[#This Row],[Invoice Date]],"mmm")</f>
        <v>Jul</v>
      </c>
      <c r="Q8822" s="4">
        <f>WEEKNUM(Table1[[#This Row],[Invoice Date]])</f>
        <v>28</v>
      </c>
    </row>
    <row r="8823" spans="2:17"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c r="O8823" s="4" t="str">
        <f>TEXT(Table1[[#This Row],[Invoice Date]],"yyyy")</f>
        <v>2021</v>
      </c>
      <c r="P8823" s="4" t="str">
        <f>TEXT(Table1[[#This Row],[Invoice Date]],"mmm")</f>
        <v>Aug</v>
      </c>
      <c r="Q8823" s="4">
        <f>WEEKNUM(Table1[[#This Row],[Invoice Date]])</f>
        <v>33</v>
      </c>
    </row>
    <row r="8824" spans="2:17"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c r="O8824" s="4" t="str">
        <f>TEXT(Table1[[#This Row],[Invoice Date]],"yyyy")</f>
        <v>2021</v>
      </c>
      <c r="P8824" s="4" t="str">
        <f>TEXT(Table1[[#This Row],[Invoice Date]],"mmm")</f>
        <v>Aug</v>
      </c>
      <c r="Q8824" s="4">
        <f>WEEKNUM(Table1[[#This Row],[Invoice Date]])</f>
        <v>33</v>
      </c>
    </row>
    <row r="8825" spans="2:17"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c r="O8825" s="4" t="str">
        <f>TEXT(Table1[[#This Row],[Invoice Date]],"yyyy")</f>
        <v>2021</v>
      </c>
      <c r="P8825" s="4" t="str">
        <f>TEXT(Table1[[#This Row],[Invoice Date]],"mmm")</f>
        <v>Aug</v>
      </c>
      <c r="Q8825" s="4">
        <f>WEEKNUM(Table1[[#This Row],[Invoice Date]])</f>
        <v>33</v>
      </c>
    </row>
    <row r="8826" spans="2:17"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c r="O8826" s="4" t="str">
        <f>TEXT(Table1[[#This Row],[Invoice Date]],"yyyy")</f>
        <v>2021</v>
      </c>
      <c r="P8826" s="4" t="str">
        <f>TEXT(Table1[[#This Row],[Invoice Date]],"mmm")</f>
        <v>Aug</v>
      </c>
      <c r="Q8826" s="4">
        <f>WEEKNUM(Table1[[#This Row],[Invoice Date]])</f>
        <v>33</v>
      </c>
    </row>
    <row r="8827" spans="2:17"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c r="O8827" s="4" t="str">
        <f>TEXT(Table1[[#This Row],[Invoice Date]],"yyyy")</f>
        <v>2021</v>
      </c>
      <c r="P8827" s="4" t="str">
        <f>TEXT(Table1[[#This Row],[Invoice Date]],"mmm")</f>
        <v>Aug</v>
      </c>
      <c r="Q8827" s="4">
        <f>WEEKNUM(Table1[[#This Row],[Invoice Date]])</f>
        <v>33</v>
      </c>
    </row>
    <row r="8828" spans="2:17"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c r="O8828" s="4" t="str">
        <f>TEXT(Table1[[#This Row],[Invoice Date]],"yyyy")</f>
        <v>2021</v>
      </c>
      <c r="P8828" s="4" t="str">
        <f>TEXT(Table1[[#This Row],[Invoice Date]],"mmm")</f>
        <v>Aug</v>
      </c>
      <c r="Q8828" s="4">
        <f>WEEKNUM(Table1[[#This Row],[Invoice Date]])</f>
        <v>33</v>
      </c>
    </row>
    <row r="8829" spans="2:17"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c r="O8829" s="4" t="str">
        <f>TEXT(Table1[[#This Row],[Invoice Date]],"yyyy")</f>
        <v>2021</v>
      </c>
      <c r="P8829" s="4" t="str">
        <f>TEXT(Table1[[#This Row],[Invoice Date]],"mmm")</f>
        <v>Sep</v>
      </c>
      <c r="Q8829" s="4">
        <f>WEEKNUM(Table1[[#This Row],[Invoice Date]])</f>
        <v>37</v>
      </c>
    </row>
    <row r="8830" spans="2:17"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c r="O8830" s="4" t="str">
        <f>TEXT(Table1[[#This Row],[Invoice Date]],"yyyy")</f>
        <v>2021</v>
      </c>
      <c r="P8830" s="4" t="str">
        <f>TEXT(Table1[[#This Row],[Invoice Date]],"mmm")</f>
        <v>Sep</v>
      </c>
      <c r="Q8830" s="4">
        <f>WEEKNUM(Table1[[#This Row],[Invoice Date]])</f>
        <v>37</v>
      </c>
    </row>
    <row r="8831" spans="2:17"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c r="O8831" s="4" t="str">
        <f>TEXT(Table1[[#This Row],[Invoice Date]],"yyyy")</f>
        <v>2021</v>
      </c>
      <c r="P8831" s="4" t="str">
        <f>TEXT(Table1[[#This Row],[Invoice Date]],"mmm")</f>
        <v>Sep</v>
      </c>
      <c r="Q8831" s="4">
        <f>WEEKNUM(Table1[[#This Row],[Invoice Date]])</f>
        <v>37</v>
      </c>
    </row>
    <row r="8832" spans="2:17"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c r="O8832" s="4" t="str">
        <f>TEXT(Table1[[#This Row],[Invoice Date]],"yyyy")</f>
        <v>2021</v>
      </c>
      <c r="P8832" s="4" t="str">
        <f>TEXT(Table1[[#This Row],[Invoice Date]],"mmm")</f>
        <v>Sep</v>
      </c>
      <c r="Q8832" s="4">
        <f>WEEKNUM(Table1[[#This Row],[Invoice Date]])</f>
        <v>37</v>
      </c>
    </row>
    <row r="8833" spans="2:17"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c r="O8833" s="4" t="str">
        <f>TEXT(Table1[[#This Row],[Invoice Date]],"yyyy")</f>
        <v>2021</v>
      </c>
      <c r="P8833" s="4" t="str">
        <f>TEXT(Table1[[#This Row],[Invoice Date]],"mmm")</f>
        <v>Sep</v>
      </c>
      <c r="Q8833" s="4">
        <f>WEEKNUM(Table1[[#This Row],[Invoice Date]])</f>
        <v>37</v>
      </c>
    </row>
    <row r="8834" spans="2:17"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c r="O8834" s="4" t="str">
        <f>TEXT(Table1[[#This Row],[Invoice Date]],"yyyy")</f>
        <v>2021</v>
      </c>
      <c r="P8834" s="4" t="str">
        <f>TEXT(Table1[[#This Row],[Invoice Date]],"mmm")</f>
        <v>Sep</v>
      </c>
      <c r="Q8834" s="4">
        <f>WEEKNUM(Table1[[#This Row],[Invoice Date]])</f>
        <v>37</v>
      </c>
    </row>
    <row r="8835" spans="2:17"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c r="O8835" s="4" t="str">
        <f>TEXT(Table1[[#This Row],[Invoice Date]],"yyyy")</f>
        <v>2021</v>
      </c>
      <c r="P8835" s="4" t="str">
        <f>TEXT(Table1[[#This Row],[Invoice Date]],"mmm")</f>
        <v>Oct</v>
      </c>
      <c r="Q8835" s="4">
        <f>WEEKNUM(Table1[[#This Row],[Invoice Date]])</f>
        <v>41</v>
      </c>
    </row>
    <row r="8836" spans="2:17"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c r="O8836" s="4" t="str">
        <f>TEXT(Table1[[#This Row],[Invoice Date]],"yyyy")</f>
        <v>2021</v>
      </c>
      <c r="P8836" s="4" t="str">
        <f>TEXT(Table1[[#This Row],[Invoice Date]],"mmm")</f>
        <v>Oct</v>
      </c>
      <c r="Q8836" s="4">
        <f>WEEKNUM(Table1[[#This Row],[Invoice Date]])</f>
        <v>41</v>
      </c>
    </row>
    <row r="8837" spans="2:17"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c r="O8837" s="4" t="str">
        <f>TEXT(Table1[[#This Row],[Invoice Date]],"yyyy")</f>
        <v>2021</v>
      </c>
      <c r="P8837" s="4" t="str">
        <f>TEXT(Table1[[#This Row],[Invoice Date]],"mmm")</f>
        <v>Oct</v>
      </c>
      <c r="Q8837" s="4">
        <f>WEEKNUM(Table1[[#This Row],[Invoice Date]])</f>
        <v>41</v>
      </c>
    </row>
    <row r="8838" spans="2:17"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c r="O8838" s="4" t="str">
        <f>TEXT(Table1[[#This Row],[Invoice Date]],"yyyy")</f>
        <v>2021</v>
      </c>
      <c r="P8838" s="4" t="str">
        <f>TEXT(Table1[[#This Row],[Invoice Date]],"mmm")</f>
        <v>Oct</v>
      </c>
      <c r="Q8838" s="4">
        <f>WEEKNUM(Table1[[#This Row],[Invoice Date]])</f>
        <v>41</v>
      </c>
    </row>
    <row r="8839" spans="2:17"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c r="O8839" s="4" t="str">
        <f>TEXT(Table1[[#This Row],[Invoice Date]],"yyyy")</f>
        <v>2021</v>
      </c>
      <c r="P8839" s="4" t="str">
        <f>TEXT(Table1[[#This Row],[Invoice Date]],"mmm")</f>
        <v>Oct</v>
      </c>
      <c r="Q8839" s="4">
        <f>WEEKNUM(Table1[[#This Row],[Invoice Date]])</f>
        <v>41</v>
      </c>
    </row>
    <row r="8840" spans="2:17"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c r="O8840" s="4" t="str">
        <f>TEXT(Table1[[#This Row],[Invoice Date]],"yyyy")</f>
        <v>2021</v>
      </c>
      <c r="P8840" s="4" t="str">
        <f>TEXT(Table1[[#This Row],[Invoice Date]],"mmm")</f>
        <v>Oct</v>
      </c>
      <c r="Q8840" s="4">
        <f>WEEKNUM(Table1[[#This Row],[Invoice Date]])</f>
        <v>41</v>
      </c>
    </row>
    <row r="8841" spans="2:17"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c r="O8841" s="4" t="str">
        <f>TEXT(Table1[[#This Row],[Invoice Date]],"yyyy")</f>
        <v>2021</v>
      </c>
      <c r="P8841" s="4" t="str">
        <f>TEXT(Table1[[#This Row],[Invoice Date]],"mmm")</f>
        <v>Nov</v>
      </c>
      <c r="Q8841" s="4">
        <f>WEEKNUM(Table1[[#This Row],[Invoice Date]])</f>
        <v>45</v>
      </c>
    </row>
    <row r="8842" spans="2:17"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c r="O8842" s="4" t="str">
        <f>TEXT(Table1[[#This Row],[Invoice Date]],"yyyy")</f>
        <v>2021</v>
      </c>
      <c r="P8842" s="4" t="str">
        <f>TEXT(Table1[[#This Row],[Invoice Date]],"mmm")</f>
        <v>Nov</v>
      </c>
      <c r="Q8842" s="4">
        <f>WEEKNUM(Table1[[#This Row],[Invoice Date]])</f>
        <v>45</v>
      </c>
    </row>
    <row r="8843" spans="2:17"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c r="O8843" s="4" t="str">
        <f>TEXT(Table1[[#This Row],[Invoice Date]],"yyyy")</f>
        <v>2021</v>
      </c>
      <c r="P8843" s="4" t="str">
        <f>TEXT(Table1[[#This Row],[Invoice Date]],"mmm")</f>
        <v>Nov</v>
      </c>
      <c r="Q8843" s="4">
        <f>WEEKNUM(Table1[[#This Row],[Invoice Date]])</f>
        <v>45</v>
      </c>
    </row>
    <row r="8844" spans="2:17"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c r="O8844" s="4" t="str">
        <f>TEXT(Table1[[#This Row],[Invoice Date]],"yyyy")</f>
        <v>2021</v>
      </c>
      <c r="P8844" s="4" t="str">
        <f>TEXT(Table1[[#This Row],[Invoice Date]],"mmm")</f>
        <v>Nov</v>
      </c>
      <c r="Q8844" s="4">
        <f>WEEKNUM(Table1[[#This Row],[Invoice Date]])</f>
        <v>45</v>
      </c>
    </row>
    <row r="8845" spans="2:17"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c r="O8845" s="4" t="str">
        <f>TEXT(Table1[[#This Row],[Invoice Date]],"yyyy")</f>
        <v>2021</v>
      </c>
      <c r="P8845" s="4" t="str">
        <f>TEXT(Table1[[#This Row],[Invoice Date]],"mmm")</f>
        <v>Nov</v>
      </c>
      <c r="Q8845" s="4">
        <f>WEEKNUM(Table1[[#This Row],[Invoice Date]])</f>
        <v>45</v>
      </c>
    </row>
    <row r="8846" spans="2:17"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c r="O8846" s="4" t="str">
        <f>TEXT(Table1[[#This Row],[Invoice Date]],"yyyy")</f>
        <v>2021</v>
      </c>
      <c r="P8846" s="4" t="str">
        <f>TEXT(Table1[[#This Row],[Invoice Date]],"mmm")</f>
        <v>Nov</v>
      </c>
      <c r="Q8846" s="4">
        <f>WEEKNUM(Table1[[#This Row],[Invoice Date]])</f>
        <v>45</v>
      </c>
    </row>
    <row r="8847" spans="2:17"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c r="O8847" s="4" t="str">
        <f>TEXT(Table1[[#This Row],[Invoice Date]],"yyyy")</f>
        <v>2021</v>
      </c>
      <c r="P8847" s="4" t="str">
        <f>TEXT(Table1[[#This Row],[Invoice Date]],"mmm")</f>
        <v>Dec</v>
      </c>
      <c r="Q8847" s="4">
        <f>WEEKNUM(Table1[[#This Row],[Invoice Date]])</f>
        <v>49</v>
      </c>
    </row>
    <row r="8848" spans="2:17"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c r="O8848" s="4" t="str">
        <f>TEXT(Table1[[#This Row],[Invoice Date]],"yyyy")</f>
        <v>2021</v>
      </c>
      <c r="P8848" s="4" t="str">
        <f>TEXT(Table1[[#This Row],[Invoice Date]],"mmm")</f>
        <v>Dec</v>
      </c>
      <c r="Q8848" s="4">
        <f>WEEKNUM(Table1[[#This Row],[Invoice Date]])</f>
        <v>49</v>
      </c>
    </row>
    <row r="8849" spans="2:17"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c r="O8849" s="4" t="str">
        <f>TEXT(Table1[[#This Row],[Invoice Date]],"yyyy")</f>
        <v>2021</v>
      </c>
      <c r="P8849" s="4" t="str">
        <f>TEXT(Table1[[#This Row],[Invoice Date]],"mmm")</f>
        <v>Dec</v>
      </c>
      <c r="Q8849" s="4">
        <f>WEEKNUM(Table1[[#This Row],[Invoice Date]])</f>
        <v>49</v>
      </c>
    </row>
    <row r="8850" spans="2:17"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c r="O8850" s="4" t="str">
        <f>TEXT(Table1[[#This Row],[Invoice Date]],"yyyy")</f>
        <v>2021</v>
      </c>
      <c r="P8850" s="4" t="str">
        <f>TEXT(Table1[[#This Row],[Invoice Date]],"mmm")</f>
        <v>Dec</v>
      </c>
      <c r="Q8850" s="4">
        <f>WEEKNUM(Table1[[#This Row],[Invoice Date]])</f>
        <v>49</v>
      </c>
    </row>
    <row r="8851" spans="2:17"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c r="O8851" s="4" t="str">
        <f>TEXT(Table1[[#This Row],[Invoice Date]],"yyyy")</f>
        <v>2021</v>
      </c>
      <c r="P8851" s="4" t="str">
        <f>TEXT(Table1[[#This Row],[Invoice Date]],"mmm")</f>
        <v>Dec</v>
      </c>
      <c r="Q8851" s="4">
        <f>WEEKNUM(Table1[[#This Row],[Invoice Date]])</f>
        <v>49</v>
      </c>
    </row>
    <row r="8852" spans="2:17"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c r="O8852" s="4" t="str">
        <f>TEXT(Table1[[#This Row],[Invoice Date]],"yyyy")</f>
        <v>2021</v>
      </c>
      <c r="P8852" s="4" t="str">
        <f>TEXT(Table1[[#This Row],[Invoice Date]],"mmm")</f>
        <v>Dec</v>
      </c>
      <c r="Q8852" s="4">
        <f>WEEKNUM(Table1[[#This Row],[Invoice Date]])</f>
        <v>49</v>
      </c>
    </row>
    <row r="8853" spans="2:17"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c r="O8853" s="4" t="str">
        <f>TEXT(Table1[[#This Row],[Invoice Date]],"yyyy")</f>
        <v>2021</v>
      </c>
      <c r="P8853" s="4" t="str">
        <f>TEXT(Table1[[#This Row],[Invoice Date]],"mmm")</f>
        <v>Jan</v>
      </c>
      <c r="Q8853" s="4">
        <f>WEEKNUM(Table1[[#This Row],[Invoice Date]])</f>
        <v>4</v>
      </c>
    </row>
    <row r="8854" spans="2:17"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c r="O8854" s="4" t="str">
        <f>TEXT(Table1[[#This Row],[Invoice Date]],"yyyy")</f>
        <v>2021</v>
      </c>
      <c r="P8854" s="4" t="str">
        <f>TEXT(Table1[[#This Row],[Invoice Date]],"mmm")</f>
        <v>Jan</v>
      </c>
      <c r="Q8854" s="4">
        <f>WEEKNUM(Table1[[#This Row],[Invoice Date]])</f>
        <v>4</v>
      </c>
    </row>
    <row r="8855" spans="2:17"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c r="O8855" s="4" t="str">
        <f>TEXT(Table1[[#This Row],[Invoice Date]],"yyyy")</f>
        <v>2021</v>
      </c>
      <c r="P8855" s="4" t="str">
        <f>TEXT(Table1[[#This Row],[Invoice Date]],"mmm")</f>
        <v>Jan</v>
      </c>
      <c r="Q8855" s="4">
        <f>WEEKNUM(Table1[[#This Row],[Invoice Date]])</f>
        <v>4</v>
      </c>
    </row>
    <row r="8856" spans="2:17"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c r="O8856" s="4" t="str">
        <f>TEXT(Table1[[#This Row],[Invoice Date]],"yyyy")</f>
        <v>2021</v>
      </c>
      <c r="P8856" s="4" t="str">
        <f>TEXT(Table1[[#This Row],[Invoice Date]],"mmm")</f>
        <v>Jan</v>
      </c>
      <c r="Q8856" s="4">
        <f>WEEKNUM(Table1[[#This Row],[Invoice Date]])</f>
        <v>4</v>
      </c>
    </row>
    <row r="8857" spans="2:17"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c r="O8857" s="4" t="str">
        <f>TEXT(Table1[[#This Row],[Invoice Date]],"yyyy")</f>
        <v>2021</v>
      </c>
      <c r="P8857" s="4" t="str">
        <f>TEXT(Table1[[#This Row],[Invoice Date]],"mmm")</f>
        <v>Jan</v>
      </c>
      <c r="Q8857" s="4">
        <f>WEEKNUM(Table1[[#This Row],[Invoice Date]])</f>
        <v>4</v>
      </c>
    </row>
    <row r="8858" spans="2:17"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c r="O8858" s="4" t="str">
        <f>TEXT(Table1[[#This Row],[Invoice Date]],"yyyy")</f>
        <v>2021</v>
      </c>
      <c r="P8858" s="4" t="str">
        <f>TEXT(Table1[[#This Row],[Invoice Date]],"mmm")</f>
        <v>Jan</v>
      </c>
      <c r="Q8858" s="4">
        <f>WEEKNUM(Table1[[#This Row],[Invoice Date]])</f>
        <v>4</v>
      </c>
    </row>
    <row r="8859" spans="2:17"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c r="O8859" s="4" t="str">
        <f>TEXT(Table1[[#This Row],[Invoice Date]],"yyyy")</f>
        <v>2021</v>
      </c>
      <c r="P8859" s="4" t="str">
        <f>TEXT(Table1[[#This Row],[Invoice Date]],"mmm")</f>
        <v>Feb</v>
      </c>
      <c r="Q8859" s="4">
        <f>WEEKNUM(Table1[[#This Row],[Invoice Date]])</f>
        <v>9</v>
      </c>
    </row>
    <row r="8860" spans="2:17"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c r="O8860" s="4" t="str">
        <f>TEXT(Table1[[#This Row],[Invoice Date]],"yyyy")</f>
        <v>2021</v>
      </c>
      <c r="P8860" s="4" t="str">
        <f>TEXT(Table1[[#This Row],[Invoice Date]],"mmm")</f>
        <v>Feb</v>
      </c>
      <c r="Q8860" s="4">
        <f>WEEKNUM(Table1[[#This Row],[Invoice Date]])</f>
        <v>9</v>
      </c>
    </row>
    <row r="8861" spans="2:17"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c r="O8861" s="4" t="str">
        <f>TEXT(Table1[[#This Row],[Invoice Date]],"yyyy")</f>
        <v>2021</v>
      </c>
      <c r="P8861" s="4" t="str">
        <f>TEXT(Table1[[#This Row],[Invoice Date]],"mmm")</f>
        <v>Feb</v>
      </c>
      <c r="Q8861" s="4">
        <f>WEEKNUM(Table1[[#This Row],[Invoice Date]])</f>
        <v>9</v>
      </c>
    </row>
    <row r="8862" spans="2:17"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c r="O8862" s="4" t="str">
        <f>TEXT(Table1[[#This Row],[Invoice Date]],"yyyy")</f>
        <v>2021</v>
      </c>
      <c r="P8862" s="4" t="str">
        <f>TEXT(Table1[[#This Row],[Invoice Date]],"mmm")</f>
        <v>Feb</v>
      </c>
      <c r="Q8862" s="4">
        <f>WEEKNUM(Table1[[#This Row],[Invoice Date]])</f>
        <v>9</v>
      </c>
    </row>
    <row r="8863" spans="2:17"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c r="O8863" s="4" t="str">
        <f>TEXT(Table1[[#This Row],[Invoice Date]],"yyyy")</f>
        <v>2021</v>
      </c>
      <c r="P8863" s="4" t="str">
        <f>TEXT(Table1[[#This Row],[Invoice Date]],"mmm")</f>
        <v>Feb</v>
      </c>
      <c r="Q8863" s="4">
        <f>WEEKNUM(Table1[[#This Row],[Invoice Date]])</f>
        <v>9</v>
      </c>
    </row>
    <row r="8864" spans="2:17"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c r="O8864" s="4" t="str">
        <f>TEXT(Table1[[#This Row],[Invoice Date]],"yyyy")</f>
        <v>2021</v>
      </c>
      <c r="P8864" s="4" t="str">
        <f>TEXT(Table1[[#This Row],[Invoice Date]],"mmm")</f>
        <v>Feb</v>
      </c>
      <c r="Q8864" s="4">
        <f>WEEKNUM(Table1[[#This Row],[Invoice Date]])</f>
        <v>9</v>
      </c>
    </row>
    <row r="8865" spans="2:17"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c r="O8865" s="4" t="str">
        <f>TEXT(Table1[[#This Row],[Invoice Date]],"yyyy")</f>
        <v>2021</v>
      </c>
      <c r="P8865" s="4" t="str">
        <f>TEXT(Table1[[#This Row],[Invoice Date]],"mmm")</f>
        <v>Mar</v>
      </c>
      <c r="Q8865" s="4">
        <f>WEEKNUM(Table1[[#This Row],[Invoice Date]])</f>
        <v>13</v>
      </c>
    </row>
    <row r="8866" spans="2:17"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c r="O8866" s="4" t="str">
        <f>TEXT(Table1[[#This Row],[Invoice Date]],"yyyy")</f>
        <v>2021</v>
      </c>
      <c r="P8866" s="4" t="str">
        <f>TEXT(Table1[[#This Row],[Invoice Date]],"mmm")</f>
        <v>Mar</v>
      </c>
      <c r="Q8866" s="4">
        <f>WEEKNUM(Table1[[#This Row],[Invoice Date]])</f>
        <v>13</v>
      </c>
    </row>
    <row r="8867" spans="2:17"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c r="O8867" s="4" t="str">
        <f>TEXT(Table1[[#This Row],[Invoice Date]],"yyyy")</f>
        <v>2021</v>
      </c>
      <c r="P8867" s="4" t="str">
        <f>TEXT(Table1[[#This Row],[Invoice Date]],"mmm")</f>
        <v>Mar</v>
      </c>
      <c r="Q8867" s="4">
        <f>WEEKNUM(Table1[[#This Row],[Invoice Date]])</f>
        <v>13</v>
      </c>
    </row>
    <row r="8868" spans="2:17"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c r="O8868" s="4" t="str">
        <f>TEXT(Table1[[#This Row],[Invoice Date]],"yyyy")</f>
        <v>2021</v>
      </c>
      <c r="P8868" s="4" t="str">
        <f>TEXT(Table1[[#This Row],[Invoice Date]],"mmm")</f>
        <v>Mar</v>
      </c>
      <c r="Q8868" s="4">
        <f>WEEKNUM(Table1[[#This Row],[Invoice Date]])</f>
        <v>13</v>
      </c>
    </row>
    <row r="8869" spans="2:17"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c r="O8869" s="4" t="str">
        <f>TEXT(Table1[[#This Row],[Invoice Date]],"yyyy")</f>
        <v>2021</v>
      </c>
      <c r="P8869" s="4" t="str">
        <f>TEXT(Table1[[#This Row],[Invoice Date]],"mmm")</f>
        <v>Mar</v>
      </c>
      <c r="Q8869" s="4">
        <f>WEEKNUM(Table1[[#This Row],[Invoice Date]])</f>
        <v>13</v>
      </c>
    </row>
    <row r="8870" spans="2:17"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c r="O8870" s="4" t="str">
        <f>TEXT(Table1[[#This Row],[Invoice Date]],"yyyy")</f>
        <v>2021</v>
      </c>
      <c r="P8870" s="4" t="str">
        <f>TEXT(Table1[[#This Row],[Invoice Date]],"mmm")</f>
        <v>Mar</v>
      </c>
      <c r="Q8870" s="4">
        <f>WEEKNUM(Table1[[#This Row],[Invoice Date]])</f>
        <v>13</v>
      </c>
    </row>
    <row r="8871" spans="2:17"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c r="O8871" s="4" t="str">
        <f>TEXT(Table1[[#This Row],[Invoice Date]],"yyyy")</f>
        <v>2021</v>
      </c>
      <c r="P8871" s="4" t="str">
        <f>TEXT(Table1[[#This Row],[Invoice Date]],"mmm")</f>
        <v>Apr</v>
      </c>
      <c r="Q8871" s="4">
        <f>WEEKNUM(Table1[[#This Row],[Invoice Date]])</f>
        <v>17</v>
      </c>
    </row>
    <row r="8872" spans="2:17"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c r="O8872" s="4" t="str">
        <f>TEXT(Table1[[#This Row],[Invoice Date]],"yyyy")</f>
        <v>2021</v>
      </c>
      <c r="P8872" s="4" t="str">
        <f>TEXT(Table1[[#This Row],[Invoice Date]],"mmm")</f>
        <v>Apr</v>
      </c>
      <c r="Q8872" s="4">
        <f>WEEKNUM(Table1[[#This Row],[Invoice Date]])</f>
        <v>17</v>
      </c>
    </row>
    <row r="8873" spans="2:17"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c r="O8873" s="4" t="str">
        <f>TEXT(Table1[[#This Row],[Invoice Date]],"yyyy")</f>
        <v>2021</v>
      </c>
      <c r="P8873" s="4" t="str">
        <f>TEXT(Table1[[#This Row],[Invoice Date]],"mmm")</f>
        <v>Apr</v>
      </c>
      <c r="Q8873" s="4">
        <f>WEEKNUM(Table1[[#This Row],[Invoice Date]])</f>
        <v>17</v>
      </c>
    </row>
    <row r="8874" spans="2:17"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c r="O8874" s="4" t="str">
        <f>TEXT(Table1[[#This Row],[Invoice Date]],"yyyy")</f>
        <v>2021</v>
      </c>
      <c r="P8874" s="4" t="str">
        <f>TEXT(Table1[[#This Row],[Invoice Date]],"mmm")</f>
        <v>Apr</v>
      </c>
      <c r="Q8874" s="4">
        <f>WEEKNUM(Table1[[#This Row],[Invoice Date]])</f>
        <v>17</v>
      </c>
    </row>
    <row r="8875" spans="2:17"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c r="O8875" s="4" t="str">
        <f>TEXT(Table1[[#This Row],[Invoice Date]],"yyyy")</f>
        <v>2021</v>
      </c>
      <c r="P8875" s="4" t="str">
        <f>TEXT(Table1[[#This Row],[Invoice Date]],"mmm")</f>
        <v>Apr</v>
      </c>
      <c r="Q8875" s="4">
        <f>WEEKNUM(Table1[[#This Row],[Invoice Date]])</f>
        <v>17</v>
      </c>
    </row>
    <row r="8876" spans="2:17"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c r="O8876" s="4" t="str">
        <f>TEXT(Table1[[#This Row],[Invoice Date]],"yyyy")</f>
        <v>2021</v>
      </c>
      <c r="P8876" s="4" t="str">
        <f>TEXT(Table1[[#This Row],[Invoice Date]],"mmm")</f>
        <v>Apr</v>
      </c>
      <c r="Q8876" s="4">
        <f>WEEKNUM(Table1[[#This Row],[Invoice Date]])</f>
        <v>17</v>
      </c>
    </row>
    <row r="8877" spans="2:17"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c r="O8877" s="4" t="str">
        <f>TEXT(Table1[[#This Row],[Invoice Date]],"yyyy")</f>
        <v>2021</v>
      </c>
      <c r="P8877" s="4" t="str">
        <f>TEXT(Table1[[#This Row],[Invoice Date]],"mmm")</f>
        <v>May</v>
      </c>
      <c r="Q8877" s="4">
        <f>WEEKNUM(Table1[[#This Row],[Invoice Date]])</f>
        <v>22</v>
      </c>
    </row>
    <row r="8878" spans="2:17"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c r="O8878" s="4" t="str">
        <f>TEXT(Table1[[#This Row],[Invoice Date]],"yyyy")</f>
        <v>2021</v>
      </c>
      <c r="P8878" s="4" t="str">
        <f>TEXT(Table1[[#This Row],[Invoice Date]],"mmm")</f>
        <v>May</v>
      </c>
      <c r="Q8878" s="4">
        <f>WEEKNUM(Table1[[#This Row],[Invoice Date]])</f>
        <v>22</v>
      </c>
    </row>
    <row r="8879" spans="2:17"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c r="O8879" s="4" t="str">
        <f>TEXT(Table1[[#This Row],[Invoice Date]],"yyyy")</f>
        <v>2021</v>
      </c>
      <c r="P8879" s="4" t="str">
        <f>TEXT(Table1[[#This Row],[Invoice Date]],"mmm")</f>
        <v>May</v>
      </c>
      <c r="Q8879" s="4">
        <f>WEEKNUM(Table1[[#This Row],[Invoice Date]])</f>
        <v>22</v>
      </c>
    </row>
    <row r="8880" spans="2:17"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c r="O8880" s="4" t="str">
        <f>TEXT(Table1[[#This Row],[Invoice Date]],"yyyy")</f>
        <v>2021</v>
      </c>
      <c r="P8880" s="4" t="str">
        <f>TEXT(Table1[[#This Row],[Invoice Date]],"mmm")</f>
        <v>May</v>
      </c>
      <c r="Q8880" s="4">
        <f>WEEKNUM(Table1[[#This Row],[Invoice Date]])</f>
        <v>22</v>
      </c>
    </row>
    <row r="8881" spans="2:17"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c r="O8881" s="4" t="str">
        <f>TEXT(Table1[[#This Row],[Invoice Date]],"yyyy")</f>
        <v>2021</v>
      </c>
      <c r="P8881" s="4" t="str">
        <f>TEXT(Table1[[#This Row],[Invoice Date]],"mmm")</f>
        <v>May</v>
      </c>
      <c r="Q8881" s="4">
        <f>WEEKNUM(Table1[[#This Row],[Invoice Date]])</f>
        <v>22</v>
      </c>
    </row>
    <row r="8882" spans="2:17"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c r="O8882" s="4" t="str">
        <f>TEXT(Table1[[#This Row],[Invoice Date]],"yyyy")</f>
        <v>2021</v>
      </c>
      <c r="P8882" s="4" t="str">
        <f>TEXT(Table1[[#This Row],[Invoice Date]],"mmm")</f>
        <v>May</v>
      </c>
      <c r="Q8882" s="4">
        <f>WEEKNUM(Table1[[#This Row],[Invoice Date]])</f>
        <v>22</v>
      </c>
    </row>
    <row r="8883" spans="2:17"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c r="O8883" s="4" t="str">
        <f>TEXT(Table1[[#This Row],[Invoice Date]],"yyyy")</f>
        <v>2021</v>
      </c>
      <c r="P8883" s="4" t="str">
        <f>TEXT(Table1[[#This Row],[Invoice Date]],"mmm")</f>
        <v>Jun</v>
      </c>
      <c r="Q8883" s="4">
        <f>WEEKNUM(Table1[[#This Row],[Invoice Date]])</f>
        <v>26</v>
      </c>
    </row>
    <row r="8884" spans="2:17"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c r="O8884" s="4" t="str">
        <f>TEXT(Table1[[#This Row],[Invoice Date]],"yyyy")</f>
        <v>2021</v>
      </c>
      <c r="P8884" s="4" t="str">
        <f>TEXT(Table1[[#This Row],[Invoice Date]],"mmm")</f>
        <v>Jun</v>
      </c>
      <c r="Q8884" s="4">
        <f>WEEKNUM(Table1[[#This Row],[Invoice Date]])</f>
        <v>26</v>
      </c>
    </row>
    <row r="8885" spans="2:17"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c r="O8885" s="4" t="str">
        <f>TEXT(Table1[[#This Row],[Invoice Date]],"yyyy")</f>
        <v>2021</v>
      </c>
      <c r="P8885" s="4" t="str">
        <f>TEXT(Table1[[#This Row],[Invoice Date]],"mmm")</f>
        <v>Jun</v>
      </c>
      <c r="Q8885" s="4">
        <f>WEEKNUM(Table1[[#This Row],[Invoice Date]])</f>
        <v>26</v>
      </c>
    </row>
    <row r="8886" spans="2:17"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c r="O8886" s="4" t="str">
        <f>TEXT(Table1[[#This Row],[Invoice Date]],"yyyy")</f>
        <v>2021</v>
      </c>
      <c r="P8886" s="4" t="str">
        <f>TEXT(Table1[[#This Row],[Invoice Date]],"mmm")</f>
        <v>Jun</v>
      </c>
      <c r="Q8886" s="4">
        <f>WEEKNUM(Table1[[#This Row],[Invoice Date]])</f>
        <v>26</v>
      </c>
    </row>
    <row r="8887" spans="2:17"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c r="O8887" s="4" t="str">
        <f>TEXT(Table1[[#This Row],[Invoice Date]],"yyyy")</f>
        <v>2021</v>
      </c>
      <c r="P8887" s="4" t="str">
        <f>TEXT(Table1[[#This Row],[Invoice Date]],"mmm")</f>
        <v>Jun</v>
      </c>
      <c r="Q8887" s="4">
        <f>WEEKNUM(Table1[[#This Row],[Invoice Date]])</f>
        <v>26</v>
      </c>
    </row>
    <row r="8888" spans="2:17"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c r="O8888" s="4" t="str">
        <f>TEXT(Table1[[#This Row],[Invoice Date]],"yyyy")</f>
        <v>2021</v>
      </c>
      <c r="P8888" s="4" t="str">
        <f>TEXT(Table1[[#This Row],[Invoice Date]],"mmm")</f>
        <v>Jun</v>
      </c>
      <c r="Q8888" s="4">
        <f>WEEKNUM(Table1[[#This Row],[Invoice Date]])</f>
        <v>26</v>
      </c>
    </row>
    <row r="8889" spans="2:17"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c r="O8889" s="4" t="str">
        <f>TEXT(Table1[[#This Row],[Invoice Date]],"yyyy")</f>
        <v>2021</v>
      </c>
      <c r="P8889" s="4" t="str">
        <f>TEXT(Table1[[#This Row],[Invoice Date]],"mmm")</f>
        <v>Jul</v>
      </c>
      <c r="Q8889" s="4">
        <f>WEEKNUM(Table1[[#This Row],[Invoice Date]])</f>
        <v>30</v>
      </c>
    </row>
    <row r="8890" spans="2:17"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c r="O8890" s="4" t="str">
        <f>TEXT(Table1[[#This Row],[Invoice Date]],"yyyy")</f>
        <v>2021</v>
      </c>
      <c r="P8890" s="4" t="str">
        <f>TEXT(Table1[[#This Row],[Invoice Date]],"mmm")</f>
        <v>Jul</v>
      </c>
      <c r="Q8890" s="4">
        <f>WEEKNUM(Table1[[#This Row],[Invoice Date]])</f>
        <v>30</v>
      </c>
    </row>
    <row r="8891" spans="2:17"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c r="O8891" s="4" t="str">
        <f>TEXT(Table1[[#This Row],[Invoice Date]],"yyyy")</f>
        <v>2021</v>
      </c>
      <c r="P8891" s="4" t="str">
        <f>TEXT(Table1[[#This Row],[Invoice Date]],"mmm")</f>
        <v>Jul</v>
      </c>
      <c r="Q8891" s="4">
        <f>WEEKNUM(Table1[[#This Row],[Invoice Date]])</f>
        <v>30</v>
      </c>
    </row>
    <row r="8892" spans="2:17"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c r="O8892" s="4" t="str">
        <f>TEXT(Table1[[#This Row],[Invoice Date]],"yyyy")</f>
        <v>2021</v>
      </c>
      <c r="P8892" s="4" t="str">
        <f>TEXT(Table1[[#This Row],[Invoice Date]],"mmm")</f>
        <v>Jul</v>
      </c>
      <c r="Q8892" s="4">
        <f>WEEKNUM(Table1[[#This Row],[Invoice Date]])</f>
        <v>30</v>
      </c>
    </row>
    <row r="8893" spans="2:17"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c r="O8893" s="4" t="str">
        <f>TEXT(Table1[[#This Row],[Invoice Date]],"yyyy")</f>
        <v>2021</v>
      </c>
      <c r="P8893" s="4" t="str">
        <f>TEXT(Table1[[#This Row],[Invoice Date]],"mmm")</f>
        <v>Jul</v>
      </c>
      <c r="Q8893" s="4">
        <f>WEEKNUM(Table1[[#This Row],[Invoice Date]])</f>
        <v>30</v>
      </c>
    </row>
    <row r="8894" spans="2:17"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c r="O8894" s="4" t="str">
        <f>TEXT(Table1[[#This Row],[Invoice Date]],"yyyy")</f>
        <v>2021</v>
      </c>
      <c r="P8894" s="4" t="str">
        <f>TEXT(Table1[[#This Row],[Invoice Date]],"mmm")</f>
        <v>Jul</v>
      </c>
      <c r="Q8894" s="4">
        <f>WEEKNUM(Table1[[#This Row],[Invoice Date]])</f>
        <v>30</v>
      </c>
    </row>
    <row r="8895" spans="2:17"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c r="O8895" s="4" t="str">
        <f>TEXT(Table1[[#This Row],[Invoice Date]],"yyyy")</f>
        <v>2021</v>
      </c>
      <c r="P8895" s="4" t="str">
        <f>TEXT(Table1[[#This Row],[Invoice Date]],"mmm")</f>
        <v>Aug</v>
      </c>
      <c r="Q8895" s="4">
        <f>WEEKNUM(Table1[[#This Row],[Invoice Date]])</f>
        <v>35</v>
      </c>
    </row>
    <row r="8896" spans="2:17"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c r="O8896" s="4" t="str">
        <f>TEXT(Table1[[#This Row],[Invoice Date]],"yyyy")</f>
        <v>2021</v>
      </c>
      <c r="P8896" s="4" t="str">
        <f>TEXT(Table1[[#This Row],[Invoice Date]],"mmm")</f>
        <v>Aug</v>
      </c>
      <c r="Q8896" s="4">
        <f>WEEKNUM(Table1[[#This Row],[Invoice Date]])</f>
        <v>35</v>
      </c>
    </row>
    <row r="8897" spans="2:17"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c r="O8897" s="4" t="str">
        <f>TEXT(Table1[[#This Row],[Invoice Date]],"yyyy")</f>
        <v>2021</v>
      </c>
      <c r="P8897" s="4" t="str">
        <f>TEXT(Table1[[#This Row],[Invoice Date]],"mmm")</f>
        <v>Aug</v>
      </c>
      <c r="Q8897" s="4">
        <f>WEEKNUM(Table1[[#This Row],[Invoice Date]])</f>
        <v>35</v>
      </c>
    </row>
    <row r="8898" spans="2:17"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c r="O8898" s="4" t="str">
        <f>TEXT(Table1[[#This Row],[Invoice Date]],"yyyy")</f>
        <v>2021</v>
      </c>
      <c r="P8898" s="4" t="str">
        <f>TEXT(Table1[[#This Row],[Invoice Date]],"mmm")</f>
        <v>Aug</v>
      </c>
      <c r="Q8898" s="4">
        <f>WEEKNUM(Table1[[#This Row],[Invoice Date]])</f>
        <v>35</v>
      </c>
    </row>
    <row r="8899" spans="2:17"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c r="O8899" s="4" t="str">
        <f>TEXT(Table1[[#This Row],[Invoice Date]],"yyyy")</f>
        <v>2021</v>
      </c>
      <c r="P8899" s="4" t="str">
        <f>TEXT(Table1[[#This Row],[Invoice Date]],"mmm")</f>
        <v>Aug</v>
      </c>
      <c r="Q8899" s="4">
        <f>WEEKNUM(Table1[[#This Row],[Invoice Date]])</f>
        <v>35</v>
      </c>
    </row>
    <row r="8900" spans="2:17"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c r="O8900" s="4" t="str">
        <f>TEXT(Table1[[#This Row],[Invoice Date]],"yyyy")</f>
        <v>2021</v>
      </c>
      <c r="P8900" s="4" t="str">
        <f>TEXT(Table1[[#This Row],[Invoice Date]],"mmm")</f>
        <v>Aug</v>
      </c>
      <c r="Q8900" s="4">
        <f>WEEKNUM(Table1[[#This Row],[Invoice Date]])</f>
        <v>35</v>
      </c>
    </row>
    <row r="8901" spans="2:17"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c r="O8901" s="4" t="str">
        <f>TEXT(Table1[[#This Row],[Invoice Date]],"yyyy")</f>
        <v>2021</v>
      </c>
      <c r="P8901" s="4" t="str">
        <f>TEXT(Table1[[#This Row],[Invoice Date]],"mmm")</f>
        <v>Sep</v>
      </c>
      <c r="Q8901" s="4">
        <f>WEEKNUM(Table1[[#This Row],[Invoice Date]])</f>
        <v>39</v>
      </c>
    </row>
    <row r="8902" spans="2:17"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c r="O8902" s="4" t="str">
        <f>TEXT(Table1[[#This Row],[Invoice Date]],"yyyy")</f>
        <v>2021</v>
      </c>
      <c r="P8902" s="4" t="str">
        <f>TEXT(Table1[[#This Row],[Invoice Date]],"mmm")</f>
        <v>Sep</v>
      </c>
      <c r="Q8902" s="4">
        <f>WEEKNUM(Table1[[#This Row],[Invoice Date]])</f>
        <v>39</v>
      </c>
    </row>
    <row r="8903" spans="2:17"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c r="O8903" s="4" t="str">
        <f>TEXT(Table1[[#This Row],[Invoice Date]],"yyyy")</f>
        <v>2021</v>
      </c>
      <c r="P8903" s="4" t="str">
        <f>TEXT(Table1[[#This Row],[Invoice Date]],"mmm")</f>
        <v>Sep</v>
      </c>
      <c r="Q8903" s="4">
        <f>WEEKNUM(Table1[[#This Row],[Invoice Date]])</f>
        <v>39</v>
      </c>
    </row>
    <row r="8904" spans="2:17"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c r="O8904" s="4" t="str">
        <f>TEXT(Table1[[#This Row],[Invoice Date]],"yyyy")</f>
        <v>2021</v>
      </c>
      <c r="P8904" s="4" t="str">
        <f>TEXT(Table1[[#This Row],[Invoice Date]],"mmm")</f>
        <v>Sep</v>
      </c>
      <c r="Q8904" s="4">
        <f>WEEKNUM(Table1[[#This Row],[Invoice Date]])</f>
        <v>39</v>
      </c>
    </row>
    <row r="8905" spans="2:17"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c r="O8905" s="4" t="str">
        <f>TEXT(Table1[[#This Row],[Invoice Date]],"yyyy")</f>
        <v>2021</v>
      </c>
      <c r="P8905" s="4" t="str">
        <f>TEXT(Table1[[#This Row],[Invoice Date]],"mmm")</f>
        <v>Sep</v>
      </c>
      <c r="Q8905" s="4">
        <f>WEEKNUM(Table1[[#This Row],[Invoice Date]])</f>
        <v>39</v>
      </c>
    </row>
    <row r="8906" spans="2:17"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c r="O8906" s="4" t="str">
        <f>TEXT(Table1[[#This Row],[Invoice Date]],"yyyy")</f>
        <v>2021</v>
      </c>
      <c r="P8906" s="4" t="str">
        <f>TEXT(Table1[[#This Row],[Invoice Date]],"mmm")</f>
        <v>Sep</v>
      </c>
      <c r="Q8906" s="4">
        <f>WEEKNUM(Table1[[#This Row],[Invoice Date]])</f>
        <v>39</v>
      </c>
    </row>
    <row r="8907" spans="2:17"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c r="O8907" s="4" t="str">
        <f>TEXT(Table1[[#This Row],[Invoice Date]],"yyyy")</f>
        <v>2021</v>
      </c>
      <c r="P8907" s="4" t="str">
        <f>TEXT(Table1[[#This Row],[Invoice Date]],"mmm")</f>
        <v>Oct</v>
      </c>
      <c r="Q8907" s="4">
        <f>WEEKNUM(Table1[[#This Row],[Invoice Date]])</f>
        <v>43</v>
      </c>
    </row>
    <row r="8908" spans="2:17"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c r="O8908" s="4" t="str">
        <f>TEXT(Table1[[#This Row],[Invoice Date]],"yyyy")</f>
        <v>2021</v>
      </c>
      <c r="P8908" s="4" t="str">
        <f>TEXT(Table1[[#This Row],[Invoice Date]],"mmm")</f>
        <v>Oct</v>
      </c>
      <c r="Q8908" s="4">
        <f>WEEKNUM(Table1[[#This Row],[Invoice Date]])</f>
        <v>43</v>
      </c>
    </row>
    <row r="8909" spans="2:17"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c r="O8909" s="4" t="str">
        <f>TEXT(Table1[[#This Row],[Invoice Date]],"yyyy")</f>
        <v>2021</v>
      </c>
      <c r="P8909" s="4" t="str">
        <f>TEXT(Table1[[#This Row],[Invoice Date]],"mmm")</f>
        <v>Oct</v>
      </c>
      <c r="Q8909" s="4">
        <f>WEEKNUM(Table1[[#This Row],[Invoice Date]])</f>
        <v>43</v>
      </c>
    </row>
    <row r="8910" spans="2:17"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c r="O8910" s="4" t="str">
        <f>TEXT(Table1[[#This Row],[Invoice Date]],"yyyy")</f>
        <v>2021</v>
      </c>
      <c r="P8910" s="4" t="str">
        <f>TEXT(Table1[[#This Row],[Invoice Date]],"mmm")</f>
        <v>Oct</v>
      </c>
      <c r="Q8910" s="4">
        <f>WEEKNUM(Table1[[#This Row],[Invoice Date]])</f>
        <v>43</v>
      </c>
    </row>
    <row r="8911" spans="2:17"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c r="O8911" s="4" t="str">
        <f>TEXT(Table1[[#This Row],[Invoice Date]],"yyyy")</f>
        <v>2021</v>
      </c>
      <c r="P8911" s="4" t="str">
        <f>TEXT(Table1[[#This Row],[Invoice Date]],"mmm")</f>
        <v>Oct</v>
      </c>
      <c r="Q8911" s="4">
        <f>WEEKNUM(Table1[[#This Row],[Invoice Date]])</f>
        <v>43</v>
      </c>
    </row>
    <row r="8912" spans="2:17"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c r="O8912" s="4" t="str">
        <f>TEXT(Table1[[#This Row],[Invoice Date]],"yyyy")</f>
        <v>2021</v>
      </c>
      <c r="P8912" s="4" t="str">
        <f>TEXT(Table1[[#This Row],[Invoice Date]],"mmm")</f>
        <v>Oct</v>
      </c>
      <c r="Q8912" s="4">
        <f>WEEKNUM(Table1[[#This Row],[Invoice Date]])</f>
        <v>43</v>
      </c>
    </row>
    <row r="8913" spans="2:17"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c r="O8913" s="4" t="str">
        <f>TEXT(Table1[[#This Row],[Invoice Date]],"yyyy")</f>
        <v>2021</v>
      </c>
      <c r="P8913" s="4" t="str">
        <f>TEXT(Table1[[#This Row],[Invoice Date]],"mmm")</f>
        <v>Nov</v>
      </c>
      <c r="Q8913" s="4">
        <f>WEEKNUM(Table1[[#This Row],[Invoice Date]])</f>
        <v>48</v>
      </c>
    </row>
    <row r="8914" spans="2:17"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c r="O8914" s="4" t="str">
        <f>TEXT(Table1[[#This Row],[Invoice Date]],"yyyy")</f>
        <v>2021</v>
      </c>
      <c r="P8914" s="4" t="str">
        <f>TEXT(Table1[[#This Row],[Invoice Date]],"mmm")</f>
        <v>Nov</v>
      </c>
      <c r="Q8914" s="4">
        <f>WEEKNUM(Table1[[#This Row],[Invoice Date]])</f>
        <v>48</v>
      </c>
    </row>
    <row r="8915" spans="2:17"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c r="O8915" s="4" t="str">
        <f>TEXT(Table1[[#This Row],[Invoice Date]],"yyyy")</f>
        <v>2021</v>
      </c>
      <c r="P8915" s="4" t="str">
        <f>TEXT(Table1[[#This Row],[Invoice Date]],"mmm")</f>
        <v>Nov</v>
      </c>
      <c r="Q8915" s="4">
        <f>WEEKNUM(Table1[[#This Row],[Invoice Date]])</f>
        <v>48</v>
      </c>
    </row>
    <row r="8916" spans="2:17"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c r="O8916" s="4" t="str">
        <f>TEXT(Table1[[#This Row],[Invoice Date]],"yyyy")</f>
        <v>2021</v>
      </c>
      <c r="P8916" s="4" t="str">
        <f>TEXT(Table1[[#This Row],[Invoice Date]],"mmm")</f>
        <v>Nov</v>
      </c>
      <c r="Q8916" s="4">
        <f>WEEKNUM(Table1[[#This Row],[Invoice Date]])</f>
        <v>48</v>
      </c>
    </row>
    <row r="8917" spans="2:17"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c r="O8917" s="4" t="str">
        <f>TEXT(Table1[[#This Row],[Invoice Date]],"yyyy")</f>
        <v>2021</v>
      </c>
      <c r="P8917" s="4" t="str">
        <f>TEXT(Table1[[#This Row],[Invoice Date]],"mmm")</f>
        <v>Nov</v>
      </c>
      <c r="Q8917" s="4">
        <f>WEEKNUM(Table1[[#This Row],[Invoice Date]])</f>
        <v>48</v>
      </c>
    </row>
    <row r="8918" spans="2:17"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c r="O8918" s="4" t="str">
        <f>TEXT(Table1[[#This Row],[Invoice Date]],"yyyy")</f>
        <v>2021</v>
      </c>
      <c r="P8918" s="4" t="str">
        <f>TEXT(Table1[[#This Row],[Invoice Date]],"mmm")</f>
        <v>Nov</v>
      </c>
      <c r="Q8918" s="4">
        <f>WEEKNUM(Table1[[#This Row],[Invoice Date]])</f>
        <v>48</v>
      </c>
    </row>
    <row r="8919" spans="2:17"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c r="O8919" s="4" t="str">
        <f>TEXT(Table1[[#This Row],[Invoice Date]],"yyyy")</f>
        <v>2021</v>
      </c>
      <c r="P8919" s="4" t="str">
        <f>TEXT(Table1[[#This Row],[Invoice Date]],"mmm")</f>
        <v>Dec</v>
      </c>
      <c r="Q8919" s="4">
        <f>WEEKNUM(Table1[[#This Row],[Invoice Date]])</f>
        <v>52</v>
      </c>
    </row>
    <row r="8920" spans="2:17"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c r="O8920" s="4" t="str">
        <f>TEXT(Table1[[#This Row],[Invoice Date]],"yyyy")</f>
        <v>2021</v>
      </c>
      <c r="P8920" s="4" t="str">
        <f>TEXT(Table1[[#This Row],[Invoice Date]],"mmm")</f>
        <v>Dec</v>
      </c>
      <c r="Q8920" s="4">
        <f>WEEKNUM(Table1[[#This Row],[Invoice Date]])</f>
        <v>52</v>
      </c>
    </row>
    <row r="8921" spans="2:17"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c r="O8921" s="4" t="str">
        <f>TEXT(Table1[[#This Row],[Invoice Date]],"yyyy")</f>
        <v>2021</v>
      </c>
      <c r="P8921" s="4" t="str">
        <f>TEXT(Table1[[#This Row],[Invoice Date]],"mmm")</f>
        <v>Dec</v>
      </c>
      <c r="Q8921" s="4">
        <f>WEEKNUM(Table1[[#This Row],[Invoice Date]])</f>
        <v>52</v>
      </c>
    </row>
    <row r="8922" spans="2:17"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c r="O8922" s="4" t="str">
        <f>TEXT(Table1[[#This Row],[Invoice Date]],"yyyy")</f>
        <v>2021</v>
      </c>
      <c r="P8922" s="4" t="str">
        <f>TEXT(Table1[[#This Row],[Invoice Date]],"mmm")</f>
        <v>Dec</v>
      </c>
      <c r="Q8922" s="4">
        <f>WEEKNUM(Table1[[#This Row],[Invoice Date]])</f>
        <v>52</v>
      </c>
    </row>
    <row r="8923" spans="2:17"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c r="O8923" s="4" t="str">
        <f>TEXT(Table1[[#This Row],[Invoice Date]],"yyyy")</f>
        <v>2021</v>
      </c>
      <c r="P8923" s="4" t="str">
        <f>TEXT(Table1[[#This Row],[Invoice Date]],"mmm")</f>
        <v>Dec</v>
      </c>
      <c r="Q8923" s="4">
        <f>WEEKNUM(Table1[[#This Row],[Invoice Date]])</f>
        <v>52</v>
      </c>
    </row>
    <row r="8924" spans="2:17"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c r="O8924" s="4" t="str">
        <f>TEXT(Table1[[#This Row],[Invoice Date]],"yyyy")</f>
        <v>2021</v>
      </c>
      <c r="P8924" s="4" t="str">
        <f>TEXT(Table1[[#This Row],[Invoice Date]],"mmm")</f>
        <v>Dec</v>
      </c>
      <c r="Q8924" s="4">
        <f>WEEKNUM(Table1[[#This Row],[Invoice Date]])</f>
        <v>52</v>
      </c>
    </row>
    <row r="8925" spans="2:17"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c r="O8925" s="4" t="str">
        <f>TEXT(Table1[[#This Row],[Invoice Date]],"yyyy")</f>
        <v>2021</v>
      </c>
      <c r="P8925" s="4" t="str">
        <f>TEXT(Table1[[#This Row],[Invoice Date]],"mmm")</f>
        <v>Jan</v>
      </c>
      <c r="Q8925" s="4">
        <f>WEEKNUM(Table1[[#This Row],[Invoice Date]])</f>
        <v>5</v>
      </c>
    </row>
    <row r="8926" spans="2:17"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c r="O8926" s="4" t="str">
        <f>TEXT(Table1[[#This Row],[Invoice Date]],"yyyy")</f>
        <v>2021</v>
      </c>
      <c r="P8926" s="4" t="str">
        <f>TEXT(Table1[[#This Row],[Invoice Date]],"mmm")</f>
        <v>Jan</v>
      </c>
      <c r="Q8926" s="4">
        <f>WEEKNUM(Table1[[#This Row],[Invoice Date]])</f>
        <v>5</v>
      </c>
    </row>
    <row r="8927" spans="2:17"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c r="O8927" s="4" t="str">
        <f>TEXT(Table1[[#This Row],[Invoice Date]],"yyyy")</f>
        <v>2021</v>
      </c>
      <c r="P8927" s="4" t="str">
        <f>TEXT(Table1[[#This Row],[Invoice Date]],"mmm")</f>
        <v>Jan</v>
      </c>
      <c r="Q8927" s="4">
        <f>WEEKNUM(Table1[[#This Row],[Invoice Date]])</f>
        <v>5</v>
      </c>
    </row>
    <row r="8928" spans="2:17"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c r="O8928" s="4" t="str">
        <f>TEXT(Table1[[#This Row],[Invoice Date]],"yyyy")</f>
        <v>2021</v>
      </c>
      <c r="P8928" s="4" t="str">
        <f>TEXT(Table1[[#This Row],[Invoice Date]],"mmm")</f>
        <v>Jan</v>
      </c>
      <c r="Q8928" s="4">
        <f>WEEKNUM(Table1[[#This Row],[Invoice Date]])</f>
        <v>5</v>
      </c>
    </row>
    <row r="8929" spans="2:17"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c r="O8929" s="4" t="str">
        <f>TEXT(Table1[[#This Row],[Invoice Date]],"yyyy")</f>
        <v>2021</v>
      </c>
      <c r="P8929" s="4" t="str">
        <f>TEXT(Table1[[#This Row],[Invoice Date]],"mmm")</f>
        <v>Jan</v>
      </c>
      <c r="Q8929" s="4">
        <f>WEEKNUM(Table1[[#This Row],[Invoice Date]])</f>
        <v>5</v>
      </c>
    </row>
    <row r="8930" spans="2:17"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c r="O8930" s="4" t="str">
        <f>TEXT(Table1[[#This Row],[Invoice Date]],"yyyy")</f>
        <v>2021</v>
      </c>
      <c r="P8930" s="4" t="str">
        <f>TEXT(Table1[[#This Row],[Invoice Date]],"mmm")</f>
        <v>Jan</v>
      </c>
      <c r="Q8930" s="4">
        <f>WEEKNUM(Table1[[#This Row],[Invoice Date]])</f>
        <v>5</v>
      </c>
    </row>
    <row r="8931" spans="2:17"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c r="O8931" s="4" t="str">
        <f>TEXT(Table1[[#This Row],[Invoice Date]],"yyyy")</f>
        <v>2021</v>
      </c>
      <c r="P8931" s="4" t="str">
        <f>TEXT(Table1[[#This Row],[Invoice Date]],"mmm")</f>
        <v>Feb</v>
      </c>
      <c r="Q8931" s="4">
        <f>WEEKNUM(Table1[[#This Row],[Invoice Date]])</f>
        <v>9</v>
      </c>
    </row>
    <row r="8932" spans="2:17"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c r="O8932" s="4" t="str">
        <f>TEXT(Table1[[#This Row],[Invoice Date]],"yyyy")</f>
        <v>2021</v>
      </c>
      <c r="P8932" s="4" t="str">
        <f>TEXT(Table1[[#This Row],[Invoice Date]],"mmm")</f>
        <v>Feb</v>
      </c>
      <c r="Q8932" s="4">
        <f>WEEKNUM(Table1[[#This Row],[Invoice Date]])</f>
        <v>9</v>
      </c>
    </row>
    <row r="8933" spans="2:17"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c r="O8933" s="4" t="str">
        <f>TEXT(Table1[[#This Row],[Invoice Date]],"yyyy")</f>
        <v>2021</v>
      </c>
      <c r="P8933" s="4" t="str">
        <f>TEXT(Table1[[#This Row],[Invoice Date]],"mmm")</f>
        <v>Feb</v>
      </c>
      <c r="Q8933" s="4">
        <f>WEEKNUM(Table1[[#This Row],[Invoice Date]])</f>
        <v>9</v>
      </c>
    </row>
    <row r="8934" spans="2:17"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c r="O8934" s="4" t="str">
        <f>TEXT(Table1[[#This Row],[Invoice Date]],"yyyy")</f>
        <v>2021</v>
      </c>
      <c r="P8934" s="4" t="str">
        <f>TEXT(Table1[[#This Row],[Invoice Date]],"mmm")</f>
        <v>Feb</v>
      </c>
      <c r="Q8934" s="4">
        <f>WEEKNUM(Table1[[#This Row],[Invoice Date]])</f>
        <v>9</v>
      </c>
    </row>
    <row r="8935" spans="2:17"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c r="O8935" s="4" t="str">
        <f>TEXT(Table1[[#This Row],[Invoice Date]],"yyyy")</f>
        <v>2021</v>
      </c>
      <c r="P8935" s="4" t="str">
        <f>TEXT(Table1[[#This Row],[Invoice Date]],"mmm")</f>
        <v>Feb</v>
      </c>
      <c r="Q8935" s="4">
        <f>WEEKNUM(Table1[[#This Row],[Invoice Date]])</f>
        <v>9</v>
      </c>
    </row>
    <row r="8936" spans="2:17"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c r="O8936" s="4" t="str">
        <f>TEXT(Table1[[#This Row],[Invoice Date]],"yyyy")</f>
        <v>2021</v>
      </c>
      <c r="P8936" s="4" t="str">
        <f>TEXT(Table1[[#This Row],[Invoice Date]],"mmm")</f>
        <v>Feb</v>
      </c>
      <c r="Q8936" s="4">
        <f>WEEKNUM(Table1[[#This Row],[Invoice Date]])</f>
        <v>9</v>
      </c>
    </row>
    <row r="8937" spans="2:17"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c r="O8937" s="4" t="str">
        <f>TEXT(Table1[[#This Row],[Invoice Date]],"yyyy")</f>
        <v>2021</v>
      </c>
      <c r="P8937" s="4" t="str">
        <f>TEXT(Table1[[#This Row],[Invoice Date]],"mmm")</f>
        <v>Mar</v>
      </c>
      <c r="Q8937" s="4">
        <f>WEEKNUM(Table1[[#This Row],[Invoice Date]])</f>
        <v>13</v>
      </c>
    </row>
    <row r="8938" spans="2:17"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c r="O8938" s="4" t="str">
        <f>TEXT(Table1[[#This Row],[Invoice Date]],"yyyy")</f>
        <v>2021</v>
      </c>
      <c r="P8938" s="4" t="str">
        <f>TEXT(Table1[[#This Row],[Invoice Date]],"mmm")</f>
        <v>Mar</v>
      </c>
      <c r="Q8938" s="4">
        <f>WEEKNUM(Table1[[#This Row],[Invoice Date]])</f>
        <v>13</v>
      </c>
    </row>
    <row r="8939" spans="2:17"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c r="O8939" s="4" t="str">
        <f>TEXT(Table1[[#This Row],[Invoice Date]],"yyyy")</f>
        <v>2021</v>
      </c>
      <c r="P8939" s="4" t="str">
        <f>TEXT(Table1[[#This Row],[Invoice Date]],"mmm")</f>
        <v>Mar</v>
      </c>
      <c r="Q8939" s="4">
        <f>WEEKNUM(Table1[[#This Row],[Invoice Date]])</f>
        <v>13</v>
      </c>
    </row>
    <row r="8940" spans="2:17"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c r="O8940" s="4" t="str">
        <f>TEXT(Table1[[#This Row],[Invoice Date]],"yyyy")</f>
        <v>2021</v>
      </c>
      <c r="P8940" s="4" t="str">
        <f>TEXT(Table1[[#This Row],[Invoice Date]],"mmm")</f>
        <v>Mar</v>
      </c>
      <c r="Q8940" s="4">
        <f>WEEKNUM(Table1[[#This Row],[Invoice Date]])</f>
        <v>13</v>
      </c>
    </row>
    <row r="8941" spans="2:17"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c r="O8941" s="4" t="str">
        <f>TEXT(Table1[[#This Row],[Invoice Date]],"yyyy")</f>
        <v>2021</v>
      </c>
      <c r="P8941" s="4" t="str">
        <f>TEXT(Table1[[#This Row],[Invoice Date]],"mmm")</f>
        <v>Mar</v>
      </c>
      <c r="Q8941" s="4">
        <f>WEEKNUM(Table1[[#This Row],[Invoice Date]])</f>
        <v>13</v>
      </c>
    </row>
    <row r="8942" spans="2:17"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c r="O8942" s="4" t="str">
        <f>TEXT(Table1[[#This Row],[Invoice Date]],"yyyy")</f>
        <v>2021</v>
      </c>
      <c r="P8942" s="4" t="str">
        <f>TEXT(Table1[[#This Row],[Invoice Date]],"mmm")</f>
        <v>Mar</v>
      </c>
      <c r="Q8942" s="4">
        <f>WEEKNUM(Table1[[#This Row],[Invoice Date]])</f>
        <v>13</v>
      </c>
    </row>
    <row r="8943" spans="2:17"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c r="O8943" s="4" t="str">
        <f>TEXT(Table1[[#This Row],[Invoice Date]],"yyyy")</f>
        <v>2021</v>
      </c>
      <c r="P8943" s="4" t="str">
        <f>TEXT(Table1[[#This Row],[Invoice Date]],"mmm")</f>
        <v>Apr</v>
      </c>
      <c r="Q8943" s="4">
        <f>WEEKNUM(Table1[[#This Row],[Invoice Date]])</f>
        <v>18</v>
      </c>
    </row>
    <row r="8944" spans="2:17"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c r="O8944" s="4" t="str">
        <f>TEXT(Table1[[#This Row],[Invoice Date]],"yyyy")</f>
        <v>2021</v>
      </c>
      <c r="P8944" s="4" t="str">
        <f>TEXT(Table1[[#This Row],[Invoice Date]],"mmm")</f>
        <v>Apr</v>
      </c>
      <c r="Q8944" s="4">
        <f>WEEKNUM(Table1[[#This Row],[Invoice Date]])</f>
        <v>18</v>
      </c>
    </row>
    <row r="8945" spans="2:17"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c r="O8945" s="4" t="str">
        <f>TEXT(Table1[[#This Row],[Invoice Date]],"yyyy")</f>
        <v>2021</v>
      </c>
      <c r="P8945" s="4" t="str">
        <f>TEXT(Table1[[#This Row],[Invoice Date]],"mmm")</f>
        <v>Apr</v>
      </c>
      <c r="Q8945" s="4">
        <f>WEEKNUM(Table1[[#This Row],[Invoice Date]])</f>
        <v>18</v>
      </c>
    </row>
    <row r="8946" spans="2:17"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c r="O8946" s="4" t="str">
        <f>TEXT(Table1[[#This Row],[Invoice Date]],"yyyy")</f>
        <v>2021</v>
      </c>
      <c r="P8946" s="4" t="str">
        <f>TEXT(Table1[[#This Row],[Invoice Date]],"mmm")</f>
        <v>Apr</v>
      </c>
      <c r="Q8946" s="4">
        <f>WEEKNUM(Table1[[#This Row],[Invoice Date]])</f>
        <v>18</v>
      </c>
    </row>
    <row r="8947" spans="2:17"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c r="O8947" s="4" t="str">
        <f>TEXT(Table1[[#This Row],[Invoice Date]],"yyyy")</f>
        <v>2021</v>
      </c>
      <c r="P8947" s="4" t="str">
        <f>TEXT(Table1[[#This Row],[Invoice Date]],"mmm")</f>
        <v>Apr</v>
      </c>
      <c r="Q8947" s="4">
        <f>WEEKNUM(Table1[[#This Row],[Invoice Date]])</f>
        <v>18</v>
      </c>
    </row>
    <row r="8948" spans="2:17"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c r="O8948" s="4" t="str">
        <f>TEXT(Table1[[#This Row],[Invoice Date]],"yyyy")</f>
        <v>2021</v>
      </c>
      <c r="P8948" s="4" t="str">
        <f>TEXT(Table1[[#This Row],[Invoice Date]],"mmm")</f>
        <v>Apr</v>
      </c>
      <c r="Q8948" s="4">
        <f>WEEKNUM(Table1[[#This Row],[Invoice Date]])</f>
        <v>18</v>
      </c>
    </row>
    <row r="8949" spans="2:17"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c r="O8949" s="4" t="str">
        <f>TEXT(Table1[[#This Row],[Invoice Date]],"yyyy")</f>
        <v>2021</v>
      </c>
      <c r="P8949" s="4" t="str">
        <f>TEXT(Table1[[#This Row],[Invoice Date]],"mmm")</f>
        <v>May</v>
      </c>
      <c r="Q8949" s="4">
        <f>WEEKNUM(Table1[[#This Row],[Invoice Date]])</f>
        <v>22</v>
      </c>
    </row>
    <row r="8950" spans="2:17"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c r="O8950" s="4" t="str">
        <f>TEXT(Table1[[#This Row],[Invoice Date]],"yyyy")</f>
        <v>2021</v>
      </c>
      <c r="P8950" s="4" t="str">
        <f>TEXT(Table1[[#This Row],[Invoice Date]],"mmm")</f>
        <v>May</v>
      </c>
      <c r="Q8950" s="4">
        <f>WEEKNUM(Table1[[#This Row],[Invoice Date]])</f>
        <v>22</v>
      </c>
    </row>
    <row r="8951" spans="2:17"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c r="O8951" s="4" t="str">
        <f>TEXT(Table1[[#This Row],[Invoice Date]],"yyyy")</f>
        <v>2021</v>
      </c>
      <c r="P8951" s="4" t="str">
        <f>TEXT(Table1[[#This Row],[Invoice Date]],"mmm")</f>
        <v>May</v>
      </c>
      <c r="Q8951" s="4">
        <f>WEEKNUM(Table1[[#This Row],[Invoice Date]])</f>
        <v>22</v>
      </c>
    </row>
    <row r="8952" spans="2:17"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c r="O8952" s="4" t="str">
        <f>TEXT(Table1[[#This Row],[Invoice Date]],"yyyy")</f>
        <v>2021</v>
      </c>
      <c r="P8952" s="4" t="str">
        <f>TEXT(Table1[[#This Row],[Invoice Date]],"mmm")</f>
        <v>May</v>
      </c>
      <c r="Q8952" s="4">
        <f>WEEKNUM(Table1[[#This Row],[Invoice Date]])</f>
        <v>22</v>
      </c>
    </row>
    <row r="8953" spans="2:17"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c r="O8953" s="4" t="str">
        <f>TEXT(Table1[[#This Row],[Invoice Date]],"yyyy")</f>
        <v>2021</v>
      </c>
      <c r="P8953" s="4" t="str">
        <f>TEXT(Table1[[#This Row],[Invoice Date]],"mmm")</f>
        <v>May</v>
      </c>
      <c r="Q8953" s="4">
        <f>WEEKNUM(Table1[[#This Row],[Invoice Date]])</f>
        <v>22</v>
      </c>
    </row>
    <row r="8954" spans="2:17"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c r="O8954" s="4" t="str">
        <f>TEXT(Table1[[#This Row],[Invoice Date]],"yyyy")</f>
        <v>2021</v>
      </c>
      <c r="P8954" s="4" t="str">
        <f>TEXT(Table1[[#This Row],[Invoice Date]],"mmm")</f>
        <v>May</v>
      </c>
      <c r="Q8954" s="4">
        <f>WEEKNUM(Table1[[#This Row],[Invoice Date]])</f>
        <v>22</v>
      </c>
    </row>
    <row r="8955" spans="2:17"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c r="O8955" s="4" t="str">
        <f>TEXT(Table1[[#This Row],[Invoice Date]],"yyyy")</f>
        <v>2021</v>
      </c>
      <c r="P8955" s="4" t="str">
        <f>TEXT(Table1[[#This Row],[Invoice Date]],"mmm")</f>
        <v>Jun</v>
      </c>
      <c r="Q8955" s="4">
        <f>WEEKNUM(Table1[[#This Row],[Invoice Date]])</f>
        <v>26</v>
      </c>
    </row>
    <row r="8956" spans="2:17"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c r="O8956" s="4" t="str">
        <f>TEXT(Table1[[#This Row],[Invoice Date]],"yyyy")</f>
        <v>2021</v>
      </c>
      <c r="P8956" s="4" t="str">
        <f>TEXT(Table1[[#This Row],[Invoice Date]],"mmm")</f>
        <v>Jun</v>
      </c>
      <c r="Q8956" s="4">
        <f>WEEKNUM(Table1[[#This Row],[Invoice Date]])</f>
        <v>26</v>
      </c>
    </row>
    <row r="8957" spans="2:17"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c r="O8957" s="4" t="str">
        <f>TEXT(Table1[[#This Row],[Invoice Date]],"yyyy")</f>
        <v>2021</v>
      </c>
      <c r="P8957" s="4" t="str">
        <f>TEXT(Table1[[#This Row],[Invoice Date]],"mmm")</f>
        <v>Jun</v>
      </c>
      <c r="Q8957" s="4">
        <f>WEEKNUM(Table1[[#This Row],[Invoice Date]])</f>
        <v>26</v>
      </c>
    </row>
    <row r="8958" spans="2:17"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c r="O8958" s="4" t="str">
        <f>TEXT(Table1[[#This Row],[Invoice Date]],"yyyy")</f>
        <v>2021</v>
      </c>
      <c r="P8958" s="4" t="str">
        <f>TEXT(Table1[[#This Row],[Invoice Date]],"mmm")</f>
        <v>Jun</v>
      </c>
      <c r="Q8958" s="4">
        <f>WEEKNUM(Table1[[#This Row],[Invoice Date]])</f>
        <v>26</v>
      </c>
    </row>
    <row r="8959" spans="2:17"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c r="O8959" s="4" t="str">
        <f>TEXT(Table1[[#This Row],[Invoice Date]],"yyyy")</f>
        <v>2021</v>
      </c>
      <c r="P8959" s="4" t="str">
        <f>TEXT(Table1[[#This Row],[Invoice Date]],"mmm")</f>
        <v>Jun</v>
      </c>
      <c r="Q8959" s="4">
        <f>WEEKNUM(Table1[[#This Row],[Invoice Date]])</f>
        <v>26</v>
      </c>
    </row>
    <row r="8960" spans="2:17"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c r="O8960" s="4" t="str">
        <f>TEXT(Table1[[#This Row],[Invoice Date]],"yyyy")</f>
        <v>2021</v>
      </c>
      <c r="P8960" s="4" t="str">
        <f>TEXT(Table1[[#This Row],[Invoice Date]],"mmm")</f>
        <v>Jun</v>
      </c>
      <c r="Q8960" s="4">
        <f>WEEKNUM(Table1[[#This Row],[Invoice Date]])</f>
        <v>26</v>
      </c>
    </row>
    <row r="8961" spans="2:17"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c r="O8961" s="4" t="str">
        <f>TEXT(Table1[[#This Row],[Invoice Date]],"yyyy")</f>
        <v>2021</v>
      </c>
      <c r="P8961" s="4" t="str">
        <f>TEXT(Table1[[#This Row],[Invoice Date]],"mmm")</f>
        <v>Jul</v>
      </c>
      <c r="Q8961" s="4">
        <f>WEEKNUM(Table1[[#This Row],[Invoice Date]])</f>
        <v>31</v>
      </c>
    </row>
    <row r="8962" spans="2:17"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c r="O8962" s="4" t="str">
        <f>TEXT(Table1[[#This Row],[Invoice Date]],"yyyy")</f>
        <v>2021</v>
      </c>
      <c r="P8962" s="4" t="str">
        <f>TEXT(Table1[[#This Row],[Invoice Date]],"mmm")</f>
        <v>Jul</v>
      </c>
      <c r="Q8962" s="4">
        <f>WEEKNUM(Table1[[#This Row],[Invoice Date]])</f>
        <v>31</v>
      </c>
    </row>
    <row r="8963" spans="2:17"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c r="O8963" s="4" t="str">
        <f>TEXT(Table1[[#This Row],[Invoice Date]],"yyyy")</f>
        <v>2021</v>
      </c>
      <c r="P8963" s="4" t="str">
        <f>TEXT(Table1[[#This Row],[Invoice Date]],"mmm")</f>
        <v>Jul</v>
      </c>
      <c r="Q8963" s="4">
        <f>WEEKNUM(Table1[[#This Row],[Invoice Date]])</f>
        <v>31</v>
      </c>
    </row>
    <row r="8964" spans="2:17"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c r="O8964" s="4" t="str">
        <f>TEXT(Table1[[#This Row],[Invoice Date]],"yyyy")</f>
        <v>2021</v>
      </c>
      <c r="P8964" s="4" t="str">
        <f>TEXT(Table1[[#This Row],[Invoice Date]],"mmm")</f>
        <v>Jul</v>
      </c>
      <c r="Q8964" s="4">
        <f>WEEKNUM(Table1[[#This Row],[Invoice Date]])</f>
        <v>31</v>
      </c>
    </row>
    <row r="8965" spans="2:17"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c r="O8965" s="4" t="str">
        <f>TEXT(Table1[[#This Row],[Invoice Date]],"yyyy")</f>
        <v>2021</v>
      </c>
      <c r="P8965" s="4" t="str">
        <f>TEXT(Table1[[#This Row],[Invoice Date]],"mmm")</f>
        <v>Jul</v>
      </c>
      <c r="Q8965" s="4">
        <f>WEEKNUM(Table1[[#This Row],[Invoice Date]])</f>
        <v>31</v>
      </c>
    </row>
    <row r="8966" spans="2:17"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c r="O8966" s="4" t="str">
        <f>TEXT(Table1[[#This Row],[Invoice Date]],"yyyy")</f>
        <v>2021</v>
      </c>
      <c r="P8966" s="4" t="str">
        <f>TEXT(Table1[[#This Row],[Invoice Date]],"mmm")</f>
        <v>Jul</v>
      </c>
      <c r="Q8966" s="4">
        <f>WEEKNUM(Table1[[#This Row],[Invoice Date]])</f>
        <v>31</v>
      </c>
    </row>
    <row r="8967" spans="2:17"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c r="O8967" s="4" t="str">
        <f>TEXT(Table1[[#This Row],[Invoice Date]],"yyyy")</f>
        <v>2021</v>
      </c>
      <c r="P8967" s="4" t="str">
        <f>TEXT(Table1[[#This Row],[Invoice Date]],"mmm")</f>
        <v>Aug</v>
      </c>
      <c r="Q8967" s="4">
        <f>WEEKNUM(Table1[[#This Row],[Invoice Date]])</f>
        <v>35</v>
      </c>
    </row>
    <row r="8968" spans="2:17"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c r="O8968" s="4" t="str">
        <f>TEXT(Table1[[#This Row],[Invoice Date]],"yyyy")</f>
        <v>2021</v>
      </c>
      <c r="P8968" s="4" t="str">
        <f>TEXT(Table1[[#This Row],[Invoice Date]],"mmm")</f>
        <v>Aug</v>
      </c>
      <c r="Q8968" s="4">
        <f>WEEKNUM(Table1[[#This Row],[Invoice Date]])</f>
        <v>35</v>
      </c>
    </row>
    <row r="8969" spans="2:17"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c r="O8969" s="4" t="str">
        <f>TEXT(Table1[[#This Row],[Invoice Date]],"yyyy")</f>
        <v>2021</v>
      </c>
      <c r="P8969" s="4" t="str">
        <f>TEXT(Table1[[#This Row],[Invoice Date]],"mmm")</f>
        <v>Aug</v>
      </c>
      <c r="Q8969" s="4">
        <f>WEEKNUM(Table1[[#This Row],[Invoice Date]])</f>
        <v>35</v>
      </c>
    </row>
    <row r="8970" spans="2:17"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c r="O8970" s="4" t="str">
        <f>TEXT(Table1[[#This Row],[Invoice Date]],"yyyy")</f>
        <v>2021</v>
      </c>
      <c r="P8970" s="4" t="str">
        <f>TEXT(Table1[[#This Row],[Invoice Date]],"mmm")</f>
        <v>Aug</v>
      </c>
      <c r="Q8970" s="4">
        <f>WEEKNUM(Table1[[#This Row],[Invoice Date]])</f>
        <v>35</v>
      </c>
    </row>
    <row r="8971" spans="2:17"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c r="O8971" s="4" t="str">
        <f>TEXT(Table1[[#This Row],[Invoice Date]],"yyyy")</f>
        <v>2021</v>
      </c>
      <c r="P8971" s="4" t="str">
        <f>TEXT(Table1[[#This Row],[Invoice Date]],"mmm")</f>
        <v>Aug</v>
      </c>
      <c r="Q8971" s="4">
        <f>WEEKNUM(Table1[[#This Row],[Invoice Date]])</f>
        <v>35</v>
      </c>
    </row>
    <row r="8972" spans="2:17"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c r="O8972" s="4" t="str">
        <f>TEXT(Table1[[#This Row],[Invoice Date]],"yyyy")</f>
        <v>2021</v>
      </c>
      <c r="P8972" s="4" t="str">
        <f>TEXT(Table1[[#This Row],[Invoice Date]],"mmm")</f>
        <v>Aug</v>
      </c>
      <c r="Q8972" s="4">
        <f>WEEKNUM(Table1[[#This Row],[Invoice Date]])</f>
        <v>35</v>
      </c>
    </row>
    <row r="8973" spans="2:17"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c r="O8973" s="4" t="str">
        <f>TEXT(Table1[[#This Row],[Invoice Date]],"yyyy")</f>
        <v>2021</v>
      </c>
      <c r="P8973" s="4" t="str">
        <f>TEXT(Table1[[#This Row],[Invoice Date]],"mmm")</f>
        <v>Sep</v>
      </c>
      <c r="Q8973" s="4">
        <f>WEEKNUM(Table1[[#This Row],[Invoice Date]])</f>
        <v>40</v>
      </c>
    </row>
    <row r="8974" spans="2:17"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c r="O8974" s="4" t="str">
        <f>TEXT(Table1[[#This Row],[Invoice Date]],"yyyy")</f>
        <v>2021</v>
      </c>
      <c r="P8974" s="4" t="str">
        <f>TEXT(Table1[[#This Row],[Invoice Date]],"mmm")</f>
        <v>Sep</v>
      </c>
      <c r="Q8974" s="4">
        <f>WEEKNUM(Table1[[#This Row],[Invoice Date]])</f>
        <v>40</v>
      </c>
    </row>
    <row r="8975" spans="2:17"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c r="O8975" s="4" t="str">
        <f>TEXT(Table1[[#This Row],[Invoice Date]],"yyyy")</f>
        <v>2021</v>
      </c>
      <c r="P8975" s="4" t="str">
        <f>TEXT(Table1[[#This Row],[Invoice Date]],"mmm")</f>
        <v>Sep</v>
      </c>
      <c r="Q8975" s="4">
        <f>WEEKNUM(Table1[[#This Row],[Invoice Date]])</f>
        <v>40</v>
      </c>
    </row>
    <row r="8976" spans="2:17"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c r="O8976" s="4" t="str">
        <f>TEXT(Table1[[#This Row],[Invoice Date]],"yyyy")</f>
        <v>2021</v>
      </c>
      <c r="P8976" s="4" t="str">
        <f>TEXT(Table1[[#This Row],[Invoice Date]],"mmm")</f>
        <v>Sep</v>
      </c>
      <c r="Q8976" s="4">
        <f>WEEKNUM(Table1[[#This Row],[Invoice Date]])</f>
        <v>40</v>
      </c>
    </row>
    <row r="8977" spans="2:17"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c r="O8977" s="4" t="str">
        <f>TEXT(Table1[[#This Row],[Invoice Date]],"yyyy")</f>
        <v>2021</v>
      </c>
      <c r="P8977" s="4" t="str">
        <f>TEXT(Table1[[#This Row],[Invoice Date]],"mmm")</f>
        <v>Sep</v>
      </c>
      <c r="Q8977" s="4">
        <f>WEEKNUM(Table1[[#This Row],[Invoice Date]])</f>
        <v>40</v>
      </c>
    </row>
    <row r="8978" spans="2:17"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c r="O8978" s="4" t="str">
        <f>TEXT(Table1[[#This Row],[Invoice Date]],"yyyy")</f>
        <v>2021</v>
      </c>
      <c r="P8978" s="4" t="str">
        <f>TEXT(Table1[[#This Row],[Invoice Date]],"mmm")</f>
        <v>Sep</v>
      </c>
      <c r="Q8978" s="4">
        <f>WEEKNUM(Table1[[#This Row],[Invoice Date]])</f>
        <v>40</v>
      </c>
    </row>
    <row r="8979" spans="2:17"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c r="O8979" s="4" t="str">
        <f>TEXT(Table1[[#This Row],[Invoice Date]],"yyyy")</f>
        <v>2021</v>
      </c>
      <c r="P8979" s="4" t="str">
        <f>TEXT(Table1[[#This Row],[Invoice Date]],"mmm")</f>
        <v>Oct</v>
      </c>
      <c r="Q8979" s="4">
        <f>WEEKNUM(Table1[[#This Row],[Invoice Date]])</f>
        <v>44</v>
      </c>
    </row>
    <row r="8980" spans="2:17"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c r="O8980" s="4" t="str">
        <f>TEXT(Table1[[#This Row],[Invoice Date]],"yyyy")</f>
        <v>2021</v>
      </c>
      <c r="P8980" s="4" t="str">
        <f>TEXT(Table1[[#This Row],[Invoice Date]],"mmm")</f>
        <v>Oct</v>
      </c>
      <c r="Q8980" s="4">
        <f>WEEKNUM(Table1[[#This Row],[Invoice Date]])</f>
        <v>44</v>
      </c>
    </row>
    <row r="8981" spans="2:17"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c r="O8981" s="4" t="str">
        <f>TEXT(Table1[[#This Row],[Invoice Date]],"yyyy")</f>
        <v>2021</v>
      </c>
      <c r="P8981" s="4" t="str">
        <f>TEXT(Table1[[#This Row],[Invoice Date]],"mmm")</f>
        <v>Oct</v>
      </c>
      <c r="Q8981" s="4">
        <f>WEEKNUM(Table1[[#This Row],[Invoice Date]])</f>
        <v>44</v>
      </c>
    </row>
    <row r="8982" spans="2:17"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c r="O8982" s="4" t="str">
        <f>TEXT(Table1[[#This Row],[Invoice Date]],"yyyy")</f>
        <v>2021</v>
      </c>
      <c r="P8982" s="4" t="str">
        <f>TEXT(Table1[[#This Row],[Invoice Date]],"mmm")</f>
        <v>Oct</v>
      </c>
      <c r="Q8982" s="4">
        <f>WEEKNUM(Table1[[#This Row],[Invoice Date]])</f>
        <v>44</v>
      </c>
    </row>
    <row r="8983" spans="2:17"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c r="O8983" s="4" t="str">
        <f>TEXT(Table1[[#This Row],[Invoice Date]],"yyyy")</f>
        <v>2021</v>
      </c>
      <c r="P8983" s="4" t="str">
        <f>TEXT(Table1[[#This Row],[Invoice Date]],"mmm")</f>
        <v>Oct</v>
      </c>
      <c r="Q8983" s="4">
        <f>WEEKNUM(Table1[[#This Row],[Invoice Date]])</f>
        <v>44</v>
      </c>
    </row>
    <row r="8984" spans="2:17"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c r="O8984" s="4" t="str">
        <f>TEXT(Table1[[#This Row],[Invoice Date]],"yyyy")</f>
        <v>2021</v>
      </c>
      <c r="P8984" s="4" t="str">
        <f>TEXT(Table1[[#This Row],[Invoice Date]],"mmm")</f>
        <v>Oct</v>
      </c>
      <c r="Q8984" s="4">
        <f>WEEKNUM(Table1[[#This Row],[Invoice Date]])</f>
        <v>44</v>
      </c>
    </row>
    <row r="8985" spans="2:17"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c r="O8985" s="4" t="str">
        <f>TEXT(Table1[[#This Row],[Invoice Date]],"yyyy")</f>
        <v>2021</v>
      </c>
      <c r="P8985" s="4" t="str">
        <f>TEXT(Table1[[#This Row],[Invoice Date]],"mmm")</f>
        <v>Nov</v>
      </c>
      <c r="Q8985" s="4">
        <f>WEEKNUM(Table1[[#This Row],[Invoice Date]])</f>
        <v>48</v>
      </c>
    </row>
    <row r="8986" spans="2:17"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c r="O8986" s="4" t="str">
        <f>TEXT(Table1[[#This Row],[Invoice Date]],"yyyy")</f>
        <v>2021</v>
      </c>
      <c r="P8986" s="4" t="str">
        <f>TEXT(Table1[[#This Row],[Invoice Date]],"mmm")</f>
        <v>Nov</v>
      </c>
      <c r="Q8986" s="4">
        <f>WEEKNUM(Table1[[#This Row],[Invoice Date]])</f>
        <v>48</v>
      </c>
    </row>
    <row r="8987" spans="2:17"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c r="O8987" s="4" t="str">
        <f>TEXT(Table1[[#This Row],[Invoice Date]],"yyyy")</f>
        <v>2021</v>
      </c>
      <c r="P8987" s="4" t="str">
        <f>TEXT(Table1[[#This Row],[Invoice Date]],"mmm")</f>
        <v>Nov</v>
      </c>
      <c r="Q8987" s="4">
        <f>WEEKNUM(Table1[[#This Row],[Invoice Date]])</f>
        <v>48</v>
      </c>
    </row>
    <row r="8988" spans="2:17"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c r="O8988" s="4" t="str">
        <f>TEXT(Table1[[#This Row],[Invoice Date]],"yyyy")</f>
        <v>2021</v>
      </c>
      <c r="P8988" s="4" t="str">
        <f>TEXT(Table1[[#This Row],[Invoice Date]],"mmm")</f>
        <v>Nov</v>
      </c>
      <c r="Q8988" s="4">
        <f>WEEKNUM(Table1[[#This Row],[Invoice Date]])</f>
        <v>48</v>
      </c>
    </row>
    <row r="8989" spans="2:17"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c r="O8989" s="4" t="str">
        <f>TEXT(Table1[[#This Row],[Invoice Date]],"yyyy")</f>
        <v>2021</v>
      </c>
      <c r="P8989" s="4" t="str">
        <f>TEXT(Table1[[#This Row],[Invoice Date]],"mmm")</f>
        <v>Nov</v>
      </c>
      <c r="Q8989" s="4">
        <f>WEEKNUM(Table1[[#This Row],[Invoice Date]])</f>
        <v>48</v>
      </c>
    </row>
    <row r="8990" spans="2:17"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c r="O8990" s="4" t="str">
        <f>TEXT(Table1[[#This Row],[Invoice Date]],"yyyy")</f>
        <v>2021</v>
      </c>
      <c r="P8990" s="4" t="str">
        <f>TEXT(Table1[[#This Row],[Invoice Date]],"mmm")</f>
        <v>Nov</v>
      </c>
      <c r="Q8990" s="4">
        <f>WEEKNUM(Table1[[#This Row],[Invoice Date]])</f>
        <v>48</v>
      </c>
    </row>
    <row r="8991" spans="2:17"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c r="O8991" s="4" t="str">
        <f>TEXT(Table1[[#This Row],[Invoice Date]],"yyyy")</f>
        <v>2021</v>
      </c>
      <c r="P8991" s="4" t="str">
        <f>TEXT(Table1[[#This Row],[Invoice Date]],"mmm")</f>
        <v>Dec</v>
      </c>
      <c r="Q8991" s="4">
        <f>WEEKNUM(Table1[[#This Row],[Invoice Date]])</f>
        <v>52</v>
      </c>
    </row>
    <row r="8992" spans="2:17"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c r="O8992" s="4" t="str">
        <f>TEXT(Table1[[#This Row],[Invoice Date]],"yyyy")</f>
        <v>2021</v>
      </c>
      <c r="P8992" s="4" t="str">
        <f>TEXT(Table1[[#This Row],[Invoice Date]],"mmm")</f>
        <v>Dec</v>
      </c>
      <c r="Q8992" s="4">
        <f>WEEKNUM(Table1[[#This Row],[Invoice Date]])</f>
        <v>52</v>
      </c>
    </row>
    <row r="8993" spans="2:17"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c r="O8993" s="4" t="str">
        <f>TEXT(Table1[[#This Row],[Invoice Date]],"yyyy")</f>
        <v>2021</v>
      </c>
      <c r="P8993" s="4" t="str">
        <f>TEXT(Table1[[#This Row],[Invoice Date]],"mmm")</f>
        <v>Dec</v>
      </c>
      <c r="Q8993" s="4">
        <f>WEEKNUM(Table1[[#This Row],[Invoice Date]])</f>
        <v>52</v>
      </c>
    </row>
    <row r="8994" spans="2:17"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c r="O8994" s="4" t="str">
        <f>TEXT(Table1[[#This Row],[Invoice Date]],"yyyy")</f>
        <v>2021</v>
      </c>
      <c r="P8994" s="4" t="str">
        <f>TEXT(Table1[[#This Row],[Invoice Date]],"mmm")</f>
        <v>Dec</v>
      </c>
      <c r="Q8994" s="4">
        <f>WEEKNUM(Table1[[#This Row],[Invoice Date]])</f>
        <v>52</v>
      </c>
    </row>
    <row r="8995" spans="2:17"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c r="O8995" s="4" t="str">
        <f>TEXT(Table1[[#This Row],[Invoice Date]],"yyyy")</f>
        <v>2021</v>
      </c>
      <c r="P8995" s="4" t="str">
        <f>TEXT(Table1[[#This Row],[Invoice Date]],"mmm")</f>
        <v>Dec</v>
      </c>
      <c r="Q8995" s="4">
        <f>WEEKNUM(Table1[[#This Row],[Invoice Date]])</f>
        <v>52</v>
      </c>
    </row>
    <row r="8996" spans="2:17"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c r="O8996" s="4" t="str">
        <f>TEXT(Table1[[#This Row],[Invoice Date]],"yyyy")</f>
        <v>2021</v>
      </c>
      <c r="P8996" s="4" t="str">
        <f>TEXT(Table1[[#This Row],[Invoice Date]],"mmm")</f>
        <v>Dec</v>
      </c>
      <c r="Q8996" s="4">
        <f>WEEKNUM(Table1[[#This Row],[Invoice Date]])</f>
        <v>52</v>
      </c>
    </row>
    <row r="8997" spans="2:17"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c r="O8997" s="4" t="str">
        <f>TEXT(Table1[[#This Row],[Invoice Date]],"yyyy")</f>
        <v>2021</v>
      </c>
      <c r="P8997" s="4" t="str">
        <f>TEXT(Table1[[#This Row],[Invoice Date]],"mmm")</f>
        <v>Jan</v>
      </c>
      <c r="Q8997" s="4">
        <f>WEEKNUM(Table1[[#This Row],[Invoice Date]])</f>
        <v>3</v>
      </c>
    </row>
    <row r="8998" spans="2:17"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c r="O8998" s="4" t="str">
        <f>TEXT(Table1[[#This Row],[Invoice Date]],"yyyy")</f>
        <v>2021</v>
      </c>
      <c r="P8998" s="4" t="str">
        <f>TEXT(Table1[[#This Row],[Invoice Date]],"mmm")</f>
        <v>Jan</v>
      </c>
      <c r="Q8998" s="4">
        <f>WEEKNUM(Table1[[#This Row],[Invoice Date]])</f>
        <v>3</v>
      </c>
    </row>
    <row r="8999" spans="2:17"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c r="O8999" s="4" t="str">
        <f>TEXT(Table1[[#This Row],[Invoice Date]],"yyyy")</f>
        <v>2021</v>
      </c>
      <c r="P8999" s="4" t="str">
        <f>TEXT(Table1[[#This Row],[Invoice Date]],"mmm")</f>
        <v>Jan</v>
      </c>
      <c r="Q8999" s="4">
        <f>WEEKNUM(Table1[[#This Row],[Invoice Date]])</f>
        <v>3</v>
      </c>
    </row>
    <row r="9000" spans="2:17"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c r="O9000" s="4" t="str">
        <f>TEXT(Table1[[#This Row],[Invoice Date]],"yyyy")</f>
        <v>2021</v>
      </c>
      <c r="P9000" s="4" t="str">
        <f>TEXT(Table1[[#This Row],[Invoice Date]],"mmm")</f>
        <v>Jan</v>
      </c>
      <c r="Q9000" s="4">
        <f>WEEKNUM(Table1[[#This Row],[Invoice Date]])</f>
        <v>3</v>
      </c>
    </row>
    <row r="9001" spans="2:17"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c r="O9001" s="4" t="str">
        <f>TEXT(Table1[[#This Row],[Invoice Date]],"yyyy")</f>
        <v>2021</v>
      </c>
      <c r="P9001" s="4" t="str">
        <f>TEXT(Table1[[#This Row],[Invoice Date]],"mmm")</f>
        <v>Jan</v>
      </c>
      <c r="Q9001" s="4">
        <f>WEEKNUM(Table1[[#This Row],[Invoice Date]])</f>
        <v>3</v>
      </c>
    </row>
    <row r="9002" spans="2:17"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c r="O9002" s="4" t="str">
        <f>TEXT(Table1[[#This Row],[Invoice Date]],"yyyy")</f>
        <v>2021</v>
      </c>
      <c r="P9002" s="4" t="str">
        <f>TEXT(Table1[[#This Row],[Invoice Date]],"mmm")</f>
        <v>Jan</v>
      </c>
      <c r="Q9002" s="4">
        <f>WEEKNUM(Table1[[#This Row],[Invoice Date]])</f>
        <v>3</v>
      </c>
    </row>
    <row r="9003" spans="2:17"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c r="O9003" s="4" t="str">
        <f>TEXT(Table1[[#This Row],[Invoice Date]],"yyyy")</f>
        <v>2021</v>
      </c>
      <c r="P9003" s="4" t="str">
        <f>TEXT(Table1[[#This Row],[Invoice Date]],"mmm")</f>
        <v>Feb</v>
      </c>
      <c r="Q9003" s="4">
        <f>WEEKNUM(Table1[[#This Row],[Invoice Date]])</f>
        <v>7</v>
      </c>
    </row>
    <row r="9004" spans="2:17"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c r="O9004" s="4" t="str">
        <f>TEXT(Table1[[#This Row],[Invoice Date]],"yyyy")</f>
        <v>2021</v>
      </c>
      <c r="P9004" s="4" t="str">
        <f>TEXT(Table1[[#This Row],[Invoice Date]],"mmm")</f>
        <v>Feb</v>
      </c>
      <c r="Q9004" s="4">
        <f>WEEKNUM(Table1[[#This Row],[Invoice Date]])</f>
        <v>7</v>
      </c>
    </row>
    <row r="9005" spans="2:17"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c r="O9005" s="4" t="str">
        <f>TEXT(Table1[[#This Row],[Invoice Date]],"yyyy")</f>
        <v>2021</v>
      </c>
      <c r="P9005" s="4" t="str">
        <f>TEXT(Table1[[#This Row],[Invoice Date]],"mmm")</f>
        <v>Feb</v>
      </c>
      <c r="Q9005" s="4">
        <f>WEEKNUM(Table1[[#This Row],[Invoice Date]])</f>
        <v>7</v>
      </c>
    </row>
    <row r="9006" spans="2:17"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c r="O9006" s="4" t="str">
        <f>TEXT(Table1[[#This Row],[Invoice Date]],"yyyy")</f>
        <v>2021</v>
      </c>
      <c r="P9006" s="4" t="str">
        <f>TEXT(Table1[[#This Row],[Invoice Date]],"mmm")</f>
        <v>Feb</v>
      </c>
      <c r="Q9006" s="4">
        <f>WEEKNUM(Table1[[#This Row],[Invoice Date]])</f>
        <v>7</v>
      </c>
    </row>
    <row r="9007" spans="2:17"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c r="O9007" s="4" t="str">
        <f>TEXT(Table1[[#This Row],[Invoice Date]],"yyyy")</f>
        <v>2021</v>
      </c>
      <c r="P9007" s="4" t="str">
        <f>TEXT(Table1[[#This Row],[Invoice Date]],"mmm")</f>
        <v>Feb</v>
      </c>
      <c r="Q9007" s="4">
        <f>WEEKNUM(Table1[[#This Row],[Invoice Date]])</f>
        <v>7</v>
      </c>
    </row>
    <row r="9008" spans="2:17"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c r="O9008" s="4" t="str">
        <f>TEXT(Table1[[#This Row],[Invoice Date]],"yyyy")</f>
        <v>2021</v>
      </c>
      <c r="P9008" s="4" t="str">
        <f>TEXT(Table1[[#This Row],[Invoice Date]],"mmm")</f>
        <v>Feb</v>
      </c>
      <c r="Q9008" s="4">
        <f>WEEKNUM(Table1[[#This Row],[Invoice Date]])</f>
        <v>7</v>
      </c>
    </row>
    <row r="9009" spans="2:17"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c r="O9009" s="4" t="str">
        <f>TEXT(Table1[[#This Row],[Invoice Date]],"yyyy")</f>
        <v>2021</v>
      </c>
      <c r="P9009" s="4" t="str">
        <f>TEXT(Table1[[#This Row],[Invoice Date]],"mmm")</f>
        <v>Mar</v>
      </c>
      <c r="Q9009" s="4">
        <f>WEEKNUM(Table1[[#This Row],[Invoice Date]])</f>
        <v>11</v>
      </c>
    </row>
    <row r="9010" spans="2:17"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c r="O9010" s="4" t="str">
        <f>TEXT(Table1[[#This Row],[Invoice Date]],"yyyy")</f>
        <v>2021</v>
      </c>
      <c r="P9010" s="4" t="str">
        <f>TEXT(Table1[[#This Row],[Invoice Date]],"mmm")</f>
        <v>Mar</v>
      </c>
      <c r="Q9010" s="4">
        <f>WEEKNUM(Table1[[#This Row],[Invoice Date]])</f>
        <v>11</v>
      </c>
    </row>
    <row r="9011" spans="2:17"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c r="O9011" s="4" t="str">
        <f>TEXT(Table1[[#This Row],[Invoice Date]],"yyyy")</f>
        <v>2021</v>
      </c>
      <c r="P9011" s="4" t="str">
        <f>TEXT(Table1[[#This Row],[Invoice Date]],"mmm")</f>
        <v>Mar</v>
      </c>
      <c r="Q9011" s="4">
        <f>WEEKNUM(Table1[[#This Row],[Invoice Date]])</f>
        <v>11</v>
      </c>
    </row>
    <row r="9012" spans="2:17"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c r="O9012" s="4" t="str">
        <f>TEXT(Table1[[#This Row],[Invoice Date]],"yyyy")</f>
        <v>2021</v>
      </c>
      <c r="P9012" s="4" t="str">
        <f>TEXT(Table1[[#This Row],[Invoice Date]],"mmm")</f>
        <v>Mar</v>
      </c>
      <c r="Q9012" s="4">
        <f>WEEKNUM(Table1[[#This Row],[Invoice Date]])</f>
        <v>11</v>
      </c>
    </row>
    <row r="9013" spans="2:17"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c r="O9013" s="4" t="str">
        <f>TEXT(Table1[[#This Row],[Invoice Date]],"yyyy")</f>
        <v>2021</v>
      </c>
      <c r="P9013" s="4" t="str">
        <f>TEXT(Table1[[#This Row],[Invoice Date]],"mmm")</f>
        <v>Mar</v>
      </c>
      <c r="Q9013" s="4">
        <f>WEEKNUM(Table1[[#This Row],[Invoice Date]])</f>
        <v>11</v>
      </c>
    </row>
    <row r="9014" spans="2:17"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c r="O9014" s="4" t="str">
        <f>TEXT(Table1[[#This Row],[Invoice Date]],"yyyy")</f>
        <v>2021</v>
      </c>
      <c r="P9014" s="4" t="str">
        <f>TEXT(Table1[[#This Row],[Invoice Date]],"mmm")</f>
        <v>Mar</v>
      </c>
      <c r="Q9014" s="4">
        <f>WEEKNUM(Table1[[#This Row],[Invoice Date]])</f>
        <v>11</v>
      </c>
    </row>
    <row r="9015" spans="2:17"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c r="O9015" s="4" t="str">
        <f>TEXT(Table1[[#This Row],[Invoice Date]],"yyyy")</f>
        <v>2021</v>
      </c>
      <c r="P9015" s="4" t="str">
        <f>TEXT(Table1[[#This Row],[Invoice Date]],"mmm")</f>
        <v>Apr</v>
      </c>
      <c r="Q9015" s="4">
        <f>WEEKNUM(Table1[[#This Row],[Invoice Date]])</f>
        <v>16</v>
      </c>
    </row>
    <row r="9016" spans="2:17"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c r="O9016" s="4" t="str">
        <f>TEXT(Table1[[#This Row],[Invoice Date]],"yyyy")</f>
        <v>2021</v>
      </c>
      <c r="P9016" s="4" t="str">
        <f>TEXT(Table1[[#This Row],[Invoice Date]],"mmm")</f>
        <v>Apr</v>
      </c>
      <c r="Q9016" s="4">
        <f>WEEKNUM(Table1[[#This Row],[Invoice Date]])</f>
        <v>16</v>
      </c>
    </row>
    <row r="9017" spans="2:17"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c r="O9017" s="4" t="str">
        <f>TEXT(Table1[[#This Row],[Invoice Date]],"yyyy")</f>
        <v>2021</v>
      </c>
      <c r="P9017" s="4" t="str">
        <f>TEXT(Table1[[#This Row],[Invoice Date]],"mmm")</f>
        <v>Apr</v>
      </c>
      <c r="Q9017" s="4">
        <f>WEEKNUM(Table1[[#This Row],[Invoice Date]])</f>
        <v>16</v>
      </c>
    </row>
    <row r="9018" spans="2:17"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c r="O9018" s="4" t="str">
        <f>TEXT(Table1[[#This Row],[Invoice Date]],"yyyy")</f>
        <v>2021</v>
      </c>
      <c r="P9018" s="4" t="str">
        <f>TEXT(Table1[[#This Row],[Invoice Date]],"mmm")</f>
        <v>Apr</v>
      </c>
      <c r="Q9018" s="4">
        <f>WEEKNUM(Table1[[#This Row],[Invoice Date]])</f>
        <v>16</v>
      </c>
    </row>
    <row r="9019" spans="2:17"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c r="O9019" s="4" t="str">
        <f>TEXT(Table1[[#This Row],[Invoice Date]],"yyyy")</f>
        <v>2021</v>
      </c>
      <c r="P9019" s="4" t="str">
        <f>TEXT(Table1[[#This Row],[Invoice Date]],"mmm")</f>
        <v>Apr</v>
      </c>
      <c r="Q9019" s="4">
        <f>WEEKNUM(Table1[[#This Row],[Invoice Date]])</f>
        <v>16</v>
      </c>
    </row>
    <row r="9020" spans="2:17"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c r="O9020" s="4" t="str">
        <f>TEXT(Table1[[#This Row],[Invoice Date]],"yyyy")</f>
        <v>2021</v>
      </c>
      <c r="P9020" s="4" t="str">
        <f>TEXT(Table1[[#This Row],[Invoice Date]],"mmm")</f>
        <v>Apr</v>
      </c>
      <c r="Q9020" s="4">
        <f>WEEKNUM(Table1[[#This Row],[Invoice Date]])</f>
        <v>16</v>
      </c>
    </row>
    <row r="9021" spans="2:17"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c r="O9021" s="4" t="str">
        <f>TEXT(Table1[[#This Row],[Invoice Date]],"yyyy")</f>
        <v>2021</v>
      </c>
      <c r="P9021" s="4" t="str">
        <f>TEXT(Table1[[#This Row],[Invoice Date]],"mmm")</f>
        <v>May</v>
      </c>
      <c r="Q9021" s="4">
        <f>WEEKNUM(Table1[[#This Row],[Invoice Date]])</f>
        <v>20</v>
      </c>
    </row>
    <row r="9022" spans="2:17"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c r="O9022" s="4" t="str">
        <f>TEXT(Table1[[#This Row],[Invoice Date]],"yyyy")</f>
        <v>2021</v>
      </c>
      <c r="P9022" s="4" t="str">
        <f>TEXT(Table1[[#This Row],[Invoice Date]],"mmm")</f>
        <v>May</v>
      </c>
      <c r="Q9022" s="4">
        <f>WEEKNUM(Table1[[#This Row],[Invoice Date]])</f>
        <v>20</v>
      </c>
    </row>
    <row r="9023" spans="2:17"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c r="O9023" s="4" t="str">
        <f>TEXT(Table1[[#This Row],[Invoice Date]],"yyyy")</f>
        <v>2021</v>
      </c>
      <c r="P9023" s="4" t="str">
        <f>TEXT(Table1[[#This Row],[Invoice Date]],"mmm")</f>
        <v>May</v>
      </c>
      <c r="Q9023" s="4">
        <f>WEEKNUM(Table1[[#This Row],[Invoice Date]])</f>
        <v>20</v>
      </c>
    </row>
    <row r="9024" spans="2:17"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c r="O9024" s="4" t="str">
        <f>TEXT(Table1[[#This Row],[Invoice Date]],"yyyy")</f>
        <v>2021</v>
      </c>
      <c r="P9024" s="4" t="str">
        <f>TEXT(Table1[[#This Row],[Invoice Date]],"mmm")</f>
        <v>May</v>
      </c>
      <c r="Q9024" s="4">
        <f>WEEKNUM(Table1[[#This Row],[Invoice Date]])</f>
        <v>20</v>
      </c>
    </row>
    <row r="9025" spans="2:17"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c r="O9025" s="4" t="str">
        <f>TEXT(Table1[[#This Row],[Invoice Date]],"yyyy")</f>
        <v>2021</v>
      </c>
      <c r="P9025" s="4" t="str">
        <f>TEXT(Table1[[#This Row],[Invoice Date]],"mmm")</f>
        <v>May</v>
      </c>
      <c r="Q9025" s="4">
        <f>WEEKNUM(Table1[[#This Row],[Invoice Date]])</f>
        <v>20</v>
      </c>
    </row>
    <row r="9026" spans="2:17"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c r="O9026" s="4" t="str">
        <f>TEXT(Table1[[#This Row],[Invoice Date]],"yyyy")</f>
        <v>2021</v>
      </c>
      <c r="P9026" s="4" t="str">
        <f>TEXT(Table1[[#This Row],[Invoice Date]],"mmm")</f>
        <v>May</v>
      </c>
      <c r="Q9026" s="4">
        <f>WEEKNUM(Table1[[#This Row],[Invoice Date]])</f>
        <v>20</v>
      </c>
    </row>
    <row r="9027" spans="2:17"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c r="O9027" s="4" t="str">
        <f>TEXT(Table1[[#This Row],[Invoice Date]],"yyyy")</f>
        <v>2021</v>
      </c>
      <c r="P9027" s="4" t="str">
        <f>TEXT(Table1[[#This Row],[Invoice Date]],"mmm")</f>
        <v>Jun</v>
      </c>
      <c r="Q9027" s="4">
        <f>WEEKNUM(Table1[[#This Row],[Invoice Date]])</f>
        <v>25</v>
      </c>
    </row>
    <row r="9028" spans="2:17"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c r="O9028" s="4" t="str">
        <f>TEXT(Table1[[#This Row],[Invoice Date]],"yyyy")</f>
        <v>2021</v>
      </c>
      <c r="P9028" s="4" t="str">
        <f>TEXT(Table1[[#This Row],[Invoice Date]],"mmm")</f>
        <v>Jun</v>
      </c>
      <c r="Q9028" s="4">
        <f>WEEKNUM(Table1[[#This Row],[Invoice Date]])</f>
        <v>25</v>
      </c>
    </row>
    <row r="9029" spans="2:17"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c r="O9029" s="4" t="str">
        <f>TEXT(Table1[[#This Row],[Invoice Date]],"yyyy")</f>
        <v>2021</v>
      </c>
      <c r="P9029" s="4" t="str">
        <f>TEXT(Table1[[#This Row],[Invoice Date]],"mmm")</f>
        <v>Jun</v>
      </c>
      <c r="Q9029" s="4">
        <f>WEEKNUM(Table1[[#This Row],[Invoice Date]])</f>
        <v>25</v>
      </c>
    </row>
    <row r="9030" spans="2:17"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c r="O9030" s="4" t="str">
        <f>TEXT(Table1[[#This Row],[Invoice Date]],"yyyy")</f>
        <v>2021</v>
      </c>
      <c r="P9030" s="4" t="str">
        <f>TEXT(Table1[[#This Row],[Invoice Date]],"mmm")</f>
        <v>Jun</v>
      </c>
      <c r="Q9030" s="4">
        <f>WEEKNUM(Table1[[#This Row],[Invoice Date]])</f>
        <v>25</v>
      </c>
    </row>
    <row r="9031" spans="2:17"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c r="O9031" s="4" t="str">
        <f>TEXT(Table1[[#This Row],[Invoice Date]],"yyyy")</f>
        <v>2021</v>
      </c>
      <c r="P9031" s="4" t="str">
        <f>TEXT(Table1[[#This Row],[Invoice Date]],"mmm")</f>
        <v>Jun</v>
      </c>
      <c r="Q9031" s="4">
        <f>WEEKNUM(Table1[[#This Row],[Invoice Date]])</f>
        <v>25</v>
      </c>
    </row>
    <row r="9032" spans="2:17"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c r="O9032" s="4" t="str">
        <f>TEXT(Table1[[#This Row],[Invoice Date]],"yyyy")</f>
        <v>2021</v>
      </c>
      <c r="P9032" s="4" t="str">
        <f>TEXT(Table1[[#This Row],[Invoice Date]],"mmm")</f>
        <v>Jun</v>
      </c>
      <c r="Q9032" s="4">
        <f>WEEKNUM(Table1[[#This Row],[Invoice Date]])</f>
        <v>25</v>
      </c>
    </row>
    <row r="9033" spans="2:17"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c r="O9033" s="4" t="str">
        <f>TEXT(Table1[[#This Row],[Invoice Date]],"yyyy")</f>
        <v>2021</v>
      </c>
      <c r="P9033" s="4" t="str">
        <f>TEXT(Table1[[#This Row],[Invoice Date]],"mmm")</f>
        <v>Jul</v>
      </c>
      <c r="Q9033" s="4">
        <f>WEEKNUM(Table1[[#This Row],[Invoice Date]])</f>
        <v>29</v>
      </c>
    </row>
    <row r="9034" spans="2:17"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c r="O9034" s="4" t="str">
        <f>TEXT(Table1[[#This Row],[Invoice Date]],"yyyy")</f>
        <v>2021</v>
      </c>
      <c r="P9034" s="4" t="str">
        <f>TEXT(Table1[[#This Row],[Invoice Date]],"mmm")</f>
        <v>Jul</v>
      </c>
      <c r="Q9034" s="4">
        <f>WEEKNUM(Table1[[#This Row],[Invoice Date]])</f>
        <v>29</v>
      </c>
    </row>
    <row r="9035" spans="2:17"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c r="O9035" s="4" t="str">
        <f>TEXT(Table1[[#This Row],[Invoice Date]],"yyyy")</f>
        <v>2021</v>
      </c>
      <c r="P9035" s="4" t="str">
        <f>TEXT(Table1[[#This Row],[Invoice Date]],"mmm")</f>
        <v>Jul</v>
      </c>
      <c r="Q9035" s="4">
        <f>WEEKNUM(Table1[[#This Row],[Invoice Date]])</f>
        <v>29</v>
      </c>
    </row>
    <row r="9036" spans="2:17"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c r="O9036" s="4" t="str">
        <f>TEXT(Table1[[#This Row],[Invoice Date]],"yyyy")</f>
        <v>2021</v>
      </c>
      <c r="P9036" s="4" t="str">
        <f>TEXT(Table1[[#This Row],[Invoice Date]],"mmm")</f>
        <v>Jul</v>
      </c>
      <c r="Q9036" s="4">
        <f>WEEKNUM(Table1[[#This Row],[Invoice Date]])</f>
        <v>29</v>
      </c>
    </row>
    <row r="9037" spans="2:17"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c r="O9037" s="4" t="str">
        <f>TEXT(Table1[[#This Row],[Invoice Date]],"yyyy")</f>
        <v>2021</v>
      </c>
      <c r="P9037" s="4" t="str">
        <f>TEXT(Table1[[#This Row],[Invoice Date]],"mmm")</f>
        <v>Jul</v>
      </c>
      <c r="Q9037" s="4">
        <f>WEEKNUM(Table1[[#This Row],[Invoice Date]])</f>
        <v>29</v>
      </c>
    </row>
    <row r="9038" spans="2:17"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c r="O9038" s="4" t="str">
        <f>TEXT(Table1[[#This Row],[Invoice Date]],"yyyy")</f>
        <v>2021</v>
      </c>
      <c r="P9038" s="4" t="str">
        <f>TEXT(Table1[[#This Row],[Invoice Date]],"mmm")</f>
        <v>Jul</v>
      </c>
      <c r="Q9038" s="4">
        <f>WEEKNUM(Table1[[#This Row],[Invoice Date]])</f>
        <v>29</v>
      </c>
    </row>
    <row r="9039" spans="2:17"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c r="O9039" s="4" t="str">
        <f>TEXT(Table1[[#This Row],[Invoice Date]],"yyyy")</f>
        <v>2021</v>
      </c>
      <c r="P9039" s="4" t="str">
        <f>TEXT(Table1[[#This Row],[Invoice Date]],"mmm")</f>
        <v>Aug</v>
      </c>
      <c r="Q9039" s="4">
        <f>WEEKNUM(Table1[[#This Row],[Invoice Date]])</f>
        <v>33</v>
      </c>
    </row>
    <row r="9040" spans="2:17"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c r="O9040" s="4" t="str">
        <f>TEXT(Table1[[#This Row],[Invoice Date]],"yyyy")</f>
        <v>2021</v>
      </c>
      <c r="P9040" s="4" t="str">
        <f>TEXT(Table1[[#This Row],[Invoice Date]],"mmm")</f>
        <v>Aug</v>
      </c>
      <c r="Q9040" s="4">
        <f>WEEKNUM(Table1[[#This Row],[Invoice Date]])</f>
        <v>33</v>
      </c>
    </row>
    <row r="9041" spans="2:17"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c r="O9041" s="4" t="str">
        <f>TEXT(Table1[[#This Row],[Invoice Date]],"yyyy")</f>
        <v>2021</v>
      </c>
      <c r="P9041" s="4" t="str">
        <f>TEXT(Table1[[#This Row],[Invoice Date]],"mmm")</f>
        <v>Aug</v>
      </c>
      <c r="Q9041" s="4">
        <f>WEEKNUM(Table1[[#This Row],[Invoice Date]])</f>
        <v>33</v>
      </c>
    </row>
    <row r="9042" spans="2:17"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c r="O9042" s="4" t="str">
        <f>TEXT(Table1[[#This Row],[Invoice Date]],"yyyy")</f>
        <v>2021</v>
      </c>
      <c r="P9042" s="4" t="str">
        <f>TEXT(Table1[[#This Row],[Invoice Date]],"mmm")</f>
        <v>Aug</v>
      </c>
      <c r="Q9042" s="4">
        <f>WEEKNUM(Table1[[#This Row],[Invoice Date]])</f>
        <v>33</v>
      </c>
    </row>
    <row r="9043" spans="2:17"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c r="O9043" s="4" t="str">
        <f>TEXT(Table1[[#This Row],[Invoice Date]],"yyyy")</f>
        <v>2021</v>
      </c>
      <c r="P9043" s="4" t="str">
        <f>TEXT(Table1[[#This Row],[Invoice Date]],"mmm")</f>
        <v>Aug</v>
      </c>
      <c r="Q9043" s="4">
        <f>WEEKNUM(Table1[[#This Row],[Invoice Date]])</f>
        <v>33</v>
      </c>
    </row>
    <row r="9044" spans="2:17"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c r="O9044" s="4" t="str">
        <f>TEXT(Table1[[#This Row],[Invoice Date]],"yyyy")</f>
        <v>2021</v>
      </c>
      <c r="P9044" s="4" t="str">
        <f>TEXT(Table1[[#This Row],[Invoice Date]],"mmm")</f>
        <v>Aug</v>
      </c>
      <c r="Q9044" s="4">
        <f>WEEKNUM(Table1[[#This Row],[Invoice Date]])</f>
        <v>33</v>
      </c>
    </row>
    <row r="9045" spans="2:17"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c r="O9045" s="4" t="str">
        <f>TEXT(Table1[[#This Row],[Invoice Date]],"yyyy")</f>
        <v>2021</v>
      </c>
      <c r="P9045" s="4" t="str">
        <f>TEXT(Table1[[#This Row],[Invoice Date]],"mmm")</f>
        <v>Sep</v>
      </c>
      <c r="Q9045" s="4">
        <f>WEEKNUM(Table1[[#This Row],[Invoice Date]])</f>
        <v>38</v>
      </c>
    </row>
    <row r="9046" spans="2:17"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c r="O9046" s="4" t="str">
        <f>TEXT(Table1[[#This Row],[Invoice Date]],"yyyy")</f>
        <v>2021</v>
      </c>
      <c r="P9046" s="4" t="str">
        <f>TEXT(Table1[[#This Row],[Invoice Date]],"mmm")</f>
        <v>Sep</v>
      </c>
      <c r="Q9046" s="4">
        <f>WEEKNUM(Table1[[#This Row],[Invoice Date]])</f>
        <v>38</v>
      </c>
    </row>
    <row r="9047" spans="2:17"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c r="O9047" s="4" t="str">
        <f>TEXT(Table1[[#This Row],[Invoice Date]],"yyyy")</f>
        <v>2021</v>
      </c>
      <c r="P9047" s="4" t="str">
        <f>TEXT(Table1[[#This Row],[Invoice Date]],"mmm")</f>
        <v>Sep</v>
      </c>
      <c r="Q9047" s="4">
        <f>WEEKNUM(Table1[[#This Row],[Invoice Date]])</f>
        <v>38</v>
      </c>
    </row>
    <row r="9048" spans="2:17"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c r="O9048" s="4" t="str">
        <f>TEXT(Table1[[#This Row],[Invoice Date]],"yyyy")</f>
        <v>2021</v>
      </c>
      <c r="P9048" s="4" t="str">
        <f>TEXT(Table1[[#This Row],[Invoice Date]],"mmm")</f>
        <v>Sep</v>
      </c>
      <c r="Q9048" s="4">
        <f>WEEKNUM(Table1[[#This Row],[Invoice Date]])</f>
        <v>38</v>
      </c>
    </row>
    <row r="9049" spans="2:17"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c r="O9049" s="4" t="str">
        <f>TEXT(Table1[[#This Row],[Invoice Date]],"yyyy")</f>
        <v>2021</v>
      </c>
      <c r="P9049" s="4" t="str">
        <f>TEXT(Table1[[#This Row],[Invoice Date]],"mmm")</f>
        <v>Sep</v>
      </c>
      <c r="Q9049" s="4">
        <f>WEEKNUM(Table1[[#This Row],[Invoice Date]])</f>
        <v>38</v>
      </c>
    </row>
    <row r="9050" spans="2:17"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c r="O9050" s="4" t="str">
        <f>TEXT(Table1[[#This Row],[Invoice Date]],"yyyy")</f>
        <v>2021</v>
      </c>
      <c r="P9050" s="4" t="str">
        <f>TEXT(Table1[[#This Row],[Invoice Date]],"mmm")</f>
        <v>Sep</v>
      </c>
      <c r="Q9050" s="4">
        <f>WEEKNUM(Table1[[#This Row],[Invoice Date]])</f>
        <v>38</v>
      </c>
    </row>
    <row r="9051" spans="2:17"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c r="O9051" s="4" t="str">
        <f>TEXT(Table1[[#This Row],[Invoice Date]],"yyyy")</f>
        <v>2021</v>
      </c>
      <c r="P9051" s="4" t="str">
        <f>TEXT(Table1[[#This Row],[Invoice Date]],"mmm")</f>
        <v>Oct</v>
      </c>
      <c r="Q9051" s="4">
        <f>WEEKNUM(Table1[[#This Row],[Invoice Date]])</f>
        <v>42</v>
      </c>
    </row>
    <row r="9052" spans="2:17"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c r="O9052" s="4" t="str">
        <f>TEXT(Table1[[#This Row],[Invoice Date]],"yyyy")</f>
        <v>2021</v>
      </c>
      <c r="P9052" s="4" t="str">
        <f>TEXT(Table1[[#This Row],[Invoice Date]],"mmm")</f>
        <v>Oct</v>
      </c>
      <c r="Q9052" s="4">
        <f>WEEKNUM(Table1[[#This Row],[Invoice Date]])</f>
        <v>42</v>
      </c>
    </row>
    <row r="9053" spans="2:17"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c r="O9053" s="4" t="str">
        <f>TEXT(Table1[[#This Row],[Invoice Date]],"yyyy")</f>
        <v>2021</v>
      </c>
      <c r="P9053" s="4" t="str">
        <f>TEXT(Table1[[#This Row],[Invoice Date]],"mmm")</f>
        <v>Oct</v>
      </c>
      <c r="Q9053" s="4">
        <f>WEEKNUM(Table1[[#This Row],[Invoice Date]])</f>
        <v>42</v>
      </c>
    </row>
    <row r="9054" spans="2:17"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c r="O9054" s="4" t="str">
        <f>TEXT(Table1[[#This Row],[Invoice Date]],"yyyy")</f>
        <v>2021</v>
      </c>
      <c r="P9054" s="4" t="str">
        <f>TEXT(Table1[[#This Row],[Invoice Date]],"mmm")</f>
        <v>Oct</v>
      </c>
      <c r="Q9054" s="4">
        <f>WEEKNUM(Table1[[#This Row],[Invoice Date]])</f>
        <v>42</v>
      </c>
    </row>
    <row r="9055" spans="2:17"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c r="O9055" s="4" t="str">
        <f>TEXT(Table1[[#This Row],[Invoice Date]],"yyyy")</f>
        <v>2021</v>
      </c>
      <c r="P9055" s="4" t="str">
        <f>TEXT(Table1[[#This Row],[Invoice Date]],"mmm")</f>
        <v>Oct</v>
      </c>
      <c r="Q9055" s="4">
        <f>WEEKNUM(Table1[[#This Row],[Invoice Date]])</f>
        <v>42</v>
      </c>
    </row>
    <row r="9056" spans="2:17"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c r="O9056" s="4" t="str">
        <f>TEXT(Table1[[#This Row],[Invoice Date]],"yyyy")</f>
        <v>2021</v>
      </c>
      <c r="P9056" s="4" t="str">
        <f>TEXT(Table1[[#This Row],[Invoice Date]],"mmm")</f>
        <v>Oct</v>
      </c>
      <c r="Q9056" s="4">
        <f>WEEKNUM(Table1[[#This Row],[Invoice Date]])</f>
        <v>42</v>
      </c>
    </row>
    <row r="9057" spans="2:17"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c r="O9057" s="4" t="str">
        <f>TEXT(Table1[[#This Row],[Invoice Date]],"yyyy")</f>
        <v>2021</v>
      </c>
      <c r="P9057" s="4" t="str">
        <f>TEXT(Table1[[#This Row],[Invoice Date]],"mmm")</f>
        <v>Nov</v>
      </c>
      <c r="Q9057" s="4">
        <f>WEEKNUM(Table1[[#This Row],[Invoice Date]])</f>
        <v>46</v>
      </c>
    </row>
    <row r="9058" spans="2:17"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c r="O9058" s="4" t="str">
        <f>TEXT(Table1[[#This Row],[Invoice Date]],"yyyy")</f>
        <v>2021</v>
      </c>
      <c r="P9058" s="4" t="str">
        <f>TEXT(Table1[[#This Row],[Invoice Date]],"mmm")</f>
        <v>Nov</v>
      </c>
      <c r="Q9058" s="4">
        <f>WEEKNUM(Table1[[#This Row],[Invoice Date]])</f>
        <v>46</v>
      </c>
    </row>
    <row r="9059" spans="2:17"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c r="O9059" s="4" t="str">
        <f>TEXT(Table1[[#This Row],[Invoice Date]],"yyyy")</f>
        <v>2021</v>
      </c>
      <c r="P9059" s="4" t="str">
        <f>TEXT(Table1[[#This Row],[Invoice Date]],"mmm")</f>
        <v>Nov</v>
      </c>
      <c r="Q9059" s="4">
        <f>WEEKNUM(Table1[[#This Row],[Invoice Date]])</f>
        <v>46</v>
      </c>
    </row>
    <row r="9060" spans="2:17"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c r="O9060" s="4" t="str">
        <f>TEXT(Table1[[#This Row],[Invoice Date]],"yyyy")</f>
        <v>2021</v>
      </c>
      <c r="P9060" s="4" t="str">
        <f>TEXT(Table1[[#This Row],[Invoice Date]],"mmm")</f>
        <v>Nov</v>
      </c>
      <c r="Q9060" s="4">
        <f>WEEKNUM(Table1[[#This Row],[Invoice Date]])</f>
        <v>46</v>
      </c>
    </row>
    <row r="9061" spans="2:17"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c r="O9061" s="4" t="str">
        <f>TEXT(Table1[[#This Row],[Invoice Date]],"yyyy")</f>
        <v>2021</v>
      </c>
      <c r="P9061" s="4" t="str">
        <f>TEXT(Table1[[#This Row],[Invoice Date]],"mmm")</f>
        <v>Nov</v>
      </c>
      <c r="Q9061" s="4">
        <f>WEEKNUM(Table1[[#This Row],[Invoice Date]])</f>
        <v>46</v>
      </c>
    </row>
    <row r="9062" spans="2:17"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c r="O9062" s="4" t="str">
        <f>TEXT(Table1[[#This Row],[Invoice Date]],"yyyy")</f>
        <v>2021</v>
      </c>
      <c r="P9062" s="4" t="str">
        <f>TEXT(Table1[[#This Row],[Invoice Date]],"mmm")</f>
        <v>Nov</v>
      </c>
      <c r="Q9062" s="4">
        <f>WEEKNUM(Table1[[#This Row],[Invoice Date]])</f>
        <v>46</v>
      </c>
    </row>
    <row r="9063" spans="2:17"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c r="O9063" s="4" t="str">
        <f>TEXT(Table1[[#This Row],[Invoice Date]],"yyyy")</f>
        <v>2021</v>
      </c>
      <c r="P9063" s="4" t="str">
        <f>TEXT(Table1[[#This Row],[Invoice Date]],"mmm")</f>
        <v>Dec</v>
      </c>
      <c r="Q9063" s="4">
        <f>WEEKNUM(Table1[[#This Row],[Invoice Date]])</f>
        <v>51</v>
      </c>
    </row>
    <row r="9064" spans="2:17"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c r="O9064" s="4" t="str">
        <f>TEXT(Table1[[#This Row],[Invoice Date]],"yyyy")</f>
        <v>2021</v>
      </c>
      <c r="P9064" s="4" t="str">
        <f>TEXT(Table1[[#This Row],[Invoice Date]],"mmm")</f>
        <v>Dec</v>
      </c>
      <c r="Q9064" s="4">
        <f>WEEKNUM(Table1[[#This Row],[Invoice Date]])</f>
        <v>51</v>
      </c>
    </row>
    <row r="9065" spans="2:17"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c r="O9065" s="4" t="str">
        <f>TEXT(Table1[[#This Row],[Invoice Date]],"yyyy")</f>
        <v>2021</v>
      </c>
      <c r="P9065" s="4" t="str">
        <f>TEXT(Table1[[#This Row],[Invoice Date]],"mmm")</f>
        <v>Dec</v>
      </c>
      <c r="Q9065" s="4">
        <f>WEEKNUM(Table1[[#This Row],[Invoice Date]])</f>
        <v>51</v>
      </c>
    </row>
    <row r="9066" spans="2:17"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c r="O9066" s="4" t="str">
        <f>TEXT(Table1[[#This Row],[Invoice Date]],"yyyy")</f>
        <v>2021</v>
      </c>
      <c r="P9066" s="4" t="str">
        <f>TEXT(Table1[[#This Row],[Invoice Date]],"mmm")</f>
        <v>Dec</v>
      </c>
      <c r="Q9066" s="4">
        <f>WEEKNUM(Table1[[#This Row],[Invoice Date]])</f>
        <v>51</v>
      </c>
    </row>
    <row r="9067" spans="2:17"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c r="O9067" s="4" t="str">
        <f>TEXT(Table1[[#This Row],[Invoice Date]],"yyyy")</f>
        <v>2021</v>
      </c>
      <c r="P9067" s="4" t="str">
        <f>TEXT(Table1[[#This Row],[Invoice Date]],"mmm")</f>
        <v>Dec</v>
      </c>
      <c r="Q9067" s="4">
        <f>WEEKNUM(Table1[[#This Row],[Invoice Date]])</f>
        <v>51</v>
      </c>
    </row>
    <row r="9068" spans="2:17"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c r="O9068" s="4" t="str">
        <f>TEXT(Table1[[#This Row],[Invoice Date]],"yyyy")</f>
        <v>2021</v>
      </c>
      <c r="P9068" s="4" t="str">
        <f>TEXT(Table1[[#This Row],[Invoice Date]],"mmm")</f>
        <v>Dec</v>
      </c>
      <c r="Q9068" s="4">
        <f>WEEKNUM(Table1[[#This Row],[Invoice Date]])</f>
        <v>51</v>
      </c>
    </row>
    <row r="9069" spans="2:17"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c r="O9069" s="4" t="str">
        <f>TEXT(Table1[[#This Row],[Invoice Date]],"yyyy")</f>
        <v>2021</v>
      </c>
      <c r="P9069" s="4" t="str">
        <f>TEXT(Table1[[#This Row],[Invoice Date]],"mmm")</f>
        <v>Jan</v>
      </c>
      <c r="Q9069" s="4">
        <f>WEEKNUM(Table1[[#This Row],[Invoice Date]])</f>
        <v>2</v>
      </c>
    </row>
    <row r="9070" spans="2:17"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c r="O9070" s="4" t="str">
        <f>TEXT(Table1[[#This Row],[Invoice Date]],"yyyy")</f>
        <v>2021</v>
      </c>
      <c r="P9070" s="4" t="str">
        <f>TEXT(Table1[[#This Row],[Invoice Date]],"mmm")</f>
        <v>Jan</v>
      </c>
      <c r="Q9070" s="4">
        <f>WEEKNUM(Table1[[#This Row],[Invoice Date]])</f>
        <v>2</v>
      </c>
    </row>
    <row r="9071" spans="2:17"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c r="O9071" s="4" t="str">
        <f>TEXT(Table1[[#This Row],[Invoice Date]],"yyyy")</f>
        <v>2021</v>
      </c>
      <c r="P9071" s="4" t="str">
        <f>TEXT(Table1[[#This Row],[Invoice Date]],"mmm")</f>
        <v>Jan</v>
      </c>
      <c r="Q9071" s="4">
        <f>WEEKNUM(Table1[[#This Row],[Invoice Date]])</f>
        <v>2</v>
      </c>
    </row>
    <row r="9072" spans="2:17"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c r="O9072" s="4" t="str">
        <f>TEXT(Table1[[#This Row],[Invoice Date]],"yyyy")</f>
        <v>2021</v>
      </c>
      <c r="P9072" s="4" t="str">
        <f>TEXT(Table1[[#This Row],[Invoice Date]],"mmm")</f>
        <v>Jan</v>
      </c>
      <c r="Q9072" s="4">
        <f>WEEKNUM(Table1[[#This Row],[Invoice Date]])</f>
        <v>2</v>
      </c>
    </row>
    <row r="9073" spans="2:17"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c r="O9073" s="4" t="str">
        <f>TEXT(Table1[[#This Row],[Invoice Date]],"yyyy")</f>
        <v>2021</v>
      </c>
      <c r="P9073" s="4" t="str">
        <f>TEXT(Table1[[#This Row],[Invoice Date]],"mmm")</f>
        <v>Jan</v>
      </c>
      <c r="Q9073" s="4">
        <f>WEEKNUM(Table1[[#This Row],[Invoice Date]])</f>
        <v>2</v>
      </c>
    </row>
    <row r="9074" spans="2:17"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c r="O9074" s="4" t="str">
        <f>TEXT(Table1[[#This Row],[Invoice Date]],"yyyy")</f>
        <v>2021</v>
      </c>
      <c r="P9074" s="4" t="str">
        <f>TEXT(Table1[[#This Row],[Invoice Date]],"mmm")</f>
        <v>Jan</v>
      </c>
      <c r="Q9074" s="4">
        <f>WEEKNUM(Table1[[#This Row],[Invoice Date]])</f>
        <v>2</v>
      </c>
    </row>
    <row r="9075" spans="2:17"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c r="O9075" s="4" t="str">
        <f>TEXT(Table1[[#This Row],[Invoice Date]],"yyyy")</f>
        <v>2021</v>
      </c>
      <c r="P9075" s="4" t="str">
        <f>TEXT(Table1[[#This Row],[Invoice Date]],"mmm")</f>
        <v>Feb</v>
      </c>
      <c r="Q9075" s="4">
        <f>WEEKNUM(Table1[[#This Row],[Invoice Date]])</f>
        <v>7</v>
      </c>
    </row>
    <row r="9076" spans="2:17"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c r="O9076" s="4" t="str">
        <f>TEXT(Table1[[#This Row],[Invoice Date]],"yyyy")</f>
        <v>2021</v>
      </c>
      <c r="P9076" s="4" t="str">
        <f>TEXT(Table1[[#This Row],[Invoice Date]],"mmm")</f>
        <v>Feb</v>
      </c>
      <c r="Q9076" s="4">
        <f>WEEKNUM(Table1[[#This Row],[Invoice Date]])</f>
        <v>7</v>
      </c>
    </row>
    <row r="9077" spans="2:17"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c r="O9077" s="4" t="str">
        <f>TEXT(Table1[[#This Row],[Invoice Date]],"yyyy")</f>
        <v>2021</v>
      </c>
      <c r="P9077" s="4" t="str">
        <f>TEXT(Table1[[#This Row],[Invoice Date]],"mmm")</f>
        <v>Feb</v>
      </c>
      <c r="Q9077" s="4">
        <f>WEEKNUM(Table1[[#This Row],[Invoice Date]])</f>
        <v>7</v>
      </c>
    </row>
    <row r="9078" spans="2:17"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c r="O9078" s="4" t="str">
        <f>TEXT(Table1[[#This Row],[Invoice Date]],"yyyy")</f>
        <v>2021</v>
      </c>
      <c r="P9078" s="4" t="str">
        <f>TEXT(Table1[[#This Row],[Invoice Date]],"mmm")</f>
        <v>Feb</v>
      </c>
      <c r="Q9078" s="4">
        <f>WEEKNUM(Table1[[#This Row],[Invoice Date]])</f>
        <v>8</v>
      </c>
    </row>
    <row r="9079" spans="2:17"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c r="O9079" s="4" t="str">
        <f>TEXT(Table1[[#This Row],[Invoice Date]],"yyyy")</f>
        <v>2021</v>
      </c>
      <c r="P9079" s="4" t="str">
        <f>TEXT(Table1[[#This Row],[Invoice Date]],"mmm")</f>
        <v>Feb</v>
      </c>
      <c r="Q9079" s="4">
        <f>WEEKNUM(Table1[[#This Row],[Invoice Date]])</f>
        <v>8</v>
      </c>
    </row>
    <row r="9080" spans="2:17"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c r="O9080" s="4" t="str">
        <f>TEXT(Table1[[#This Row],[Invoice Date]],"yyyy")</f>
        <v>2021</v>
      </c>
      <c r="P9080" s="4" t="str">
        <f>TEXT(Table1[[#This Row],[Invoice Date]],"mmm")</f>
        <v>Feb</v>
      </c>
      <c r="Q9080" s="4">
        <f>WEEKNUM(Table1[[#This Row],[Invoice Date]])</f>
        <v>8</v>
      </c>
    </row>
    <row r="9081" spans="2:17"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c r="O9081" s="4" t="str">
        <f>TEXT(Table1[[#This Row],[Invoice Date]],"yyyy")</f>
        <v>2021</v>
      </c>
      <c r="P9081" s="4" t="str">
        <f>TEXT(Table1[[#This Row],[Invoice Date]],"mmm")</f>
        <v>Mar</v>
      </c>
      <c r="Q9081" s="4">
        <f>WEEKNUM(Table1[[#This Row],[Invoice Date]])</f>
        <v>12</v>
      </c>
    </row>
    <row r="9082" spans="2:17"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c r="O9082" s="4" t="str">
        <f>TEXT(Table1[[#This Row],[Invoice Date]],"yyyy")</f>
        <v>2021</v>
      </c>
      <c r="P9082" s="4" t="str">
        <f>TEXT(Table1[[#This Row],[Invoice Date]],"mmm")</f>
        <v>Mar</v>
      </c>
      <c r="Q9082" s="4">
        <f>WEEKNUM(Table1[[#This Row],[Invoice Date]])</f>
        <v>12</v>
      </c>
    </row>
    <row r="9083" spans="2:17"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c r="O9083" s="4" t="str">
        <f>TEXT(Table1[[#This Row],[Invoice Date]],"yyyy")</f>
        <v>2021</v>
      </c>
      <c r="P9083" s="4" t="str">
        <f>TEXT(Table1[[#This Row],[Invoice Date]],"mmm")</f>
        <v>Mar</v>
      </c>
      <c r="Q9083" s="4">
        <f>WEEKNUM(Table1[[#This Row],[Invoice Date]])</f>
        <v>12</v>
      </c>
    </row>
    <row r="9084" spans="2:17"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c r="O9084" s="4" t="str">
        <f>TEXT(Table1[[#This Row],[Invoice Date]],"yyyy")</f>
        <v>2021</v>
      </c>
      <c r="P9084" s="4" t="str">
        <f>TEXT(Table1[[#This Row],[Invoice Date]],"mmm")</f>
        <v>Mar</v>
      </c>
      <c r="Q9084" s="4">
        <f>WEEKNUM(Table1[[#This Row],[Invoice Date]])</f>
        <v>12</v>
      </c>
    </row>
    <row r="9085" spans="2:17"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c r="O9085" s="4" t="str">
        <f>TEXT(Table1[[#This Row],[Invoice Date]],"yyyy")</f>
        <v>2021</v>
      </c>
      <c r="P9085" s="4" t="str">
        <f>TEXT(Table1[[#This Row],[Invoice Date]],"mmm")</f>
        <v>Mar</v>
      </c>
      <c r="Q9085" s="4">
        <f>WEEKNUM(Table1[[#This Row],[Invoice Date]])</f>
        <v>12</v>
      </c>
    </row>
    <row r="9086" spans="2:17"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c r="O9086" s="4" t="str">
        <f>TEXT(Table1[[#This Row],[Invoice Date]],"yyyy")</f>
        <v>2021</v>
      </c>
      <c r="P9086" s="4" t="str">
        <f>TEXT(Table1[[#This Row],[Invoice Date]],"mmm")</f>
        <v>Mar</v>
      </c>
      <c r="Q9086" s="4">
        <f>WEEKNUM(Table1[[#This Row],[Invoice Date]])</f>
        <v>12</v>
      </c>
    </row>
    <row r="9087" spans="2:17"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c r="O9087" s="4" t="str">
        <f>TEXT(Table1[[#This Row],[Invoice Date]],"yyyy")</f>
        <v>2021</v>
      </c>
      <c r="P9087" s="4" t="str">
        <f>TEXT(Table1[[#This Row],[Invoice Date]],"mmm")</f>
        <v>Apr</v>
      </c>
      <c r="Q9087" s="4">
        <f>WEEKNUM(Table1[[#This Row],[Invoice Date]])</f>
        <v>16</v>
      </c>
    </row>
    <row r="9088" spans="2:17"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c r="O9088" s="4" t="str">
        <f>TEXT(Table1[[#This Row],[Invoice Date]],"yyyy")</f>
        <v>2021</v>
      </c>
      <c r="P9088" s="4" t="str">
        <f>TEXT(Table1[[#This Row],[Invoice Date]],"mmm")</f>
        <v>Apr</v>
      </c>
      <c r="Q9088" s="4">
        <f>WEEKNUM(Table1[[#This Row],[Invoice Date]])</f>
        <v>16</v>
      </c>
    </row>
    <row r="9089" spans="2:17"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c r="O9089" s="4" t="str">
        <f>TEXT(Table1[[#This Row],[Invoice Date]],"yyyy")</f>
        <v>2021</v>
      </c>
      <c r="P9089" s="4" t="str">
        <f>TEXT(Table1[[#This Row],[Invoice Date]],"mmm")</f>
        <v>Apr</v>
      </c>
      <c r="Q9089" s="4">
        <f>WEEKNUM(Table1[[#This Row],[Invoice Date]])</f>
        <v>16</v>
      </c>
    </row>
    <row r="9090" spans="2:17"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c r="O9090" s="4" t="str">
        <f>TEXT(Table1[[#This Row],[Invoice Date]],"yyyy")</f>
        <v>2021</v>
      </c>
      <c r="P9090" s="4" t="str">
        <f>TEXT(Table1[[#This Row],[Invoice Date]],"mmm")</f>
        <v>Apr</v>
      </c>
      <c r="Q9090" s="4">
        <f>WEEKNUM(Table1[[#This Row],[Invoice Date]])</f>
        <v>16</v>
      </c>
    </row>
    <row r="9091" spans="2:17"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c r="O9091" s="4" t="str">
        <f>TEXT(Table1[[#This Row],[Invoice Date]],"yyyy")</f>
        <v>2021</v>
      </c>
      <c r="P9091" s="4" t="str">
        <f>TEXT(Table1[[#This Row],[Invoice Date]],"mmm")</f>
        <v>Apr</v>
      </c>
      <c r="Q9091" s="4">
        <f>WEEKNUM(Table1[[#This Row],[Invoice Date]])</f>
        <v>16</v>
      </c>
    </row>
    <row r="9092" spans="2:17"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c r="O9092" s="4" t="str">
        <f>TEXT(Table1[[#This Row],[Invoice Date]],"yyyy")</f>
        <v>2021</v>
      </c>
      <c r="P9092" s="4" t="str">
        <f>TEXT(Table1[[#This Row],[Invoice Date]],"mmm")</f>
        <v>Apr</v>
      </c>
      <c r="Q9092" s="4">
        <f>WEEKNUM(Table1[[#This Row],[Invoice Date]])</f>
        <v>16</v>
      </c>
    </row>
    <row r="9093" spans="2:17"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c r="O9093" s="4" t="str">
        <f>TEXT(Table1[[#This Row],[Invoice Date]],"yyyy")</f>
        <v>2021</v>
      </c>
      <c r="P9093" s="4" t="str">
        <f>TEXT(Table1[[#This Row],[Invoice Date]],"mmm")</f>
        <v>May</v>
      </c>
      <c r="Q9093" s="4">
        <f>WEEKNUM(Table1[[#This Row],[Invoice Date]])</f>
        <v>21</v>
      </c>
    </row>
    <row r="9094" spans="2:17"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c r="O9094" s="4" t="str">
        <f>TEXT(Table1[[#This Row],[Invoice Date]],"yyyy")</f>
        <v>2021</v>
      </c>
      <c r="P9094" s="4" t="str">
        <f>TEXT(Table1[[#This Row],[Invoice Date]],"mmm")</f>
        <v>May</v>
      </c>
      <c r="Q9094" s="4">
        <f>WEEKNUM(Table1[[#This Row],[Invoice Date]])</f>
        <v>21</v>
      </c>
    </row>
    <row r="9095" spans="2:17"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c r="O9095" s="4" t="str">
        <f>TEXT(Table1[[#This Row],[Invoice Date]],"yyyy")</f>
        <v>2021</v>
      </c>
      <c r="P9095" s="4" t="str">
        <f>TEXT(Table1[[#This Row],[Invoice Date]],"mmm")</f>
        <v>May</v>
      </c>
      <c r="Q9095" s="4">
        <f>WEEKNUM(Table1[[#This Row],[Invoice Date]])</f>
        <v>21</v>
      </c>
    </row>
    <row r="9096" spans="2:17"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c r="O9096" s="4" t="str">
        <f>TEXT(Table1[[#This Row],[Invoice Date]],"yyyy")</f>
        <v>2021</v>
      </c>
      <c r="P9096" s="4" t="str">
        <f>TEXT(Table1[[#This Row],[Invoice Date]],"mmm")</f>
        <v>May</v>
      </c>
      <c r="Q9096" s="4">
        <f>WEEKNUM(Table1[[#This Row],[Invoice Date]])</f>
        <v>21</v>
      </c>
    </row>
    <row r="9097" spans="2:17"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c r="O9097" s="4" t="str">
        <f>TEXT(Table1[[#This Row],[Invoice Date]],"yyyy")</f>
        <v>2021</v>
      </c>
      <c r="P9097" s="4" t="str">
        <f>TEXT(Table1[[#This Row],[Invoice Date]],"mmm")</f>
        <v>May</v>
      </c>
      <c r="Q9097" s="4">
        <f>WEEKNUM(Table1[[#This Row],[Invoice Date]])</f>
        <v>21</v>
      </c>
    </row>
    <row r="9098" spans="2:17"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c r="O9098" s="4" t="str">
        <f>TEXT(Table1[[#This Row],[Invoice Date]],"yyyy")</f>
        <v>2021</v>
      </c>
      <c r="P9098" s="4" t="str">
        <f>TEXT(Table1[[#This Row],[Invoice Date]],"mmm")</f>
        <v>May</v>
      </c>
      <c r="Q9098" s="4">
        <f>WEEKNUM(Table1[[#This Row],[Invoice Date]])</f>
        <v>21</v>
      </c>
    </row>
    <row r="9099" spans="2:17"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c r="O9099" s="4" t="str">
        <f>TEXT(Table1[[#This Row],[Invoice Date]],"yyyy")</f>
        <v>2021</v>
      </c>
      <c r="P9099" s="4" t="str">
        <f>TEXT(Table1[[#This Row],[Invoice Date]],"mmm")</f>
        <v>Jun</v>
      </c>
      <c r="Q9099" s="4">
        <f>WEEKNUM(Table1[[#This Row],[Invoice Date]])</f>
        <v>25</v>
      </c>
    </row>
    <row r="9100" spans="2:17"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c r="O9100" s="4" t="str">
        <f>TEXT(Table1[[#This Row],[Invoice Date]],"yyyy")</f>
        <v>2021</v>
      </c>
      <c r="P9100" s="4" t="str">
        <f>TEXT(Table1[[#This Row],[Invoice Date]],"mmm")</f>
        <v>Jun</v>
      </c>
      <c r="Q9100" s="4">
        <f>WEEKNUM(Table1[[#This Row],[Invoice Date]])</f>
        <v>25</v>
      </c>
    </row>
    <row r="9101" spans="2:17"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c r="O9101" s="4" t="str">
        <f>TEXT(Table1[[#This Row],[Invoice Date]],"yyyy")</f>
        <v>2021</v>
      </c>
      <c r="P9101" s="4" t="str">
        <f>TEXT(Table1[[#This Row],[Invoice Date]],"mmm")</f>
        <v>Jun</v>
      </c>
      <c r="Q9101" s="4">
        <f>WEEKNUM(Table1[[#This Row],[Invoice Date]])</f>
        <v>25</v>
      </c>
    </row>
    <row r="9102" spans="2:17"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c r="O9102" s="4" t="str">
        <f>TEXT(Table1[[#This Row],[Invoice Date]],"yyyy")</f>
        <v>2021</v>
      </c>
      <c r="P9102" s="4" t="str">
        <f>TEXT(Table1[[#This Row],[Invoice Date]],"mmm")</f>
        <v>Jun</v>
      </c>
      <c r="Q9102" s="4">
        <f>WEEKNUM(Table1[[#This Row],[Invoice Date]])</f>
        <v>25</v>
      </c>
    </row>
    <row r="9103" spans="2:17"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c r="O9103" s="4" t="str">
        <f>TEXT(Table1[[#This Row],[Invoice Date]],"yyyy")</f>
        <v>2021</v>
      </c>
      <c r="P9103" s="4" t="str">
        <f>TEXT(Table1[[#This Row],[Invoice Date]],"mmm")</f>
        <v>Jun</v>
      </c>
      <c r="Q9103" s="4">
        <f>WEEKNUM(Table1[[#This Row],[Invoice Date]])</f>
        <v>25</v>
      </c>
    </row>
    <row r="9104" spans="2:17"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c r="O9104" s="4" t="str">
        <f>TEXT(Table1[[#This Row],[Invoice Date]],"yyyy")</f>
        <v>2021</v>
      </c>
      <c r="P9104" s="4" t="str">
        <f>TEXT(Table1[[#This Row],[Invoice Date]],"mmm")</f>
        <v>Jun</v>
      </c>
      <c r="Q9104" s="4">
        <f>WEEKNUM(Table1[[#This Row],[Invoice Date]])</f>
        <v>25</v>
      </c>
    </row>
    <row r="9105" spans="2:17"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c r="O9105" s="4" t="str">
        <f>TEXT(Table1[[#This Row],[Invoice Date]],"yyyy")</f>
        <v>2021</v>
      </c>
      <c r="P9105" s="4" t="str">
        <f>TEXT(Table1[[#This Row],[Invoice Date]],"mmm")</f>
        <v>Jul</v>
      </c>
      <c r="Q9105" s="4">
        <f>WEEKNUM(Table1[[#This Row],[Invoice Date]])</f>
        <v>29</v>
      </c>
    </row>
    <row r="9106" spans="2:17"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c r="O9106" s="4" t="str">
        <f>TEXT(Table1[[#This Row],[Invoice Date]],"yyyy")</f>
        <v>2021</v>
      </c>
      <c r="P9106" s="4" t="str">
        <f>TEXT(Table1[[#This Row],[Invoice Date]],"mmm")</f>
        <v>Jul</v>
      </c>
      <c r="Q9106" s="4">
        <f>WEEKNUM(Table1[[#This Row],[Invoice Date]])</f>
        <v>29</v>
      </c>
    </row>
    <row r="9107" spans="2:17"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c r="O9107" s="4" t="str">
        <f>TEXT(Table1[[#This Row],[Invoice Date]],"yyyy")</f>
        <v>2021</v>
      </c>
      <c r="P9107" s="4" t="str">
        <f>TEXT(Table1[[#This Row],[Invoice Date]],"mmm")</f>
        <v>Jul</v>
      </c>
      <c r="Q9107" s="4">
        <f>WEEKNUM(Table1[[#This Row],[Invoice Date]])</f>
        <v>29</v>
      </c>
    </row>
    <row r="9108" spans="2:17"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c r="O9108" s="4" t="str">
        <f>TEXT(Table1[[#This Row],[Invoice Date]],"yyyy")</f>
        <v>2021</v>
      </c>
      <c r="P9108" s="4" t="str">
        <f>TEXT(Table1[[#This Row],[Invoice Date]],"mmm")</f>
        <v>Jul</v>
      </c>
      <c r="Q9108" s="4">
        <f>WEEKNUM(Table1[[#This Row],[Invoice Date]])</f>
        <v>29</v>
      </c>
    </row>
    <row r="9109" spans="2:17"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c r="O9109" s="4" t="str">
        <f>TEXT(Table1[[#This Row],[Invoice Date]],"yyyy")</f>
        <v>2021</v>
      </c>
      <c r="P9109" s="4" t="str">
        <f>TEXT(Table1[[#This Row],[Invoice Date]],"mmm")</f>
        <v>Jul</v>
      </c>
      <c r="Q9109" s="4">
        <f>WEEKNUM(Table1[[#This Row],[Invoice Date]])</f>
        <v>29</v>
      </c>
    </row>
    <row r="9110" spans="2:17"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c r="O9110" s="4" t="str">
        <f>TEXT(Table1[[#This Row],[Invoice Date]],"yyyy")</f>
        <v>2021</v>
      </c>
      <c r="P9110" s="4" t="str">
        <f>TEXT(Table1[[#This Row],[Invoice Date]],"mmm")</f>
        <v>Jul</v>
      </c>
      <c r="Q9110" s="4">
        <f>WEEKNUM(Table1[[#This Row],[Invoice Date]])</f>
        <v>29</v>
      </c>
    </row>
    <row r="9111" spans="2:17"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c r="O9111" s="4" t="str">
        <f>TEXT(Table1[[#This Row],[Invoice Date]],"yyyy")</f>
        <v>2021</v>
      </c>
      <c r="P9111" s="4" t="str">
        <f>TEXT(Table1[[#This Row],[Invoice Date]],"mmm")</f>
        <v>Aug</v>
      </c>
      <c r="Q9111" s="4">
        <f>WEEKNUM(Table1[[#This Row],[Invoice Date]])</f>
        <v>34</v>
      </c>
    </row>
    <row r="9112" spans="2:17"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c r="O9112" s="4" t="str">
        <f>TEXT(Table1[[#This Row],[Invoice Date]],"yyyy")</f>
        <v>2021</v>
      </c>
      <c r="P9112" s="4" t="str">
        <f>TEXT(Table1[[#This Row],[Invoice Date]],"mmm")</f>
        <v>Aug</v>
      </c>
      <c r="Q9112" s="4">
        <f>WEEKNUM(Table1[[#This Row],[Invoice Date]])</f>
        <v>34</v>
      </c>
    </row>
    <row r="9113" spans="2:17"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c r="O9113" s="4" t="str">
        <f>TEXT(Table1[[#This Row],[Invoice Date]],"yyyy")</f>
        <v>2021</v>
      </c>
      <c r="P9113" s="4" t="str">
        <f>TEXT(Table1[[#This Row],[Invoice Date]],"mmm")</f>
        <v>Aug</v>
      </c>
      <c r="Q9113" s="4">
        <f>WEEKNUM(Table1[[#This Row],[Invoice Date]])</f>
        <v>34</v>
      </c>
    </row>
    <row r="9114" spans="2:17"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c r="O9114" s="4" t="str">
        <f>TEXT(Table1[[#This Row],[Invoice Date]],"yyyy")</f>
        <v>2021</v>
      </c>
      <c r="P9114" s="4" t="str">
        <f>TEXT(Table1[[#This Row],[Invoice Date]],"mmm")</f>
        <v>Aug</v>
      </c>
      <c r="Q9114" s="4">
        <f>WEEKNUM(Table1[[#This Row],[Invoice Date]])</f>
        <v>34</v>
      </c>
    </row>
    <row r="9115" spans="2:17"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c r="O9115" s="4" t="str">
        <f>TEXT(Table1[[#This Row],[Invoice Date]],"yyyy")</f>
        <v>2021</v>
      </c>
      <c r="P9115" s="4" t="str">
        <f>TEXT(Table1[[#This Row],[Invoice Date]],"mmm")</f>
        <v>Aug</v>
      </c>
      <c r="Q9115" s="4">
        <f>WEEKNUM(Table1[[#This Row],[Invoice Date]])</f>
        <v>34</v>
      </c>
    </row>
    <row r="9116" spans="2:17"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c r="O9116" s="4" t="str">
        <f>TEXT(Table1[[#This Row],[Invoice Date]],"yyyy")</f>
        <v>2021</v>
      </c>
      <c r="P9116" s="4" t="str">
        <f>TEXT(Table1[[#This Row],[Invoice Date]],"mmm")</f>
        <v>Aug</v>
      </c>
      <c r="Q9116" s="4">
        <f>WEEKNUM(Table1[[#This Row],[Invoice Date]])</f>
        <v>34</v>
      </c>
    </row>
    <row r="9117" spans="2:17"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c r="O9117" s="4" t="str">
        <f>TEXT(Table1[[#This Row],[Invoice Date]],"yyyy")</f>
        <v>2021</v>
      </c>
      <c r="P9117" s="4" t="str">
        <f>TEXT(Table1[[#This Row],[Invoice Date]],"mmm")</f>
        <v>Sep</v>
      </c>
      <c r="Q9117" s="4">
        <f>WEEKNUM(Table1[[#This Row],[Invoice Date]])</f>
        <v>38</v>
      </c>
    </row>
    <row r="9118" spans="2:17"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c r="O9118" s="4" t="str">
        <f>TEXT(Table1[[#This Row],[Invoice Date]],"yyyy")</f>
        <v>2021</v>
      </c>
      <c r="P9118" s="4" t="str">
        <f>TEXT(Table1[[#This Row],[Invoice Date]],"mmm")</f>
        <v>Sep</v>
      </c>
      <c r="Q9118" s="4">
        <f>WEEKNUM(Table1[[#This Row],[Invoice Date]])</f>
        <v>38</v>
      </c>
    </row>
    <row r="9119" spans="2:17"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c r="O9119" s="4" t="str">
        <f>TEXT(Table1[[#This Row],[Invoice Date]],"yyyy")</f>
        <v>2021</v>
      </c>
      <c r="P9119" s="4" t="str">
        <f>TEXT(Table1[[#This Row],[Invoice Date]],"mmm")</f>
        <v>Sep</v>
      </c>
      <c r="Q9119" s="4">
        <f>WEEKNUM(Table1[[#This Row],[Invoice Date]])</f>
        <v>38</v>
      </c>
    </row>
    <row r="9120" spans="2:17"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c r="O9120" s="4" t="str">
        <f>TEXT(Table1[[#This Row],[Invoice Date]],"yyyy")</f>
        <v>2021</v>
      </c>
      <c r="P9120" s="4" t="str">
        <f>TEXT(Table1[[#This Row],[Invoice Date]],"mmm")</f>
        <v>Sep</v>
      </c>
      <c r="Q9120" s="4">
        <f>WEEKNUM(Table1[[#This Row],[Invoice Date]])</f>
        <v>38</v>
      </c>
    </row>
    <row r="9121" spans="2:17"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c r="O9121" s="4" t="str">
        <f>TEXT(Table1[[#This Row],[Invoice Date]],"yyyy")</f>
        <v>2021</v>
      </c>
      <c r="P9121" s="4" t="str">
        <f>TEXT(Table1[[#This Row],[Invoice Date]],"mmm")</f>
        <v>Sep</v>
      </c>
      <c r="Q9121" s="4">
        <f>WEEKNUM(Table1[[#This Row],[Invoice Date]])</f>
        <v>38</v>
      </c>
    </row>
    <row r="9122" spans="2:17"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c r="O9122" s="4" t="str">
        <f>TEXT(Table1[[#This Row],[Invoice Date]],"yyyy")</f>
        <v>2021</v>
      </c>
      <c r="P9122" s="4" t="str">
        <f>TEXT(Table1[[#This Row],[Invoice Date]],"mmm")</f>
        <v>Sep</v>
      </c>
      <c r="Q9122" s="4">
        <f>WEEKNUM(Table1[[#This Row],[Invoice Date]])</f>
        <v>38</v>
      </c>
    </row>
    <row r="9123" spans="2:17"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c r="O9123" s="4" t="str">
        <f>TEXT(Table1[[#This Row],[Invoice Date]],"yyyy")</f>
        <v>2021</v>
      </c>
      <c r="P9123" s="4" t="str">
        <f>TEXT(Table1[[#This Row],[Invoice Date]],"mmm")</f>
        <v>Oct</v>
      </c>
      <c r="Q9123" s="4">
        <f>WEEKNUM(Table1[[#This Row],[Invoice Date]])</f>
        <v>43</v>
      </c>
    </row>
    <row r="9124" spans="2:17"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c r="O9124" s="4" t="str">
        <f>TEXT(Table1[[#This Row],[Invoice Date]],"yyyy")</f>
        <v>2021</v>
      </c>
      <c r="P9124" s="4" t="str">
        <f>TEXT(Table1[[#This Row],[Invoice Date]],"mmm")</f>
        <v>Oct</v>
      </c>
      <c r="Q9124" s="4">
        <f>WEEKNUM(Table1[[#This Row],[Invoice Date]])</f>
        <v>43</v>
      </c>
    </row>
    <row r="9125" spans="2:17"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c r="O9125" s="4" t="str">
        <f>TEXT(Table1[[#This Row],[Invoice Date]],"yyyy")</f>
        <v>2021</v>
      </c>
      <c r="P9125" s="4" t="str">
        <f>TEXT(Table1[[#This Row],[Invoice Date]],"mmm")</f>
        <v>Oct</v>
      </c>
      <c r="Q9125" s="4">
        <f>WEEKNUM(Table1[[#This Row],[Invoice Date]])</f>
        <v>43</v>
      </c>
    </row>
    <row r="9126" spans="2:17"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c r="O9126" s="4" t="str">
        <f>TEXT(Table1[[#This Row],[Invoice Date]],"yyyy")</f>
        <v>2021</v>
      </c>
      <c r="P9126" s="4" t="str">
        <f>TEXT(Table1[[#This Row],[Invoice Date]],"mmm")</f>
        <v>Oct</v>
      </c>
      <c r="Q9126" s="4">
        <f>WEEKNUM(Table1[[#This Row],[Invoice Date]])</f>
        <v>43</v>
      </c>
    </row>
    <row r="9127" spans="2:17"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c r="O9127" s="4" t="str">
        <f>TEXT(Table1[[#This Row],[Invoice Date]],"yyyy")</f>
        <v>2021</v>
      </c>
      <c r="P9127" s="4" t="str">
        <f>TEXT(Table1[[#This Row],[Invoice Date]],"mmm")</f>
        <v>Oct</v>
      </c>
      <c r="Q9127" s="4">
        <f>WEEKNUM(Table1[[#This Row],[Invoice Date]])</f>
        <v>43</v>
      </c>
    </row>
    <row r="9128" spans="2:17"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c r="O9128" s="4" t="str">
        <f>TEXT(Table1[[#This Row],[Invoice Date]],"yyyy")</f>
        <v>2021</v>
      </c>
      <c r="P9128" s="4" t="str">
        <f>TEXT(Table1[[#This Row],[Invoice Date]],"mmm")</f>
        <v>Oct</v>
      </c>
      <c r="Q9128" s="4">
        <f>WEEKNUM(Table1[[#This Row],[Invoice Date]])</f>
        <v>43</v>
      </c>
    </row>
    <row r="9129" spans="2:17"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c r="O9129" s="4" t="str">
        <f>TEXT(Table1[[#This Row],[Invoice Date]],"yyyy")</f>
        <v>2021</v>
      </c>
      <c r="P9129" s="4" t="str">
        <f>TEXT(Table1[[#This Row],[Invoice Date]],"mmm")</f>
        <v>Nov</v>
      </c>
      <c r="Q9129" s="4">
        <f>WEEKNUM(Table1[[#This Row],[Invoice Date]])</f>
        <v>47</v>
      </c>
    </row>
    <row r="9130" spans="2:17"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c r="O9130" s="4" t="str">
        <f>TEXT(Table1[[#This Row],[Invoice Date]],"yyyy")</f>
        <v>2021</v>
      </c>
      <c r="P9130" s="4" t="str">
        <f>TEXT(Table1[[#This Row],[Invoice Date]],"mmm")</f>
        <v>Nov</v>
      </c>
      <c r="Q9130" s="4">
        <f>WEEKNUM(Table1[[#This Row],[Invoice Date]])</f>
        <v>47</v>
      </c>
    </row>
    <row r="9131" spans="2:17"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c r="O9131" s="4" t="str">
        <f>TEXT(Table1[[#This Row],[Invoice Date]],"yyyy")</f>
        <v>2021</v>
      </c>
      <c r="P9131" s="4" t="str">
        <f>TEXT(Table1[[#This Row],[Invoice Date]],"mmm")</f>
        <v>Nov</v>
      </c>
      <c r="Q9131" s="4">
        <f>WEEKNUM(Table1[[#This Row],[Invoice Date]])</f>
        <v>47</v>
      </c>
    </row>
    <row r="9132" spans="2:17"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c r="O9132" s="4" t="str">
        <f>TEXT(Table1[[#This Row],[Invoice Date]],"yyyy")</f>
        <v>2021</v>
      </c>
      <c r="P9132" s="4" t="str">
        <f>TEXT(Table1[[#This Row],[Invoice Date]],"mmm")</f>
        <v>Nov</v>
      </c>
      <c r="Q9132" s="4">
        <f>WEEKNUM(Table1[[#This Row],[Invoice Date]])</f>
        <v>47</v>
      </c>
    </row>
    <row r="9133" spans="2:17"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c r="O9133" s="4" t="str">
        <f>TEXT(Table1[[#This Row],[Invoice Date]],"yyyy")</f>
        <v>2021</v>
      </c>
      <c r="P9133" s="4" t="str">
        <f>TEXT(Table1[[#This Row],[Invoice Date]],"mmm")</f>
        <v>Nov</v>
      </c>
      <c r="Q9133" s="4">
        <f>WEEKNUM(Table1[[#This Row],[Invoice Date]])</f>
        <v>47</v>
      </c>
    </row>
    <row r="9134" spans="2:17"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c r="O9134" s="4" t="str">
        <f>TEXT(Table1[[#This Row],[Invoice Date]],"yyyy")</f>
        <v>2021</v>
      </c>
      <c r="P9134" s="4" t="str">
        <f>TEXT(Table1[[#This Row],[Invoice Date]],"mmm")</f>
        <v>Nov</v>
      </c>
      <c r="Q9134" s="4">
        <f>WEEKNUM(Table1[[#This Row],[Invoice Date]])</f>
        <v>47</v>
      </c>
    </row>
    <row r="9135" spans="2:17"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c r="O9135" s="4" t="str">
        <f>TEXT(Table1[[#This Row],[Invoice Date]],"yyyy")</f>
        <v>2021</v>
      </c>
      <c r="P9135" s="4" t="str">
        <f>TEXT(Table1[[#This Row],[Invoice Date]],"mmm")</f>
        <v>Dec</v>
      </c>
      <c r="Q9135" s="4">
        <f>WEEKNUM(Table1[[#This Row],[Invoice Date]])</f>
        <v>51</v>
      </c>
    </row>
    <row r="9136" spans="2:17"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c r="O9136" s="4" t="str">
        <f>TEXT(Table1[[#This Row],[Invoice Date]],"yyyy")</f>
        <v>2021</v>
      </c>
      <c r="P9136" s="4" t="str">
        <f>TEXT(Table1[[#This Row],[Invoice Date]],"mmm")</f>
        <v>Dec</v>
      </c>
      <c r="Q9136" s="4">
        <f>WEEKNUM(Table1[[#This Row],[Invoice Date]])</f>
        <v>51</v>
      </c>
    </row>
    <row r="9137" spans="2:17"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c r="O9137" s="4" t="str">
        <f>TEXT(Table1[[#This Row],[Invoice Date]],"yyyy")</f>
        <v>2021</v>
      </c>
      <c r="P9137" s="4" t="str">
        <f>TEXT(Table1[[#This Row],[Invoice Date]],"mmm")</f>
        <v>Dec</v>
      </c>
      <c r="Q9137" s="4">
        <f>WEEKNUM(Table1[[#This Row],[Invoice Date]])</f>
        <v>51</v>
      </c>
    </row>
    <row r="9138" spans="2:17"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c r="O9138" s="4" t="str">
        <f>TEXT(Table1[[#This Row],[Invoice Date]],"yyyy")</f>
        <v>2021</v>
      </c>
      <c r="P9138" s="4" t="str">
        <f>TEXT(Table1[[#This Row],[Invoice Date]],"mmm")</f>
        <v>Dec</v>
      </c>
      <c r="Q9138" s="4">
        <f>WEEKNUM(Table1[[#This Row],[Invoice Date]])</f>
        <v>51</v>
      </c>
    </row>
    <row r="9139" spans="2:17"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c r="O9139" s="4" t="str">
        <f>TEXT(Table1[[#This Row],[Invoice Date]],"yyyy")</f>
        <v>2021</v>
      </c>
      <c r="P9139" s="4" t="str">
        <f>TEXT(Table1[[#This Row],[Invoice Date]],"mmm")</f>
        <v>Dec</v>
      </c>
      <c r="Q9139" s="4">
        <f>WEEKNUM(Table1[[#This Row],[Invoice Date]])</f>
        <v>51</v>
      </c>
    </row>
    <row r="9140" spans="2:17"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c r="O9140" s="4" t="str">
        <f>TEXT(Table1[[#This Row],[Invoice Date]],"yyyy")</f>
        <v>2021</v>
      </c>
      <c r="P9140" s="4" t="str">
        <f>TEXT(Table1[[#This Row],[Invoice Date]],"mmm")</f>
        <v>Dec</v>
      </c>
      <c r="Q9140" s="4">
        <f>WEEKNUM(Table1[[#This Row],[Invoice Date]])</f>
        <v>51</v>
      </c>
    </row>
    <row r="9141" spans="2:17"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c r="O9141" s="4" t="str">
        <f>TEXT(Table1[[#This Row],[Invoice Date]],"yyyy")</f>
        <v>2021</v>
      </c>
      <c r="P9141" s="4" t="str">
        <f>TEXT(Table1[[#This Row],[Invoice Date]],"mmm")</f>
        <v>Jan</v>
      </c>
      <c r="Q9141" s="4">
        <f>WEEKNUM(Table1[[#This Row],[Invoice Date]])</f>
        <v>4</v>
      </c>
    </row>
    <row r="9142" spans="2:17"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c r="O9142" s="4" t="str">
        <f>TEXT(Table1[[#This Row],[Invoice Date]],"yyyy")</f>
        <v>2021</v>
      </c>
      <c r="P9142" s="4" t="str">
        <f>TEXT(Table1[[#This Row],[Invoice Date]],"mmm")</f>
        <v>Jan</v>
      </c>
      <c r="Q9142" s="4">
        <f>WEEKNUM(Table1[[#This Row],[Invoice Date]])</f>
        <v>4</v>
      </c>
    </row>
    <row r="9143" spans="2:17"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c r="O9143" s="4" t="str">
        <f>TEXT(Table1[[#This Row],[Invoice Date]],"yyyy")</f>
        <v>2021</v>
      </c>
      <c r="P9143" s="4" t="str">
        <f>TEXT(Table1[[#This Row],[Invoice Date]],"mmm")</f>
        <v>Jan</v>
      </c>
      <c r="Q9143" s="4">
        <f>WEEKNUM(Table1[[#This Row],[Invoice Date]])</f>
        <v>4</v>
      </c>
    </row>
    <row r="9144" spans="2:17"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c r="O9144" s="4" t="str">
        <f>TEXT(Table1[[#This Row],[Invoice Date]],"yyyy")</f>
        <v>2021</v>
      </c>
      <c r="P9144" s="4" t="str">
        <f>TEXT(Table1[[#This Row],[Invoice Date]],"mmm")</f>
        <v>Jan</v>
      </c>
      <c r="Q9144" s="4">
        <f>WEEKNUM(Table1[[#This Row],[Invoice Date]])</f>
        <v>4</v>
      </c>
    </row>
    <row r="9145" spans="2:17"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c r="O9145" s="4" t="str">
        <f>TEXT(Table1[[#This Row],[Invoice Date]],"yyyy")</f>
        <v>2021</v>
      </c>
      <c r="P9145" s="4" t="str">
        <f>TEXT(Table1[[#This Row],[Invoice Date]],"mmm")</f>
        <v>Jan</v>
      </c>
      <c r="Q9145" s="4">
        <f>WEEKNUM(Table1[[#This Row],[Invoice Date]])</f>
        <v>4</v>
      </c>
    </row>
    <row r="9146" spans="2:17"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c r="O9146" s="4" t="str">
        <f>TEXT(Table1[[#This Row],[Invoice Date]],"yyyy")</f>
        <v>2021</v>
      </c>
      <c r="P9146" s="4" t="str">
        <f>TEXT(Table1[[#This Row],[Invoice Date]],"mmm")</f>
        <v>Jan</v>
      </c>
      <c r="Q9146" s="4">
        <f>WEEKNUM(Table1[[#This Row],[Invoice Date]])</f>
        <v>4</v>
      </c>
    </row>
    <row r="9147" spans="2:17"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c r="O9147" s="4" t="str">
        <f>TEXT(Table1[[#This Row],[Invoice Date]],"yyyy")</f>
        <v>2021</v>
      </c>
      <c r="P9147" s="4" t="str">
        <f>TEXT(Table1[[#This Row],[Invoice Date]],"mmm")</f>
        <v>Feb</v>
      </c>
      <c r="Q9147" s="4">
        <f>WEEKNUM(Table1[[#This Row],[Invoice Date]])</f>
        <v>9</v>
      </c>
    </row>
    <row r="9148" spans="2:17"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c r="O9148" s="4" t="str">
        <f>TEXT(Table1[[#This Row],[Invoice Date]],"yyyy")</f>
        <v>2021</v>
      </c>
      <c r="P9148" s="4" t="str">
        <f>TEXT(Table1[[#This Row],[Invoice Date]],"mmm")</f>
        <v>Feb</v>
      </c>
      <c r="Q9148" s="4">
        <f>WEEKNUM(Table1[[#This Row],[Invoice Date]])</f>
        <v>9</v>
      </c>
    </row>
    <row r="9149" spans="2:17"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c r="O9149" s="4" t="str">
        <f>TEXT(Table1[[#This Row],[Invoice Date]],"yyyy")</f>
        <v>2021</v>
      </c>
      <c r="P9149" s="4" t="str">
        <f>TEXT(Table1[[#This Row],[Invoice Date]],"mmm")</f>
        <v>Feb</v>
      </c>
      <c r="Q9149" s="4">
        <f>WEEKNUM(Table1[[#This Row],[Invoice Date]])</f>
        <v>9</v>
      </c>
    </row>
    <row r="9150" spans="2:17"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c r="O9150" s="4" t="str">
        <f>TEXT(Table1[[#This Row],[Invoice Date]],"yyyy")</f>
        <v>2021</v>
      </c>
      <c r="P9150" s="4" t="str">
        <f>TEXT(Table1[[#This Row],[Invoice Date]],"mmm")</f>
        <v>Feb</v>
      </c>
      <c r="Q9150" s="4">
        <f>WEEKNUM(Table1[[#This Row],[Invoice Date]])</f>
        <v>9</v>
      </c>
    </row>
    <row r="9151" spans="2:17"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c r="O9151" s="4" t="str">
        <f>TEXT(Table1[[#This Row],[Invoice Date]],"yyyy")</f>
        <v>2021</v>
      </c>
      <c r="P9151" s="4" t="str">
        <f>TEXT(Table1[[#This Row],[Invoice Date]],"mmm")</f>
        <v>Feb</v>
      </c>
      <c r="Q9151" s="4">
        <f>WEEKNUM(Table1[[#This Row],[Invoice Date]])</f>
        <v>9</v>
      </c>
    </row>
    <row r="9152" spans="2:17"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c r="O9152" s="4" t="str">
        <f>TEXT(Table1[[#This Row],[Invoice Date]],"yyyy")</f>
        <v>2021</v>
      </c>
      <c r="P9152" s="4" t="str">
        <f>TEXT(Table1[[#This Row],[Invoice Date]],"mmm")</f>
        <v>Feb</v>
      </c>
      <c r="Q9152" s="4">
        <f>WEEKNUM(Table1[[#This Row],[Invoice Date]])</f>
        <v>9</v>
      </c>
    </row>
    <row r="9153" spans="2:17"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c r="O9153" s="4" t="str">
        <f>TEXT(Table1[[#This Row],[Invoice Date]],"yyyy")</f>
        <v>2021</v>
      </c>
      <c r="P9153" s="4" t="str">
        <f>TEXT(Table1[[#This Row],[Invoice Date]],"mmm")</f>
        <v>Mar</v>
      </c>
      <c r="Q9153" s="4">
        <f>WEEKNUM(Table1[[#This Row],[Invoice Date]])</f>
        <v>12</v>
      </c>
    </row>
    <row r="9154" spans="2:17"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c r="O9154" s="4" t="str">
        <f>TEXT(Table1[[#This Row],[Invoice Date]],"yyyy")</f>
        <v>2021</v>
      </c>
      <c r="P9154" s="4" t="str">
        <f>TEXT(Table1[[#This Row],[Invoice Date]],"mmm")</f>
        <v>Mar</v>
      </c>
      <c r="Q9154" s="4">
        <f>WEEKNUM(Table1[[#This Row],[Invoice Date]])</f>
        <v>12</v>
      </c>
    </row>
    <row r="9155" spans="2:17"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c r="O9155" s="4" t="str">
        <f>TEXT(Table1[[#This Row],[Invoice Date]],"yyyy")</f>
        <v>2021</v>
      </c>
      <c r="P9155" s="4" t="str">
        <f>TEXT(Table1[[#This Row],[Invoice Date]],"mmm")</f>
        <v>Mar</v>
      </c>
      <c r="Q9155" s="4">
        <f>WEEKNUM(Table1[[#This Row],[Invoice Date]])</f>
        <v>12</v>
      </c>
    </row>
    <row r="9156" spans="2:17"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c r="O9156" s="4" t="str">
        <f>TEXT(Table1[[#This Row],[Invoice Date]],"yyyy")</f>
        <v>2021</v>
      </c>
      <c r="P9156" s="4" t="str">
        <f>TEXT(Table1[[#This Row],[Invoice Date]],"mmm")</f>
        <v>Mar</v>
      </c>
      <c r="Q9156" s="4">
        <f>WEEKNUM(Table1[[#This Row],[Invoice Date]])</f>
        <v>12</v>
      </c>
    </row>
    <row r="9157" spans="2:17"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c r="O9157" s="4" t="str">
        <f>TEXT(Table1[[#This Row],[Invoice Date]],"yyyy")</f>
        <v>2021</v>
      </c>
      <c r="P9157" s="4" t="str">
        <f>TEXT(Table1[[#This Row],[Invoice Date]],"mmm")</f>
        <v>Mar</v>
      </c>
      <c r="Q9157" s="4">
        <f>WEEKNUM(Table1[[#This Row],[Invoice Date]])</f>
        <v>12</v>
      </c>
    </row>
    <row r="9158" spans="2:17"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c r="O9158" s="4" t="str">
        <f>TEXT(Table1[[#This Row],[Invoice Date]],"yyyy")</f>
        <v>2021</v>
      </c>
      <c r="P9158" s="4" t="str">
        <f>TEXT(Table1[[#This Row],[Invoice Date]],"mmm")</f>
        <v>Mar</v>
      </c>
      <c r="Q9158" s="4">
        <f>WEEKNUM(Table1[[#This Row],[Invoice Date]])</f>
        <v>12</v>
      </c>
    </row>
    <row r="9159" spans="2:17"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c r="O9159" s="4" t="str">
        <f>TEXT(Table1[[#This Row],[Invoice Date]],"yyyy")</f>
        <v>2021</v>
      </c>
      <c r="P9159" s="4" t="str">
        <f>TEXT(Table1[[#This Row],[Invoice Date]],"mmm")</f>
        <v>Apr</v>
      </c>
      <c r="Q9159" s="4">
        <f>WEEKNUM(Table1[[#This Row],[Invoice Date]])</f>
        <v>17</v>
      </c>
    </row>
    <row r="9160" spans="2:17"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c r="O9160" s="4" t="str">
        <f>TEXT(Table1[[#This Row],[Invoice Date]],"yyyy")</f>
        <v>2021</v>
      </c>
      <c r="P9160" s="4" t="str">
        <f>TEXT(Table1[[#This Row],[Invoice Date]],"mmm")</f>
        <v>Apr</v>
      </c>
      <c r="Q9160" s="4">
        <f>WEEKNUM(Table1[[#This Row],[Invoice Date]])</f>
        <v>17</v>
      </c>
    </row>
    <row r="9161" spans="2:17"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c r="O9161" s="4" t="str">
        <f>TEXT(Table1[[#This Row],[Invoice Date]],"yyyy")</f>
        <v>2021</v>
      </c>
      <c r="P9161" s="4" t="str">
        <f>TEXT(Table1[[#This Row],[Invoice Date]],"mmm")</f>
        <v>Apr</v>
      </c>
      <c r="Q9161" s="4">
        <f>WEEKNUM(Table1[[#This Row],[Invoice Date]])</f>
        <v>17</v>
      </c>
    </row>
    <row r="9162" spans="2:17"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c r="O9162" s="4" t="str">
        <f>TEXT(Table1[[#This Row],[Invoice Date]],"yyyy")</f>
        <v>2021</v>
      </c>
      <c r="P9162" s="4" t="str">
        <f>TEXT(Table1[[#This Row],[Invoice Date]],"mmm")</f>
        <v>Apr</v>
      </c>
      <c r="Q9162" s="4">
        <f>WEEKNUM(Table1[[#This Row],[Invoice Date]])</f>
        <v>17</v>
      </c>
    </row>
    <row r="9163" spans="2:17"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c r="O9163" s="4" t="str">
        <f>TEXT(Table1[[#This Row],[Invoice Date]],"yyyy")</f>
        <v>2021</v>
      </c>
      <c r="P9163" s="4" t="str">
        <f>TEXT(Table1[[#This Row],[Invoice Date]],"mmm")</f>
        <v>Apr</v>
      </c>
      <c r="Q9163" s="4">
        <f>WEEKNUM(Table1[[#This Row],[Invoice Date]])</f>
        <v>17</v>
      </c>
    </row>
    <row r="9164" spans="2:17"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c r="O9164" s="4" t="str">
        <f>TEXT(Table1[[#This Row],[Invoice Date]],"yyyy")</f>
        <v>2021</v>
      </c>
      <c r="P9164" s="4" t="str">
        <f>TEXT(Table1[[#This Row],[Invoice Date]],"mmm")</f>
        <v>Apr</v>
      </c>
      <c r="Q9164" s="4">
        <f>WEEKNUM(Table1[[#This Row],[Invoice Date]])</f>
        <v>17</v>
      </c>
    </row>
    <row r="9165" spans="2:17"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c r="O9165" s="4" t="str">
        <f>TEXT(Table1[[#This Row],[Invoice Date]],"yyyy")</f>
        <v>2021</v>
      </c>
      <c r="P9165" s="4" t="str">
        <f>TEXT(Table1[[#This Row],[Invoice Date]],"mmm")</f>
        <v>May</v>
      </c>
      <c r="Q9165" s="4">
        <f>WEEKNUM(Table1[[#This Row],[Invoice Date]])</f>
        <v>21</v>
      </c>
    </row>
    <row r="9166" spans="2:17"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c r="O9166" s="4" t="str">
        <f>TEXT(Table1[[#This Row],[Invoice Date]],"yyyy")</f>
        <v>2021</v>
      </c>
      <c r="P9166" s="4" t="str">
        <f>TEXT(Table1[[#This Row],[Invoice Date]],"mmm")</f>
        <v>May</v>
      </c>
      <c r="Q9166" s="4">
        <f>WEEKNUM(Table1[[#This Row],[Invoice Date]])</f>
        <v>21</v>
      </c>
    </row>
    <row r="9167" spans="2:17"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c r="O9167" s="4" t="str">
        <f>TEXT(Table1[[#This Row],[Invoice Date]],"yyyy")</f>
        <v>2021</v>
      </c>
      <c r="P9167" s="4" t="str">
        <f>TEXT(Table1[[#This Row],[Invoice Date]],"mmm")</f>
        <v>May</v>
      </c>
      <c r="Q9167" s="4">
        <f>WEEKNUM(Table1[[#This Row],[Invoice Date]])</f>
        <v>21</v>
      </c>
    </row>
    <row r="9168" spans="2:17"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c r="O9168" s="4" t="str">
        <f>TEXT(Table1[[#This Row],[Invoice Date]],"yyyy")</f>
        <v>2021</v>
      </c>
      <c r="P9168" s="4" t="str">
        <f>TEXT(Table1[[#This Row],[Invoice Date]],"mmm")</f>
        <v>May</v>
      </c>
      <c r="Q9168" s="4">
        <f>WEEKNUM(Table1[[#This Row],[Invoice Date]])</f>
        <v>21</v>
      </c>
    </row>
    <row r="9169" spans="2:17"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c r="O9169" s="4" t="str">
        <f>TEXT(Table1[[#This Row],[Invoice Date]],"yyyy")</f>
        <v>2021</v>
      </c>
      <c r="P9169" s="4" t="str">
        <f>TEXT(Table1[[#This Row],[Invoice Date]],"mmm")</f>
        <v>May</v>
      </c>
      <c r="Q9169" s="4">
        <f>WEEKNUM(Table1[[#This Row],[Invoice Date]])</f>
        <v>21</v>
      </c>
    </row>
    <row r="9170" spans="2:17"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c r="O9170" s="4" t="str">
        <f>TEXT(Table1[[#This Row],[Invoice Date]],"yyyy")</f>
        <v>2021</v>
      </c>
      <c r="P9170" s="4" t="str">
        <f>TEXT(Table1[[#This Row],[Invoice Date]],"mmm")</f>
        <v>May</v>
      </c>
      <c r="Q9170" s="4">
        <f>WEEKNUM(Table1[[#This Row],[Invoice Date]])</f>
        <v>21</v>
      </c>
    </row>
    <row r="9171" spans="2:17"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c r="O9171" s="4" t="str">
        <f>TEXT(Table1[[#This Row],[Invoice Date]],"yyyy")</f>
        <v>2021</v>
      </c>
      <c r="P9171" s="4" t="str">
        <f>TEXT(Table1[[#This Row],[Invoice Date]],"mmm")</f>
        <v>Jun</v>
      </c>
      <c r="Q9171" s="4">
        <f>WEEKNUM(Table1[[#This Row],[Invoice Date]])</f>
        <v>26</v>
      </c>
    </row>
    <row r="9172" spans="2:17"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c r="O9172" s="4" t="str">
        <f>TEXT(Table1[[#This Row],[Invoice Date]],"yyyy")</f>
        <v>2021</v>
      </c>
      <c r="P9172" s="4" t="str">
        <f>TEXT(Table1[[#This Row],[Invoice Date]],"mmm")</f>
        <v>Jun</v>
      </c>
      <c r="Q9172" s="4">
        <f>WEEKNUM(Table1[[#This Row],[Invoice Date]])</f>
        <v>26</v>
      </c>
    </row>
    <row r="9173" spans="2:17"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c r="O9173" s="4" t="str">
        <f>TEXT(Table1[[#This Row],[Invoice Date]],"yyyy")</f>
        <v>2021</v>
      </c>
      <c r="P9173" s="4" t="str">
        <f>TEXT(Table1[[#This Row],[Invoice Date]],"mmm")</f>
        <v>Jun</v>
      </c>
      <c r="Q9173" s="4">
        <f>WEEKNUM(Table1[[#This Row],[Invoice Date]])</f>
        <v>26</v>
      </c>
    </row>
    <row r="9174" spans="2:17"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c r="O9174" s="4" t="str">
        <f>TEXT(Table1[[#This Row],[Invoice Date]],"yyyy")</f>
        <v>2021</v>
      </c>
      <c r="P9174" s="4" t="str">
        <f>TEXT(Table1[[#This Row],[Invoice Date]],"mmm")</f>
        <v>Jun</v>
      </c>
      <c r="Q9174" s="4">
        <f>WEEKNUM(Table1[[#This Row],[Invoice Date]])</f>
        <v>26</v>
      </c>
    </row>
    <row r="9175" spans="2:17"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c r="O9175" s="4" t="str">
        <f>TEXT(Table1[[#This Row],[Invoice Date]],"yyyy")</f>
        <v>2021</v>
      </c>
      <c r="P9175" s="4" t="str">
        <f>TEXT(Table1[[#This Row],[Invoice Date]],"mmm")</f>
        <v>Jun</v>
      </c>
      <c r="Q9175" s="4">
        <f>WEEKNUM(Table1[[#This Row],[Invoice Date]])</f>
        <v>26</v>
      </c>
    </row>
    <row r="9176" spans="2:17"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c r="O9176" s="4" t="str">
        <f>TEXT(Table1[[#This Row],[Invoice Date]],"yyyy")</f>
        <v>2021</v>
      </c>
      <c r="P9176" s="4" t="str">
        <f>TEXT(Table1[[#This Row],[Invoice Date]],"mmm")</f>
        <v>Jun</v>
      </c>
      <c r="Q9176" s="4">
        <f>WEEKNUM(Table1[[#This Row],[Invoice Date]])</f>
        <v>26</v>
      </c>
    </row>
    <row r="9177" spans="2:17"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c r="O9177" s="4" t="str">
        <f>TEXT(Table1[[#This Row],[Invoice Date]],"yyyy")</f>
        <v>2021</v>
      </c>
      <c r="P9177" s="4" t="str">
        <f>TEXT(Table1[[#This Row],[Invoice Date]],"mmm")</f>
        <v>Jul</v>
      </c>
      <c r="Q9177" s="4">
        <f>WEEKNUM(Table1[[#This Row],[Invoice Date]])</f>
        <v>30</v>
      </c>
    </row>
    <row r="9178" spans="2:17"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c r="O9178" s="4" t="str">
        <f>TEXT(Table1[[#This Row],[Invoice Date]],"yyyy")</f>
        <v>2021</v>
      </c>
      <c r="P9178" s="4" t="str">
        <f>TEXT(Table1[[#This Row],[Invoice Date]],"mmm")</f>
        <v>Jul</v>
      </c>
      <c r="Q9178" s="4">
        <f>WEEKNUM(Table1[[#This Row],[Invoice Date]])</f>
        <v>30</v>
      </c>
    </row>
    <row r="9179" spans="2:17"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c r="O9179" s="4" t="str">
        <f>TEXT(Table1[[#This Row],[Invoice Date]],"yyyy")</f>
        <v>2021</v>
      </c>
      <c r="P9179" s="4" t="str">
        <f>TEXT(Table1[[#This Row],[Invoice Date]],"mmm")</f>
        <v>Jul</v>
      </c>
      <c r="Q9179" s="4">
        <f>WEEKNUM(Table1[[#This Row],[Invoice Date]])</f>
        <v>30</v>
      </c>
    </row>
    <row r="9180" spans="2:17"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c r="O9180" s="4" t="str">
        <f>TEXT(Table1[[#This Row],[Invoice Date]],"yyyy")</f>
        <v>2021</v>
      </c>
      <c r="P9180" s="4" t="str">
        <f>TEXT(Table1[[#This Row],[Invoice Date]],"mmm")</f>
        <v>Jul</v>
      </c>
      <c r="Q9180" s="4">
        <f>WEEKNUM(Table1[[#This Row],[Invoice Date]])</f>
        <v>30</v>
      </c>
    </row>
    <row r="9181" spans="2:17"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c r="O9181" s="4" t="str">
        <f>TEXT(Table1[[#This Row],[Invoice Date]],"yyyy")</f>
        <v>2021</v>
      </c>
      <c r="P9181" s="4" t="str">
        <f>TEXT(Table1[[#This Row],[Invoice Date]],"mmm")</f>
        <v>Jul</v>
      </c>
      <c r="Q9181" s="4">
        <f>WEEKNUM(Table1[[#This Row],[Invoice Date]])</f>
        <v>30</v>
      </c>
    </row>
    <row r="9182" spans="2:17"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c r="O9182" s="4" t="str">
        <f>TEXT(Table1[[#This Row],[Invoice Date]],"yyyy")</f>
        <v>2021</v>
      </c>
      <c r="P9182" s="4" t="str">
        <f>TEXT(Table1[[#This Row],[Invoice Date]],"mmm")</f>
        <v>Jul</v>
      </c>
      <c r="Q9182" s="4">
        <f>WEEKNUM(Table1[[#This Row],[Invoice Date]])</f>
        <v>30</v>
      </c>
    </row>
    <row r="9183" spans="2:17"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c r="O9183" s="4" t="str">
        <f>TEXT(Table1[[#This Row],[Invoice Date]],"yyyy")</f>
        <v>2021</v>
      </c>
      <c r="P9183" s="4" t="str">
        <f>TEXT(Table1[[#This Row],[Invoice Date]],"mmm")</f>
        <v>Aug</v>
      </c>
      <c r="Q9183" s="4">
        <f>WEEKNUM(Table1[[#This Row],[Invoice Date]])</f>
        <v>34</v>
      </c>
    </row>
    <row r="9184" spans="2:17"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c r="O9184" s="4" t="str">
        <f>TEXT(Table1[[#This Row],[Invoice Date]],"yyyy")</f>
        <v>2021</v>
      </c>
      <c r="P9184" s="4" t="str">
        <f>TEXT(Table1[[#This Row],[Invoice Date]],"mmm")</f>
        <v>Aug</v>
      </c>
      <c r="Q9184" s="4">
        <f>WEEKNUM(Table1[[#This Row],[Invoice Date]])</f>
        <v>34</v>
      </c>
    </row>
    <row r="9185" spans="2:17"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c r="O9185" s="4" t="str">
        <f>TEXT(Table1[[#This Row],[Invoice Date]],"yyyy")</f>
        <v>2021</v>
      </c>
      <c r="P9185" s="4" t="str">
        <f>TEXT(Table1[[#This Row],[Invoice Date]],"mmm")</f>
        <v>Aug</v>
      </c>
      <c r="Q9185" s="4">
        <f>WEEKNUM(Table1[[#This Row],[Invoice Date]])</f>
        <v>34</v>
      </c>
    </row>
    <row r="9186" spans="2:17"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c r="O9186" s="4" t="str">
        <f>TEXT(Table1[[#This Row],[Invoice Date]],"yyyy")</f>
        <v>2021</v>
      </c>
      <c r="P9186" s="4" t="str">
        <f>TEXT(Table1[[#This Row],[Invoice Date]],"mmm")</f>
        <v>Aug</v>
      </c>
      <c r="Q9186" s="4">
        <f>WEEKNUM(Table1[[#This Row],[Invoice Date]])</f>
        <v>34</v>
      </c>
    </row>
    <row r="9187" spans="2:17"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c r="O9187" s="4" t="str">
        <f>TEXT(Table1[[#This Row],[Invoice Date]],"yyyy")</f>
        <v>2021</v>
      </c>
      <c r="P9187" s="4" t="str">
        <f>TEXT(Table1[[#This Row],[Invoice Date]],"mmm")</f>
        <v>Aug</v>
      </c>
      <c r="Q9187" s="4">
        <f>WEEKNUM(Table1[[#This Row],[Invoice Date]])</f>
        <v>34</v>
      </c>
    </row>
    <row r="9188" spans="2:17"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c r="O9188" s="4" t="str">
        <f>TEXT(Table1[[#This Row],[Invoice Date]],"yyyy")</f>
        <v>2021</v>
      </c>
      <c r="P9188" s="4" t="str">
        <f>TEXT(Table1[[#This Row],[Invoice Date]],"mmm")</f>
        <v>Aug</v>
      </c>
      <c r="Q9188" s="4">
        <f>WEEKNUM(Table1[[#This Row],[Invoice Date]])</f>
        <v>34</v>
      </c>
    </row>
    <row r="9189" spans="2:17"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c r="O9189" s="4" t="str">
        <f>TEXT(Table1[[#This Row],[Invoice Date]],"yyyy")</f>
        <v>2021</v>
      </c>
      <c r="P9189" s="4" t="str">
        <f>TEXT(Table1[[#This Row],[Invoice Date]],"mmm")</f>
        <v>Sep</v>
      </c>
      <c r="Q9189" s="4">
        <f>WEEKNUM(Table1[[#This Row],[Invoice Date]])</f>
        <v>39</v>
      </c>
    </row>
    <row r="9190" spans="2:17"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c r="O9190" s="4" t="str">
        <f>TEXT(Table1[[#This Row],[Invoice Date]],"yyyy")</f>
        <v>2021</v>
      </c>
      <c r="P9190" s="4" t="str">
        <f>TEXT(Table1[[#This Row],[Invoice Date]],"mmm")</f>
        <v>Sep</v>
      </c>
      <c r="Q9190" s="4">
        <f>WEEKNUM(Table1[[#This Row],[Invoice Date]])</f>
        <v>39</v>
      </c>
    </row>
    <row r="9191" spans="2:17"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c r="O9191" s="4" t="str">
        <f>TEXT(Table1[[#This Row],[Invoice Date]],"yyyy")</f>
        <v>2021</v>
      </c>
      <c r="P9191" s="4" t="str">
        <f>TEXT(Table1[[#This Row],[Invoice Date]],"mmm")</f>
        <v>Sep</v>
      </c>
      <c r="Q9191" s="4">
        <f>WEEKNUM(Table1[[#This Row],[Invoice Date]])</f>
        <v>39</v>
      </c>
    </row>
    <row r="9192" spans="2:17"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c r="O9192" s="4" t="str">
        <f>TEXT(Table1[[#This Row],[Invoice Date]],"yyyy")</f>
        <v>2021</v>
      </c>
      <c r="P9192" s="4" t="str">
        <f>TEXT(Table1[[#This Row],[Invoice Date]],"mmm")</f>
        <v>Sep</v>
      </c>
      <c r="Q9192" s="4">
        <f>WEEKNUM(Table1[[#This Row],[Invoice Date]])</f>
        <v>39</v>
      </c>
    </row>
    <row r="9193" spans="2:17"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c r="O9193" s="4" t="str">
        <f>TEXT(Table1[[#This Row],[Invoice Date]],"yyyy")</f>
        <v>2021</v>
      </c>
      <c r="P9193" s="4" t="str">
        <f>TEXT(Table1[[#This Row],[Invoice Date]],"mmm")</f>
        <v>Sep</v>
      </c>
      <c r="Q9193" s="4">
        <f>WEEKNUM(Table1[[#This Row],[Invoice Date]])</f>
        <v>39</v>
      </c>
    </row>
    <row r="9194" spans="2:17"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c r="O9194" s="4" t="str">
        <f>TEXT(Table1[[#This Row],[Invoice Date]],"yyyy")</f>
        <v>2021</v>
      </c>
      <c r="P9194" s="4" t="str">
        <f>TEXT(Table1[[#This Row],[Invoice Date]],"mmm")</f>
        <v>Sep</v>
      </c>
      <c r="Q9194" s="4">
        <f>WEEKNUM(Table1[[#This Row],[Invoice Date]])</f>
        <v>39</v>
      </c>
    </row>
    <row r="9195" spans="2:17"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c r="O9195" s="4" t="str">
        <f>TEXT(Table1[[#This Row],[Invoice Date]],"yyyy")</f>
        <v>2021</v>
      </c>
      <c r="P9195" s="4" t="str">
        <f>TEXT(Table1[[#This Row],[Invoice Date]],"mmm")</f>
        <v>Oct</v>
      </c>
      <c r="Q9195" s="4">
        <f>WEEKNUM(Table1[[#This Row],[Invoice Date]])</f>
        <v>43</v>
      </c>
    </row>
    <row r="9196" spans="2:17"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c r="O9196" s="4" t="str">
        <f>TEXT(Table1[[#This Row],[Invoice Date]],"yyyy")</f>
        <v>2021</v>
      </c>
      <c r="P9196" s="4" t="str">
        <f>TEXT(Table1[[#This Row],[Invoice Date]],"mmm")</f>
        <v>Oct</v>
      </c>
      <c r="Q9196" s="4">
        <f>WEEKNUM(Table1[[#This Row],[Invoice Date]])</f>
        <v>43</v>
      </c>
    </row>
    <row r="9197" spans="2:17"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c r="O9197" s="4" t="str">
        <f>TEXT(Table1[[#This Row],[Invoice Date]],"yyyy")</f>
        <v>2021</v>
      </c>
      <c r="P9197" s="4" t="str">
        <f>TEXT(Table1[[#This Row],[Invoice Date]],"mmm")</f>
        <v>Oct</v>
      </c>
      <c r="Q9197" s="4">
        <f>WEEKNUM(Table1[[#This Row],[Invoice Date]])</f>
        <v>43</v>
      </c>
    </row>
    <row r="9198" spans="2:17"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c r="O9198" s="4" t="str">
        <f>TEXT(Table1[[#This Row],[Invoice Date]],"yyyy")</f>
        <v>2021</v>
      </c>
      <c r="P9198" s="4" t="str">
        <f>TEXT(Table1[[#This Row],[Invoice Date]],"mmm")</f>
        <v>Oct</v>
      </c>
      <c r="Q9198" s="4">
        <f>WEEKNUM(Table1[[#This Row],[Invoice Date]])</f>
        <v>43</v>
      </c>
    </row>
    <row r="9199" spans="2:17"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c r="O9199" s="4" t="str">
        <f>TEXT(Table1[[#This Row],[Invoice Date]],"yyyy")</f>
        <v>2021</v>
      </c>
      <c r="P9199" s="4" t="str">
        <f>TEXT(Table1[[#This Row],[Invoice Date]],"mmm")</f>
        <v>Oct</v>
      </c>
      <c r="Q9199" s="4">
        <f>WEEKNUM(Table1[[#This Row],[Invoice Date]])</f>
        <v>43</v>
      </c>
    </row>
    <row r="9200" spans="2:17"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c r="O9200" s="4" t="str">
        <f>TEXT(Table1[[#This Row],[Invoice Date]],"yyyy")</f>
        <v>2021</v>
      </c>
      <c r="P9200" s="4" t="str">
        <f>TEXT(Table1[[#This Row],[Invoice Date]],"mmm")</f>
        <v>Oct</v>
      </c>
      <c r="Q9200" s="4">
        <f>WEEKNUM(Table1[[#This Row],[Invoice Date]])</f>
        <v>43</v>
      </c>
    </row>
    <row r="9201" spans="2:17"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c r="O9201" s="4" t="str">
        <f>TEXT(Table1[[#This Row],[Invoice Date]],"yyyy")</f>
        <v>2021</v>
      </c>
      <c r="P9201" s="4" t="str">
        <f>TEXT(Table1[[#This Row],[Invoice Date]],"mmm")</f>
        <v>Nov</v>
      </c>
      <c r="Q9201" s="4">
        <f>WEEKNUM(Table1[[#This Row],[Invoice Date]])</f>
        <v>47</v>
      </c>
    </row>
    <row r="9202" spans="2:17"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c r="O9202" s="4" t="str">
        <f>TEXT(Table1[[#This Row],[Invoice Date]],"yyyy")</f>
        <v>2021</v>
      </c>
      <c r="P9202" s="4" t="str">
        <f>TEXT(Table1[[#This Row],[Invoice Date]],"mmm")</f>
        <v>Nov</v>
      </c>
      <c r="Q9202" s="4">
        <f>WEEKNUM(Table1[[#This Row],[Invoice Date]])</f>
        <v>47</v>
      </c>
    </row>
    <row r="9203" spans="2:17"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c r="O9203" s="4" t="str">
        <f>TEXT(Table1[[#This Row],[Invoice Date]],"yyyy")</f>
        <v>2021</v>
      </c>
      <c r="P9203" s="4" t="str">
        <f>TEXT(Table1[[#This Row],[Invoice Date]],"mmm")</f>
        <v>Nov</v>
      </c>
      <c r="Q9203" s="4">
        <f>WEEKNUM(Table1[[#This Row],[Invoice Date]])</f>
        <v>47</v>
      </c>
    </row>
    <row r="9204" spans="2:17"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c r="O9204" s="4" t="str">
        <f>TEXT(Table1[[#This Row],[Invoice Date]],"yyyy")</f>
        <v>2021</v>
      </c>
      <c r="P9204" s="4" t="str">
        <f>TEXT(Table1[[#This Row],[Invoice Date]],"mmm")</f>
        <v>Nov</v>
      </c>
      <c r="Q9204" s="4">
        <f>WEEKNUM(Table1[[#This Row],[Invoice Date]])</f>
        <v>47</v>
      </c>
    </row>
    <row r="9205" spans="2:17"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c r="O9205" s="4" t="str">
        <f>TEXT(Table1[[#This Row],[Invoice Date]],"yyyy")</f>
        <v>2021</v>
      </c>
      <c r="P9205" s="4" t="str">
        <f>TEXT(Table1[[#This Row],[Invoice Date]],"mmm")</f>
        <v>Nov</v>
      </c>
      <c r="Q9205" s="4">
        <f>WEEKNUM(Table1[[#This Row],[Invoice Date]])</f>
        <v>47</v>
      </c>
    </row>
    <row r="9206" spans="2:17"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c r="O9206" s="4" t="str">
        <f>TEXT(Table1[[#This Row],[Invoice Date]],"yyyy")</f>
        <v>2021</v>
      </c>
      <c r="P9206" s="4" t="str">
        <f>TEXT(Table1[[#This Row],[Invoice Date]],"mmm")</f>
        <v>Nov</v>
      </c>
      <c r="Q9206" s="4">
        <f>WEEKNUM(Table1[[#This Row],[Invoice Date]])</f>
        <v>47</v>
      </c>
    </row>
    <row r="9207" spans="2:17"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c r="O9207" s="4" t="str">
        <f>TEXT(Table1[[#This Row],[Invoice Date]],"yyyy")</f>
        <v>2021</v>
      </c>
      <c r="P9207" s="4" t="str">
        <f>TEXT(Table1[[#This Row],[Invoice Date]],"mmm")</f>
        <v>Dec</v>
      </c>
      <c r="Q9207" s="4">
        <f>WEEKNUM(Table1[[#This Row],[Invoice Date]])</f>
        <v>52</v>
      </c>
    </row>
    <row r="9208" spans="2:17"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c r="O9208" s="4" t="str">
        <f>TEXT(Table1[[#This Row],[Invoice Date]],"yyyy")</f>
        <v>2021</v>
      </c>
      <c r="P9208" s="4" t="str">
        <f>TEXT(Table1[[#This Row],[Invoice Date]],"mmm")</f>
        <v>Dec</v>
      </c>
      <c r="Q9208" s="4">
        <f>WEEKNUM(Table1[[#This Row],[Invoice Date]])</f>
        <v>52</v>
      </c>
    </row>
    <row r="9209" spans="2:17"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c r="O9209" s="4" t="str">
        <f>TEXT(Table1[[#This Row],[Invoice Date]],"yyyy")</f>
        <v>2021</v>
      </c>
      <c r="P9209" s="4" t="str">
        <f>TEXT(Table1[[#This Row],[Invoice Date]],"mmm")</f>
        <v>Dec</v>
      </c>
      <c r="Q9209" s="4">
        <f>WEEKNUM(Table1[[#This Row],[Invoice Date]])</f>
        <v>52</v>
      </c>
    </row>
    <row r="9210" spans="2:17"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c r="O9210" s="4" t="str">
        <f>TEXT(Table1[[#This Row],[Invoice Date]],"yyyy")</f>
        <v>2021</v>
      </c>
      <c r="P9210" s="4" t="str">
        <f>TEXT(Table1[[#This Row],[Invoice Date]],"mmm")</f>
        <v>Dec</v>
      </c>
      <c r="Q9210" s="4">
        <f>WEEKNUM(Table1[[#This Row],[Invoice Date]])</f>
        <v>52</v>
      </c>
    </row>
    <row r="9211" spans="2:17"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c r="O9211" s="4" t="str">
        <f>TEXT(Table1[[#This Row],[Invoice Date]],"yyyy")</f>
        <v>2021</v>
      </c>
      <c r="P9211" s="4" t="str">
        <f>TEXT(Table1[[#This Row],[Invoice Date]],"mmm")</f>
        <v>Dec</v>
      </c>
      <c r="Q9211" s="4">
        <f>WEEKNUM(Table1[[#This Row],[Invoice Date]])</f>
        <v>52</v>
      </c>
    </row>
    <row r="9212" spans="2:17"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c r="O9212" s="4" t="str">
        <f>TEXT(Table1[[#This Row],[Invoice Date]],"yyyy")</f>
        <v>2021</v>
      </c>
      <c r="P9212" s="4" t="str">
        <f>TEXT(Table1[[#This Row],[Invoice Date]],"mmm")</f>
        <v>Dec</v>
      </c>
      <c r="Q9212" s="4">
        <f>WEEKNUM(Table1[[#This Row],[Invoice Date]])</f>
        <v>52</v>
      </c>
    </row>
    <row r="9213" spans="2:17"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c r="O9213" s="4" t="str">
        <f>TEXT(Table1[[#This Row],[Invoice Date]],"yyyy")</f>
        <v>2021</v>
      </c>
      <c r="P9213" s="4" t="str">
        <f>TEXT(Table1[[#This Row],[Invoice Date]],"mmm")</f>
        <v>Jan</v>
      </c>
      <c r="Q9213" s="4">
        <f>WEEKNUM(Table1[[#This Row],[Invoice Date]])</f>
        <v>4</v>
      </c>
    </row>
    <row r="9214" spans="2:17"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c r="O9214" s="4" t="str">
        <f>TEXT(Table1[[#This Row],[Invoice Date]],"yyyy")</f>
        <v>2021</v>
      </c>
      <c r="P9214" s="4" t="str">
        <f>TEXT(Table1[[#This Row],[Invoice Date]],"mmm")</f>
        <v>Jan</v>
      </c>
      <c r="Q9214" s="4">
        <f>WEEKNUM(Table1[[#This Row],[Invoice Date]])</f>
        <v>4</v>
      </c>
    </row>
    <row r="9215" spans="2:17"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c r="O9215" s="4" t="str">
        <f>TEXT(Table1[[#This Row],[Invoice Date]],"yyyy")</f>
        <v>2021</v>
      </c>
      <c r="P9215" s="4" t="str">
        <f>TEXT(Table1[[#This Row],[Invoice Date]],"mmm")</f>
        <v>Jan</v>
      </c>
      <c r="Q9215" s="4">
        <f>WEEKNUM(Table1[[#This Row],[Invoice Date]])</f>
        <v>4</v>
      </c>
    </row>
    <row r="9216" spans="2:17"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c r="O9216" s="4" t="str">
        <f>TEXT(Table1[[#This Row],[Invoice Date]],"yyyy")</f>
        <v>2021</v>
      </c>
      <c r="P9216" s="4" t="str">
        <f>TEXT(Table1[[#This Row],[Invoice Date]],"mmm")</f>
        <v>Jan</v>
      </c>
      <c r="Q9216" s="4">
        <f>WEEKNUM(Table1[[#This Row],[Invoice Date]])</f>
        <v>4</v>
      </c>
    </row>
    <row r="9217" spans="2:17"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c r="O9217" s="4" t="str">
        <f>TEXT(Table1[[#This Row],[Invoice Date]],"yyyy")</f>
        <v>2021</v>
      </c>
      <c r="P9217" s="4" t="str">
        <f>TEXT(Table1[[#This Row],[Invoice Date]],"mmm")</f>
        <v>Jan</v>
      </c>
      <c r="Q9217" s="4">
        <f>WEEKNUM(Table1[[#This Row],[Invoice Date]])</f>
        <v>4</v>
      </c>
    </row>
    <row r="9218" spans="2:17"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c r="O9218" s="4" t="str">
        <f>TEXT(Table1[[#This Row],[Invoice Date]],"yyyy")</f>
        <v>2021</v>
      </c>
      <c r="P9218" s="4" t="str">
        <f>TEXT(Table1[[#This Row],[Invoice Date]],"mmm")</f>
        <v>Jan</v>
      </c>
      <c r="Q9218" s="4">
        <f>WEEKNUM(Table1[[#This Row],[Invoice Date]])</f>
        <v>4</v>
      </c>
    </row>
    <row r="9219" spans="2:17"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c r="O9219" s="4" t="str">
        <f>TEXT(Table1[[#This Row],[Invoice Date]],"yyyy")</f>
        <v>2021</v>
      </c>
      <c r="P9219" s="4" t="str">
        <f>TEXT(Table1[[#This Row],[Invoice Date]],"mmm")</f>
        <v>Feb</v>
      </c>
      <c r="Q9219" s="4">
        <f>WEEKNUM(Table1[[#This Row],[Invoice Date]])</f>
        <v>9</v>
      </c>
    </row>
    <row r="9220" spans="2:17"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c r="O9220" s="4" t="str">
        <f>TEXT(Table1[[#This Row],[Invoice Date]],"yyyy")</f>
        <v>2021</v>
      </c>
      <c r="P9220" s="4" t="str">
        <f>TEXT(Table1[[#This Row],[Invoice Date]],"mmm")</f>
        <v>Feb</v>
      </c>
      <c r="Q9220" s="4">
        <f>WEEKNUM(Table1[[#This Row],[Invoice Date]])</f>
        <v>9</v>
      </c>
    </row>
    <row r="9221" spans="2:17"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c r="O9221" s="4" t="str">
        <f>TEXT(Table1[[#This Row],[Invoice Date]],"yyyy")</f>
        <v>2021</v>
      </c>
      <c r="P9221" s="4" t="str">
        <f>TEXT(Table1[[#This Row],[Invoice Date]],"mmm")</f>
        <v>Feb</v>
      </c>
      <c r="Q9221" s="4">
        <f>WEEKNUM(Table1[[#This Row],[Invoice Date]])</f>
        <v>9</v>
      </c>
    </row>
    <row r="9222" spans="2:17"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c r="O9222" s="4" t="str">
        <f>TEXT(Table1[[#This Row],[Invoice Date]],"yyyy")</f>
        <v>2021</v>
      </c>
      <c r="P9222" s="4" t="str">
        <f>TEXT(Table1[[#This Row],[Invoice Date]],"mmm")</f>
        <v>Feb</v>
      </c>
      <c r="Q9222" s="4">
        <f>WEEKNUM(Table1[[#This Row],[Invoice Date]])</f>
        <v>9</v>
      </c>
    </row>
    <row r="9223" spans="2:17"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c r="O9223" s="4" t="str">
        <f>TEXT(Table1[[#This Row],[Invoice Date]],"yyyy")</f>
        <v>2021</v>
      </c>
      <c r="P9223" s="4" t="str">
        <f>TEXT(Table1[[#This Row],[Invoice Date]],"mmm")</f>
        <v>Feb</v>
      </c>
      <c r="Q9223" s="4">
        <f>WEEKNUM(Table1[[#This Row],[Invoice Date]])</f>
        <v>9</v>
      </c>
    </row>
    <row r="9224" spans="2:17"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c r="O9224" s="4" t="str">
        <f>TEXT(Table1[[#This Row],[Invoice Date]],"yyyy")</f>
        <v>2021</v>
      </c>
      <c r="P9224" s="4" t="str">
        <f>TEXT(Table1[[#This Row],[Invoice Date]],"mmm")</f>
        <v>Feb</v>
      </c>
      <c r="Q9224" s="4">
        <f>WEEKNUM(Table1[[#This Row],[Invoice Date]])</f>
        <v>9</v>
      </c>
    </row>
    <row r="9225" spans="2:17"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c r="O9225" s="4" t="str">
        <f>TEXT(Table1[[#This Row],[Invoice Date]],"yyyy")</f>
        <v>2021</v>
      </c>
      <c r="P9225" s="4" t="str">
        <f>TEXT(Table1[[#This Row],[Invoice Date]],"mmm")</f>
        <v>Mar</v>
      </c>
      <c r="Q9225" s="4">
        <f>WEEKNUM(Table1[[#This Row],[Invoice Date]])</f>
        <v>12</v>
      </c>
    </row>
    <row r="9226" spans="2:17"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c r="O9226" s="4" t="str">
        <f>TEXT(Table1[[#This Row],[Invoice Date]],"yyyy")</f>
        <v>2021</v>
      </c>
      <c r="P9226" s="4" t="str">
        <f>TEXT(Table1[[#This Row],[Invoice Date]],"mmm")</f>
        <v>Mar</v>
      </c>
      <c r="Q9226" s="4">
        <f>WEEKNUM(Table1[[#This Row],[Invoice Date]])</f>
        <v>12</v>
      </c>
    </row>
    <row r="9227" spans="2:17"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c r="O9227" s="4" t="str">
        <f>TEXT(Table1[[#This Row],[Invoice Date]],"yyyy")</f>
        <v>2021</v>
      </c>
      <c r="P9227" s="4" t="str">
        <f>TEXT(Table1[[#This Row],[Invoice Date]],"mmm")</f>
        <v>Mar</v>
      </c>
      <c r="Q9227" s="4">
        <f>WEEKNUM(Table1[[#This Row],[Invoice Date]])</f>
        <v>12</v>
      </c>
    </row>
    <row r="9228" spans="2:17"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c r="O9228" s="4" t="str">
        <f>TEXT(Table1[[#This Row],[Invoice Date]],"yyyy")</f>
        <v>2021</v>
      </c>
      <c r="P9228" s="4" t="str">
        <f>TEXT(Table1[[#This Row],[Invoice Date]],"mmm")</f>
        <v>Mar</v>
      </c>
      <c r="Q9228" s="4">
        <f>WEEKNUM(Table1[[#This Row],[Invoice Date]])</f>
        <v>12</v>
      </c>
    </row>
    <row r="9229" spans="2:17"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c r="O9229" s="4" t="str">
        <f>TEXT(Table1[[#This Row],[Invoice Date]],"yyyy")</f>
        <v>2021</v>
      </c>
      <c r="P9229" s="4" t="str">
        <f>TEXT(Table1[[#This Row],[Invoice Date]],"mmm")</f>
        <v>Mar</v>
      </c>
      <c r="Q9229" s="4">
        <f>WEEKNUM(Table1[[#This Row],[Invoice Date]])</f>
        <v>12</v>
      </c>
    </row>
    <row r="9230" spans="2:17"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c r="O9230" s="4" t="str">
        <f>TEXT(Table1[[#This Row],[Invoice Date]],"yyyy")</f>
        <v>2021</v>
      </c>
      <c r="P9230" s="4" t="str">
        <f>TEXT(Table1[[#This Row],[Invoice Date]],"mmm")</f>
        <v>Mar</v>
      </c>
      <c r="Q9230" s="4">
        <f>WEEKNUM(Table1[[#This Row],[Invoice Date]])</f>
        <v>12</v>
      </c>
    </row>
    <row r="9231" spans="2:17"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c r="O9231" s="4" t="str">
        <f>TEXT(Table1[[#This Row],[Invoice Date]],"yyyy")</f>
        <v>2021</v>
      </c>
      <c r="P9231" s="4" t="str">
        <f>TEXT(Table1[[#This Row],[Invoice Date]],"mmm")</f>
        <v>Apr</v>
      </c>
      <c r="Q9231" s="4">
        <f>WEEKNUM(Table1[[#This Row],[Invoice Date]])</f>
        <v>17</v>
      </c>
    </row>
    <row r="9232" spans="2:17"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c r="O9232" s="4" t="str">
        <f>TEXT(Table1[[#This Row],[Invoice Date]],"yyyy")</f>
        <v>2021</v>
      </c>
      <c r="P9232" s="4" t="str">
        <f>TEXT(Table1[[#This Row],[Invoice Date]],"mmm")</f>
        <v>Apr</v>
      </c>
      <c r="Q9232" s="4">
        <f>WEEKNUM(Table1[[#This Row],[Invoice Date]])</f>
        <v>17</v>
      </c>
    </row>
    <row r="9233" spans="2:17"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c r="O9233" s="4" t="str">
        <f>TEXT(Table1[[#This Row],[Invoice Date]],"yyyy")</f>
        <v>2021</v>
      </c>
      <c r="P9233" s="4" t="str">
        <f>TEXT(Table1[[#This Row],[Invoice Date]],"mmm")</f>
        <v>Apr</v>
      </c>
      <c r="Q9233" s="4">
        <f>WEEKNUM(Table1[[#This Row],[Invoice Date]])</f>
        <v>17</v>
      </c>
    </row>
    <row r="9234" spans="2:17"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c r="O9234" s="4" t="str">
        <f>TEXT(Table1[[#This Row],[Invoice Date]],"yyyy")</f>
        <v>2021</v>
      </c>
      <c r="P9234" s="4" t="str">
        <f>TEXT(Table1[[#This Row],[Invoice Date]],"mmm")</f>
        <v>Apr</v>
      </c>
      <c r="Q9234" s="4">
        <f>WEEKNUM(Table1[[#This Row],[Invoice Date]])</f>
        <v>17</v>
      </c>
    </row>
    <row r="9235" spans="2:17"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c r="O9235" s="4" t="str">
        <f>TEXT(Table1[[#This Row],[Invoice Date]],"yyyy")</f>
        <v>2021</v>
      </c>
      <c r="P9235" s="4" t="str">
        <f>TEXT(Table1[[#This Row],[Invoice Date]],"mmm")</f>
        <v>Apr</v>
      </c>
      <c r="Q9235" s="4">
        <f>WEEKNUM(Table1[[#This Row],[Invoice Date]])</f>
        <v>17</v>
      </c>
    </row>
    <row r="9236" spans="2:17"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c r="O9236" s="4" t="str">
        <f>TEXT(Table1[[#This Row],[Invoice Date]],"yyyy")</f>
        <v>2021</v>
      </c>
      <c r="P9236" s="4" t="str">
        <f>TEXT(Table1[[#This Row],[Invoice Date]],"mmm")</f>
        <v>Apr</v>
      </c>
      <c r="Q9236" s="4">
        <f>WEEKNUM(Table1[[#This Row],[Invoice Date]])</f>
        <v>17</v>
      </c>
    </row>
    <row r="9237" spans="2:17"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c r="O9237" s="4" t="str">
        <f>TEXT(Table1[[#This Row],[Invoice Date]],"yyyy")</f>
        <v>2021</v>
      </c>
      <c r="P9237" s="4" t="str">
        <f>TEXT(Table1[[#This Row],[Invoice Date]],"mmm")</f>
        <v>May</v>
      </c>
      <c r="Q9237" s="4">
        <f>WEEKNUM(Table1[[#This Row],[Invoice Date]])</f>
        <v>21</v>
      </c>
    </row>
    <row r="9238" spans="2:17"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c r="O9238" s="4" t="str">
        <f>TEXT(Table1[[#This Row],[Invoice Date]],"yyyy")</f>
        <v>2021</v>
      </c>
      <c r="P9238" s="4" t="str">
        <f>TEXT(Table1[[#This Row],[Invoice Date]],"mmm")</f>
        <v>May</v>
      </c>
      <c r="Q9238" s="4">
        <f>WEEKNUM(Table1[[#This Row],[Invoice Date]])</f>
        <v>21</v>
      </c>
    </row>
    <row r="9239" spans="2:17"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c r="O9239" s="4" t="str">
        <f>TEXT(Table1[[#This Row],[Invoice Date]],"yyyy")</f>
        <v>2021</v>
      </c>
      <c r="P9239" s="4" t="str">
        <f>TEXT(Table1[[#This Row],[Invoice Date]],"mmm")</f>
        <v>May</v>
      </c>
      <c r="Q9239" s="4">
        <f>WEEKNUM(Table1[[#This Row],[Invoice Date]])</f>
        <v>21</v>
      </c>
    </row>
    <row r="9240" spans="2:17"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c r="O9240" s="4" t="str">
        <f>TEXT(Table1[[#This Row],[Invoice Date]],"yyyy")</f>
        <v>2021</v>
      </c>
      <c r="P9240" s="4" t="str">
        <f>TEXT(Table1[[#This Row],[Invoice Date]],"mmm")</f>
        <v>May</v>
      </c>
      <c r="Q9240" s="4">
        <f>WEEKNUM(Table1[[#This Row],[Invoice Date]])</f>
        <v>21</v>
      </c>
    </row>
    <row r="9241" spans="2:17"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c r="O9241" s="4" t="str">
        <f>TEXT(Table1[[#This Row],[Invoice Date]],"yyyy")</f>
        <v>2021</v>
      </c>
      <c r="P9241" s="4" t="str">
        <f>TEXT(Table1[[#This Row],[Invoice Date]],"mmm")</f>
        <v>May</v>
      </c>
      <c r="Q9241" s="4">
        <f>WEEKNUM(Table1[[#This Row],[Invoice Date]])</f>
        <v>21</v>
      </c>
    </row>
    <row r="9242" spans="2:17"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c r="O9242" s="4" t="str">
        <f>TEXT(Table1[[#This Row],[Invoice Date]],"yyyy")</f>
        <v>2021</v>
      </c>
      <c r="P9242" s="4" t="str">
        <f>TEXT(Table1[[#This Row],[Invoice Date]],"mmm")</f>
        <v>May</v>
      </c>
      <c r="Q9242" s="4">
        <f>WEEKNUM(Table1[[#This Row],[Invoice Date]])</f>
        <v>21</v>
      </c>
    </row>
    <row r="9243" spans="2:17"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c r="O9243" s="4" t="str">
        <f>TEXT(Table1[[#This Row],[Invoice Date]],"yyyy")</f>
        <v>2021</v>
      </c>
      <c r="P9243" s="4" t="str">
        <f>TEXT(Table1[[#This Row],[Invoice Date]],"mmm")</f>
        <v>Jun</v>
      </c>
      <c r="Q9243" s="4">
        <f>WEEKNUM(Table1[[#This Row],[Invoice Date]])</f>
        <v>26</v>
      </c>
    </row>
    <row r="9244" spans="2:17"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c r="O9244" s="4" t="str">
        <f>TEXT(Table1[[#This Row],[Invoice Date]],"yyyy")</f>
        <v>2021</v>
      </c>
      <c r="P9244" s="4" t="str">
        <f>TEXT(Table1[[#This Row],[Invoice Date]],"mmm")</f>
        <v>Jun</v>
      </c>
      <c r="Q9244" s="4">
        <f>WEEKNUM(Table1[[#This Row],[Invoice Date]])</f>
        <v>26</v>
      </c>
    </row>
    <row r="9245" spans="2:17"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c r="O9245" s="4" t="str">
        <f>TEXT(Table1[[#This Row],[Invoice Date]],"yyyy")</f>
        <v>2021</v>
      </c>
      <c r="P9245" s="4" t="str">
        <f>TEXT(Table1[[#This Row],[Invoice Date]],"mmm")</f>
        <v>Jun</v>
      </c>
      <c r="Q9245" s="4">
        <f>WEEKNUM(Table1[[#This Row],[Invoice Date]])</f>
        <v>26</v>
      </c>
    </row>
    <row r="9246" spans="2:17"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c r="O9246" s="4" t="str">
        <f>TEXT(Table1[[#This Row],[Invoice Date]],"yyyy")</f>
        <v>2021</v>
      </c>
      <c r="P9246" s="4" t="str">
        <f>TEXT(Table1[[#This Row],[Invoice Date]],"mmm")</f>
        <v>Jun</v>
      </c>
      <c r="Q9246" s="4">
        <f>WEEKNUM(Table1[[#This Row],[Invoice Date]])</f>
        <v>26</v>
      </c>
    </row>
    <row r="9247" spans="2:17"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c r="O9247" s="4" t="str">
        <f>TEXT(Table1[[#This Row],[Invoice Date]],"yyyy")</f>
        <v>2021</v>
      </c>
      <c r="P9247" s="4" t="str">
        <f>TEXT(Table1[[#This Row],[Invoice Date]],"mmm")</f>
        <v>Jun</v>
      </c>
      <c r="Q9247" s="4">
        <f>WEEKNUM(Table1[[#This Row],[Invoice Date]])</f>
        <v>26</v>
      </c>
    </row>
    <row r="9248" spans="2:17"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c r="O9248" s="4" t="str">
        <f>TEXT(Table1[[#This Row],[Invoice Date]],"yyyy")</f>
        <v>2021</v>
      </c>
      <c r="P9248" s="4" t="str">
        <f>TEXT(Table1[[#This Row],[Invoice Date]],"mmm")</f>
        <v>Jun</v>
      </c>
      <c r="Q9248" s="4">
        <f>WEEKNUM(Table1[[#This Row],[Invoice Date]])</f>
        <v>26</v>
      </c>
    </row>
    <row r="9249" spans="2:17"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c r="O9249" s="4" t="str">
        <f>TEXT(Table1[[#This Row],[Invoice Date]],"yyyy")</f>
        <v>2021</v>
      </c>
      <c r="P9249" s="4" t="str">
        <f>TEXT(Table1[[#This Row],[Invoice Date]],"mmm")</f>
        <v>Jul</v>
      </c>
      <c r="Q9249" s="4">
        <f>WEEKNUM(Table1[[#This Row],[Invoice Date]])</f>
        <v>30</v>
      </c>
    </row>
    <row r="9250" spans="2:17"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c r="O9250" s="4" t="str">
        <f>TEXT(Table1[[#This Row],[Invoice Date]],"yyyy")</f>
        <v>2021</v>
      </c>
      <c r="P9250" s="4" t="str">
        <f>TEXT(Table1[[#This Row],[Invoice Date]],"mmm")</f>
        <v>Jul</v>
      </c>
      <c r="Q9250" s="4">
        <f>WEEKNUM(Table1[[#This Row],[Invoice Date]])</f>
        <v>30</v>
      </c>
    </row>
    <row r="9251" spans="2:17"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c r="O9251" s="4" t="str">
        <f>TEXT(Table1[[#This Row],[Invoice Date]],"yyyy")</f>
        <v>2021</v>
      </c>
      <c r="P9251" s="4" t="str">
        <f>TEXT(Table1[[#This Row],[Invoice Date]],"mmm")</f>
        <v>Jul</v>
      </c>
      <c r="Q9251" s="4">
        <f>WEEKNUM(Table1[[#This Row],[Invoice Date]])</f>
        <v>30</v>
      </c>
    </row>
    <row r="9252" spans="2:17"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c r="O9252" s="4" t="str">
        <f>TEXT(Table1[[#This Row],[Invoice Date]],"yyyy")</f>
        <v>2021</v>
      </c>
      <c r="P9252" s="4" t="str">
        <f>TEXT(Table1[[#This Row],[Invoice Date]],"mmm")</f>
        <v>Jul</v>
      </c>
      <c r="Q9252" s="4">
        <f>WEEKNUM(Table1[[#This Row],[Invoice Date]])</f>
        <v>30</v>
      </c>
    </row>
    <row r="9253" spans="2:17"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c r="O9253" s="4" t="str">
        <f>TEXT(Table1[[#This Row],[Invoice Date]],"yyyy")</f>
        <v>2021</v>
      </c>
      <c r="P9253" s="4" t="str">
        <f>TEXT(Table1[[#This Row],[Invoice Date]],"mmm")</f>
        <v>Jul</v>
      </c>
      <c r="Q9253" s="4">
        <f>WEEKNUM(Table1[[#This Row],[Invoice Date]])</f>
        <v>30</v>
      </c>
    </row>
    <row r="9254" spans="2:17"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c r="O9254" s="4" t="str">
        <f>TEXT(Table1[[#This Row],[Invoice Date]],"yyyy")</f>
        <v>2021</v>
      </c>
      <c r="P9254" s="4" t="str">
        <f>TEXT(Table1[[#This Row],[Invoice Date]],"mmm")</f>
        <v>Jul</v>
      </c>
      <c r="Q9254" s="4">
        <f>WEEKNUM(Table1[[#This Row],[Invoice Date]])</f>
        <v>30</v>
      </c>
    </row>
    <row r="9255" spans="2:17"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c r="O9255" s="4" t="str">
        <f>TEXT(Table1[[#This Row],[Invoice Date]],"yyyy")</f>
        <v>2021</v>
      </c>
      <c r="P9255" s="4" t="str">
        <f>TEXT(Table1[[#This Row],[Invoice Date]],"mmm")</f>
        <v>Aug</v>
      </c>
      <c r="Q9255" s="4">
        <f>WEEKNUM(Table1[[#This Row],[Invoice Date]])</f>
        <v>34</v>
      </c>
    </row>
    <row r="9256" spans="2:17"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c r="O9256" s="4" t="str">
        <f>TEXT(Table1[[#This Row],[Invoice Date]],"yyyy")</f>
        <v>2021</v>
      </c>
      <c r="P9256" s="4" t="str">
        <f>TEXT(Table1[[#This Row],[Invoice Date]],"mmm")</f>
        <v>Aug</v>
      </c>
      <c r="Q9256" s="4">
        <f>WEEKNUM(Table1[[#This Row],[Invoice Date]])</f>
        <v>34</v>
      </c>
    </row>
    <row r="9257" spans="2:17"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c r="O9257" s="4" t="str">
        <f>TEXT(Table1[[#This Row],[Invoice Date]],"yyyy")</f>
        <v>2021</v>
      </c>
      <c r="P9257" s="4" t="str">
        <f>TEXT(Table1[[#This Row],[Invoice Date]],"mmm")</f>
        <v>Aug</v>
      </c>
      <c r="Q9257" s="4">
        <f>WEEKNUM(Table1[[#This Row],[Invoice Date]])</f>
        <v>34</v>
      </c>
    </row>
    <row r="9258" spans="2:17"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c r="O9258" s="4" t="str">
        <f>TEXT(Table1[[#This Row],[Invoice Date]],"yyyy")</f>
        <v>2021</v>
      </c>
      <c r="P9258" s="4" t="str">
        <f>TEXT(Table1[[#This Row],[Invoice Date]],"mmm")</f>
        <v>Aug</v>
      </c>
      <c r="Q9258" s="4">
        <f>WEEKNUM(Table1[[#This Row],[Invoice Date]])</f>
        <v>34</v>
      </c>
    </row>
    <row r="9259" spans="2:17"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c r="O9259" s="4" t="str">
        <f>TEXT(Table1[[#This Row],[Invoice Date]],"yyyy")</f>
        <v>2021</v>
      </c>
      <c r="P9259" s="4" t="str">
        <f>TEXT(Table1[[#This Row],[Invoice Date]],"mmm")</f>
        <v>Aug</v>
      </c>
      <c r="Q9259" s="4">
        <f>WEEKNUM(Table1[[#This Row],[Invoice Date]])</f>
        <v>34</v>
      </c>
    </row>
    <row r="9260" spans="2:17"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c r="O9260" s="4" t="str">
        <f>TEXT(Table1[[#This Row],[Invoice Date]],"yyyy")</f>
        <v>2021</v>
      </c>
      <c r="P9260" s="4" t="str">
        <f>TEXT(Table1[[#This Row],[Invoice Date]],"mmm")</f>
        <v>Aug</v>
      </c>
      <c r="Q9260" s="4">
        <f>WEEKNUM(Table1[[#This Row],[Invoice Date]])</f>
        <v>34</v>
      </c>
    </row>
    <row r="9261" spans="2:17"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c r="O9261" s="4" t="str">
        <f>TEXT(Table1[[#This Row],[Invoice Date]],"yyyy")</f>
        <v>2021</v>
      </c>
      <c r="P9261" s="4" t="str">
        <f>TEXT(Table1[[#This Row],[Invoice Date]],"mmm")</f>
        <v>Sep</v>
      </c>
      <c r="Q9261" s="4">
        <f>WEEKNUM(Table1[[#This Row],[Invoice Date]])</f>
        <v>39</v>
      </c>
    </row>
    <row r="9262" spans="2:17"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c r="O9262" s="4" t="str">
        <f>TEXT(Table1[[#This Row],[Invoice Date]],"yyyy")</f>
        <v>2021</v>
      </c>
      <c r="P9262" s="4" t="str">
        <f>TEXT(Table1[[#This Row],[Invoice Date]],"mmm")</f>
        <v>Sep</v>
      </c>
      <c r="Q9262" s="4">
        <f>WEEKNUM(Table1[[#This Row],[Invoice Date]])</f>
        <v>39</v>
      </c>
    </row>
    <row r="9263" spans="2:17"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c r="O9263" s="4" t="str">
        <f>TEXT(Table1[[#This Row],[Invoice Date]],"yyyy")</f>
        <v>2021</v>
      </c>
      <c r="P9263" s="4" t="str">
        <f>TEXT(Table1[[#This Row],[Invoice Date]],"mmm")</f>
        <v>Sep</v>
      </c>
      <c r="Q9263" s="4">
        <f>WEEKNUM(Table1[[#This Row],[Invoice Date]])</f>
        <v>39</v>
      </c>
    </row>
    <row r="9264" spans="2:17"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c r="O9264" s="4" t="str">
        <f>TEXT(Table1[[#This Row],[Invoice Date]],"yyyy")</f>
        <v>2021</v>
      </c>
      <c r="P9264" s="4" t="str">
        <f>TEXT(Table1[[#This Row],[Invoice Date]],"mmm")</f>
        <v>Sep</v>
      </c>
      <c r="Q9264" s="4">
        <f>WEEKNUM(Table1[[#This Row],[Invoice Date]])</f>
        <v>39</v>
      </c>
    </row>
    <row r="9265" spans="2:17"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c r="O9265" s="4" t="str">
        <f>TEXT(Table1[[#This Row],[Invoice Date]],"yyyy")</f>
        <v>2021</v>
      </c>
      <c r="P9265" s="4" t="str">
        <f>TEXT(Table1[[#This Row],[Invoice Date]],"mmm")</f>
        <v>Sep</v>
      </c>
      <c r="Q9265" s="4">
        <f>WEEKNUM(Table1[[#This Row],[Invoice Date]])</f>
        <v>39</v>
      </c>
    </row>
    <row r="9266" spans="2:17"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c r="O9266" s="4" t="str">
        <f>TEXT(Table1[[#This Row],[Invoice Date]],"yyyy")</f>
        <v>2021</v>
      </c>
      <c r="P9266" s="4" t="str">
        <f>TEXT(Table1[[#This Row],[Invoice Date]],"mmm")</f>
        <v>Sep</v>
      </c>
      <c r="Q9266" s="4">
        <f>WEEKNUM(Table1[[#This Row],[Invoice Date]])</f>
        <v>39</v>
      </c>
    </row>
    <row r="9267" spans="2:17"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c r="O9267" s="4" t="str">
        <f>TEXT(Table1[[#This Row],[Invoice Date]],"yyyy")</f>
        <v>2021</v>
      </c>
      <c r="P9267" s="4" t="str">
        <f>TEXT(Table1[[#This Row],[Invoice Date]],"mmm")</f>
        <v>Oct</v>
      </c>
      <c r="Q9267" s="4">
        <f>WEEKNUM(Table1[[#This Row],[Invoice Date]])</f>
        <v>43</v>
      </c>
    </row>
    <row r="9268" spans="2:17"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c r="O9268" s="4" t="str">
        <f>TEXT(Table1[[#This Row],[Invoice Date]],"yyyy")</f>
        <v>2021</v>
      </c>
      <c r="P9268" s="4" t="str">
        <f>TEXT(Table1[[#This Row],[Invoice Date]],"mmm")</f>
        <v>Oct</v>
      </c>
      <c r="Q9268" s="4">
        <f>WEEKNUM(Table1[[#This Row],[Invoice Date]])</f>
        <v>43</v>
      </c>
    </row>
    <row r="9269" spans="2:17"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c r="O9269" s="4" t="str">
        <f>TEXT(Table1[[#This Row],[Invoice Date]],"yyyy")</f>
        <v>2021</v>
      </c>
      <c r="P9269" s="4" t="str">
        <f>TEXT(Table1[[#This Row],[Invoice Date]],"mmm")</f>
        <v>Oct</v>
      </c>
      <c r="Q9269" s="4">
        <f>WEEKNUM(Table1[[#This Row],[Invoice Date]])</f>
        <v>43</v>
      </c>
    </row>
    <row r="9270" spans="2:17"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c r="O9270" s="4" t="str">
        <f>TEXT(Table1[[#This Row],[Invoice Date]],"yyyy")</f>
        <v>2021</v>
      </c>
      <c r="P9270" s="4" t="str">
        <f>TEXT(Table1[[#This Row],[Invoice Date]],"mmm")</f>
        <v>Oct</v>
      </c>
      <c r="Q9270" s="4">
        <f>WEEKNUM(Table1[[#This Row],[Invoice Date]])</f>
        <v>43</v>
      </c>
    </row>
    <row r="9271" spans="2:17"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c r="O9271" s="4" t="str">
        <f>TEXT(Table1[[#This Row],[Invoice Date]],"yyyy")</f>
        <v>2021</v>
      </c>
      <c r="P9271" s="4" t="str">
        <f>TEXT(Table1[[#This Row],[Invoice Date]],"mmm")</f>
        <v>Oct</v>
      </c>
      <c r="Q9271" s="4">
        <f>WEEKNUM(Table1[[#This Row],[Invoice Date]])</f>
        <v>43</v>
      </c>
    </row>
    <row r="9272" spans="2:17"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c r="O9272" s="4" t="str">
        <f>TEXT(Table1[[#This Row],[Invoice Date]],"yyyy")</f>
        <v>2021</v>
      </c>
      <c r="P9272" s="4" t="str">
        <f>TEXT(Table1[[#This Row],[Invoice Date]],"mmm")</f>
        <v>Oct</v>
      </c>
      <c r="Q9272" s="4">
        <f>WEEKNUM(Table1[[#This Row],[Invoice Date]])</f>
        <v>43</v>
      </c>
    </row>
    <row r="9273" spans="2:17"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c r="O9273" s="4" t="str">
        <f>TEXT(Table1[[#This Row],[Invoice Date]],"yyyy")</f>
        <v>2021</v>
      </c>
      <c r="P9273" s="4" t="str">
        <f>TEXT(Table1[[#This Row],[Invoice Date]],"mmm")</f>
        <v>Nov</v>
      </c>
      <c r="Q9273" s="4">
        <f>WEEKNUM(Table1[[#This Row],[Invoice Date]])</f>
        <v>47</v>
      </c>
    </row>
    <row r="9274" spans="2:17"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c r="O9274" s="4" t="str">
        <f>TEXT(Table1[[#This Row],[Invoice Date]],"yyyy")</f>
        <v>2021</v>
      </c>
      <c r="P9274" s="4" t="str">
        <f>TEXT(Table1[[#This Row],[Invoice Date]],"mmm")</f>
        <v>Nov</v>
      </c>
      <c r="Q9274" s="4">
        <f>WEEKNUM(Table1[[#This Row],[Invoice Date]])</f>
        <v>47</v>
      </c>
    </row>
    <row r="9275" spans="2:17"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c r="O9275" s="4" t="str">
        <f>TEXT(Table1[[#This Row],[Invoice Date]],"yyyy")</f>
        <v>2021</v>
      </c>
      <c r="P9275" s="4" t="str">
        <f>TEXT(Table1[[#This Row],[Invoice Date]],"mmm")</f>
        <v>Nov</v>
      </c>
      <c r="Q9275" s="4">
        <f>WEEKNUM(Table1[[#This Row],[Invoice Date]])</f>
        <v>47</v>
      </c>
    </row>
    <row r="9276" spans="2:17"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c r="O9276" s="4" t="str">
        <f>TEXT(Table1[[#This Row],[Invoice Date]],"yyyy")</f>
        <v>2021</v>
      </c>
      <c r="P9276" s="4" t="str">
        <f>TEXT(Table1[[#This Row],[Invoice Date]],"mmm")</f>
        <v>Nov</v>
      </c>
      <c r="Q9276" s="4">
        <f>WEEKNUM(Table1[[#This Row],[Invoice Date]])</f>
        <v>47</v>
      </c>
    </row>
    <row r="9277" spans="2:17"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c r="O9277" s="4" t="str">
        <f>TEXT(Table1[[#This Row],[Invoice Date]],"yyyy")</f>
        <v>2021</v>
      </c>
      <c r="P9277" s="4" t="str">
        <f>TEXT(Table1[[#This Row],[Invoice Date]],"mmm")</f>
        <v>Nov</v>
      </c>
      <c r="Q9277" s="4">
        <f>WEEKNUM(Table1[[#This Row],[Invoice Date]])</f>
        <v>47</v>
      </c>
    </row>
    <row r="9278" spans="2:17"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c r="O9278" s="4" t="str">
        <f>TEXT(Table1[[#This Row],[Invoice Date]],"yyyy")</f>
        <v>2021</v>
      </c>
      <c r="P9278" s="4" t="str">
        <f>TEXT(Table1[[#This Row],[Invoice Date]],"mmm")</f>
        <v>Nov</v>
      </c>
      <c r="Q9278" s="4">
        <f>WEEKNUM(Table1[[#This Row],[Invoice Date]])</f>
        <v>47</v>
      </c>
    </row>
    <row r="9279" spans="2:17"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c r="O9279" s="4" t="str">
        <f>TEXT(Table1[[#This Row],[Invoice Date]],"yyyy")</f>
        <v>2021</v>
      </c>
      <c r="P9279" s="4" t="str">
        <f>TEXT(Table1[[#This Row],[Invoice Date]],"mmm")</f>
        <v>Dec</v>
      </c>
      <c r="Q9279" s="4">
        <f>WEEKNUM(Table1[[#This Row],[Invoice Date]])</f>
        <v>52</v>
      </c>
    </row>
    <row r="9280" spans="2:17"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c r="O9280" s="4" t="str">
        <f>TEXT(Table1[[#This Row],[Invoice Date]],"yyyy")</f>
        <v>2021</v>
      </c>
      <c r="P9280" s="4" t="str">
        <f>TEXT(Table1[[#This Row],[Invoice Date]],"mmm")</f>
        <v>Dec</v>
      </c>
      <c r="Q9280" s="4">
        <f>WEEKNUM(Table1[[#This Row],[Invoice Date]])</f>
        <v>52</v>
      </c>
    </row>
    <row r="9281" spans="2:17"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c r="O9281" s="4" t="str">
        <f>TEXT(Table1[[#This Row],[Invoice Date]],"yyyy")</f>
        <v>2021</v>
      </c>
      <c r="P9281" s="4" t="str">
        <f>TEXT(Table1[[#This Row],[Invoice Date]],"mmm")</f>
        <v>Dec</v>
      </c>
      <c r="Q9281" s="4">
        <f>WEEKNUM(Table1[[#This Row],[Invoice Date]])</f>
        <v>52</v>
      </c>
    </row>
    <row r="9282" spans="2:17"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c r="O9282" s="4" t="str">
        <f>TEXT(Table1[[#This Row],[Invoice Date]],"yyyy")</f>
        <v>2021</v>
      </c>
      <c r="P9282" s="4" t="str">
        <f>TEXT(Table1[[#This Row],[Invoice Date]],"mmm")</f>
        <v>Dec</v>
      </c>
      <c r="Q9282" s="4">
        <f>WEEKNUM(Table1[[#This Row],[Invoice Date]])</f>
        <v>52</v>
      </c>
    </row>
    <row r="9283" spans="2:17"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c r="O9283" s="4" t="str">
        <f>TEXT(Table1[[#This Row],[Invoice Date]],"yyyy")</f>
        <v>2021</v>
      </c>
      <c r="P9283" s="4" t="str">
        <f>TEXT(Table1[[#This Row],[Invoice Date]],"mmm")</f>
        <v>Dec</v>
      </c>
      <c r="Q9283" s="4">
        <f>WEEKNUM(Table1[[#This Row],[Invoice Date]])</f>
        <v>52</v>
      </c>
    </row>
    <row r="9284" spans="2:17"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c r="O9284" s="4" t="str">
        <f>TEXT(Table1[[#This Row],[Invoice Date]],"yyyy")</f>
        <v>2021</v>
      </c>
      <c r="P9284" s="4" t="str">
        <f>TEXT(Table1[[#This Row],[Invoice Date]],"mmm")</f>
        <v>Dec</v>
      </c>
      <c r="Q9284" s="4">
        <f>WEEKNUM(Table1[[#This Row],[Invoice Date]])</f>
        <v>52</v>
      </c>
    </row>
    <row r="9285" spans="2:17"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c r="O9285" s="4" t="str">
        <f>TEXT(Table1[[#This Row],[Invoice Date]],"yyyy")</f>
        <v>2021</v>
      </c>
      <c r="P9285" s="4" t="str">
        <f>TEXT(Table1[[#This Row],[Invoice Date]],"mmm")</f>
        <v>Jan</v>
      </c>
      <c r="Q9285" s="4">
        <f>WEEKNUM(Table1[[#This Row],[Invoice Date]])</f>
        <v>3</v>
      </c>
    </row>
    <row r="9286" spans="2:17"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c r="O9286" s="4" t="str">
        <f>TEXT(Table1[[#This Row],[Invoice Date]],"yyyy")</f>
        <v>2021</v>
      </c>
      <c r="P9286" s="4" t="str">
        <f>TEXT(Table1[[#This Row],[Invoice Date]],"mmm")</f>
        <v>Jan</v>
      </c>
      <c r="Q9286" s="4">
        <f>WEEKNUM(Table1[[#This Row],[Invoice Date]])</f>
        <v>3</v>
      </c>
    </row>
    <row r="9287" spans="2:17"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c r="O9287" s="4" t="str">
        <f>TEXT(Table1[[#This Row],[Invoice Date]],"yyyy")</f>
        <v>2021</v>
      </c>
      <c r="P9287" s="4" t="str">
        <f>TEXT(Table1[[#This Row],[Invoice Date]],"mmm")</f>
        <v>Jan</v>
      </c>
      <c r="Q9287" s="4">
        <f>WEEKNUM(Table1[[#This Row],[Invoice Date]])</f>
        <v>3</v>
      </c>
    </row>
    <row r="9288" spans="2:17"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c r="O9288" s="4" t="str">
        <f>TEXT(Table1[[#This Row],[Invoice Date]],"yyyy")</f>
        <v>2021</v>
      </c>
      <c r="P9288" s="4" t="str">
        <f>TEXT(Table1[[#This Row],[Invoice Date]],"mmm")</f>
        <v>Jan</v>
      </c>
      <c r="Q9288" s="4">
        <f>WEEKNUM(Table1[[#This Row],[Invoice Date]])</f>
        <v>3</v>
      </c>
    </row>
    <row r="9289" spans="2:17"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c r="O9289" s="4" t="str">
        <f>TEXT(Table1[[#This Row],[Invoice Date]],"yyyy")</f>
        <v>2021</v>
      </c>
      <c r="P9289" s="4" t="str">
        <f>TEXT(Table1[[#This Row],[Invoice Date]],"mmm")</f>
        <v>Jan</v>
      </c>
      <c r="Q9289" s="4">
        <f>WEEKNUM(Table1[[#This Row],[Invoice Date]])</f>
        <v>3</v>
      </c>
    </row>
    <row r="9290" spans="2:17"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c r="O9290" s="4" t="str">
        <f>TEXT(Table1[[#This Row],[Invoice Date]],"yyyy")</f>
        <v>2021</v>
      </c>
      <c r="P9290" s="4" t="str">
        <f>TEXT(Table1[[#This Row],[Invoice Date]],"mmm")</f>
        <v>Jan</v>
      </c>
      <c r="Q9290" s="4">
        <f>WEEKNUM(Table1[[#This Row],[Invoice Date]])</f>
        <v>3</v>
      </c>
    </row>
    <row r="9291" spans="2:17"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c r="O9291" s="4" t="str">
        <f>TEXT(Table1[[#This Row],[Invoice Date]],"yyyy")</f>
        <v>2021</v>
      </c>
      <c r="P9291" s="4" t="str">
        <f>TEXT(Table1[[#This Row],[Invoice Date]],"mmm")</f>
        <v>Feb</v>
      </c>
      <c r="Q9291" s="4">
        <f>WEEKNUM(Table1[[#This Row],[Invoice Date]])</f>
        <v>8</v>
      </c>
    </row>
    <row r="9292" spans="2:17"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c r="O9292" s="4" t="str">
        <f>TEXT(Table1[[#This Row],[Invoice Date]],"yyyy")</f>
        <v>2021</v>
      </c>
      <c r="P9292" s="4" t="str">
        <f>TEXT(Table1[[#This Row],[Invoice Date]],"mmm")</f>
        <v>Feb</v>
      </c>
      <c r="Q9292" s="4">
        <f>WEEKNUM(Table1[[#This Row],[Invoice Date]])</f>
        <v>8</v>
      </c>
    </row>
    <row r="9293" spans="2:17"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c r="O9293" s="4" t="str">
        <f>TEXT(Table1[[#This Row],[Invoice Date]],"yyyy")</f>
        <v>2021</v>
      </c>
      <c r="P9293" s="4" t="str">
        <f>TEXT(Table1[[#This Row],[Invoice Date]],"mmm")</f>
        <v>Feb</v>
      </c>
      <c r="Q9293" s="4">
        <f>WEEKNUM(Table1[[#This Row],[Invoice Date]])</f>
        <v>8</v>
      </c>
    </row>
    <row r="9294" spans="2:17"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c r="O9294" s="4" t="str">
        <f>TEXT(Table1[[#This Row],[Invoice Date]],"yyyy")</f>
        <v>2021</v>
      </c>
      <c r="P9294" s="4" t="str">
        <f>TEXT(Table1[[#This Row],[Invoice Date]],"mmm")</f>
        <v>Feb</v>
      </c>
      <c r="Q9294" s="4">
        <f>WEEKNUM(Table1[[#This Row],[Invoice Date]])</f>
        <v>6</v>
      </c>
    </row>
    <row r="9295" spans="2:17"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c r="O9295" s="4" t="str">
        <f>TEXT(Table1[[#This Row],[Invoice Date]],"yyyy")</f>
        <v>2021</v>
      </c>
      <c r="P9295" s="4" t="str">
        <f>TEXT(Table1[[#This Row],[Invoice Date]],"mmm")</f>
        <v>Feb</v>
      </c>
      <c r="Q9295" s="4">
        <f>WEEKNUM(Table1[[#This Row],[Invoice Date]])</f>
        <v>6</v>
      </c>
    </row>
    <row r="9296" spans="2:17"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c r="O9296" s="4" t="str">
        <f>TEXT(Table1[[#This Row],[Invoice Date]],"yyyy")</f>
        <v>2021</v>
      </c>
      <c r="P9296" s="4" t="str">
        <f>TEXT(Table1[[#This Row],[Invoice Date]],"mmm")</f>
        <v>Feb</v>
      </c>
      <c r="Q9296" s="4">
        <f>WEEKNUM(Table1[[#This Row],[Invoice Date]])</f>
        <v>6</v>
      </c>
    </row>
    <row r="9297" spans="2:17"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c r="O9297" s="4" t="str">
        <f>TEXT(Table1[[#This Row],[Invoice Date]],"yyyy")</f>
        <v>2021</v>
      </c>
      <c r="P9297" s="4" t="str">
        <f>TEXT(Table1[[#This Row],[Invoice Date]],"mmm")</f>
        <v>Mar</v>
      </c>
      <c r="Q9297" s="4">
        <f>WEEKNUM(Table1[[#This Row],[Invoice Date]])</f>
        <v>10</v>
      </c>
    </row>
    <row r="9298" spans="2:17"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c r="O9298" s="4" t="str">
        <f>TEXT(Table1[[#This Row],[Invoice Date]],"yyyy")</f>
        <v>2021</v>
      </c>
      <c r="P9298" s="4" t="str">
        <f>TEXT(Table1[[#This Row],[Invoice Date]],"mmm")</f>
        <v>Mar</v>
      </c>
      <c r="Q9298" s="4">
        <f>WEEKNUM(Table1[[#This Row],[Invoice Date]])</f>
        <v>10</v>
      </c>
    </row>
    <row r="9299" spans="2:17"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c r="O9299" s="4" t="str">
        <f>TEXT(Table1[[#This Row],[Invoice Date]],"yyyy")</f>
        <v>2021</v>
      </c>
      <c r="P9299" s="4" t="str">
        <f>TEXT(Table1[[#This Row],[Invoice Date]],"mmm")</f>
        <v>Mar</v>
      </c>
      <c r="Q9299" s="4">
        <f>WEEKNUM(Table1[[#This Row],[Invoice Date]])</f>
        <v>10</v>
      </c>
    </row>
    <row r="9300" spans="2:17"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c r="O9300" s="4" t="str">
        <f>TEXT(Table1[[#This Row],[Invoice Date]],"yyyy")</f>
        <v>2021</v>
      </c>
      <c r="P9300" s="4" t="str">
        <f>TEXT(Table1[[#This Row],[Invoice Date]],"mmm")</f>
        <v>Mar</v>
      </c>
      <c r="Q9300" s="4">
        <f>WEEKNUM(Table1[[#This Row],[Invoice Date]])</f>
        <v>10</v>
      </c>
    </row>
    <row r="9301" spans="2:17"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c r="O9301" s="4" t="str">
        <f>TEXT(Table1[[#This Row],[Invoice Date]],"yyyy")</f>
        <v>2021</v>
      </c>
      <c r="P9301" s="4" t="str">
        <f>TEXT(Table1[[#This Row],[Invoice Date]],"mmm")</f>
        <v>Mar</v>
      </c>
      <c r="Q9301" s="4">
        <f>WEEKNUM(Table1[[#This Row],[Invoice Date]])</f>
        <v>10</v>
      </c>
    </row>
    <row r="9302" spans="2:17"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c r="O9302" s="4" t="str">
        <f>TEXT(Table1[[#This Row],[Invoice Date]],"yyyy")</f>
        <v>2021</v>
      </c>
      <c r="P9302" s="4" t="str">
        <f>TEXT(Table1[[#This Row],[Invoice Date]],"mmm")</f>
        <v>Mar</v>
      </c>
      <c r="Q9302" s="4">
        <f>WEEKNUM(Table1[[#This Row],[Invoice Date]])</f>
        <v>10</v>
      </c>
    </row>
    <row r="9303" spans="2:17"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c r="O9303" s="4" t="str">
        <f>TEXT(Table1[[#This Row],[Invoice Date]],"yyyy")</f>
        <v>2021</v>
      </c>
      <c r="P9303" s="4" t="str">
        <f>TEXT(Table1[[#This Row],[Invoice Date]],"mmm")</f>
        <v>Apr</v>
      </c>
      <c r="Q9303" s="4">
        <f>WEEKNUM(Table1[[#This Row],[Invoice Date]])</f>
        <v>15</v>
      </c>
    </row>
    <row r="9304" spans="2:17"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c r="O9304" s="4" t="str">
        <f>TEXT(Table1[[#This Row],[Invoice Date]],"yyyy")</f>
        <v>2021</v>
      </c>
      <c r="P9304" s="4" t="str">
        <f>TEXT(Table1[[#This Row],[Invoice Date]],"mmm")</f>
        <v>Apr</v>
      </c>
      <c r="Q9304" s="4">
        <f>WEEKNUM(Table1[[#This Row],[Invoice Date]])</f>
        <v>15</v>
      </c>
    </row>
    <row r="9305" spans="2:17"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c r="O9305" s="4" t="str">
        <f>TEXT(Table1[[#This Row],[Invoice Date]],"yyyy")</f>
        <v>2021</v>
      </c>
      <c r="P9305" s="4" t="str">
        <f>TEXT(Table1[[#This Row],[Invoice Date]],"mmm")</f>
        <v>Apr</v>
      </c>
      <c r="Q9305" s="4">
        <f>WEEKNUM(Table1[[#This Row],[Invoice Date]])</f>
        <v>15</v>
      </c>
    </row>
    <row r="9306" spans="2:17"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c r="O9306" s="4" t="str">
        <f>TEXT(Table1[[#This Row],[Invoice Date]],"yyyy")</f>
        <v>2021</v>
      </c>
      <c r="P9306" s="4" t="str">
        <f>TEXT(Table1[[#This Row],[Invoice Date]],"mmm")</f>
        <v>Apr</v>
      </c>
      <c r="Q9306" s="4">
        <f>WEEKNUM(Table1[[#This Row],[Invoice Date]])</f>
        <v>15</v>
      </c>
    </row>
    <row r="9307" spans="2:17"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c r="O9307" s="4" t="str">
        <f>TEXT(Table1[[#This Row],[Invoice Date]],"yyyy")</f>
        <v>2021</v>
      </c>
      <c r="P9307" s="4" t="str">
        <f>TEXT(Table1[[#This Row],[Invoice Date]],"mmm")</f>
        <v>Apr</v>
      </c>
      <c r="Q9307" s="4">
        <f>WEEKNUM(Table1[[#This Row],[Invoice Date]])</f>
        <v>15</v>
      </c>
    </row>
    <row r="9308" spans="2:17"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c r="O9308" s="4" t="str">
        <f>TEXT(Table1[[#This Row],[Invoice Date]],"yyyy")</f>
        <v>2021</v>
      </c>
      <c r="P9308" s="4" t="str">
        <f>TEXT(Table1[[#This Row],[Invoice Date]],"mmm")</f>
        <v>Apr</v>
      </c>
      <c r="Q9308" s="4">
        <f>WEEKNUM(Table1[[#This Row],[Invoice Date]])</f>
        <v>15</v>
      </c>
    </row>
    <row r="9309" spans="2:17"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c r="O9309" s="4" t="str">
        <f>TEXT(Table1[[#This Row],[Invoice Date]],"yyyy")</f>
        <v>2021</v>
      </c>
      <c r="P9309" s="4" t="str">
        <f>TEXT(Table1[[#This Row],[Invoice Date]],"mmm")</f>
        <v>May</v>
      </c>
      <c r="Q9309" s="4">
        <f>WEEKNUM(Table1[[#This Row],[Invoice Date]])</f>
        <v>19</v>
      </c>
    </row>
    <row r="9310" spans="2:17"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c r="O9310" s="4" t="str">
        <f>TEXT(Table1[[#This Row],[Invoice Date]],"yyyy")</f>
        <v>2021</v>
      </c>
      <c r="P9310" s="4" t="str">
        <f>TEXT(Table1[[#This Row],[Invoice Date]],"mmm")</f>
        <v>May</v>
      </c>
      <c r="Q9310" s="4">
        <f>WEEKNUM(Table1[[#This Row],[Invoice Date]])</f>
        <v>19</v>
      </c>
    </row>
    <row r="9311" spans="2:17"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c r="O9311" s="4" t="str">
        <f>TEXT(Table1[[#This Row],[Invoice Date]],"yyyy")</f>
        <v>2021</v>
      </c>
      <c r="P9311" s="4" t="str">
        <f>TEXT(Table1[[#This Row],[Invoice Date]],"mmm")</f>
        <v>May</v>
      </c>
      <c r="Q9311" s="4">
        <f>WEEKNUM(Table1[[#This Row],[Invoice Date]])</f>
        <v>19</v>
      </c>
    </row>
    <row r="9312" spans="2:17"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c r="O9312" s="4" t="str">
        <f>TEXT(Table1[[#This Row],[Invoice Date]],"yyyy")</f>
        <v>2021</v>
      </c>
      <c r="P9312" s="4" t="str">
        <f>TEXT(Table1[[#This Row],[Invoice Date]],"mmm")</f>
        <v>May</v>
      </c>
      <c r="Q9312" s="4">
        <f>WEEKNUM(Table1[[#This Row],[Invoice Date]])</f>
        <v>19</v>
      </c>
    </row>
    <row r="9313" spans="2:17"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c r="O9313" s="4" t="str">
        <f>TEXT(Table1[[#This Row],[Invoice Date]],"yyyy")</f>
        <v>2021</v>
      </c>
      <c r="P9313" s="4" t="str">
        <f>TEXT(Table1[[#This Row],[Invoice Date]],"mmm")</f>
        <v>May</v>
      </c>
      <c r="Q9313" s="4">
        <f>WEEKNUM(Table1[[#This Row],[Invoice Date]])</f>
        <v>19</v>
      </c>
    </row>
    <row r="9314" spans="2:17"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c r="O9314" s="4" t="str">
        <f>TEXT(Table1[[#This Row],[Invoice Date]],"yyyy")</f>
        <v>2021</v>
      </c>
      <c r="P9314" s="4" t="str">
        <f>TEXT(Table1[[#This Row],[Invoice Date]],"mmm")</f>
        <v>May</v>
      </c>
      <c r="Q9314" s="4">
        <f>WEEKNUM(Table1[[#This Row],[Invoice Date]])</f>
        <v>19</v>
      </c>
    </row>
    <row r="9315" spans="2:17"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c r="O9315" s="4" t="str">
        <f>TEXT(Table1[[#This Row],[Invoice Date]],"yyyy")</f>
        <v>2021</v>
      </c>
      <c r="P9315" s="4" t="str">
        <f>TEXT(Table1[[#This Row],[Invoice Date]],"mmm")</f>
        <v>Jun</v>
      </c>
      <c r="Q9315" s="4">
        <f>WEEKNUM(Table1[[#This Row],[Invoice Date]])</f>
        <v>23</v>
      </c>
    </row>
    <row r="9316" spans="2:17"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c r="O9316" s="4" t="str">
        <f>TEXT(Table1[[#This Row],[Invoice Date]],"yyyy")</f>
        <v>2021</v>
      </c>
      <c r="P9316" s="4" t="str">
        <f>TEXT(Table1[[#This Row],[Invoice Date]],"mmm")</f>
        <v>Jun</v>
      </c>
      <c r="Q9316" s="4">
        <f>WEEKNUM(Table1[[#This Row],[Invoice Date]])</f>
        <v>23</v>
      </c>
    </row>
    <row r="9317" spans="2:17"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c r="O9317" s="4" t="str">
        <f>TEXT(Table1[[#This Row],[Invoice Date]],"yyyy")</f>
        <v>2021</v>
      </c>
      <c r="P9317" s="4" t="str">
        <f>TEXT(Table1[[#This Row],[Invoice Date]],"mmm")</f>
        <v>Jun</v>
      </c>
      <c r="Q9317" s="4">
        <f>WEEKNUM(Table1[[#This Row],[Invoice Date]])</f>
        <v>23</v>
      </c>
    </row>
    <row r="9318" spans="2:17"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c r="O9318" s="4" t="str">
        <f>TEXT(Table1[[#This Row],[Invoice Date]],"yyyy")</f>
        <v>2021</v>
      </c>
      <c r="P9318" s="4" t="str">
        <f>TEXT(Table1[[#This Row],[Invoice Date]],"mmm")</f>
        <v>Jun</v>
      </c>
      <c r="Q9318" s="4">
        <f>WEEKNUM(Table1[[#This Row],[Invoice Date]])</f>
        <v>23</v>
      </c>
    </row>
    <row r="9319" spans="2:17"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c r="O9319" s="4" t="str">
        <f>TEXT(Table1[[#This Row],[Invoice Date]],"yyyy")</f>
        <v>2021</v>
      </c>
      <c r="P9319" s="4" t="str">
        <f>TEXT(Table1[[#This Row],[Invoice Date]],"mmm")</f>
        <v>Jun</v>
      </c>
      <c r="Q9319" s="4">
        <f>WEEKNUM(Table1[[#This Row],[Invoice Date]])</f>
        <v>23</v>
      </c>
    </row>
    <row r="9320" spans="2:17"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c r="O9320" s="4" t="str">
        <f>TEXT(Table1[[#This Row],[Invoice Date]],"yyyy")</f>
        <v>2021</v>
      </c>
      <c r="P9320" s="4" t="str">
        <f>TEXT(Table1[[#This Row],[Invoice Date]],"mmm")</f>
        <v>Jun</v>
      </c>
      <c r="Q9320" s="4">
        <f>WEEKNUM(Table1[[#This Row],[Invoice Date]])</f>
        <v>23</v>
      </c>
    </row>
    <row r="9321" spans="2:17"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c r="O9321" s="4" t="str">
        <f>TEXT(Table1[[#This Row],[Invoice Date]],"yyyy")</f>
        <v>2021</v>
      </c>
      <c r="P9321" s="4" t="str">
        <f>TEXT(Table1[[#This Row],[Invoice Date]],"mmm")</f>
        <v>Jul</v>
      </c>
      <c r="Q9321" s="4">
        <f>WEEKNUM(Table1[[#This Row],[Invoice Date]])</f>
        <v>27</v>
      </c>
    </row>
    <row r="9322" spans="2:17"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c r="O9322" s="4" t="str">
        <f>TEXT(Table1[[#This Row],[Invoice Date]],"yyyy")</f>
        <v>2021</v>
      </c>
      <c r="P9322" s="4" t="str">
        <f>TEXT(Table1[[#This Row],[Invoice Date]],"mmm")</f>
        <v>Jul</v>
      </c>
      <c r="Q9322" s="4">
        <f>WEEKNUM(Table1[[#This Row],[Invoice Date]])</f>
        <v>27</v>
      </c>
    </row>
    <row r="9323" spans="2:17"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c r="O9323" s="4" t="str">
        <f>TEXT(Table1[[#This Row],[Invoice Date]],"yyyy")</f>
        <v>2021</v>
      </c>
      <c r="P9323" s="4" t="str">
        <f>TEXT(Table1[[#This Row],[Invoice Date]],"mmm")</f>
        <v>Jul</v>
      </c>
      <c r="Q9323" s="4">
        <f>WEEKNUM(Table1[[#This Row],[Invoice Date]])</f>
        <v>27</v>
      </c>
    </row>
    <row r="9324" spans="2:17"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c r="O9324" s="4" t="str">
        <f>TEXT(Table1[[#This Row],[Invoice Date]],"yyyy")</f>
        <v>2021</v>
      </c>
      <c r="P9324" s="4" t="str">
        <f>TEXT(Table1[[#This Row],[Invoice Date]],"mmm")</f>
        <v>Jul</v>
      </c>
      <c r="Q9324" s="4">
        <f>WEEKNUM(Table1[[#This Row],[Invoice Date]])</f>
        <v>27</v>
      </c>
    </row>
    <row r="9325" spans="2:17"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c r="O9325" s="4" t="str">
        <f>TEXT(Table1[[#This Row],[Invoice Date]],"yyyy")</f>
        <v>2021</v>
      </c>
      <c r="P9325" s="4" t="str">
        <f>TEXT(Table1[[#This Row],[Invoice Date]],"mmm")</f>
        <v>Jul</v>
      </c>
      <c r="Q9325" s="4">
        <f>WEEKNUM(Table1[[#This Row],[Invoice Date]])</f>
        <v>27</v>
      </c>
    </row>
    <row r="9326" spans="2:17"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c r="O9326" s="4" t="str">
        <f>TEXT(Table1[[#This Row],[Invoice Date]],"yyyy")</f>
        <v>2021</v>
      </c>
      <c r="P9326" s="4" t="str">
        <f>TEXT(Table1[[#This Row],[Invoice Date]],"mmm")</f>
        <v>Jul</v>
      </c>
      <c r="Q9326" s="4">
        <f>WEEKNUM(Table1[[#This Row],[Invoice Date]])</f>
        <v>27</v>
      </c>
    </row>
    <row r="9327" spans="2:17"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c r="O9327" s="4" t="str">
        <f>TEXT(Table1[[#This Row],[Invoice Date]],"yyyy")</f>
        <v>2021</v>
      </c>
      <c r="P9327" s="4" t="str">
        <f>TEXT(Table1[[#This Row],[Invoice Date]],"mmm")</f>
        <v>Aug</v>
      </c>
      <c r="Q9327" s="4">
        <f>WEEKNUM(Table1[[#This Row],[Invoice Date]])</f>
        <v>32</v>
      </c>
    </row>
    <row r="9328" spans="2:17"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c r="O9328" s="4" t="str">
        <f>TEXT(Table1[[#This Row],[Invoice Date]],"yyyy")</f>
        <v>2021</v>
      </c>
      <c r="P9328" s="4" t="str">
        <f>TEXT(Table1[[#This Row],[Invoice Date]],"mmm")</f>
        <v>Aug</v>
      </c>
      <c r="Q9328" s="4">
        <f>WEEKNUM(Table1[[#This Row],[Invoice Date]])</f>
        <v>32</v>
      </c>
    </row>
    <row r="9329" spans="2:17"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c r="O9329" s="4" t="str">
        <f>TEXT(Table1[[#This Row],[Invoice Date]],"yyyy")</f>
        <v>2021</v>
      </c>
      <c r="P9329" s="4" t="str">
        <f>TEXT(Table1[[#This Row],[Invoice Date]],"mmm")</f>
        <v>Aug</v>
      </c>
      <c r="Q9329" s="4">
        <f>WEEKNUM(Table1[[#This Row],[Invoice Date]])</f>
        <v>32</v>
      </c>
    </row>
    <row r="9330" spans="2:17"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c r="O9330" s="4" t="str">
        <f>TEXT(Table1[[#This Row],[Invoice Date]],"yyyy")</f>
        <v>2021</v>
      </c>
      <c r="P9330" s="4" t="str">
        <f>TEXT(Table1[[#This Row],[Invoice Date]],"mmm")</f>
        <v>Aug</v>
      </c>
      <c r="Q9330" s="4">
        <f>WEEKNUM(Table1[[#This Row],[Invoice Date]])</f>
        <v>32</v>
      </c>
    </row>
    <row r="9331" spans="2:17"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c r="O9331" s="4" t="str">
        <f>TEXT(Table1[[#This Row],[Invoice Date]],"yyyy")</f>
        <v>2021</v>
      </c>
      <c r="P9331" s="4" t="str">
        <f>TEXT(Table1[[#This Row],[Invoice Date]],"mmm")</f>
        <v>Aug</v>
      </c>
      <c r="Q9331" s="4">
        <f>WEEKNUM(Table1[[#This Row],[Invoice Date]])</f>
        <v>32</v>
      </c>
    </row>
    <row r="9332" spans="2:17"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c r="O9332" s="4" t="str">
        <f>TEXT(Table1[[#This Row],[Invoice Date]],"yyyy")</f>
        <v>2021</v>
      </c>
      <c r="P9332" s="4" t="str">
        <f>TEXT(Table1[[#This Row],[Invoice Date]],"mmm")</f>
        <v>Aug</v>
      </c>
      <c r="Q9332" s="4">
        <f>WEEKNUM(Table1[[#This Row],[Invoice Date]])</f>
        <v>32</v>
      </c>
    </row>
    <row r="9333" spans="2:17"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c r="O9333" s="4" t="str">
        <f>TEXT(Table1[[#This Row],[Invoice Date]],"yyyy")</f>
        <v>2021</v>
      </c>
      <c r="P9333" s="4" t="str">
        <f>TEXT(Table1[[#This Row],[Invoice Date]],"mmm")</f>
        <v>Sep</v>
      </c>
      <c r="Q9333" s="4">
        <f>WEEKNUM(Table1[[#This Row],[Invoice Date]])</f>
        <v>36</v>
      </c>
    </row>
    <row r="9334" spans="2:17"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c r="O9334" s="4" t="str">
        <f>TEXT(Table1[[#This Row],[Invoice Date]],"yyyy")</f>
        <v>2021</v>
      </c>
      <c r="P9334" s="4" t="str">
        <f>TEXT(Table1[[#This Row],[Invoice Date]],"mmm")</f>
        <v>Sep</v>
      </c>
      <c r="Q9334" s="4">
        <f>WEEKNUM(Table1[[#This Row],[Invoice Date]])</f>
        <v>36</v>
      </c>
    </row>
    <row r="9335" spans="2:17"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c r="O9335" s="4" t="str">
        <f>TEXT(Table1[[#This Row],[Invoice Date]],"yyyy")</f>
        <v>2021</v>
      </c>
      <c r="P9335" s="4" t="str">
        <f>TEXT(Table1[[#This Row],[Invoice Date]],"mmm")</f>
        <v>Sep</v>
      </c>
      <c r="Q9335" s="4">
        <f>WEEKNUM(Table1[[#This Row],[Invoice Date]])</f>
        <v>36</v>
      </c>
    </row>
    <row r="9336" spans="2:17"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c r="O9336" s="4" t="str">
        <f>TEXT(Table1[[#This Row],[Invoice Date]],"yyyy")</f>
        <v>2021</v>
      </c>
      <c r="P9336" s="4" t="str">
        <f>TEXT(Table1[[#This Row],[Invoice Date]],"mmm")</f>
        <v>Sep</v>
      </c>
      <c r="Q9336" s="4">
        <f>WEEKNUM(Table1[[#This Row],[Invoice Date]])</f>
        <v>36</v>
      </c>
    </row>
    <row r="9337" spans="2:17"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c r="O9337" s="4" t="str">
        <f>TEXT(Table1[[#This Row],[Invoice Date]],"yyyy")</f>
        <v>2021</v>
      </c>
      <c r="P9337" s="4" t="str">
        <f>TEXT(Table1[[#This Row],[Invoice Date]],"mmm")</f>
        <v>Sep</v>
      </c>
      <c r="Q9337" s="4">
        <f>WEEKNUM(Table1[[#This Row],[Invoice Date]])</f>
        <v>36</v>
      </c>
    </row>
    <row r="9338" spans="2:17"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c r="O9338" s="4" t="str">
        <f>TEXT(Table1[[#This Row],[Invoice Date]],"yyyy")</f>
        <v>2021</v>
      </c>
      <c r="P9338" s="4" t="str">
        <f>TEXT(Table1[[#This Row],[Invoice Date]],"mmm")</f>
        <v>Sep</v>
      </c>
      <c r="Q9338" s="4">
        <f>WEEKNUM(Table1[[#This Row],[Invoice Date]])</f>
        <v>36</v>
      </c>
    </row>
    <row r="9339" spans="2:17"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c r="O9339" s="4" t="str">
        <f>TEXT(Table1[[#This Row],[Invoice Date]],"yyyy")</f>
        <v>2021</v>
      </c>
      <c r="P9339" s="4" t="str">
        <f>TEXT(Table1[[#This Row],[Invoice Date]],"mmm")</f>
        <v>Oct</v>
      </c>
      <c r="Q9339" s="4">
        <f>WEEKNUM(Table1[[#This Row],[Invoice Date]])</f>
        <v>41</v>
      </c>
    </row>
    <row r="9340" spans="2:17"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c r="O9340" s="4" t="str">
        <f>TEXT(Table1[[#This Row],[Invoice Date]],"yyyy")</f>
        <v>2021</v>
      </c>
      <c r="P9340" s="4" t="str">
        <f>TEXT(Table1[[#This Row],[Invoice Date]],"mmm")</f>
        <v>Oct</v>
      </c>
      <c r="Q9340" s="4">
        <f>WEEKNUM(Table1[[#This Row],[Invoice Date]])</f>
        <v>41</v>
      </c>
    </row>
    <row r="9341" spans="2:17"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c r="O9341" s="4" t="str">
        <f>TEXT(Table1[[#This Row],[Invoice Date]],"yyyy")</f>
        <v>2021</v>
      </c>
      <c r="P9341" s="4" t="str">
        <f>TEXT(Table1[[#This Row],[Invoice Date]],"mmm")</f>
        <v>Oct</v>
      </c>
      <c r="Q9341" s="4">
        <f>WEEKNUM(Table1[[#This Row],[Invoice Date]])</f>
        <v>41</v>
      </c>
    </row>
    <row r="9342" spans="2:17"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c r="O9342" s="4" t="str">
        <f>TEXT(Table1[[#This Row],[Invoice Date]],"yyyy")</f>
        <v>2021</v>
      </c>
      <c r="P9342" s="4" t="str">
        <f>TEXT(Table1[[#This Row],[Invoice Date]],"mmm")</f>
        <v>Oct</v>
      </c>
      <c r="Q9342" s="4">
        <f>WEEKNUM(Table1[[#This Row],[Invoice Date]])</f>
        <v>41</v>
      </c>
    </row>
    <row r="9343" spans="2:17"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c r="O9343" s="4" t="str">
        <f>TEXT(Table1[[#This Row],[Invoice Date]],"yyyy")</f>
        <v>2021</v>
      </c>
      <c r="P9343" s="4" t="str">
        <f>TEXT(Table1[[#This Row],[Invoice Date]],"mmm")</f>
        <v>Oct</v>
      </c>
      <c r="Q9343" s="4">
        <f>WEEKNUM(Table1[[#This Row],[Invoice Date]])</f>
        <v>41</v>
      </c>
    </row>
    <row r="9344" spans="2:17"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c r="O9344" s="4" t="str">
        <f>TEXT(Table1[[#This Row],[Invoice Date]],"yyyy")</f>
        <v>2021</v>
      </c>
      <c r="P9344" s="4" t="str">
        <f>TEXT(Table1[[#This Row],[Invoice Date]],"mmm")</f>
        <v>Oct</v>
      </c>
      <c r="Q9344" s="4">
        <f>WEEKNUM(Table1[[#This Row],[Invoice Date]])</f>
        <v>41</v>
      </c>
    </row>
    <row r="9345" spans="2:17"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c r="O9345" s="4" t="str">
        <f>TEXT(Table1[[#This Row],[Invoice Date]],"yyyy")</f>
        <v>2021</v>
      </c>
      <c r="P9345" s="4" t="str">
        <f>TEXT(Table1[[#This Row],[Invoice Date]],"mmm")</f>
        <v>Nov</v>
      </c>
      <c r="Q9345" s="4">
        <f>WEEKNUM(Table1[[#This Row],[Invoice Date]])</f>
        <v>45</v>
      </c>
    </row>
    <row r="9346" spans="2:17"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c r="O9346" s="4" t="str">
        <f>TEXT(Table1[[#This Row],[Invoice Date]],"yyyy")</f>
        <v>2021</v>
      </c>
      <c r="P9346" s="4" t="str">
        <f>TEXT(Table1[[#This Row],[Invoice Date]],"mmm")</f>
        <v>Nov</v>
      </c>
      <c r="Q9346" s="4">
        <f>WEEKNUM(Table1[[#This Row],[Invoice Date]])</f>
        <v>45</v>
      </c>
    </row>
    <row r="9347" spans="2:17"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c r="O9347" s="4" t="str">
        <f>TEXT(Table1[[#This Row],[Invoice Date]],"yyyy")</f>
        <v>2021</v>
      </c>
      <c r="P9347" s="4" t="str">
        <f>TEXT(Table1[[#This Row],[Invoice Date]],"mmm")</f>
        <v>Nov</v>
      </c>
      <c r="Q9347" s="4">
        <f>WEEKNUM(Table1[[#This Row],[Invoice Date]])</f>
        <v>45</v>
      </c>
    </row>
    <row r="9348" spans="2:17"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c r="O9348" s="4" t="str">
        <f>TEXT(Table1[[#This Row],[Invoice Date]],"yyyy")</f>
        <v>2021</v>
      </c>
      <c r="P9348" s="4" t="str">
        <f>TEXT(Table1[[#This Row],[Invoice Date]],"mmm")</f>
        <v>Nov</v>
      </c>
      <c r="Q9348" s="4">
        <f>WEEKNUM(Table1[[#This Row],[Invoice Date]])</f>
        <v>45</v>
      </c>
    </row>
    <row r="9349" spans="2:17"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c r="O9349" s="4" t="str">
        <f>TEXT(Table1[[#This Row],[Invoice Date]],"yyyy")</f>
        <v>2021</v>
      </c>
      <c r="P9349" s="4" t="str">
        <f>TEXT(Table1[[#This Row],[Invoice Date]],"mmm")</f>
        <v>Nov</v>
      </c>
      <c r="Q9349" s="4">
        <f>WEEKNUM(Table1[[#This Row],[Invoice Date]])</f>
        <v>45</v>
      </c>
    </row>
    <row r="9350" spans="2:17"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c r="O9350" s="4" t="str">
        <f>TEXT(Table1[[#This Row],[Invoice Date]],"yyyy")</f>
        <v>2021</v>
      </c>
      <c r="P9350" s="4" t="str">
        <f>TEXT(Table1[[#This Row],[Invoice Date]],"mmm")</f>
        <v>Nov</v>
      </c>
      <c r="Q9350" s="4">
        <f>WEEKNUM(Table1[[#This Row],[Invoice Date]])</f>
        <v>45</v>
      </c>
    </row>
    <row r="9351" spans="2:17"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c r="O9351" s="4" t="str">
        <f>TEXT(Table1[[#This Row],[Invoice Date]],"yyyy")</f>
        <v>2021</v>
      </c>
      <c r="P9351" s="4" t="str">
        <f>TEXT(Table1[[#This Row],[Invoice Date]],"mmm")</f>
        <v>Dec</v>
      </c>
      <c r="Q9351" s="4">
        <f>WEEKNUM(Table1[[#This Row],[Invoice Date]])</f>
        <v>49</v>
      </c>
    </row>
    <row r="9352" spans="2:17"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c r="O9352" s="4" t="str">
        <f>TEXT(Table1[[#This Row],[Invoice Date]],"yyyy")</f>
        <v>2021</v>
      </c>
      <c r="P9352" s="4" t="str">
        <f>TEXT(Table1[[#This Row],[Invoice Date]],"mmm")</f>
        <v>Dec</v>
      </c>
      <c r="Q9352" s="4">
        <f>WEEKNUM(Table1[[#This Row],[Invoice Date]])</f>
        <v>49</v>
      </c>
    </row>
    <row r="9353" spans="2:17"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c r="O9353" s="4" t="str">
        <f>TEXT(Table1[[#This Row],[Invoice Date]],"yyyy")</f>
        <v>2021</v>
      </c>
      <c r="P9353" s="4" t="str">
        <f>TEXT(Table1[[#This Row],[Invoice Date]],"mmm")</f>
        <v>Dec</v>
      </c>
      <c r="Q9353" s="4">
        <f>WEEKNUM(Table1[[#This Row],[Invoice Date]])</f>
        <v>49</v>
      </c>
    </row>
    <row r="9354" spans="2:17"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c r="O9354" s="4" t="str">
        <f>TEXT(Table1[[#This Row],[Invoice Date]],"yyyy")</f>
        <v>2021</v>
      </c>
      <c r="P9354" s="4" t="str">
        <f>TEXT(Table1[[#This Row],[Invoice Date]],"mmm")</f>
        <v>Dec</v>
      </c>
      <c r="Q9354" s="4">
        <f>WEEKNUM(Table1[[#This Row],[Invoice Date]])</f>
        <v>49</v>
      </c>
    </row>
    <row r="9355" spans="2:17"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c r="O9355" s="4" t="str">
        <f>TEXT(Table1[[#This Row],[Invoice Date]],"yyyy")</f>
        <v>2021</v>
      </c>
      <c r="P9355" s="4" t="str">
        <f>TEXT(Table1[[#This Row],[Invoice Date]],"mmm")</f>
        <v>Dec</v>
      </c>
      <c r="Q9355" s="4">
        <f>WEEKNUM(Table1[[#This Row],[Invoice Date]])</f>
        <v>49</v>
      </c>
    </row>
    <row r="9356" spans="2:17"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c r="O9356" s="4" t="str">
        <f>TEXT(Table1[[#This Row],[Invoice Date]],"yyyy")</f>
        <v>2021</v>
      </c>
      <c r="P9356" s="4" t="str">
        <f>TEXT(Table1[[#This Row],[Invoice Date]],"mmm")</f>
        <v>Dec</v>
      </c>
      <c r="Q9356" s="4">
        <f>WEEKNUM(Table1[[#This Row],[Invoice Date]])</f>
        <v>49</v>
      </c>
    </row>
    <row r="9357" spans="2:17"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c r="O9357" s="4" t="str">
        <f>TEXT(Table1[[#This Row],[Invoice Date]],"yyyy")</f>
        <v>2021</v>
      </c>
      <c r="P9357" s="4" t="str">
        <f>TEXT(Table1[[#This Row],[Invoice Date]],"mmm")</f>
        <v>Jan</v>
      </c>
      <c r="Q9357" s="4">
        <f>WEEKNUM(Table1[[#This Row],[Invoice Date]])</f>
        <v>3</v>
      </c>
    </row>
    <row r="9358" spans="2:17"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c r="O9358" s="4" t="str">
        <f>TEXT(Table1[[#This Row],[Invoice Date]],"yyyy")</f>
        <v>2021</v>
      </c>
      <c r="P9358" s="4" t="str">
        <f>TEXT(Table1[[#This Row],[Invoice Date]],"mmm")</f>
        <v>Jan</v>
      </c>
      <c r="Q9358" s="4">
        <f>WEEKNUM(Table1[[#This Row],[Invoice Date]])</f>
        <v>3</v>
      </c>
    </row>
    <row r="9359" spans="2:17"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c r="O9359" s="4" t="str">
        <f>TEXT(Table1[[#This Row],[Invoice Date]],"yyyy")</f>
        <v>2021</v>
      </c>
      <c r="P9359" s="4" t="str">
        <f>TEXT(Table1[[#This Row],[Invoice Date]],"mmm")</f>
        <v>Jan</v>
      </c>
      <c r="Q9359" s="4">
        <f>WEEKNUM(Table1[[#This Row],[Invoice Date]])</f>
        <v>3</v>
      </c>
    </row>
    <row r="9360" spans="2:17"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c r="O9360" s="4" t="str">
        <f>TEXT(Table1[[#This Row],[Invoice Date]],"yyyy")</f>
        <v>2021</v>
      </c>
      <c r="P9360" s="4" t="str">
        <f>TEXT(Table1[[#This Row],[Invoice Date]],"mmm")</f>
        <v>Jan</v>
      </c>
      <c r="Q9360" s="4">
        <f>WEEKNUM(Table1[[#This Row],[Invoice Date]])</f>
        <v>3</v>
      </c>
    </row>
    <row r="9361" spans="2:17"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c r="O9361" s="4" t="str">
        <f>TEXT(Table1[[#This Row],[Invoice Date]],"yyyy")</f>
        <v>2021</v>
      </c>
      <c r="P9361" s="4" t="str">
        <f>TEXT(Table1[[#This Row],[Invoice Date]],"mmm")</f>
        <v>Jan</v>
      </c>
      <c r="Q9361" s="4">
        <f>WEEKNUM(Table1[[#This Row],[Invoice Date]])</f>
        <v>3</v>
      </c>
    </row>
    <row r="9362" spans="2:17"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c r="O9362" s="4" t="str">
        <f>TEXT(Table1[[#This Row],[Invoice Date]],"yyyy")</f>
        <v>2021</v>
      </c>
      <c r="P9362" s="4" t="str">
        <f>TEXT(Table1[[#This Row],[Invoice Date]],"mmm")</f>
        <v>Jan</v>
      </c>
      <c r="Q9362" s="4">
        <f>WEEKNUM(Table1[[#This Row],[Invoice Date]])</f>
        <v>3</v>
      </c>
    </row>
    <row r="9363" spans="2:17"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c r="O9363" s="4" t="str">
        <f>TEXT(Table1[[#This Row],[Invoice Date]],"yyyy")</f>
        <v>2021</v>
      </c>
      <c r="P9363" s="4" t="str">
        <f>TEXT(Table1[[#This Row],[Invoice Date]],"mmm")</f>
        <v>Feb</v>
      </c>
      <c r="Q9363" s="4">
        <f>WEEKNUM(Table1[[#This Row],[Invoice Date]])</f>
        <v>7</v>
      </c>
    </row>
    <row r="9364" spans="2:17"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c r="O9364" s="4" t="str">
        <f>TEXT(Table1[[#This Row],[Invoice Date]],"yyyy")</f>
        <v>2021</v>
      </c>
      <c r="P9364" s="4" t="str">
        <f>TEXT(Table1[[#This Row],[Invoice Date]],"mmm")</f>
        <v>Feb</v>
      </c>
      <c r="Q9364" s="4">
        <f>WEEKNUM(Table1[[#This Row],[Invoice Date]])</f>
        <v>7</v>
      </c>
    </row>
    <row r="9365" spans="2:17"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c r="O9365" s="4" t="str">
        <f>TEXT(Table1[[#This Row],[Invoice Date]],"yyyy")</f>
        <v>2021</v>
      </c>
      <c r="P9365" s="4" t="str">
        <f>TEXT(Table1[[#This Row],[Invoice Date]],"mmm")</f>
        <v>Feb</v>
      </c>
      <c r="Q9365" s="4">
        <f>WEEKNUM(Table1[[#This Row],[Invoice Date]])</f>
        <v>7</v>
      </c>
    </row>
    <row r="9366" spans="2:17"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c r="O9366" s="4" t="str">
        <f>TEXT(Table1[[#This Row],[Invoice Date]],"yyyy")</f>
        <v>2021</v>
      </c>
      <c r="P9366" s="4" t="str">
        <f>TEXT(Table1[[#This Row],[Invoice Date]],"mmm")</f>
        <v>Feb</v>
      </c>
      <c r="Q9366" s="4">
        <f>WEEKNUM(Table1[[#This Row],[Invoice Date]])</f>
        <v>7</v>
      </c>
    </row>
    <row r="9367" spans="2:17"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c r="O9367" s="4" t="str">
        <f>TEXT(Table1[[#This Row],[Invoice Date]],"yyyy")</f>
        <v>2021</v>
      </c>
      <c r="P9367" s="4" t="str">
        <f>TEXT(Table1[[#This Row],[Invoice Date]],"mmm")</f>
        <v>Feb</v>
      </c>
      <c r="Q9367" s="4">
        <f>WEEKNUM(Table1[[#This Row],[Invoice Date]])</f>
        <v>7</v>
      </c>
    </row>
    <row r="9368" spans="2:17"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c r="O9368" s="4" t="str">
        <f>TEXT(Table1[[#This Row],[Invoice Date]],"yyyy")</f>
        <v>2021</v>
      </c>
      <c r="P9368" s="4" t="str">
        <f>TEXT(Table1[[#This Row],[Invoice Date]],"mmm")</f>
        <v>Feb</v>
      </c>
      <c r="Q9368" s="4">
        <f>WEEKNUM(Table1[[#This Row],[Invoice Date]])</f>
        <v>7</v>
      </c>
    </row>
    <row r="9369" spans="2:17"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c r="O9369" s="4" t="str">
        <f>TEXT(Table1[[#This Row],[Invoice Date]],"yyyy")</f>
        <v>2021</v>
      </c>
      <c r="P9369" s="4" t="str">
        <f>TEXT(Table1[[#This Row],[Invoice Date]],"mmm")</f>
        <v>Mar</v>
      </c>
      <c r="Q9369" s="4">
        <f>WEEKNUM(Table1[[#This Row],[Invoice Date]])</f>
        <v>10</v>
      </c>
    </row>
    <row r="9370" spans="2:17"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c r="O9370" s="4" t="str">
        <f>TEXT(Table1[[#This Row],[Invoice Date]],"yyyy")</f>
        <v>2021</v>
      </c>
      <c r="P9370" s="4" t="str">
        <f>TEXT(Table1[[#This Row],[Invoice Date]],"mmm")</f>
        <v>Mar</v>
      </c>
      <c r="Q9370" s="4">
        <f>WEEKNUM(Table1[[#This Row],[Invoice Date]])</f>
        <v>10</v>
      </c>
    </row>
    <row r="9371" spans="2:17"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c r="O9371" s="4" t="str">
        <f>TEXT(Table1[[#This Row],[Invoice Date]],"yyyy")</f>
        <v>2021</v>
      </c>
      <c r="P9371" s="4" t="str">
        <f>TEXT(Table1[[#This Row],[Invoice Date]],"mmm")</f>
        <v>Mar</v>
      </c>
      <c r="Q9371" s="4">
        <f>WEEKNUM(Table1[[#This Row],[Invoice Date]])</f>
        <v>10</v>
      </c>
    </row>
    <row r="9372" spans="2:17"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c r="O9372" s="4" t="str">
        <f>TEXT(Table1[[#This Row],[Invoice Date]],"yyyy")</f>
        <v>2021</v>
      </c>
      <c r="P9372" s="4" t="str">
        <f>TEXT(Table1[[#This Row],[Invoice Date]],"mmm")</f>
        <v>Mar</v>
      </c>
      <c r="Q9372" s="4">
        <f>WEEKNUM(Table1[[#This Row],[Invoice Date]])</f>
        <v>10</v>
      </c>
    </row>
    <row r="9373" spans="2:17"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c r="O9373" s="4" t="str">
        <f>TEXT(Table1[[#This Row],[Invoice Date]],"yyyy")</f>
        <v>2021</v>
      </c>
      <c r="P9373" s="4" t="str">
        <f>TEXT(Table1[[#This Row],[Invoice Date]],"mmm")</f>
        <v>Mar</v>
      </c>
      <c r="Q9373" s="4">
        <f>WEEKNUM(Table1[[#This Row],[Invoice Date]])</f>
        <v>10</v>
      </c>
    </row>
    <row r="9374" spans="2:17"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c r="O9374" s="4" t="str">
        <f>TEXT(Table1[[#This Row],[Invoice Date]],"yyyy")</f>
        <v>2021</v>
      </c>
      <c r="P9374" s="4" t="str">
        <f>TEXT(Table1[[#This Row],[Invoice Date]],"mmm")</f>
        <v>Mar</v>
      </c>
      <c r="Q9374" s="4">
        <f>WEEKNUM(Table1[[#This Row],[Invoice Date]])</f>
        <v>10</v>
      </c>
    </row>
    <row r="9375" spans="2:17"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c r="O9375" s="4" t="str">
        <f>TEXT(Table1[[#This Row],[Invoice Date]],"yyyy")</f>
        <v>2021</v>
      </c>
      <c r="P9375" s="4" t="str">
        <f>TEXT(Table1[[#This Row],[Invoice Date]],"mmm")</f>
        <v>Apr</v>
      </c>
      <c r="Q9375" s="4">
        <f>WEEKNUM(Table1[[#This Row],[Invoice Date]])</f>
        <v>15</v>
      </c>
    </row>
    <row r="9376" spans="2:17"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c r="O9376" s="4" t="str">
        <f>TEXT(Table1[[#This Row],[Invoice Date]],"yyyy")</f>
        <v>2021</v>
      </c>
      <c r="P9376" s="4" t="str">
        <f>TEXT(Table1[[#This Row],[Invoice Date]],"mmm")</f>
        <v>Apr</v>
      </c>
      <c r="Q9376" s="4">
        <f>WEEKNUM(Table1[[#This Row],[Invoice Date]])</f>
        <v>15</v>
      </c>
    </row>
    <row r="9377" spans="2:17"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c r="O9377" s="4" t="str">
        <f>TEXT(Table1[[#This Row],[Invoice Date]],"yyyy")</f>
        <v>2021</v>
      </c>
      <c r="P9377" s="4" t="str">
        <f>TEXT(Table1[[#This Row],[Invoice Date]],"mmm")</f>
        <v>Apr</v>
      </c>
      <c r="Q9377" s="4">
        <f>WEEKNUM(Table1[[#This Row],[Invoice Date]])</f>
        <v>15</v>
      </c>
    </row>
    <row r="9378" spans="2:17"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c r="O9378" s="4" t="str">
        <f>TEXT(Table1[[#This Row],[Invoice Date]],"yyyy")</f>
        <v>2021</v>
      </c>
      <c r="P9378" s="4" t="str">
        <f>TEXT(Table1[[#This Row],[Invoice Date]],"mmm")</f>
        <v>Apr</v>
      </c>
      <c r="Q9378" s="4">
        <f>WEEKNUM(Table1[[#This Row],[Invoice Date]])</f>
        <v>15</v>
      </c>
    </row>
    <row r="9379" spans="2:17"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c r="O9379" s="4" t="str">
        <f>TEXT(Table1[[#This Row],[Invoice Date]],"yyyy")</f>
        <v>2021</v>
      </c>
      <c r="P9379" s="4" t="str">
        <f>TEXT(Table1[[#This Row],[Invoice Date]],"mmm")</f>
        <v>Apr</v>
      </c>
      <c r="Q9379" s="4">
        <f>WEEKNUM(Table1[[#This Row],[Invoice Date]])</f>
        <v>15</v>
      </c>
    </row>
    <row r="9380" spans="2:17"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c r="O9380" s="4" t="str">
        <f>TEXT(Table1[[#This Row],[Invoice Date]],"yyyy")</f>
        <v>2021</v>
      </c>
      <c r="P9380" s="4" t="str">
        <f>TEXT(Table1[[#This Row],[Invoice Date]],"mmm")</f>
        <v>Apr</v>
      </c>
      <c r="Q9380" s="4">
        <f>WEEKNUM(Table1[[#This Row],[Invoice Date]])</f>
        <v>15</v>
      </c>
    </row>
    <row r="9381" spans="2:17"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c r="O9381" s="4" t="str">
        <f>TEXT(Table1[[#This Row],[Invoice Date]],"yyyy")</f>
        <v>2021</v>
      </c>
      <c r="P9381" s="4" t="str">
        <f>TEXT(Table1[[#This Row],[Invoice Date]],"mmm")</f>
        <v>May</v>
      </c>
      <c r="Q9381" s="4">
        <f>WEEKNUM(Table1[[#This Row],[Invoice Date]])</f>
        <v>19</v>
      </c>
    </row>
    <row r="9382" spans="2:17"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c r="O9382" s="4" t="str">
        <f>TEXT(Table1[[#This Row],[Invoice Date]],"yyyy")</f>
        <v>2021</v>
      </c>
      <c r="P9382" s="4" t="str">
        <f>TEXT(Table1[[#This Row],[Invoice Date]],"mmm")</f>
        <v>May</v>
      </c>
      <c r="Q9382" s="4">
        <f>WEEKNUM(Table1[[#This Row],[Invoice Date]])</f>
        <v>19</v>
      </c>
    </row>
    <row r="9383" spans="2:17"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c r="O9383" s="4" t="str">
        <f>TEXT(Table1[[#This Row],[Invoice Date]],"yyyy")</f>
        <v>2021</v>
      </c>
      <c r="P9383" s="4" t="str">
        <f>TEXT(Table1[[#This Row],[Invoice Date]],"mmm")</f>
        <v>May</v>
      </c>
      <c r="Q9383" s="4">
        <f>WEEKNUM(Table1[[#This Row],[Invoice Date]])</f>
        <v>19</v>
      </c>
    </row>
    <row r="9384" spans="2:17"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c r="O9384" s="4" t="str">
        <f>TEXT(Table1[[#This Row],[Invoice Date]],"yyyy")</f>
        <v>2021</v>
      </c>
      <c r="P9384" s="4" t="str">
        <f>TEXT(Table1[[#This Row],[Invoice Date]],"mmm")</f>
        <v>May</v>
      </c>
      <c r="Q9384" s="4">
        <f>WEEKNUM(Table1[[#This Row],[Invoice Date]])</f>
        <v>19</v>
      </c>
    </row>
    <row r="9385" spans="2:17"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c r="O9385" s="4" t="str">
        <f>TEXT(Table1[[#This Row],[Invoice Date]],"yyyy")</f>
        <v>2021</v>
      </c>
      <c r="P9385" s="4" t="str">
        <f>TEXT(Table1[[#This Row],[Invoice Date]],"mmm")</f>
        <v>May</v>
      </c>
      <c r="Q9385" s="4">
        <f>WEEKNUM(Table1[[#This Row],[Invoice Date]])</f>
        <v>19</v>
      </c>
    </row>
    <row r="9386" spans="2:17"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c r="O9386" s="4" t="str">
        <f>TEXT(Table1[[#This Row],[Invoice Date]],"yyyy")</f>
        <v>2021</v>
      </c>
      <c r="P9386" s="4" t="str">
        <f>TEXT(Table1[[#This Row],[Invoice Date]],"mmm")</f>
        <v>May</v>
      </c>
      <c r="Q9386" s="4">
        <f>WEEKNUM(Table1[[#This Row],[Invoice Date]])</f>
        <v>19</v>
      </c>
    </row>
    <row r="9387" spans="2:17"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c r="O9387" s="4" t="str">
        <f>TEXT(Table1[[#This Row],[Invoice Date]],"yyyy")</f>
        <v>2021</v>
      </c>
      <c r="P9387" s="4" t="str">
        <f>TEXT(Table1[[#This Row],[Invoice Date]],"mmm")</f>
        <v>Jun</v>
      </c>
      <c r="Q9387" s="4">
        <f>WEEKNUM(Table1[[#This Row],[Invoice Date]])</f>
        <v>24</v>
      </c>
    </row>
    <row r="9388" spans="2:17"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c r="O9388" s="4" t="str">
        <f>TEXT(Table1[[#This Row],[Invoice Date]],"yyyy")</f>
        <v>2021</v>
      </c>
      <c r="P9388" s="4" t="str">
        <f>TEXT(Table1[[#This Row],[Invoice Date]],"mmm")</f>
        <v>Jun</v>
      </c>
      <c r="Q9388" s="4">
        <f>WEEKNUM(Table1[[#This Row],[Invoice Date]])</f>
        <v>24</v>
      </c>
    </row>
    <row r="9389" spans="2:17"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c r="O9389" s="4" t="str">
        <f>TEXT(Table1[[#This Row],[Invoice Date]],"yyyy")</f>
        <v>2021</v>
      </c>
      <c r="P9389" s="4" t="str">
        <f>TEXT(Table1[[#This Row],[Invoice Date]],"mmm")</f>
        <v>Jun</v>
      </c>
      <c r="Q9389" s="4">
        <f>WEEKNUM(Table1[[#This Row],[Invoice Date]])</f>
        <v>24</v>
      </c>
    </row>
    <row r="9390" spans="2:17"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c r="O9390" s="4" t="str">
        <f>TEXT(Table1[[#This Row],[Invoice Date]],"yyyy")</f>
        <v>2021</v>
      </c>
      <c r="P9390" s="4" t="str">
        <f>TEXT(Table1[[#This Row],[Invoice Date]],"mmm")</f>
        <v>Jun</v>
      </c>
      <c r="Q9390" s="4">
        <f>WEEKNUM(Table1[[#This Row],[Invoice Date]])</f>
        <v>24</v>
      </c>
    </row>
    <row r="9391" spans="2:17"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c r="O9391" s="4" t="str">
        <f>TEXT(Table1[[#This Row],[Invoice Date]],"yyyy")</f>
        <v>2021</v>
      </c>
      <c r="P9391" s="4" t="str">
        <f>TEXT(Table1[[#This Row],[Invoice Date]],"mmm")</f>
        <v>Jun</v>
      </c>
      <c r="Q9391" s="4">
        <f>WEEKNUM(Table1[[#This Row],[Invoice Date]])</f>
        <v>24</v>
      </c>
    </row>
    <row r="9392" spans="2:17"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c r="O9392" s="4" t="str">
        <f>TEXT(Table1[[#This Row],[Invoice Date]],"yyyy")</f>
        <v>2021</v>
      </c>
      <c r="P9392" s="4" t="str">
        <f>TEXT(Table1[[#This Row],[Invoice Date]],"mmm")</f>
        <v>Jun</v>
      </c>
      <c r="Q9392" s="4">
        <f>WEEKNUM(Table1[[#This Row],[Invoice Date]])</f>
        <v>24</v>
      </c>
    </row>
    <row r="9393" spans="2:17"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c r="O9393" s="4" t="str">
        <f>TEXT(Table1[[#This Row],[Invoice Date]],"yyyy")</f>
        <v>2021</v>
      </c>
      <c r="P9393" s="4" t="str">
        <f>TEXT(Table1[[#This Row],[Invoice Date]],"mmm")</f>
        <v>Jul</v>
      </c>
      <c r="Q9393" s="4">
        <f>WEEKNUM(Table1[[#This Row],[Invoice Date]])</f>
        <v>28</v>
      </c>
    </row>
    <row r="9394" spans="2:17"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c r="O9394" s="4" t="str">
        <f>TEXT(Table1[[#This Row],[Invoice Date]],"yyyy")</f>
        <v>2021</v>
      </c>
      <c r="P9394" s="4" t="str">
        <f>TEXT(Table1[[#This Row],[Invoice Date]],"mmm")</f>
        <v>Jul</v>
      </c>
      <c r="Q9394" s="4">
        <f>WEEKNUM(Table1[[#This Row],[Invoice Date]])</f>
        <v>28</v>
      </c>
    </row>
    <row r="9395" spans="2:17"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c r="O9395" s="4" t="str">
        <f>TEXT(Table1[[#This Row],[Invoice Date]],"yyyy")</f>
        <v>2021</v>
      </c>
      <c r="P9395" s="4" t="str">
        <f>TEXT(Table1[[#This Row],[Invoice Date]],"mmm")</f>
        <v>Jul</v>
      </c>
      <c r="Q9395" s="4">
        <f>WEEKNUM(Table1[[#This Row],[Invoice Date]])</f>
        <v>28</v>
      </c>
    </row>
    <row r="9396" spans="2:17"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c r="O9396" s="4" t="str">
        <f>TEXT(Table1[[#This Row],[Invoice Date]],"yyyy")</f>
        <v>2021</v>
      </c>
      <c r="P9396" s="4" t="str">
        <f>TEXT(Table1[[#This Row],[Invoice Date]],"mmm")</f>
        <v>Jul</v>
      </c>
      <c r="Q9396" s="4">
        <f>WEEKNUM(Table1[[#This Row],[Invoice Date]])</f>
        <v>28</v>
      </c>
    </row>
    <row r="9397" spans="2:17"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c r="O9397" s="4" t="str">
        <f>TEXT(Table1[[#This Row],[Invoice Date]],"yyyy")</f>
        <v>2021</v>
      </c>
      <c r="P9397" s="4" t="str">
        <f>TEXT(Table1[[#This Row],[Invoice Date]],"mmm")</f>
        <v>Jul</v>
      </c>
      <c r="Q9397" s="4">
        <f>WEEKNUM(Table1[[#This Row],[Invoice Date]])</f>
        <v>28</v>
      </c>
    </row>
    <row r="9398" spans="2:17"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c r="O9398" s="4" t="str">
        <f>TEXT(Table1[[#This Row],[Invoice Date]],"yyyy")</f>
        <v>2021</v>
      </c>
      <c r="P9398" s="4" t="str">
        <f>TEXT(Table1[[#This Row],[Invoice Date]],"mmm")</f>
        <v>Jul</v>
      </c>
      <c r="Q9398" s="4">
        <f>WEEKNUM(Table1[[#This Row],[Invoice Date]])</f>
        <v>28</v>
      </c>
    </row>
    <row r="9399" spans="2:17"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c r="O9399" s="4" t="str">
        <f>TEXT(Table1[[#This Row],[Invoice Date]],"yyyy")</f>
        <v>2021</v>
      </c>
      <c r="P9399" s="4" t="str">
        <f>TEXT(Table1[[#This Row],[Invoice Date]],"mmm")</f>
        <v>Aug</v>
      </c>
      <c r="Q9399" s="4">
        <f>WEEKNUM(Table1[[#This Row],[Invoice Date]])</f>
        <v>32</v>
      </c>
    </row>
    <row r="9400" spans="2:17"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c r="O9400" s="4" t="str">
        <f>TEXT(Table1[[#This Row],[Invoice Date]],"yyyy")</f>
        <v>2021</v>
      </c>
      <c r="P9400" s="4" t="str">
        <f>TEXT(Table1[[#This Row],[Invoice Date]],"mmm")</f>
        <v>Aug</v>
      </c>
      <c r="Q9400" s="4">
        <f>WEEKNUM(Table1[[#This Row],[Invoice Date]])</f>
        <v>32</v>
      </c>
    </row>
    <row r="9401" spans="2:17"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c r="O9401" s="4" t="str">
        <f>TEXT(Table1[[#This Row],[Invoice Date]],"yyyy")</f>
        <v>2021</v>
      </c>
      <c r="P9401" s="4" t="str">
        <f>TEXT(Table1[[#This Row],[Invoice Date]],"mmm")</f>
        <v>Aug</v>
      </c>
      <c r="Q9401" s="4">
        <f>WEEKNUM(Table1[[#This Row],[Invoice Date]])</f>
        <v>32</v>
      </c>
    </row>
    <row r="9402" spans="2:17"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c r="O9402" s="4" t="str">
        <f>TEXT(Table1[[#This Row],[Invoice Date]],"yyyy")</f>
        <v>2021</v>
      </c>
      <c r="P9402" s="4" t="str">
        <f>TEXT(Table1[[#This Row],[Invoice Date]],"mmm")</f>
        <v>Aug</v>
      </c>
      <c r="Q9402" s="4">
        <f>WEEKNUM(Table1[[#This Row],[Invoice Date]])</f>
        <v>32</v>
      </c>
    </row>
    <row r="9403" spans="2:17"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c r="O9403" s="4" t="str">
        <f>TEXT(Table1[[#This Row],[Invoice Date]],"yyyy")</f>
        <v>2021</v>
      </c>
      <c r="P9403" s="4" t="str">
        <f>TEXT(Table1[[#This Row],[Invoice Date]],"mmm")</f>
        <v>Aug</v>
      </c>
      <c r="Q9403" s="4">
        <f>WEEKNUM(Table1[[#This Row],[Invoice Date]])</f>
        <v>32</v>
      </c>
    </row>
    <row r="9404" spans="2:17"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c r="O9404" s="4" t="str">
        <f>TEXT(Table1[[#This Row],[Invoice Date]],"yyyy")</f>
        <v>2021</v>
      </c>
      <c r="P9404" s="4" t="str">
        <f>TEXT(Table1[[#This Row],[Invoice Date]],"mmm")</f>
        <v>Aug</v>
      </c>
      <c r="Q9404" s="4">
        <f>WEEKNUM(Table1[[#This Row],[Invoice Date]])</f>
        <v>32</v>
      </c>
    </row>
    <row r="9405" spans="2:17"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c r="O9405" s="4" t="str">
        <f>TEXT(Table1[[#This Row],[Invoice Date]],"yyyy")</f>
        <v>2021</v>
      </c>
      <c r="P9405" s="4" t="str">
        <f>TEXT(Table1[[#This Row],[Invoice Date]],"mmm")</f>
        <v>Sep</v>
      </c>
      <c r="Q9405" s="4">
        <f>WEEKNUM(Table1[[#This Row],[Invoice Date]])</f>
        <v>37</v>
      </c>
    </row>
    <row r="9406" spans="2:17"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c r="O9406" s="4" t="str">
        <f>TEXT(Table1[[#This Row],[Invoice Date]],"yyyy")</f>
        <v>2021</v>
      </c>
      <c r="P9406" s="4" t="str">
        <f>TEXT(Table1[[#This Row],[Invoice Date]],"mmm")</f>
        <v>Sep</v>
      </c>
      <c r="Q9406" s="4">
        <f>WEEKNUM(Table1[[#This Row],[Invoice Date]])</f>
        <v>37</v>
      </c>
    </row>
    <row r="9407" spans="2:17"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c r="O9407" s="4" t="str">
        <f>TEXT(Table1[[#This Row],[Invoice Date]],"yyyy")</f>
        <v>2021</v>
      </c>
      <c r="P9407" s="4" t="str">
        <f>TEXT(Table1[[#This Row],[Invoice Date]],"mmm")</f>
        <v>Sep</v>
      </c>
      <c r="Q9407" s="4">
        <f>WEEKNUM(Table1[[#This Row],[Invoice Date]])</f>
        <v>37</v>
      </c>
    </row>
    <row r="9408" spans="2:17"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c r="O9408" s="4" t="str">
        <f>TEXT(Table1[[#This Row],[Invoice Date]],"yyyy")</f>
        <v>2021</v>
      </c>
      <c r="P9408" s="4" t="str">
        <f>TEXT(Table1[[#This Row],[Invoice Date]],"mmm")</f>
        <v>Sep</v>
      </c>
      <c r="Q9408" s="4">
        <f>WEEKNUM(Table1[[#This Row],[Invoice Date]])</f>
        <v>37</v>
      </c>
    </row>
    <row r="9409" spans="2:17"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c r="O9409" s="4" t="str">
        <f>TEXT(Table1[[#This Row],[Invoice Date]],"yyyy")</f>
        <v>2021</v>
      </c>
      <c r="P9409" s="4" t="str">
        <f>TEXT(Table1[[#This Row],[Invoice Date]],"mmm")</f>
        <v>Sep</v>
      </c>
      <c r="Q9409" s="4">
        <f>WEEKNUM(Table1[[#This Row],[Invoice Date]])</f>
        <v>37</v>
      </c>
    </row>
    <row r="9410" spans="2:17"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c r="O9410" s="4" t="str">
        <f>TEXT(Table1[[#This Row],[Invoice Date]],"yyyy")</f>
        <v>2021</v>
      </c>
      <c r="P9410" s="4" t="str">
        <f>TEXT(Table1[[#This Row],[Invoice Date]],"mmm")</f>
        <v>Sep</v>
      </c>
      <c r="Q9410" s="4">
        <f>WEEKNUM(Table1[[#This Row],[Invoice Date]])</f>
        <v>37</v>
      </c>
    </row>
    <row r="9411" spans="2:17"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c r="O9411" s="4" t="str">
        <f>TEXT(Table1[[#This Row],[Invoice Date]],"yyyy")</f>
        <v>2021</v>
      </c>
      <c r="P9411" s="4" t="str">
        <f>TEXT(Table1[[#This Row],[Invoice Date]],"mmm")</f>
        <v>Oct</v>
      </c>
      <c r="Q9411" s="4">
        <f>WEEKNUM(Table1[[#This Row],[Invoice Date]])</f>
        <v>41</v>
      </c>
    </row>
    <row r="9412" spans="2:17"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c r="O9412" s="4" t="str">
        <f>TEXT(Table1[[#This Row],[Invoice Date]],"yyyy")</f>
        <v>2021</v>
      </c>
      <c r="P9412" s="4" t="str">
        <f>TEXT(Table1[[#This Row],[Invoice Date]],"mmm")</f>
        <v>Oct</v>
      </c>
      <c r="Q9412" s="4">
        <f>WEEKNUM(Table1[[#This Row],[Invoice Date]])</f>
        <v>41</v>
      </c>
    </row>
    <row r="9413" spans="2:17"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c r="O9413" s="4" t="str">
        <f>TEXT(Table1[[#This Row],[Invoice Date]],"yyyy")</f>
        <v>2021</v>
      </c>
      <c r="P9413" s="4" t="str">
        <f>TEXT(Table1[[#This Row],[Invoice Date]],"mmm")</f>
        <v>Oct</v>
      </c>
      <c r="Q9413" s="4">
        <f>WEEKNUM(Table1[[#This Row],[Invoice Date]])</f>
        <v>41</v>
      </c>
    </row>
    <row r="9414" spans="2:17"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c r="O9414" s="4" t="str">
        <f>TEXT(Table1[[#This Row],[Invoice Date]],"yyyy")</f>
        <v>2021</v>
      </c>
      <c r="P9414" s="4" t="str">
        <f>TEXT(Table1[[#This Row],[Invoice Date]],"mmm")</f>
        <v>Oct</v>
      </c>
      <c r="Q9414" s="4">
        <f>WEEKNUM(Table1[[#This Row],[Invoice Date]])</f>
        <v>41</v>
      </c>
    </row>
    <row r="9415" spans="2:17"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c r="O9415" s="4" t="str">
        <f>TEXT(Table1[[#This Row],[Invoice Date]],"yyyy")</f>
        <v>2021</v>
      </c>
      <c r="P9415" s="4" t="str">
        <f>TEXT(Table1[[#This Row],[Invoice Date]],"mmm")</f>
        <v>Oct</v>
      </c>
      <c r="Q9415" s="4">
        <f>WEEKNUM(Table1[[#This Row],[Invoice Date]])</f>
        <v>41</v>
      </c>
    </row>
    <row r="9416" spans="2:17"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c r="O9416" s="4" t="str">
        <f>TEXT(Table1[[#This Row],[Invoice Date]],"yyyy")</f>
        <v>2021</v>
      </c>
      <c r="P9416" s="4" t="str">
        <f>TEXT(Table1[[#This Row],[Invoice Date]],"mmm")</f>
        <v>Oct</v>
      </c>
      <c r="Q9416" s="4">
        <f>WEEKNUM(Table1[[#This Row],[Invoice Date]])</f>
        <v>41</v>
      </c>
    </row>
    <row r="9417" spans="2:17"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c r="O9417" s="4" t="str">
        <f>TEXT(Table1[[#This Row],[Invoice Date]],"yyyy")</f>
        <v>2021</v>
      </c>
      <c r="P9417" s="4" t="str">
        <f>TEXT(Table1[[#This Row],[Invoice Date]],"mmm")</f>
        <v>Nov</v>
      </c>
      <c r="Q9417" s="4">
        <f>WEEKNUM(Table1[[#This Row],[Invoice Date]])</f>
        <v>46</v>
      </c>
    </row>
    <row r="9418" spans="2:17"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c r="O9418" s="4" t="str">
        <f>TEXT(Table1[[#This Row],[Invoice Date]],"yyyy")</f>
        <v>2021</v>
      </c>
      <c r="P9418" s="4" t="str">
        <f>TEXT(Table1[[#This Row],[Invoice Date]],"mmm")</f>
        <v>Nov</v>
      </c>
      <c r="Q9418" s="4">
        <f>WEEKNUM(Table1[[#This Row],[Invoice Date]])</f>
        <v>46</v>
      </c>
    </row>
    <row r="9419" spans="2:17"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c r="O9419" s="4" t="str">
        <f>TEXT(Table1[[#This Row],[Invoice Date]],"yyyy")</f>
        <v>2021</v>
      </c>
      <c r="P9419" s="4" t="str">
        <f>TEXT(Table1[[#This Row],[Invoice Date]],"mmm")</f>
        <v>Nov</v>
      </c>
      <c r="Q9419" s="4">
        <f>WEEKNUM(Table1[[#This Row],[Invoice Date]])</f>
        <v>46</v>
      </c>
    </row>
    <row r="9420" spans="2:17"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c r="O9420" s="4" t="str">
        <f>TEXT(Table1[[#This Row],[Invoice Date]],"yyyy")</f>
        <v>2021</v>
      </c>
      <c r="P9420" s="4" t="str">
        <f>TEXT(Table1[[#This Row],[Invoice Date]],"mmm")</f>
        <v>Nov</v>
      </c>
      <c r="Q9420" s="4">
        <f>WEEKNUM(Table1[[#This Row],[Invoice Date]])</f>
        <v>46</v>
      </c>
    </row>
    <row r="9421" spans="2:17"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c r="O9421" s="4" t="str">
        <f>TEXT(Table1[[#This Row],[Invoice Date]],"yyyy")</f>
        <v>2021</v>
      </c>
      <c r="P9421" s="4" t="str">
        <f>TEXT(Table1[[#This Row],[Invoice Date]],"mmm")</f>
        <v>Nov</v>
      </c>
      <c r="Q9421" s="4">
        <f>WEEKNUM(Table1[[#This Row],[Invoice Date]])</f>
        <v>46</v>
      </c>
    </row>
    <row r="9422" spans="2:17"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c r="O9422" s="4" t="str">
        <f>TEXT(Table1[[#This Row],[Invoice Date]],"yyyy")</f>
        <v>2021</v>
      </c>
      <c r="P9422" s="4" t="str">
        <f>TEXT(Table1[[#This Row],[Invoice Date]],"mmm")</f>
        <v>Nov</v>
      </c>
      <c r="Q9422" s="4">
        <f>WEEKNUM(Table1[[#This Row],[Invoice Date]])</f>
        <v>46</v>
      </c>
    </row>
    <row r="9423" spans="2:17"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c r="O9423" s="4" t="str">
        <f>TEXT(Table1[[#This Row],[Invoice Date]],"yyyy")</f>
        <v>2021</v>
      </c>
      <c r="P9423" s="4" t="str">
        <f>TEXT(Table1[[#This Row],[Invoice Date]],"mmm")</f>
        <v>Dec</v>
      </c>
      <c r="Q9423" s="4">
        <f>WEEKNUM(Table1[[#This Row],[Invoice Date]])</f>
        <v>50</v>
      </c>
    </row>
    <row r="9424" spans="2:17"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c r="O9424" s="4" t="str">
        <f>TEXT(Table1[[#This Row],[Invoice Date]],"yyyy")</f>
        <v>2021</v>
      </c>
      <c r="P9424" s="4" t="str">
        <f>TEXT(Table1[[#This Row],[Invoice Date]],"mmm")</f>
        <v>Dec</v>
      </c>
      <c r="Q9424" s="4">
        <f>WEEKNUM(Table1[[#This Row],[Invoice Date]])</f>
        <v>50</v>
      </c>
    </row>
    <row r="9425" spans="2:17"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c r="O9425" s="4" t="str">
        <f>TEXT(Table1[[#This Row],[Invoice Date]],"yyyy")</f>
        <v>2021</v>
      </c>
      <c r="P9425" s="4" t="str">
        <f>TEXT(Table1[[#This Row],[Invoice Date]],"mmm")</f>
        <v>Dec</v>
      </c>
      <c r="Q9425" s="4">
        <f>WEEKNUM(Table1[[#This Row],[Invoice Date]])</f>
        <v>50</v>
      </c>
    </row>
    <row r="9426" spans="2:17"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c r="O9426" s="4" t="str">
        <f>TEXT(Table1[[#This Row],[Invoice Date]],"yyyy")</f>
        <v>2021</v>
      </c>
      <c r="P9426" s="4" t="str">
        <f>TEXT(Table1[[#This Row],[Invoice Date]],"mmm")</f>
        <v>Dec</v>
      </c>
      <c r="Q9426" s="4">
        <f>WEEKNUM(Table1[[#This Row],[Invoice Date]])</f>
        <v>50</v>
      </c>
    </row>
    <row r="9427" spans="2:17"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c r="O9427" s="4" t="str">
        <f>TEXT(Table1[[#This Row],[Invoice Date]],"yyyy")</f>
        <v>2021</v>
      </c>
      <c r="P9427" s="4" t="str">
        <f>TEXT(Table1[[#This Row],[Invoice Date]],"mmm")</f>
        <v>Dec</v>
      </c>
      <c r="Q9427" s="4">
        <f>WEEKNUM(Table1[[#This Row],[Invoice Date]])</f>
        <v>50</v>
      </c>
    </row>
    <row r="9428" spans="2:17"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c r="O9428" s="4" t="str">
        <f>TEXT(Table1[[#This Row],[Invoice Date]],"yyyy")</f>
        <v>2021</v>
      </c>
      <c r="P9428" s="4" t="str">
        <f>TEXT(Table1[[#This Row],[Invoice Date]],"mmm")</f>
        <v>Dec</v>
      </c>
      <c r="Q9428" s="4">
        <f>WEEKNUM(Table1[[#This Row],[Invoice Date]])</f>
        <v>50</v>
      </c>
    </row>
    <row r="9429" spans="2:17"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c r="O9429" s="4" t="str">
        <f>TEXT(Table1[[#This Row],[Invoice Date]],"yyyy")</f>
        <v>2021</v>
      </c>
      <c r="P9429" s="4" t="str">
        <f>TEXT(Table1[[#This Row],[Invoice Date]],"mmm")</f>
        <v>Jan</v>
      </c>
      <c r="Q9429" s="4">
        <f>WEEKNUM(Table1[[#This Row],[Invoice Date]])</f>
        <v>4</v>
      </c>
    </row>
    <row r="9430" spans="2:17"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c r="O9430" s="4" t="str">
        <f>TEXT(Table1[[#This Row],[Invoice Date]],"yyyy")</f>
        <v>2021</v>
      </c>
      <c r="P9430" s="4" t="str">
        <f>TEXT(Table1[[#This Row],[Invoice Date]],"mmm")</f>
        <v>Jan</v>
      </c>
      <c r="Q9430" s="4">
        <f>WEEKNUM(Table1[[#This Row],[Invoice Date]])</f>
        <v>4</v>
      </c>
    </row>
    <row r="9431" spans="2:17"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c r="O9431" s="4" t="str">
        <f>TEXT(Table1[[#This Row],[Invoice Date]],"yyyy")</f>
        <v>2021</v>
      </c>
      <c r="P9431" s="4" t="str">
        <f>TEXT(Table1[[#This Row],[Invoice Date]],"mmm")</f>
        <v>Jan</v>
      </c>
      <c r="Q9431" s="4">
        <f>WEEKNUM(Table1[[#This Row],[Invoice Date]])</f>
        <v>4</v>
      </c>
    </row>
    <row r="9432" spans="2:17"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c r="O9432" s="4" t="str">
        <f>TEXT(Table1[[#This Row],[Invoice Date]],"yyyy")</f>
        <v>2021</v>
      </c>
      <c r="P9432" s="4" t="str">
        <f>TEXT(Table1[[#This Row],[Invoice Date]],"mmm")</f>
        <v>Jan</v>
      </c>
      <c r="Q9432" s="4">
        <f>WEEKNUM(Table1[[#This Row],[Invoice Date]])</f>
        <v>4</v>
      </c>
    </row>
    <row r="9433" spans="2:17"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c r="O9433" s="4" t="str">
        <f>TEXT(Table1[[#This Row],[Invoice Date]],"yyyy")</f>
        <v>2021</v>
      </c>
      <c r="P9433" s="4" t="str">
        <f>TEXT(Table1[[#This Row],[Invoice Date]],"mmm")</f>
        <v>Jan</v>
      </c>
      <c r="Q9433" s="4">
        <f>WEEKNUM(Table1[[#This Row],[Invoice Date]])</f>
        <v>4</v>
      </c>
    </row>
    <row r="9434" spans="2:17"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c r="O9434" s="4" t="str">
        <f>TEXT(Table1[[#This Row],[Invoice Date]],"yyyy")</f>
        <v>2021</v>
      </c>
      <c r="P9434" s="4" t="str">
        <f>TEXT(Table1[[#This Row],[Invoice Date]],"mmm")</f>
        <v>Jan</v>
      </c>
      <c r="Q9434" s="4">
        <f>WEEKNUM(Table1[[#This Row],[Invoice Date]])</f>
        <v>4</v>
      </c>
    </row>
    <row r="9435" spans="2:17"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c r="O9435" s="4" t="str">
        <f>TEXT(Table1[[#This Row],[Invoice Date]],"yyyy")</f>
        <v>2021</v>
      </c>
      <c r="P9435" s="4" t="str">
        <f>TEXT(Table1[[#This Row],[Invoice Date]],"mmm")</f>
        <v>Feb</v>
      </c>
      <c r="Q9435" s="4">
        <f>WEEKNUM(Table1[[#This Row],[Invoice Date]])</f>
        <v>8</v>
      </c>
    </row>
    <row r="9436" spans="2:17"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c r="O9436" s="4" t="str">
        <f>TEXT(Table1[[#This Row],[Invoice Date]],"yyyy")</f>
        <v>2021</v>
      </c>
      <c r="P9436" s="4" t="str">
        <f>TEXT(Table1[[#This Row],[Invoice Date]],"mmm")</f>
        <v>Feb</v>
      </c>
      <c r="Q9436" s="4">
        <f>WEEKNUM(Table1[[#This Row],[Invoice Date]])</f>
        <v>8</v>
      </c>
    </row>
    <row r="9437" spans="2:17"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c r="O9437" s="4" t="str">
        <f>TEXT(Table1[[#This Row],[Invoice Date]],"yyyy")</f>
        <v>2021</v>
      </c>
      <c r="P9437" s="4" t="str">
        <f>TEXT(Table1[[#This Row],[Invoice Date]],"mmm")</f>
        <v>Feb</v>
      </c>
      <c r="Q9437" s="4">
        <f>WEEKNUM(Table1[[#This Row],[Invoice Date]])</f>
        <v>8</v>
      </c>
    </row>
    <row r="9438" spans="2:17"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c r="O9438" s="4" t="str">
        <f>TEXT(Table1[[#This Row],[Invoice Date]],"yyyy")</f>
        <v>2021</v>
      </c>
      <c r="P9438" s="4" t="str">
        <f>TEXT(Table1[[#This Row],[Invoice Date]],"mmm")</f>
        <v>Feb</v>
      </c>
      <c r="Q9438" s="4">
        <f>WEEKNUM(Table1[[#This Row],[Invoice Date]])</f>
        <v>8</v>
      </c>
    </row>
    <row r="9439" spans="2:17"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c r="O9439" s="4" t="str">
        <f>TEXT(Table1[[#This Row],[Invoice Date]],"yyyy")</f>
        <v>2021</v>
      </c>
      <c r="P9439" s="4" t="str">
        <f>TEXT(Table1[[#This Row],[Invoice Date]],"mmm")</f>
        <v>Feb</v>
      </c>
      <c r="Q9439" s="4">
        <f>WEEKNUM(Table1[[#This Row],[Invoice Date]])</f>
        <v>8</v>
      </c>
    </row>
    <row r="9440" spans="2:17"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c r="O9440" s="4" t="str">
        <f>TEXT(Table1[[#This Row],[Invoice Date]],"yyyy")</f>
        <v>2021</v>
      </c>
      <c r="P9440" s="4" t="str">
        <f>TEXT(Table1[[#This Row],[Invoice Date]],"mmm")</f>
        <v>Feb</v>
      </c>
      <c r="Q9440" s="4">
        <f>WEEKNUM(Table1[[#This Row],[Invoice Date]])</f>
        <v>8</v>
      </c>
    </row>
    <row r="9441" spans="2:17"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c r="O9441" s="4" t="str">
        <f>TEXT(Table1[[#This Row],[Invoice Date]],"yyyy")</f>
        <v>2021</v>
      </c>
      <c r="P9441" s="4" t="str">
        <f>TEXT(Table1[[#This Row],[Invoice Date]],"mmm")</f>
        <v>Mar</v>
      </c>
      <c r="Q9441" s="4">
        <f>WEEKNUM(Table1[[#This Row],[Invoice Date]])</f>
        <v>11</v>
      </c>
    </row>
    <row r="9442" spans="2:17"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c r="O9442" s="4" t="str">
        <f>TEXT(Table1[[#This Row],[Invoice Date]],"yyyy")</f>
        <v>2021</v>
      </c>
      <c r="P9442" s="4" t="str">
        <f>TEXT(Table1[[#This Row],[Invoice Date]],"mmm")</f>
        <v>Mar</v>
      </c>
      <c r="Q9442" s="4">
        <f>WEEKNUM(Table1[[#This Row],[Invoice Date]])</f>
        <v>11</v>
      </c>
    </row>
    <row r="9443" spans="2:17"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c r="O9443" s="4" t="str">
        <f>TEXT(Table1[[#This Row],[Invoice Date]],"yyyy")</f>
        <v>2021</v>
      </c>
      <c r="P9443" s="4" t="str">
        <f>TEXT(Table1[[#This Row],[Invoice Date]],"mmm")</f>
        <v>Mar</v>
      </c>
      <c r="Q9443" s="4">
        <f>WEEKNUM(Table1[[#This Row],[Invoice Date]])</f>
        <v>11</v>
      </c>
    </row>
    <row r="9444" spans="2:17"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c r="O9444" s="4" t="str">
        <f>TEXT(Table1[[#This Row],[Invoice Date]],"yyyy")</f>
        <v>2021</v>
      </c>
      <c r="P9444" s="4" t="str">
        <f>TEXT(Table1[[#This Row],[Invoice Date]],"mmm")</f>
        <v>Mar</v>
      </c>
      <c r="Q9444" s="4">
        <f>WEEKNUM(Table1[[#This Row],[Invoice Date]])</f>
        <v>11</v>
      </c>
    </row>
    <row r="9445" spans="2:17"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c r="O9445" s="4" t="str">
        <f>TEXT(Table1[[#This Row],[Invoice Date]],"yyyy")</f>
        <v>2021</v>
      </c>
      <c r="P9445" s="4" t="str">
        <f>TEXT(Table1[[#This Row],[Invoice Date]],"mmm")</f>
        <v>Mar</v>
      </c>
      <c r="Q9445" s="4">
        <f>WEEKNUM(Table1[[#This Row],[Invoice Date]])</f>
        <v>11</v>
      </c>
    </row>
    <row r="9446" spans="2:17"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c r="O9446" s="4" t="str">
        <f>TEXT(Table1[[#This Row],[Invoice Date]],"yyyy")</f>
        <v>2021</v>
      </c>
      <c r="P9446" s="4" t="str">
        <f>TEXT(Table1[[#This Row],[Invoice Date]],"mmm")</f>
        <v>Mar</v>
      </c>
      <c r="Q9446" s="4">
        <f>WEEKNUM(Table1[[#This Row],[Invoice Date]])</f>
        <v>11</v>
      </c>
    </row>
    <row r="9447" spans="2:17"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c r="O9447" s="4" t="str">
        <f>TEXT(Table1[[#This Row],[Invoice Date]],"yyyy")</f>
        <v>2021</v>
      </c>
      <c r="P9447" s="4" t="str">
        <f>TEXT(Table1[[#This Row],[Invoice Date]],"mmm")</f>
        <v>Apr</v>
      </c>
      <c r="Q9447" s="4">
        <f>WEEKNUM(Table1[[#This Row],[Invoice Date]])</f>
        <v>16</v>
      </c>
    </row>
    <row r="9448" spans="2:17"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c r="O9448" s="4" t="str">
        <f>TEXT(Table1[[#This Row],[Invoice Date]],"yyyy")</f>
        <v>2021</v>
      </c>
      <c r="P9448" s="4" t="str">
        <f>TEXT(Table1[[#This Row],[Invoice Date]],"mmm")</f>
        <v>Apr</v>
      </c>
      <c r="Q9448" s="4">
        <f>WEEKNUM(Table1[[#This Row],[Invoice Date]])</f>
        <v>16</v>
      </c>
    </row>
    <row r="9449" spans="2:17"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c r="O9449" s="4" t="str">
        <f>TEXT(Table1[[#This Row],[Invoice Date]],"yyyy")</f>
        <v>2021</v>
      </c>
      <c r="P9449" s="4" t="str">
        <f>TEXT(Table1[[#This Row],[Invoice Date]],"mmm")</f>
        <v>Apr</v>
      </c>
      <c r="Q9449" s="4">
        <f>WEEKNUM(Table1[[#This Row],[Invoice Date]])</f>
        <v>16</v>
      </c>
    </row>
    <row r="9450" spans="2:17"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c r="O9450" s="4" t="str">
        <f>TEXT(Table1[[#This Row],[Invoice Date]],"yyyy")</f>
        <v>2021</v>
      </c>
      <c r="P9450" s="4" t="str">
        <f>TEXT(Table1[[#This Row],[Invoice Date]],"mmm")</f>
        <v>Apr</v>
      </c>
      <c r="Q9450" s="4">
        <f>WEEKNUM(Table1[[#This Row],[Invoice Date]])</f>
        <v>16</v>
      </c>
    </row>
    <row r="9451" spans="2:17"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c r="O9451" s="4" t="str">
        <f>TEXT(Table1[[#This Row],[Invoice Date]],"yyyy")</f>
        <v>2021</v>
      </c>
      <c r="P9451" s="4" t="str">
        <f>TEXT(Table1[[#This Row],[Invoice Date]],"mmm")</f>
        <v>Apr</v>
      </c>
      <c r="Q9451" s="4">
        <f>WEEKNUM(Table1[[#This Row],[Invoice Date]])</f>
        <v>16</v>
      </c>
    </row>
    <row r="9452" spans="2:17"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c r="O9452" s="4" t="str">
        <f>TEXT(Table1[[#This Row],[Invoice Date]],"yyyy")</f>
        <v>2021</v>
      </c>
      <c r="P9452" s="4" t="str">
        <f>TEXT(Table1[[#This Row],[Invoice Date]],"mmm")</f>
        <v>Apr</v>
      </c>
      <c r="Q9452" s="4">
        <f>WEEKNUM(Table1[[#This Row],[Invoice Date]])</f>
        <v>16</v>
      </c>
    </row>
    <row r="9453" spans="2:17"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c r="O9453" s="4" t="str">
        <f>TEXT(Table1[[#This Row],[Invoice Date]],"yyyy")</f>
        <v>2021</v>
      </c>
      <c r="P9453" s="4" t="str">
        <f>TEXT(Table1[[#This Row],[Invoice Date]],"mmm")</f>
        <v>May</v>
      </c>
      <c r="Q9453" s="4">
        <f>WEEKNUM(Table1[[#This Row],[Invoice Date]])</f>
        <v>20</v>
      </c>
    </row>
    <row r="9454" spans="2:17"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c r="O9454" s="4" t="str">
        <f>TEXT(Table1[[#This Row],[Invoice Date]],"yyyy")</f>
        <v>2021</v>
      </c>
      <c r="P9454" s="4" t="str">
        <f>TEXT(Table1[[#This Row],[Invoice Date]],"mmm")</f>
        <v>May</v>
      </c>
      <c r="Q9454" s="4">
        <f>WEEKNUM(Table1[[#This Row],[Invoice Date]])</f>
        <v>20</v>
      </c>
    </row>
    <row r="9455" spans="2:17"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c r="O9455" s="4" t="str">
        <f>TEXT(Table1[[#This Row],[Invoice Date]],"yyyy")</f>
        <v>2021</v>
      </c>
      <c r="P9455" s="4" t="str">
        <f>TEXT(Table1[[#This Row],[Invoice Date]],"mmm")</f>
        <v>May</v>
      </c>
      <c r="Q9455" s="4">
        <f>WEEKNUM(Table1[[#This Row],[Invoice Date]])</f>
        <v>20</v>
      </c>
    </row>
    <row r="9456" spans="2:17"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c r="O9456" s="4" t="str">
        <f>TEXT(Table1[[#This Row],[Invoice Date]],"yyyy")</f>
        <v>2021</v>
      </c>
      <c r="P9456" s="4" t="str">
        <f>TEXT(Table1[[#This Row],[Invoice Date]],"mmm")</f>
        <v>May</v>
      </c>
      <c r="Q9456" s="4">
        <f>WEEKNUM(Table1[[#This Row],[Invoice Date]])</f>
        <v>20</v>
      </c>
    </row>
    <row r="9457" spans="2:17"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c r="O9457" s="4" t="str">
        <f>TEXT(Table1[[#This Row],[Invoice Date]],"yyyy")</f>
        <v>2021</v>
      </c>
      <c r="P9457" s="4" t="str">
        <f>TEXT(Table1[[#This Row],[Invoice Date]],"mmm")</f>
        <v>May</v>
      </c>
      <c r="Q9457" s="4">
        <f>WEEKNUM(Table1[[#This Row],[Invoice Date]])</f>
        <v>20</v>
      </c>
    </row>
    <row r="9458" spans="2:17"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c r="O9458" s="4" t="str">
        <f>TEXT(Table1[[#This Row],[Invoice Date]],"yyyy")</f>
        <v>2021</v>
      </c>
      <c r="P9458" s="4" t="str">
        <f>TEXT(Table1[[#This Row],[Invoice Date]],"mmm")</f>
        <v>May</v>
      </c>
      <c r="Q9458" s="4">
        <f>WEEKNUM(Table1[[#This Row],[Invoice Date]])</f>
        <v>20</v>
      </c>
    </row>
    <row r="9459" spans="2:17"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c r="O9459" s="4" t="str">
        <f>TEXT(Table1[[#This Row],[Invoice Date]],"yyyy")</f>
        <v>2021</v>
      </c>
      <c r="P9459" s="4" t="str">
        <f>TEXT(Table1[[#This Row],[Invoice Date]],"mmm")</f>
        <v>Jun</v>
      </c>
      <c r="Q9459" s="4">
        <f>WEEKNUM(Table1[[#This Row],[Invoice Date]])</f>
        <v>25</v>
      </c>
    </row>
    <row r="9460" spans="2:17"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c r="O9460" s="4" t="str">
        <f>TEXT(Table1[[#This Row],[Invoice Date]],"yyyy")</f>
        <v>2021</v>
      </c>
      <c r="P9460" s="4" t="str">
        <f>TEXT(Table1[[#This Row],[Invoice Date]],"mmm")</f>
        <v>Jun</v>
      </c>
      <c r="Q9460" s="4">
        <f>WEEKNUM(Table1[[#This Row],[Invoice Date]])</f>
        <v>25</v>
      </c>
    </row>
    <row r="9461" spans="2:17"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c r="O9461" s="4" t="str">
        <f>TEXT(Table1[[#This Row],[Invoice Date]],"yyyy")</f>
        <v>2021</v>
      </c>
      <c r="P9461" s="4" t="str">
        <f>TEXT(Table1[[#This Row],[Invoice Date]],"mmm")</f>
        <v>Jun</v>
      </c>
      <c r="Q9461" s="4">
        <f>WEEKNUM(Table1[[#This Row],[Invoice Date]])</f>
        <v>25</v>
      </c>
    </row>
    <row r="9462" spans="2:17"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c r="O9462" s="4" t="str">
        <f>TEXT(Table1[[#This Row],[Invoice Date]],"yyyy")</f>
        <v>2021</v>
      </c>
      <c r="P9462" s="4" t="str">
        <f>TEXT(Table1[[#This Row],[Invoice Date]],"mmm")</f>
        <v>Jun</v>
      </c>
      <c r="Q9462" s="4">
        <f>WEEKNUM(Table1[[#This Row],[Invoice Date]])</f>
        <v>25</v>
      </c>
    </row>
    <row r="9463" spans="2:17"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c r="O9463" s="4" t="str">
        <f>TEXT(Table1[[#This Row],[Invoice Date]],"yyyy")</f>
        <v>2021</v>
      </c>
      <c r="P9463" s="4" t="str">
        <f>TEXT(Table1[[#This Row],[Invoice Date]],"mmm")</f>
        <v>Jun</v>
      </c>
      <c r="Q9463" s="4">
        <f>WEEKNUM(Table1[[#This Row],[Invoice Date]])</f>
        <v>25</v>
      </c>
    </row>
    <row r="9464" spans="2:17"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c r="O9464" s="4" t="str">
        <f>TEXT(Table1[[#This Row],[Invoice Date]],"yyyy")</f>
        <v>2021</v>
      </c>
      <c r="P9464" s="4" t="str">
        <f>TEXT(Table1[[#This Row],[Invoice Date]],"mmm")</f>
        <v>Jun</v>
      </c>
      <c r="Q9464" s="4">
        <f>WEEKNUM(Table1[[#This Row],[Invoice Date]])</f>
        <v>25</v>
      </c>
    </row>
    <row r="9465" spans="2:17"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c r="O9465" s="4" t="str">
        <f>TEXT(Table1[[#This Row],[Invoice Date]],"yyyy")</f>
        <v>2021</v>
      </c>
      <c r="P9465" s="4" t="str">
        <f>TEXT(Table1[[#This Row],[Invoice Date]],"mmm")</f>
        <v>Jul</v>
      </c>
      <c r="Q9465" s="4">
        <f>WEEKNUM(Table1[[#This Row],[Invoice Date]])</f>
        <v>29</v>
      </c>
    </row>
    <row r="9466" spans="2:17"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c r="O9466" s="4" t="str">
        <f>TEXT(Table1[[#This Row],[Invoice Date]],"yyyy")</f>
        <v>2021</v>
      </c>
      <c r="P9466" s="4" t="str">
        <f>TEXT(Table1[[#This Row],[Invoice Date]],"mmm")</f>
        <v>Jul</v>
      </c>
      <c r="Q9466" s="4">
        <f>WEEKNUM(Table1[[#This Row],[Invoice Date]])</f>
        <v>29</v>
      </c>
    </row>
    <row r="9467" spans="2:17"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c r="O9467" s="4" t="str">
        <f>TEXT(Table1[[#This Row],[Invoice Date]],"yyyy")</f>
        <v>2021</v>
      </c>
      <c r="P9467" s="4" t="str">
        <f>TEXT(Table1[[#This Row],[Invoice Date]],"mmm")</f>
        <v>Jul</v>
      </c>
      <c r="Q9467" s="4">
        <f>WEEKNUM(Table1[[#This Row],[Invoice Date]])</f>
        <v>29</v>
      </c>
    </row>
    <row r="9468" spans="2:17"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c r="O9468" s="4" t="str">
        <f>TEXT(Table1[[#This Row],[Invoice Date]],"yyyy")</f>
        <v>2021</v>
      </c>
      <c r="P9468" s="4" t="str">
        <f>TEXT(Table1[[#This Row],[Invoice Date]],"mmm")</f>
        <v>Jul</v>
      </c>
      <c r="Q9468" s="4">
        <f>WEEKNUM(Table1[[#This Row],[Invoice Date]])</f>
        <v>29</v>
      </c>
    </row>
    <row r="9469" spans="2:17"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c r="O9469" s="4" t="str">
        <f>TEXT(Table1[[#This Row],[Invoice Date]],"yyyy")</f>
        <v>2021</v>
      </c>
      <c r="P9469" s="4" t="str">
        <f>TEXT(Table1[[#This Row],[Invoice Date]],"mmm")</f>
        <v>Jul</v>
      </c>
      <c r="Q9469" s="4">
        <f>WEEKNUM(Table1[[#This Row],[Invoice Date]])</f>
        <v>29</v>
      </c>
    </row>
    <row r="9470" spans="2:17"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c r="O9470" s="4" t="str">
        <f>TEXT(Table1[[#This Row],[Invoice Date]],"yyyy")</f>
        <v>2021</v>
      </c>
      <c r="P9470" s="4" t="str">
        <f>TEXT(Table1[[#This Row],[Invoice Date]],"mmm")</f>
        <v>Jul</v>
      </c>
      <c r="Q9470" s="4">
        <f>WEEKNUM(Table1[[#This Row],[Invoice Date]])</f>
        <v>29</v>
      </c>
    </row>
    <row r="9471" spans="2:17"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c r="O9471" s="4" t="str">
        <f>TEXT(Table1[[#This Row],[Invoice Date]],"yyyy")</f>
        <v>2021</v>
      </c>
      <c r="P9471" s="4" t="str">
        <f>TEXT(Table1[[#This Row],[Invoice Date]],"mmm")</f>
        <v>Aug</v>
      </c>
      <c r="Q9471" s="4">
        <f>WEEKNUM(Table1[[#This Row],[Invoice Date]])</f>
        <v>33</v>
      </c>
    </row>
    <row r="9472" spans="2:17"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c r="O9472" s="4" t="str">
        <f>TEXT(Table1[[#This Row],[Invoice Date]],"yyyy")</f>
        <v>2021</v>
      </c>
      <c r="P9472" s="4" t="str">
        <f>TEXT(Table1[[#This Row],[Invoice Date]],"mmm")</f>
        <v>Aug</v>
      </c>
      <c r="Q9472" s="4">
        <f>WEEKNUM(Table1[[#This Row],[Invoice Date]])</f>
        <v>33</v>
      </c>
    </row>
    <row r="9473" spans="2:17"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c r="O9473" s="4" t="str">
        <f>TEXT(Table1[[#This Row],[Invoice Date]],"yyyy")</f>
        <v>2021</v>
      </c>
      <c r="P9473" s="4" t="str">
        <f>TEXT(Table1[[#This Row],[Invoice Date]],"mmm")</f>
        <v>Aug</v>
      </c>
      <c r="Q9473" s="4">
        <f>WEEKNUM(Table1[[#This Row],[Invoice Date]])</f>
        <v>33</v>
      </c>
    </row>
    <row r="9474" spans="2:17"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c r="O9474" s="4" t="str">
        <f>TEXT(Table1[[#This Row],[Invoice Date]],"yyyy")</f>
        <v>2021</v>
      </c>
      <c r="P9474" s="4" t="str">
        <f>TEXT(Table1[[#This Row],[Invoice Date]],"mmm")</f>
        <v>Aug</v>
      </c>
      <c r="Q9474" s="4">
        <f>WEEKNUM(Table1[[#This Row],[Invoice Date]])</f>
        <v>33</v>
      </c>
    </row>
    <row r="9475" spans="2:17"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c r="O9475" s="4" t="str">
        <f>TEXT(Table1[[#This Row],[Invoice Date]],"yyyy")</f>
        <v>2021</v>
      </c>
      <c r="P9475" s="4" t="str">
        <f>TEXT(Table1[[#This Row],[Invoice Date]],"mmm")</f>
        <v>Aug</v>
      </c>
      <c r="Q9475" s="4">
        <f>WEEKNUM(Table1[[#This Row],[Invoice Date]])</f>
        <v>33</v>
      </c>
    </row>
    <row r="9476" spans="2:17"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c r="O9476" s="4" t="str">
        <f>TEXT(Table1[[#This Row],[Invoice Date]],"yyyy")</f>
        <v>2021</v>
      </c>
      <c r="P9476" s="4" t="str">
        <f>TEXT(Table1[[#This Row],[Invoice Date]],"mmm")</f>
        <v>Aug</v>
      </c>
      <c r="Q9476" s="4">
        <f>WEEKNUM(Table1[[#This Row],[Invoice Date]])</f>
        <v>33</v>
      </c>
    </row>
    <row r="9477" spans="2:17"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c r="O9477" s="4" t="str">
        <f>TEXT(Table1[[#This Row],[Invoice Date]],"yyyy")</f>
        <v>2021</v>
      </c>
      <c r="P9477" s="4" t="str">
        <f>TEXT(Table1[[#This Row],[Invoice Date]],"mmm")</f>
        <v>Sep</v>
      </c>
      <c r="Q9477" s="4">
        <f>WEEKNUM(Table1[[#This Row],[Invoice Date]])</f>
        <v>38</v>
      </c>
    </row>
    <row r="9478" spans="2:17"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c r="O9478" s="4" t="str">
        <f>TEXT(Table1[[#This Row],[Invoice Date]],"yyyy")</f>
        <v>2021</v>
      </c>
      <c r="P9478" s="4" t="str">
        <f>TEXT(Table1[[#This Row],[Invoice Date]],"mmm")</f>
        <v>Sep</v>
      </c>
      <c r="Q9478" s="4">
        <f>WEEKNUM(Table1[[#This Row],[Invoice Date]])</f>
        <v>38</v>
      </c>
    </row>
    <row r="9479" spans="2:17"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c r="O9479" s="4" t="str">
        <f>TEXT(Table1[[#This Row],[Invoice Date]],"yyyy")</f>
        <v>2021</v>
      </c>
      <c r="P9479" s="4" t="str">
        <f>TEXT(Table1[[#This Row],[Invoice Date]],"mmm")</f>
        <v>Sep</v>
      </c>
      <c r="Q9479" s="4">
        <f>WEEKNUM(Table1[[#This Row],[Invoice Date]])</f>
        <v>38</v>
      </c>
    </row>
    <row r="9480" spans="2:17"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c r="O9480" s="4" t="str">
        <f>TEXT(Table1[[#This Row],[Invoice Date]],"yyyy")</f>
        <v>2021</v>
      </c>
      <c r="P9480" s="4" t="str">
        <f>TEXT(Table1[[#This Row],[Invoice Date]],"mmm")</f>
        <v>Sep</v>
      </c>
      <c r="Q9480" s="4">
        <f>WEEKNUM(Table1[[#This Row],[Invoice Date]])</f>
        <v>38</v>
      </c>
    </row>
    <row r="9481" spans="2:17"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c r="O9481" s="4" t="str">
        <f>TEXT(Table1[[#This Row],[Invoice Date]],"yyyy")</f>
        <v>2021</v>
      </c>
      <c r="P9481" s="4" t="str">
        <f>TEXT(Table1[[#This Row],[Invoice Date]],"mmm")</f>
        <v>Sep</v>
      </c>
      <c r="Q9481" s="4">
        <f>WEEKNUM(Table1[[#This Row],[Invoice Date]])</f>
        <v>38</v>
      </c>
    </row>
    <row r="9482" spans="2:17"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c r="O9482" s="4" t="str">
        <f>TEXT(Table1[[#This Row],[Invoice Date]],"yyyy")</f>
        <v>2021</v>
      </c>
      <c r="P9482" s="4" t="str">
        <f>TEXT(Table1[[#This Row],[Invoice Date]],"mmm")</f>
        <v>Sep</v>
      </c>
      <c r="Q9482" s="4">
        <f>WEEKNUM(Table1[[#This Row],[Invoice Date]])</f>
        <v>38</v>
      </c>
    </row>
    <row r="9483" spans="2:17"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c r="O9483" s="4" t="str">
        <f>TEXT(Table1[[#This Row],[Invoice Date]],"yyyy")</f>
        <v>2021</v>
      </c>
      <c r="P9483" s="4" t="str">
        <f>TEXT(Table1[[#This Row],[Invoice Date]],"mmm")</f>
        <v>Oct</v>
      </c>
      <c r="Q9483" s="4">
        <f>WEEKNUM(Table1[[#This Row],[Invoice Date]])</f>
        <v>42</v>
      </c>
    </row>
    <row r="9484" spans="2:17"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c r="O9484" s="4" t="str">
        <f>TEXT(Table1[[#This Row],[Invoice Date]],"yyyy")</f>
        <v>2021</v>
      </c>
      <c r="P9484" s="4" t="str">
        <f>TEXT(Table1[[#This Row],[Invoice Date]],"mmm")</f>
        <v>Oct</v>
      </c>
      <c r="Q9484" s="4">
        <f>WEEKNUM(Table1[[#This Row],[Invoice Date]])</f>
        <v>42</v>
      </c>
    </row>
    <row r="9485" spans="2:17"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c r="O9485" s="4" t="str">
        <f>TEXT(Table1[[#This Row],[Invoice Date]],"yyyy")</f>
        <v>2021</v>
      </c>
      <c r="P9485" s="4" t="str">
        <f>TEXT(Table1[[#This Row],[Invoice Date]],"mmm")</f>
        <v>Oct</v>
      </c>
      <c r="Q9485" s="4">
        <f>WEEKNUM(Table1[[#This Row],[Invoice Date]])</f>
        <v>42</v>
      </c>
    </row>
    <row r="9486" spans="2:17"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c r="O9486" s="4" t="str">
        <f>TEXT(Table1[[#This Row],[Invoice Date]],"yyyy")</f>
        <v>2021</v>
      </c>
      <c r="P9486" s="4" t="str">
        <f>TEXT(Table1[[#This Row],[Invoice Date]],"mmm")</f>
        <v>Oct</v>
      </c>
      <c r="Q9486" s="4">
        <f>WEEKNUM(Table1[[#This Row],[Invoice Date]])</f>
        <v>42</v>
      </c>
    </row>
    <row r="9487" spans="2:17"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c r="O9487" s="4" t="str">
        <f>TEXT(Table1[[#This Row],[Invoice Date]],"yyyy")</f>
        <v>2021</v>
      </c>
      <c r="P9487" s="4" t="str">
        <f>TEXT(Table1[[#This Row],[Invoice Date]],"mmm")</f>
        <v>Oct</v>
      </c>
      <c r="Q9487" s="4">
        <f>WEEKNUM(Table1[[#This Row],[Invoice Date]])</f>
        <v>42</v>
      </c>
    </row>
    <row r="9488" spans="2:17"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c r="O9488" s="4" t="str">
        <f>TEXT(Table1[[#This Row],[Invoice Date]],"yyyy")</f>
        <v>2021</v>
      </c>
      <c r="P9488" s="4" t="str">
        <f>TEXT(Table1[[#This Row],[Invoice Date]],"mmm")</f>
        <v>Oct</v>
      </c>
      <c r="Q9488" s="4">
        <f>WEEKNUM(Table1[[#This Row],[Invoice Date]])</f>
        <v>42</v>
      </c>
    </row>
    <row r="9489" spans="2:17"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c r="O9489" s="4" t="str">
        <f>TEXT(Table1[[#This Row],[Invoice Date]],"yyyy")</f>
        <v>2021</v>
      </c>
      <c r="P9489" s="4" t="str">
        <f>TEXT(Table1[[#This Row],[Invoice Date]],"mmm")</f>
        <v>Nov</v>
      </c>
      <c r="Q9489" s="4">
        <f>WEEKNUM(Table1[[#This Row],[Invoice Date]])</f>
        <v>47</v>
      </c>
    </row>
    <row r="9490" spans="2:17"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c r="O9490" s="4" t="str">
        <f>TEXT(Table1[[#This Row],[Invoice Date]],"yyyy")</f>
        <v>2021</v>
      </c>
      <c r="P9490" s="4" t="str">
        <f>TEXT(Table1[[#This Row],[Invoice Date]],"mmm")</f>
        <v>Nov</v>
      </c>
      <c r="Q9490" s="4">
        <f>WEEKNUM(Table1[[#This Row],[Invoice Date]])</f>
        <v>47</v>
      </c>
    </row>
    <row r="9491" spans="2:17"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c r="O9491" s="4" t="str">
        <f>TEXT(Table1[[#This Row],[Invoice Date]],"yyyy")</f>
        <v>2021</v>
      </c>
      <c r="P9491" s="4" t="str">
        <f>TEXT(Table1[[#This Row],[Invoice Date]],"mmm")</f>
        <v>Nov</v>
      </c>
      <c r="Q9491" s="4">
        <f>WEEKNUM(Table1[[#This Row],[Invoice Date]])</f>
        <v>47</v>
      </c>
    </row>
    <row r="9492" spans="2:17"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c r="O9492" s="4" t="str">
        <f>TEXT(Table1[[#This Row],[Invoice Date]],"yyyy")</f>
        <v>2021</v>
      </c>
      <c r="P9492" s="4" t="str">
        <f>TEXT(Table1[[#This Row],[Invoice Date]],"mmm")</f>
        <v>Nov</v>
      </c>
      <c r="Q9492" s="4">
        <f>WEEKNUM(Table1[[#This Row],[Invoice Date]])</f>
        <v>47</v>
      </c>
    </row>
    <row r="9493" spans="2:17"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c r="O9493" s="4" t="str">
        <f>TEXT(Table1[[#This Row],[Invoice Date]],"yyyy")</f>
        <v>2021</v>
      </c>
      <c r="P9493" s="4" t="str">
        <f>TEXT(Table1[[#This Row],[Invoice Date]],"mmm")</f>
        <v>Nov</v>
      </c>
      <c r="Q9493" s="4">
        <f>WEEKNUM(Table1[[#This Row],[Invoice Date]])</f>
        <v>47</v>
      </c>
    </row>
    <row r="9494" spans="2:17"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c r="O9494" s="4" t="str">
        <f>TEXT(Table1[[#This Row],[Invoice Date]],"yyyy")</f>
        <v>2021</v>
      </c>
      <c r="P9494" s="4" t="str">
        <f>TEXT(Table1[[#This Row],[Invoice Date]],"mmm")</f>
        <v>Nov</v>
      </c>
      <c r="Q9494" s="4">
        <f>WEEKNUM(Table1[[#This Row],[Invoice Date]])</f>
        <v>47</v>
      </c>
    </row>
    <row r="9495" spans="2:17"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c r="O9495" s="4" t="str">
        <f>TEXT(Table1[[#This Row],[Invoice Date]],"yyyy")</f>
        <v>2021</v>
      </c>
      <c r="P9495" s="4" t="str">
        <f>TEXT(Table1[[#This Row],[Invoice Date]],"mmm")</f>
        <v>Dec</v>
      </c>
      <c r="Q9495" s="4">
        <f>WEEKNUM(Table1[[#This Row],[Invoice Date]])</f>
        <v>51</v>
      </c>
    </row>
    <row r="9496" spans="2:17"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c r="O9496" s="4" t="str">
        <f>TEXT(Table1[[#This Row],[Invoice Date]],"yyyy")</f>
        <v>2021</v>
      </c>
      <c r="P9496" s="4" t="str">
        <f>TEXT(Table1[[#This Row],[Invoice Date]],"mmm")</f>
        <v>Dec</v>
      </c>
      <c r="Q9496" s="4">
        <f>WEEKNUM(Table1[[#This Row],[Invoice Date]])</f>
        <v>51</v>
      </c>
    </row>
    <row r="9497" spans="2:17"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c r="O9497" s="4" t="str">
        <f>TEXT(Table1[[#This Row],[Invoice Date]],"yyyy")</f>
        <v>2021</v>
      </c>
      <c r="P9497" s="4" t="str">
        <f>TEXT(Table1[[#This Row],[Invoice Date]],"mmm")</f>
        <v>Dec</v>
      </c>
      <c r="Q9497" s="4">
        <f>WEEKNUM(Table1[[#This Row],[Invoice Date]])</f>
        <v>51</v>
      </c>
    </row>
    <row r="9498" spans="2:17"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c r="O9498" s="4" t="str">
        <f>TEXT(Table1[[#This Row],[Invoice Date]],"yyyy")</f>
        <v>2021</v>
      </c>
      <c r="P9498" s="4" t="str">
        <f>TEXT(Table1[[#This Row],[Invoice Date]],"mmm")</f>
        <v>Dec</v>
      </c>
      <c r="Q9498" s="4">
        <f>WEEKNUM(Table1[[#This Row],[Invoice Date]])</f>
        <v>51</v>
      </c>
    </row>
    <row r="9499" spans="2:17"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c r="O9499" s="4" t="str">
        <f>TEXT(Table1[[#This Row],[Invoice Date]],"yyyy")</f>
        <v>2021</v>
      </c>
      <c r="P9499" s="4" t="str">
        <f>TEXT(Table1[[#This Row],[Invoice Date]],"mmm")</f>
        <v>Dec</v>
      </c>
      <c r="Q9499" s="4">
        <f>WEEKNUM(Table1[[#This Row],[Invoice Date]])</f>
        <v>51</v>
      </c>
    </row>
    <row r="9500" spans="2:17"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c r="O9500" s="4" t="str">
        <f>TEXT(Table1[[#This Row],[Invoice Date]],"yyyy")</f>
        <v>2021</v>
      </c>
      <c r="P9500" s="4" t="str">
        <f>TEXT(Table1[[#This Row],[Invoice Date]],"mmm")</f>
        <v>Dec</v>
      </c>
      <c r="Q9500" s="4">
        <f>WEEKNUM(Table1[[#This Row],[Invoice Date]])</f>
        <v>51</v>
      </c>
    </row>
    <row r="9501" spans="2:17"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c r="O9501" s="4" t="str">
        <f>TEXT(Table1[[#This Row],[Invoice Date]],"yyyy")</f>
        <v>2021</v>
      </c>
      <c r="P9501" s="4" t="str">
        <f>TEXT(Table1[[#This Row],[Invoice Date]],"mmm")</f>
        <v>Jan</v>
      </c>
      <c r="Q9501" s="4">
        <f>WEEKNUM(Table1[[#This Row],[Invoice Date]])</f>
        <v>3</v>
      </c>
    </row>
    <row r="9502" spans="2:17"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c r="O9502" s="4" t="str">
        <f>TEXT(Table1[[#This Row],[Invoice Date]],"yyyy")</f>
        <v>2021</v>
      </c>
      <c r="P9502" s="4" t="str">
        <f>TEXT(Table1[[#This Row],[Invoice Date]],"mmm")</f>
        <v>Jan</v>
      </c>
      <c r="Q9502" s="4">
        <f>WEEKNUM(Table1[[#This Row],[Invoice Date]])</f>
        <v>3</v>
      </c>
    </row>
    <row r="9503" spans="2:17"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c r="O9503" s="4" t="str">
        <f>TEXT(Table1[[#This Row],[Invoice Date]],"yyyy")</f>
        <v>2021</v>
      </c>
      <c r="P9503" s="4" t="str">
        <f>TEXT(Table1[[#This Row],[Invoice Date]],"mmm")</f>
        <v>Jan</v>
      </c>
      <c r="Q9503" s="4">
        <f>WEEKNUM(Table1[[#This Row],[Invoice Date]])</f>
        <v>3</v>
      </c>
    </row>
    <row r="9504" spans="2:17"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c r="O9504" s="4" t="str">
        <f>TEXT(Table1[[#This Row],[Invoice Date]],"yyyy")</f>
        <v>2021</v>
      </c>
      <c r="P9504" s="4" t="str">
        <f>TEXT(Table1[[#This Row],[Invoice Date]],"mmm")</f>
        <v>Jan</v>
      </c>
      <c r="Q9504" s="4">
        <f>WEEKNUM(Table1[[#This Row],[Invoice Date]])</f>
        <v>3</v>
      </c>
    </row>
    <row r="9505" spans="2:17"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c r="O9505" s="4" t="str">
        <f>TEXT(Table1[[#This Row],[Invoice Date]],"yyyy")</f>
        <v>2021</v>
      </c>
      <c r="P9505" s="4" t="str">
        <f>TEXT(Table1[[#This Row],[Invoice Date]],"mmm")</f>
        <v>Jan</v>
      </c>
      <c r="Q9505" s="4">
        <f>WEEKNUM(Table1[[#This Row],[Invoice Date]])</f>
        <v>3</v>
      </c>
    </row>
    <row r="9506" spans="2:17"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c r="O9506" s="4" t="str">
        <f>TEXT(Table1[[#This Row],[Invoice Date]],"yyyy")</f>
        <v>2021</v>
      </c>
      <c r="P9506" s="4" t="str">
        <f>TEXT(Table1[[#This Row],[Invoice Date]],"mmm")</f>
        <v>Jan</v>
      </c>
      <c r="Q9506" s="4">
        <f>WEEKNUM(Table1[[#This Row],[Invoice Date]])</f>
        <v>3</v>
      </c>
    </row>
    <row r="9507" spans="2:17"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c r="O9507" s="4" t="str">
        <f>TEXT(Table1[[#This Row],[Invoice Date]],"yyyy")</f>
        <v>2021</v>
      </c>
      <c r="P9507" s="4" t="str">
        <f>TEXT(Table1[[#This Row],[Invoice Date]],"mmm")</f>
        <v>Feb</v>
      </c>
      <c r="Q9507" s="4">
        <f>WEEKNUM(Table1[[#This Row],[Invoice Date]])</f>
        <v>7</v>
      </c>
    </row>
    <row r="9508" spans="2:17"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c r="O9508" s="4" t="str">
        <f>TEXT(Table1[[#This Row],[Invoice Date]],"yyyy")</f>
        <v>2021</v>
      </c>
      <c r="P9508" s="4" t="str">
        <f>TEXT(Table1[[#This Row],[Invoice Date]],"mmm")</f>
        <v>Feb</v>
      </c>
      <c r="Q9508" s="4">
        <f>WEEKNUM(Table1[[#This Row],[Invoice Date]])</f>
        <v>7</v>
      </c>
    </row>
    <row r="9509" spans="2:17"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c r="O9509" s="4" t="str">
        <f>TEXT(Table1[[#This Row],[Invoice Date]],"yyyy")</f>
        <v>2021</v>
      </c>
      <c r="P9509" s="4" t="str">
        <f>TEXT(Table1[[#This Row],[Invoice Date]],"mmm")</f>
        <v>Feb</v>
      </c>
      <c r="Q9509" s="4">
        <f>WEEKNUM(Table1[[#This Row],[Invoice Date]])</f>
        <v>7</v>
      </c>
    </row>
    <row r="9510" spans="2:17"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c r="O9510" s="4" t="str">
        <f>TEXT(Table1[[#This Row],[Invoice Date]],"yyyy")</f>
        <v>2021</v>
      </c>
      <c r="P9510" s="4" t="str">
        <f>TEXT(Table1[[#This Row],[Invoice Date]],"mmm")</f>
        <v>Feb</v>
      </c>
      <c r="Q9510" s="4">
        <f>WEEKNUM(Table1[[#This Row],[Invoice Date]])</f>
        <v>7</v>
      </c>
    </row>
    <row r="9511" spans="2:17"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c r="O9511" s="4" t="str">
        <f>TEXT(Table1[[#This Row],[Invoice Date]],"yyyy")</f>
        <v>2021</v>
      </c>
      <c r="P9511" s="4" t="str">
        <f>TEXT(Table1[[#This Row],[Invoice Date]],"mmm")</f>
        <v>Feb</v>
      </c>
      <c r="Q9511" s="4">
        <f>WEEKNUM(Table1[[#This Row],[Invoice Date]])</f>
        <v>7</v>
      </c>
    </row>
    <row r="9512" spans="2:17"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c r="O9512" s="4" t="str">
        <f>TEXT(Table1[[#This Row],[Invoice Date]],"yyyy")</f>
        <v>2021</v>
      </c>
      <c r="P9512" s="4" t="str">
        <f>TEXT(Table1[[#This Row],[Invoice Date]],"mmm")</f>
        <v>Feb</v>
      </c>
      <c r="Q9512" s="4">
        <f>WEEKNUM(Table1[[#This Row],[Invoice Date]])</f>
        <v>7</v>
      </c>
    </row>
    <row r="9513" spans="2:17"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c r="O9513" s="4" t="str">
        <f>TEXT(Table1[[#This Row],[Invoice Date]],"yyyy")</f>
        <v>2021</v>
      </c>
      <c r="P9513" s="4" t="str">
        <f>TEXT(Table1[[#This Row],[Invoice Date]],"mmm")</f>
        <v>Mar</v>
      </c>
      <c r="Q9513" s="4">
        <f>WEEKNUM(Table1[[#This Row],[Invoice Date]])</f>
        <v>11</v>
      </c>
    </row>
    <row r="9514" spans="2:17"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c r="O9514" s="4" t="str">
        <f>TEXT(Table1[[#This Row],[Invoice Date]],"yyyy")</f>
        <v>2021</v>
      </c>
      <c r="P9514" s="4" t="str">
        <f>TEXT(Table1[[#This Row],[Invoice Date]],"mmm")</f>
        <v>Mar</v>
      </c>
      <c r="Q9514" s="4">
        <f>WEEKNUM(Table1[[#This Row],[Invoice Date]])</f>
        <v>11</v>
      </c>
    </row>
    <row r="9515" spans="2:17"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c r="O9515" s="4" t="str">
        <f>TEXT(Table1[[#This Row],[Invoice Date]],"yyyy")</f>
        <v>2021</v>
      </c>
      <c r="P9515" s="4" t="str">
        <f>TEXT(Table1[[#This Row],[Invoice Date]],"mmm")</f>
        <v>Mar</v>
      </c>
      <c r="Q9515" s="4">
        <f>WEEKNUM(Table1[[#This Row],[Invoice Date]])</f>
        <v>11</v>
      </c>
    </row>
    <row r="9516" spans="2:17"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c r="O9516" s="4" t="str">
        <f>TEXT(Table1[[#This Row],[Invoice Date]],"yyyy")</f>
        <v>2021</v>
      </c>
      <c r="P9516" s="4" t="str">
        <f>TEXT(Table1[[#This Row],[Invoice Date]],"mmm")</f>
        <v>Mar</v>
      </c>
      <c r="Q9516" s="4">
        <f>WEEKNUM(Table1[[#This Row],[Invoice Date]])</f>
        <v>11</v>
      </c>
    </row>
    <row r="9517" spans="2:17"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c r="O9517" s="4" t="str">
        <f>TEXT(Table1[[#This Row],[Invoice Date]],"yyyy")</f>
        <v>2021</v>
      </c>
      <c r="P9517" s="4" t="str">
        <f>TEXT(Table1[[#This Row],[Invoice Date]],"mmm")</f>
        <v>Mar</v>
      </c>
      <c r="Q9517" s="4">
        <f>WEEKNUM(Table1[[#This Row],[Invoice Date]])</f>
        <v>11</v>
      </c>
    </row>
    <row r="9518" spans="2:17"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c r="O9518" s="4" t="str">
        <f>TEXT(Table1[[#This Row],[Invoice Date]],"yyyy")</f>
        <v>2021</v>
      </c>
      <c r="P9518" s="4" t="str">
        <f>TEXT(Table1[[#This Row],[Invoice Date]],"mmm")</f>
        <v>Mar</v>
      </c>
      <c r="Q9518" s="4">
        <f>WEEKNUM(Table1[[#This Row],[Invoice Date]])</f>
        <v>11</v>
      </c>
    </row>
    <row r="9519" spans="2:17"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c r="O9519" s="4" t="str">
        <f>TEXT(Table1[[#This Row],[Invoice Date]],"yyyy")</f>
        <v>2021</v>
      </c>
      <c r="P9519" s="4" t="str">
        <f>TEXT(Table1[[#This Row],[Invoice Date]],"mmm")</f>
        <v>Apr</v>
      </c>
      <c r="Q9519" s="4">
        <f>WEEKNUM(Table1[[#This Row],[Invoice Date]])</f>
        <v>16</v>
      </c>
    </row>
    <row r="9520" spans="2:17"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c r="O9520" s="4" t="str">
        <f>TEXT(Table1[[#This Row],[Invoice Date]],"yyyy")</f>
        <v>2021</v>
      </c>
      <c r="P9520" s="4" t="str">
        <f>TEXT(Table1[[#This Row],[Invoice Date]],"mmm")</f>
        <v>Apr</v>
      </c>
      <c r="Q9520" s="4">
        <f>WEEKNUM(Table1[[#This Row],[Invoice Date]])</f>
        <v>16</v>
      </c>
    </row>
    <row r="9521" spans="2:17"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c r="O9521" s="4" t="str">
        <f>TEXT(Table1[[#This Row],[Invoice Date]],"yyyy")</f>
        <v>2021</v>
      </c>
      <c r="P9521" s="4" t="str">
        <f>TEXT(Table1[[#This Row],[Invoice Date]],"mmm")</f>
        <v>Apr</v>
      </c>
      <c r="Q9521" s="4">
        <f>WEEKNUM(Table1[[#This Row],[Invoice Date]])</f>
        <v>16</v>
      </c>
    </row>
    <row r="9522" spans="2:17"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c r="O9522" s="4" t="str">
        <f>TEXT(Table1[[#This Row],[Invoice Date]],"yyyy")</f>
        <v>2021</v>
      </c>
      <c r="P9522" s="4" t="str">
        <f>TEXT(Table1[[#This Row],[Invoice Date]],"mmm")</f>
        <v>Apr</v>
      </c>
      <c r="Q9522" s="4">
        <f>WEEKNUM(Table1[[#This Row],[Invoice Date]])</f>
        <v>16</v>
      </c>
    </row>
    <row r="9523" spans="2:17"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c r="O9523" s="4" t="str">
        <f>TEXT(Table1[[#This Row],[Invoice Date]],"yyyy")</f>
        <v>2021</v>
      </c>
      <c r="P9523" s="4" t="str">
        <f>TEXT(Table1[[#This Row],[Invoice Date]],"mmm")</f>
        <v>Apr</v>
      </c>
      <c r="Q9523" s="4">
        <f>WEEKNUM(Table1[[#This Row],[Invoice Date]])</f>
        <v>16</v>
      </c>
    </row>
    <row r="9524" spans="2:17"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c r="O9524" s="4" t="str">
        <f>TEXT(Table1[[#This Row],[Invoice Date]],"yyyy")</f>
        <v>2021</v>
      </c>
      <c r="P9524" s="4" t="str">
        <f>TEXT(Table1[[#This Row],[Invoice Date]],"mmm")</f>
        <v>Apr</v>
      </c>
      <c r="Q9524" s="4">
        <f>WEEKNUM(Table1[[#This Row],[Invoice Date]])</f>
        <v>16</v>
      </c>
    </row>
    <row r="9525" spans="2:17"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c r="O9525" s="4" t="str">
        <f>TEXT(Table1[[#This Row],[Invoice Date]],"yyyy")</f>
        <v>2021</v>
      </c>
      <c r="P9525" s="4" t="str">
        <f>TEXT(Table1[[#This Row],[Invoice Date]],"mmm")</f>
        <v>May</v>
      </c>
      <c r="Q9525" s="4">
        <f>WEEKNUM(Table1[[#This Row],[Invoice Date]])</f>
        <v>20</v>
      </c>
    </row>
    <row r="9526" spans="2:17"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c r="O9526" s="4" t="str">
        <f>TEXT(Table1[[#This Row],[Invoice Date]],"yyyy")</f>
        <v>2021</v>
      </c>
      <c r="P9526" s="4" t="str">
        <f>TEXT(Table1[[#This Row],[Invoice Date]],"mmm")</f>
        <v>May</v>
      </c>
      <c r="Q9526" s="4">
        <f>WEEKNUM(Table1[[#This Row],[Invoice Date]])</f>
        <v>20</v>
      </c>
    </row>
    <row r="9527" spans="2:17"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c r="O9527" s="4" t="str">
        <f>TEXT(Table1[[#This Row],[Invoice Date]],"yyyy")</f>
        <v>2021</v>
      </c>
      <c r="P9527" s="4" t="str">
        <f>TEXT(Table1[[#This Row],[Invoice Date]],"mmm")</f>
        <v>May</v>
      </c>
      <c r="Q9527" s="4">
        <f>WEEKNUM(Table1[[#This Row],[Invoice Date]])</f>
        <v>20</v>
      </c>
    </row>
    <row r="9528" spans="2:17"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c r="O9528" s="4" t="str">
        <f>TEXT(Table1[[#This Row],[Invoice Date]],"yyyy")</f>
        <v>2021</v>
      </c>
      <c r="P9528" s="4" t="str">
        <f>TEXT(Table1[[#This Row],[Invoice Date]],"mmm")</f>
        <v>May</v>
      </c>
      <c r="Q9528" s="4">
        <f>WEEKNUM(Table1[[#This Row],[Invoice Date]])</f>
        <v>20</v>
      </c>
    </row>
    <row r="9529" spans="2:17"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c r="O9529" s="4" t="str">
        <f>TEXT(Table1[[#This Row],[Invoice Date]],"yyyy")</f>
        <v>2021</v>
      </c>
      <c r="P9529" s="4" t="str">
        <f>TEXT(Table1[[#This Row],[Invoice Date]],"mmm")</f>
        <v>May</v>
      </c>
      <c r="Q9529" s="4">
        <f>WEEKNUM(Table1[[#This Row],[Invoice Date]])</f>
        <v>20</v>
      </c>
    </row>
    <row r="9530" spans="2:17"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c r="O9530" s="4" t="str">
        <f>TEXT(Table1[[#This Row],[Invoice Date]],"yyyy")</f>
        <v>2021</v>
      </c>
      <c r="P9530" s="4" t="str">
        <f>TEXT(Table1[[#This Row],[Invoice Date]],"mmm")</f>
        <v>May</v>
      </c>
      <c r="Q9530" s="4">
        <f>WEEKNUM(Table1[[#This Row],[Invoice Date]])</f>
        <v>20</v>
      </c>
    </row>
    <row r="9531" spans="2:17"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c r="O9531" s="4" t="str">
        <f>TEXT(Table1[[#This Row],[Invoice Date]],"yyyy")</f>
        <v>2021</v>
      </c>
      <c r="P9531" s="4" t="str">
        <f>TEXT(Table1[[#This Row],[Invoice Date]],"mmm")</f>
        <v>Jun</v>
      </c>
      <c r="Q9531" s="4">
        <f>WEEKNUM(Table1[[#This Row],[Invoice Date]])</f>
        <v>24</v>
      </c>
    </row>
    <row r="9532" spans="2:17"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c r="O9532" s="4" t="str">
        <f>TEXT(Table1[[#This Row],[Invoice Date]],"yyyy")</f>
        <v>2021</v>
      </c>
      <c r="P9532" s="4" t="str">
        <f>TEXT(Table1[[#This Row],[Invoice Date]],"mmm")</f>
        <v>Jun</v>
      </c>
      <c r="Q9532" s="4">
        <f>WEEKNUM(Table1[[#This Row],[Invoice Date]])</f>
        <v>24</v>
      </c>
    </row>
    <row r="9533" spans="2:17"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c r="O9533" s="4" t="str">
        <f>TEXT(Table1[[#This Row],[Invoice Date]],"yyyy")</f>
        <v>2021</v>
      </c>
      <c r="P9533" s="4" t="str">
        <f>TEXT(Table1[[#This Row],[Invoice Date]],"mmm")</f>
        <v>Jun</v>
      </c>
      <c r="Q9533" s="4">
        <f>WEEKNUM(Table1[[#This Row],[Invoice Date]])</f>
        <v>24</v>
      </c>
    </row>
    <row r="9534" spans="2:17"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c r="O9534" s="4" t="str">
        <f>TEXT(Table1[[#This Row],[Invoice Date]],"yyyy")</f>
        <v>2021</v>
      </c>
      <c r="P9534" s="4" t="str">
        <f>TEXT(Table1[[#This Row],[Invoice Date]],"mmm")</f>
        <v>Jun</v>
      </c>
      <c r="Q9534" s="4">
        <f>WEEKNUM(Table1[[#This Row],[Invoice Date]])</f>
        <v>24</v>
      </c>
    </row>
    <row r="9535" spans="2:17"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c r="O9535" s="4" t="str">
        <f>TEXT(Table1[[#This Row],[Invoice Date]],"yyyy")</f>
        <v>2021</v>
      </c>
      <c r="P9535" s="4" t="str">
        <f>TEXT(Table1[[#This Row],[Invoice Date]],"mmm")</f>
        <v>Jun</v>
      </c>
      <c r="Q9535" s="4">
        <f>WEEKNUM(Table1[[#This Row],[Invoice Date]])</f>
        <v>24</v>
      </c>
    </row>
    <row r="9536" spans="2:17"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c r="O9536" s="4" t="str">
        <f>TEXT(Table1[[#This Row],[Invoice Date]],"yyyy")</f>
        <v>2021</v>
      </c>
      <c r="P9536" s="4" t="str">
        <f>TEXT(Table1[[#This Row],[Invoice Date]],"mmm")</f>
        <v>Jun</v>
      </c>
      <c r="Q9536" s="4">
        <f>WEEKNUM(Table1[[#This Row],[Invoice Date]])</f>
        <v>24</v>
      </c>
    </row>
    <row r="9537" spans="2:17"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c r="O9537" s="4" t="str">
        <f>TEXT(Table1[[#This Row],[Invoice Date]],"yyyy")</f>
        <v>2021</v>
      </c>
      <c r="P9537" s="4" t="str">
        <f>TEXT(Table1[[#This Row],[Invoice Date]],"mmm")</f>
        <v>Jul</v>
      </c>
      <c r="Q9537" s="4">
        <f>WEEKNUM(Table1[[#This Row],[Invoice Date]])</f>
        <v>28</v>
      </c>
    </row>
    <row r="9538" spans="2:17"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c r="O9538" s="4" t="str">
        <f>TEXT(Table1[[#This Row],[Invoice Date]],"yyyy")</f>
        <v>2021</v>
      </c>
      <c r="P9538" s="4" t="str">
        <f>TEXT(Table1[[#This Row],[Invoice Date]],"mmm")</f>
        <v>Jul</v>
      </c>
      <c r="Q9538" s="4">
        <f>WEEKNUM(Table1[[#This Row],[Invoice Date]])</f>
        <v>28</v>
      </c>
    </row>
    <row r="9539" spans="2:17"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c r="O9539" s="4" t="str">
        <f>TEXT(Table1[[#This Row],[Invoice Date]],"yyyy")</f>
        <v>2021</v>
      </c>
      <c r="P9539" s="4" t="str">
        <f>TEXT(Table1[[#This Row],[Invoice Date]],"mmm")</f>
        <v>Jul</v>
      </c>
      <c r="Q9539" s="4">
        <f>WEEKNUM(Table1[[#This Row],[Invoice Date]])</f>
        <v>28</v>
      </c>
    </row>
    <row r="9540" spans="2:17"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c r="O9540" s="4" t="str">
        <f>TEXT(Table1[[#This Row],[Invoice Date]],"yyyy")</f>
        <v>2021</v>
      </c>
      <c r="P9540" s="4" t="str">
        <f>TEXT(Table1[[#This Row],[Invoice Date]],"mmm")</f>
        <v>Jul</v>
      </c>
      <c r="Q9540" s="4">
        <f>WEEKNUM(Table1[[#This Row],[Invoice Date]])</f>
        <v>28</v>
      </c>
    </row>
    <row r="9541" spans="2:17"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c r="O9541" s="4" t="str">
        <f>TEXT(Table1[[#This Row],[Invoice Date]],"yyyy")</f>
        <v>2021</v>
      </c>
      <c r="P9541" s="4" t="str">
        <f>TEXT(Table1[[#This Row],[Invoice Date]],"mmm")</f>
        <v>Jul</v>
      </c>
      <c r="Q9541" s="4">
        <f>WEEKNUM(Table1[[#This Row],[Invoice Date]])</f>
        <v>28</v>
      </c>
    </row>
    <row r="9542" spans="2:17"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c r="O9542" s="4" t="str">
        <f>TEXT(Table1[[#This Row],[Invoice Date]],"yyyy")</f>
        <v>2021</v>
      </c>
      <c r="P9542" s="4" t="str">
        <f>TEXT(Table1[[#This Row],[Invoice Date]],"mmm")</f>
        <v>Jul</v>
      </c>
      <c r="Q9542" s="4">
        <f>WEEKNUM(Table1[[#This Row],[Invoice Date]])</f>
        <v>28</v>
      </c>
    </row>
    <row r="9543" spans="2:17"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c r="O9543" s="4" t="str">
        <f>TEXT(Table1[[#This Row],[Invoice Date]],"yyyy")</f>
        <v>2021</v>
      </c>
      <c r="P9543" s="4" t="str">
        <f>TEXT(Table1[[#This Row],[Invoice Date]],"mmm")</f>
        <v>Aug</v>
      </c>
      <c r="Q9543" s="4">
        <f>WEEKNUM(Table1[[#This Row],[Invoice Date]])</f>
        <v>33</v>
      </c>
    </row>
    <row r="9544" spans="2:17"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c r="O9544" s="4" t="str">
        <f>TEXT(Table1[[#This Row],[Invoice Date]],"yyyy")</f>
        <v>2021</v>
      </c>
      <c r="P9544" s="4" t="str">
        <f>TEXT(Table1[[#This Row],[Invoice Date]],"mmm")</f>
        <v>Aug</v>
      </c>
      <c r="Q9544" s="4">
        <f>WEEKNUM(Table1[[#This Row],[Invoice Date]])</f>
        <v>33</v>
      </c>
    </row>
    <row r="9545" spans="2:17"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c r="O9545" s="4" t="str">
        <f>TEXT(Table1[[#This Row],[Invoice Date]],"yyyy")</f>
        <v>2021</v>
      </c>
      <c r="P9545" s="4" t="str">
        <f>TEXT(Table1[[#This Row],[Invoice Date]],"mmm")</f>
        <v>Aug</v>
      </c>
      <c r="Q9545" s="4">
        <f>WEEKNUM(Table1[[#This Row],[Invoice Date]])</f>
        <v>33</v>
      </c>
    </row>
    <row r="9546" spans="2:17"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c r="O9546" s="4" t="str">
        <f>TEXT(Table1[[#This Row],[Invoice Date]],"yyyy")</f>
        <v>2021</v>
      </c>
      <c r="P9546" s="4" t="str">
        <f>TEXT(Table1[[#This Row],[Invoice Date]],"mmm")</f>
        <v>Aug</v>
      </c>
      <c r="Q9546" s="4">
        <f>WEEKNUM(Table1[[#This Row],[Invoice Date]])</f>
        <v>33</v>
      </c>
    </row>
    <row r="9547" spans="2:17"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c r="O9547" s="4" t="str">
        <f>TEXT(Table1[[#This Row],[Invoice Date]],"yyyy")</f>
        <v>2021</v>
      </c>
      <c r="P9547" s="4" t="str">
        <f>TEXT(Table1[[#This Row],[Invoice Date]],"mmm")</f>
        <v>Aug</v>
      </c>
      <c r="Q9547" s="4">
        <f>WEEKNUM(Table1[[#This Row],[Invoice Date]])</f>
        <v>33</v>
      </c>
    </row>
    <row r="9548" spans="2:17"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c r="O9548" s="4" t="str">
        <f>TEXT(Table1[[#This Row],[Invoice Date]],"yyyy")</f>
        <v>2021</v>
      </c>
      <c r="P9548" s="4" t="str">
        <f>TEXT(Table1[[#This Row],[Invoice Date]],"mmm")</f>
        <v>Aug</v>
      </c>
      <c r="Q9548" s="4">
        <f>WEEKNUM(Table1[[#This Row],[Invoice Date]])</f>
        <v>33</v>
      </c>
    </row>
    <row r="9549" spans="2:17"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c r="O9549" s="4" t="str">
        <f>TEXT(Table1[[#This Row],[Invoice Date]],"yyyy")</f>
        <v>2021</v>
      </c>
      <c r="P9549" s="4" t="str">
        <f>TEXT(Table1[[#This Row],[Invoice Date]],"mmm")</f>
        <v>Sep</v>
      </c>
      <c r="Q9549" s="4">
        <f>WEEKNUM(Table1[[#This Row],[Invoice Date]])</f>
        <v>37</v>
      </c>
    </row>
    <row r="9550" spans="2:17"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c r="O9550" s="4" t="str">
        <f>TEXT(Table1[[#This Row],[Invoice Date]],"yyyy")</f>
        <v>2021</v>
      </c>
      <c r="P9550" s="4" t="str">
        <f>TEXT(Table1[[#This Row],[Invoice Date]],"mmm")</f>
        <v>Sep</v>
      </c>
      <c r="Q9550" s="4">
        <f>WEEKNUM(Table1[[#This Row],[Invoice Date]])</f>
        <v>37</v>
      </c>
    </row>
    <row r="9551" spans="2:17"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c r="O9551" s="4" t="str">
        <f>TEXT(Table1[[#This Row],[Invoice Date]],"yyyy")</f>
        <v>2021</v>
      </c>
      <c r="P9551" s="4" t="str">
        <f>TEXT(Table1[[#This Row],[Invoice Date]],"mmm")</f>
        <v>Sep</v>
      </c>
      <c r="Q9551" s="4">
        <f>WEEKNUM(Table1[[#This Row],[Invoice Date]])</f>
        <v>37</v>
      </c>
    </row>
    <row r="9552" spans="2:17"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c r="O9552" s="4" t="str">
        <f>TEXT(Table1[[#This Row],[Invoice Date]],"yyyy")</f>
        <v>2021</v>
      </c>
      <c r="P9552" s="4" t="str">
        <f>TEXT(Table1[[#This Row],[Invoice Date]],"mmm")</f>
        <v>Sep</v>
      </c>
      <c r="Q9552" s="4">
        <f>WEEKNUM(Table1[[#This Row],[Invoice Date]])</f>
        <v>37</v>
      </c>
    </row>
    <row r="9553" spans="2:17"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c r="O9553" s="4" t="str">
        <f>TEXT(Table1[[#This Row],[Invoice Date]],"yyyy")</f>
        <v>2021</v>
      </c>
      <c r="P9553" s="4" t="str">
        <f>TEXT(Table1[[#This Row],[Invoice Date]],"mmm")</f>
        <v>Sep</v>
      </c>
      <c r="Q9553" s="4">
        <f>WEEKNUM(Table1[[#This Row],[Invoice Date]])</f>
        <v>37</v>
      </c>
    </row>
    <row r="9554" spans="2:17"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c r="O9554" s="4" t="str">
        <f>TEXT(Table1[[#This Row],[Invoice Date]],"yyyy")</f>
        <v>2021</v>
      </c>
      <c r="P9554" s="4" t="str">
        <f>TEXT(Table1[[#This Row],[Invoice Date]],"mmm")</f>
        <v>Sep</v>
      </c>
      <c r="Q9554" s="4">
        <f>WEEKNUM(Table1[[#This Row],[Invoice Date]])</f>
        <v>37</v>
      </c>
    </row>
    <row r="9555" spans="2:17"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c r="O9555" s="4" t="str">
        <f>TEXT(Table1[[#This Row],[Invoice Date]],"yyyy")</f>
        <v>2021</v>
      </c>
      <c r="P9555" s="4" t="str">
        <f>TEXT(Table1[[#This Row],[Invoice Date]],"mmm")</f>
        <v>Oct</v>
      </c>
      <c r="Q9555" s="4">
        <f>WEEKNUM(Table1[[#This Row],[Invoice Date]])</f>
        <v>42</v>
      </c>
    </row>
    <row r="9556" spans="2:17"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c r="O9556" s="4" t="str">
        <f>TEXT(Table1[[#This Row],[Invoice Date]],"yyyy")</f>
        <v>2021</v>
      </c>
      <c r="P9556" s="4" t="str">
        <f>TEXT(Table1[[#This Row],[Invoice Date]],"mmm")</f>
        <v>Oct</v>
      </c>
      <c r="Q9556" s="4">
        <f>WEEKNUM(Table1[[#This Row],[Invoice Date]])</f>
        <v>42</v>
      </c>
    </row>
    <row r="9557" spans="2:17"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c r="O9557" s="4" t="str">
        <f>TEXT(Table1[[#This Row],[Invoice Date]],"yyyy")</f>
        <v>2021</v>
      </c>
      <c r="P9557" s="4" t="str">
        <f>TEXT(Table1[[#This Row],[Invoice Date]],"mmm")</f>
        <v>Oct</v>
      </c>
      <c r="Q9557" s="4">
        <f>WEEKNUM(Table1[[#This Row],[Invoice Date]])</f>
        <v>42</v>
      </c>
    </row>
    <row r="9558" spans="2:17"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c r="O9558" s="4" t="str">
        <f>TEXT(Table1[[#This Row],[Invoice Date]],"yyyy")</f>
        <v>2021</v>
      </c>
      <c r="P9558" s="4" t="str">
        <f>TEXT(Table1[[#This Row],[Invoice Date]],"mmm")</f>
        <v>Oct</v>
      </c>
      <c r="Q9558" s="4">
        <f>WEEKNUM(Table1[[#This Row],[Invoice Date]])</f>
        <v>42</v>
      </c>
    </row>
    <row r="9559" spans="2:17"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c r="O9559" s="4" t="str">
        <f>TEXT(Table1[[#This Row],[Invoice Date]],"yyyy")</f>
        <v>2021</v>
      </c>
      <c r="P9559" s="4" t="str">
        <f>TEXT(Table1[[#This Row],[Invoice Date]],"mmm")</f>
        <v>Oct</v>
      </c>
      <c r="Q9559" s="4">
        <f>WEEKNUM(Table1[[#This Row],[Invoice Date]])</f>
        <v>42</v>
      </c>
    </row>
    <row r="9560" spans="2:17"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c r="O9560" s="4" t="str">
        <f>TEXT(Table1[[#This Row],[Invoice Date]],"yyyy")</f>
        <v>2021</v>
      </c>
      <c r="P9560" s="4" t="str">
        <f>TEXT(Table1[[#This Row],[Invoice Date]],"mmm")</f>
        <v>Oct</v>
      </c>
      <c r="Q9560" s="4">
        <f>WEEKNUM(Table1[[#This Row],[Invoice Date]])</f>
        <v>42</v>
      </c>
    </row>
    <row r="9561" spans="2:17"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c r="O9561" s="4" t="str">
        <f>TEXT(Table1[[#This Row],[Invoice Date]],"yyyy")</f>
        <v>2021</v>
      </c>
      <c r="P9561" s="4" t="str">
        <f>TEXT(Table1[[#This Row],[Invoice Date]],"mmm")</f>
        <v>Nov</v>
      </c>
      <c r="Q9561" s="4">
        <f>WEEKNUM(Table1[[#This Row],[Invoice Date]])</f>
        <v>46</v>
      </c>
    </row>
    <row r="9562" spans="2:17"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c r="O9562" s="4" t="str">
        <f>TEXT(Table1[[#This Row],[Invoice Date]],"yyyy")</f>
        <v>2021</v>
      </c>
      <c r="P9562" s="4" t="str">
        <f>TEXT(Table1[[#This Row],[Invoice Date]],"mmm")</f>
        <v>Nov</v>
      </c>
      <c r="Q9562" s="4">
        <f>WEEKNUM(Table1[[#This Row],[Invoice Date]])</f>
        <v>46</v>
      </c>
    </row>
    <row r="9563" spans="2:17"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c r="O9563" s="4" t="str">
        <f>TEXT(Table1[[#This Row],[Invoice Date]],"yyyy")</f>
        <v>2021</v>
      </c>
      <c r="P9563" s="4" t="str">
        <f>TEXT(Table1[[#This Row],[Invoice Date]],"mmm")</f>
        <v>Nov</v>
      </c>
      <c r="Q9563" s="4">
        <f>WEEKNUM(Table1[[#This Row],[Invoice Date]])</f>
        <v>46</v>
      </c>
    </row>
    <row r="9564" spans="2:17"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c r="O9564" s="4" t="str">
        <f>TEXT(Table1[[#This Row],[Invoice Date]],"yyyy")</f>
        <v>2021</v>
      </c>
      <c r="P9564" s="4" t="str">
        <f>TEXT(Table1[[#This Row],[Invoice Date]],"mmm")</f>
        <v>Nov</v>
      </c>
      <c r="Q9564" s="4">
        <f>WEEKNUM(Table1[[#This Row],[Invoice Date]])</f>
        <v>46</v>
      </c>
    </row>
    <row r="9565" spans="2:17"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c r="O9565" s="4" t="str">
        <f>TEXT(Table1[[#This Row],[Invoice Date]],"yyyy")</f>
        <v>2021</v>
      </c>
      <c r="P9565" s="4" t="str">
        <f>TEXT(Table1[[#This Row],[Invoice Date]],"mmm")</f>
        <v>Nov</v>
      </c>
      <c r="Q9565" s="4">
        <f>WEEKNUM(Table1[[#This Row],[Invoice Date]])</f>
        <v>46</v>
      </c>
    </row>
    <row r="9566" spans="2:17"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c r="O9566" s="4" t="str">
        <f>TEXT(Table1[[#This Row],[Invoice Date]],"yyyy")</f>
        <v>2021</v>
      </c>
      <c r="P9566" s="4" t="str">
        <f>TEXT(Table1[[#This Row],[Invoice Date]],"mmm")</f>
        <v>Nov</v>
      </c>
      <c r="Q9566" s="4">
        <f>WEEKNUM(Table1[[#This Row],[Invoice Date]])</f>
        <v>46</v>
      </c>
    </row>
    <row r="9567" spans="2:17"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c r="O9567" s="4" t="str">
        <f>TEXT(Table1[[#This Row],[Invoice Date]],"yyyy")</f>
        <v>2021</v>
      </c>
      <c r="P9567" s="4" t="str">
        <f>TEXT(Table1[[#This Row],[Invoice Date]],"mmm")</f>
        <v>Dec</v>
      </c>
      <c r="Q9567" s="4">
        <f>WEEKNUM(Table1[[#This Row],[Invoice Date]])</f>
        <v>50</v>
      </c>
    </row>
    <row r="9568" spans="2:17"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c r="O9568" s="4" t="str">
        <f>TEXT(Table1[[#This Row],[Invoice Date]],"yyyy")</f>
        <v>2021</v>
      </c>
      <c r="P9568" s="4" t="str">
        <f>TEXT(Table1[[#This Row],[Invoice Date]],"mmm")</f>
        <v>Dec</v>
      </c>
      <c r="Q9568" s="4">
        <f>WEEKNUM(Table1[[#This Row],[Invoice Date]])</f>
        <v>50</v>
      </c>
    </row>
    <row r="9569" spans="2:17"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c r="O9569" s="4" t="str">
        <f>TEXT(Table1[[#This Row],[Invoice Date]],"yyyy")</f>
        <v>2021</v>
      </c>
      <c r="P9569" s="4" t="str">
        <f>TEXT(Table1[[#This Row],[Invoice Date]],"mmm")</f>
        <v>Dec</v>
      </c>
      <c r="Q9569" s="4">
        <f>WEEKNUM(Table1[[#This Row],[Invoice Date]])</f>
        <v>50</v>
      </c>
    </row>
    <row r="9570" spans="2:17"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c r="O9570" s="4" t="str">
        <f>TEXT(Table1[[#This Row],[Invoice Date]],"yyyy")</f>
        <v>2021</v>
      </c>
      <c r="P9570" s="4" t="str">
        <f>TEXT(Table1[[#This Row],[Invoice Date]],"mmm")</f>
        <v>Dec</v>
      </c>
      <c r="Q9570" s="4">
        <f>WEEKNUM(Table1[[#This Row],[Invoice Date]])</f>
        <v>50</v>
      </c>
    </row>
    <row r="9571" spans="2:17"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c r="O9571" s="4" t="str">
        <f>TEXT(Table1[[#This Row],[Invoice Date]],"yyyy")</f>
        <v>2021</v>
      </c>
      <c r="P9571" s="4" t="str">
        <f>TEXT(Table1[[#This Row],[Invoice Date]],"mmm")</f>
        <v>Dec</v>
      </c>
      <c r="Q9571" s="4">
        <f>WEEKNUM(Table1[[#This Row],[Invoice Date]])</f>
        <v>50</v>
      </c>
    </row>
    <row r="9572" spans="2:17"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c r="O9572" s="4" t="str">
        <f>TEXT(Table1[[#This Row],[Invoice Date]],"yyyy")</f>
        <v>2021</v>
      </c>
      <c r="P9572" s="4" t="str">
        <f>TEXT(Table1[[#This Row],[Invoice Date]],"mmm")</f>
        <v>Dec</v>
      </c>
      <c r="Q9572" s="4">
        <f>WEEKNUM(Table1[[#This Row],[Invoice Date]])</f>
        <v>50</v>
      </c>
    </row>
    <row r="9573" spans="2:17"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c r="O9573" s="4" t="str">
        <f>TEXT(Table1[[#This Row],[Invoice Date]],"yyyy")</f>
        <v>2021</v>
      </c>
      <c r="P9573" s="4" t="str">
        <f>TEXT(Table1[[#This Row],[Invoice Date]],"mmm")</f>
        <v>Jan</v>
      </c>
      <c r="Q9573" s="4">
        <f>WEEKNUM(Table1[[#This Row],[Invoice Date]])</f>
        <v>4</v>
      </c>
    </row>
    <row r="9574" spans="2:17"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c r="O9574" s="4" t="str">
        <f>TEXT(Table1[[#This Row],[Invoice Date]],"yyyy")</f>
        <v>2021</v>
      </c>
      <c r="P9574" s="4" t="str">
        <f>TEXT(Table1[[#This Row],[Invoice Date]],"mmm")</f>
        <v>Jan</v>
      </c>
      <c r="Q9574" s="4">
        <f>WEEKNUM(Table1[[#This Row],[Invoice Date]])</f>
        <v>4</v>
      </c>
    </row>
    <row r="9575" spans="2:17"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c r="O9575" s="4" t="str">
        <f>TEXT(Table1[[#This Row],[Invoice Date]],"yyyy")</f>
        <v>2021</v>
      </c>
      <c r="P9575" s="4" t="str">
        <f>TEXT(Table1[[#This Row],[Invoice Date]],"mmm")</f>
        <v>Jan</v>
      </c>
      <c r="Q9575" s="4">
        <f>WEEKNUM(Table1[[#This Row],[Invoice Date]])</f>
        <v>4</v>
      </c>
    </row>
    <row r="9576" spans="2:17"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c r="O9576" s="4" t="str">
        <f>TEXT(Table1[[#This Row],[Invoice Date]],"yyyy")</f>
        <v>2021</v>
      </c>
      <c r="P9576" s="4" t="str">
        <f>TEXT(Table1[[#This Row],[Invoice Date]],"mmm")</f>
        <v>Jan</v>
      </c>
      <c r="Q9576" s="4">
        <f>WEEKNUM(Table1[[#This Row],[Invoice Date]])</f>
        <v>4</v>
      </c>
    </row>
    <row r="9577" spans="2:17"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c r="O9577" s="4" t="str">
        <f>TEXT(Table1[[#This Row],[Invoice Date]],"yyyy")</f>
        <v>2021</v>
      </c>
      <c r="P9577" s="4" t="str">
        <f>TEXT(Table1[[#This Row],[Invoice Date]],"mmm")</f>
        <v>Jan</v>
      </c>
      <c r="Q9577" s="4">
        <f>WEEKNUM(Table1[[#This Row],[Invoice Date]])</f>
        <v>4</v>
      </c>
    </row>
    <row r="9578" spans="2:17"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c r="O9578" s="4" t="str">
        <f>TEXT(Table1[[#This Row],[Invoice Date]],"yyyy")</f>
        <v>2021</v>
      </c>
      <c r="P9578" s="4" t="str">
        <f>TEXT(Table1[[#This Row],[Invoice Date]],"mmm")</f>
        <v>Jan</v>
      </c>
      <c r="Q9578" s="4">
        <f>WEEKNUM(Table1[[#This Row],[Invoice Date]])</f>
        <v>4</v>
      </c>
    </row>
    <row r="9579" spans="2:17"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c r="O9579" s="4" t="str">
        <f>TEXT(Table1[[#This Row],[Invoice Date]],"yyyy")</f>
        <v>2021</v>
      </c>
      <c r="P9579" s="4" t="str">
        <f>TEXT(Table1[[#This Row],[Invoice Date]],"mmm")</f>
        <v>Feb</v>
      </c>
      <c r="Q9579" s="4">
        <f>WEEKNUM(Table1[[#This Row],[Invoice Date]])</f>
        <v>8</v>
      </c>
    </row>
    <row r="9580" spans="2:17"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c r="O9580" s="4" t="str">
        <f>TEXT(Table1[[#This Row],[Invoice Date]],"yyyy")</f>
        <v>2021</v>
      </c>
      <c r="P9580" s="4" t="str">
        <f>TEXT(Table1[[#This Row],[Invoice Date]],"mmm")</f>
        <v>Feb</v>
      </c>
      <c r="Q9580" s="4">
        <f>WEEKNUM(Table1[[#This Row],[Invoice Date]])</f>
        <v>8</v>
      </c>
    </row>
    <row r="9581" spans="2:17"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c r="O9581" s="4" t="str">
        <f>TEXT(Table1[[#This Row],[Invoice Date]],"yyyy")</f>
        <v>2021</v>
      </c>
      <c r="P9581" s="4" t="str">
        <f>TEXT(Table1[[#This Row],[Invoice Date]],"mmm")</f>
        <v>Feb</v>
      </c>
      <c r="Q9581" s="4">
        <f>WEEKNUM(Table1[[#This Row],[Invoice Date]])</f>
        <v>8</v>
      </c>
    </row>
    <row r="9582" spans="2:17"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c r="O9582" s="4" t="str">
        <f>TEXT(Table1[[#This Row],[Invoice Date]],"yyyy")</f>
        <v>2021</v>
      </c>
      <c r="P9582" s="4" t="str">
        <f>TEXT(Table1[[#This Row],[Invoice Date]],"mmm")</f>
        <v>Feb</v>
      </c>
      <c r="Q9582" s="4">
        <f>WEEKNUM(Table1[[#This Row],[Invoice Date]])</f>
        <v>8</v>
      </c>
    </row>
    <row r="9583" spans="2:17"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c r="O9583" s="4" t="str">
        <f>TEXT(Table1[[#This Row],[Invoice Date]],"yyyy")</f>
        <v>2021</v>
      </c>
      <c r="P9583" s="4" t="str">
        <f>TEXT(Table1[[#This Row],[Invoice Date]],"mmm")</f>
        <v>Feb</v>
      </c>
      <c r="Q9583" s="4">
        <f>WEEKNUM(Table1[[#This Row],[Invoice Date]])</f>
        <v>8</v>
      </c>
    </row>
    <row r="9584" spans="2:17"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c r="O9584" s="4" t="str">
        <f>TEXT(Table1[[#This Row],[Invoice Date]],"yyyy")</f>
        <v>2021</v>
      </c>
      <c r="P9584" s="4" t="str">
        <f>TEXT(Table1[[#This Row],[Invoice Date]],"mmm")</f>
        <v>Feb</v>
      </c>
      <c r="Q9584" s="4">
        <f>WEEKNUM(Table1[[#This Row],[Invoice Date]])</f>
        <v>8</v>
      </c>
    </row>
    <row r="9585" spans="2:17"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c r="O9585" s="4" t="str">
        <f>TEXT(Table1[[#This Row],[Invoice Date]],"yyyy")</f>
        <v>2021</v>
      </c>
      <c r="P9585" s="4" t="str">
        <f>TEXT(Table1[[#This Row],[Invoice Date]],"mmm")</f>
        <v>Mar</v>
      </c>
      <c r="Q9585" s="4">
        <f>WEEKNUM(Table1[[#This Row],[Invoice Date]])</f>
        <v>12</v>
      </c>
    </row>
    <row r="9586" spans="2:17"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c r="O9586" s="4" t="str">
        <f>TEXT(Table1[[#This Row],[Invoice Date]],"yyyy")</f>
        <v>2021</v>
      </c>
      <c r="P9586" s="4" t="str">
        <f>TEXT(Table1[[#This Row],[Invoice Date]],"mmm")</f>
        <v>Mar</v>
      </c>
      <c r="Q9586" s="4">
        <f>WEEKNUM(Table1[[#This Row],[Invoice Date]])</f>
        <v>12</v>
      </c>
    </row>
    <row r="9587" spans="2:17"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c r="O9587" s="4" t="str">
        <f>TEXT(Table1[[#This Row],[Invoice Date]],"yyyy")</f>
        <v>2021</v>
      </c>
      <c r="P9587" s="4" t="str">
        <f>TEXT(Table1[[#This Row],[Invoice Date]],"mmm")</f>
        <v>Mar</v>
      </c>
      <c r="Q9587" s="4">
        <f>WEEKNUM(Table1[[#This Row],[Invoice Date]])</f>
        <v>12</v>
      </c>
    </row>
    <row r="9588" spans="2:17"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c r="O9588" s="4" t="str">
        <f>TEXT(Table1[[#This Row],[Invoice Date]],"yyyy")</f>
        <v>2021</v>
      </c>
      <c r="P9588" s="4" t="str">
        <f>TEXT(Table1[[#This Row],[Invoice Date]],"mmm")</f>
        <v>Mar</v>
      </c>
      <c r="Q9588" s="4">
        <f>WEEKNUM(Table1[[#This Row],[Invoice Date]])</f>
        <v>12</v>
      </c>
    </row>
    <row r="9589" spans="2:17"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c r="O9589" s="4" t="str">
        <f>TEXT(Table1[[#This Row],[Invoice Date]],"yyyy")</f>
        <v>2021</v>
      </c>
      <c r="P9589" s="4" t="str">
        <f>TEXT(Table1[[#This Row],[Invoice Date]],"mmm")</f>
        <v>Mar</v>
      </c>
      <c r="Q9589" s="4">
        <f>WEEKNUM(Table1[[#This Row],[Invoice Date]])</f>
        <v>12</v>
      </c>
    </row>
    <row r="9590" spans="2:17"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c r="O9590" s="4" t="str">
        <f>TEXT(Table1[[#This Row],[Invoice Date]],"yyyy")</f>
        <v>2021</v>
      </c>
      <c r="P9590" s="4" t="str">
        <f>TEXT(Table1[[#This Row],[Invoice Date]],"mmm")</f>
        <v>Mar</v>
      </c>
      <c r="Q9590" s="4">
        <f>WEEKNUM(Table1[[#This Row],[Invoice Date]])</f>
        <v>12</v>
      </c>
    </row>
    <row r="9591" spans="2:17"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c r="O9591" s="4" t="str">
        <f>TEXT(Table1[[#This Row],[Invoice Date]],"yyyy")</f>
        <v>2021</v>
      </c>
      <c r="P9591" s="4" t="str">
        <f>TEXT(Table1[[#This Row],[Invoice Date]],"mmm")</f>
        <v>Apr</v>
      </c>
      <c r="Q9591" s="4">
        <f>WEEKNUM(Table1[[#This Row],[Invoice Date]])</f>
        <v>17</v>
      </c>
    </row>
    <row r="9592" spans="2:17"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c r="O9592" s="4" t="str">
        <f>TEXT(Table1[[#This Row],[Invoice Date]],"yyyy")</f>
        <v>2021</v>
      </c>
      <c r="P9592" s="4" t="str">
        <f>TEXT(Table1[[#This Row],[Invoice Date]],"mmm")</f>
        <v>Apr</v>
      </c>
      <c r="Q9592" s="4">
        <f>WEEKNUM(Table1[[#This Row],[Invoice Date]])</f>
        <v>17</v>
      </c>
    </row>
    <row r="9593" spans="2:17"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c r="O9593" s="4" t="str">
        <f>TEXT(Table1[[#This Row],[Invoice Date]],"yyyy")</f>
        <v>2021</v>
      </c>
      <c r="P9593" s="4" t="str">
        <f>TEXT(Table1[[#This Row],[Invoice Date]],"mmm")</f>
        <v>Apr</v>
      </c>
      <c r="Q9593" s="4">
        <f>WEEKNUM(Table1[[#This Row],[Invoice Date]])</f>
        <v>17</v>
      </c>
    </row>
    <row r="9594" spans="2:17"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c r="O9594" s="4" t="str">
        <f>TEXT(Table1[[#This Row],[Invoice Date]],"yyyy")</f>
        <v>2021</v>
      </c>
      <c r="P9594" s="4" t="str">
        <f>TEXT(Table1[[#This Row],[Invoice Date]],"mmm")</f>
        <v>Apr</v>
      </c>
      <c r="Q9594" s="4">
        <f>WEEKNUM(Table1[[#This Row],[Invoice Date]])</f>
        <v>17</v>
      </c>
    </row>
    <row r="9595" spans="2:17"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c r="O9595" s="4" t="str">
        <f>TEXT(Table1[[#This Row],[Invoice Date]],"yyyy")</f>
        <v>2021</v>
      </c>
      <c r="P9595" s="4" t="str">
        <f>TEXT(Table1[[#This Row],[Invoice Date]],"mmm")</f>
        <v>Apr</v>
      </c>
      <c r="Q9595" s="4">
        <f>WEEKNUM(Table1[[#This Row],[Invoice Date]])</f>
        <v>17</v>
      </c>
    </row>
    <row r="9596" spans="2:17"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c r="O9596" s="4" t="str">
        <f>TEXT(Table1[[#This Row],[Invoice Date]],"yyyy")</f>
        <v>2021</v>
      </c>
      <c r="P9596" s="4" t="str">
        <f>TEXT(Table1[[#This Row],[Invoice Date]],"mmm")</f>
        <v>Apr</v>
      </c>
      <c r="Q9596" s="4">
        <f>WEEKNUM(Table1[[#This Row],[Invoice Date]])</f>
        <v>17</v>
      </c>
    </row>
    <row r="9597" spans="2:17"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c r="O9597" s="4" t="str">
        <f>TEXT(Table1[[#This Row],[Invoice Date]],"yyyy")</f>
        <v>2021</v>
      </c>
      <c r="P9597" s="4" t="str">
        <f>TEXT(Table1[[#This Row],[Invoice Date]],"mmm")</f>
        <v>May</v>
      </c>
      <c r="Q9597" s="4">
        <f>WEEKNUM(Table1[[#This Row],[Invoice Date]])</f>
        <v>21</v>
      </c>
    </row>
    <row r="9598" spans="2:17"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c r="O9598" s="4" t="str">
        <f>TEXT(Table1[[#This Row],[Invoice Date]],"yyyy")</f>
        <v>2021</v>
      </c>
      <c r="P9598" s="4" t="str">
        <f>TEXT(Table1[[#This Row],[Invoice Date]],"mmm")</f>
        <v>May</v>
      </c>
      <c r="Q9598" s="4">
        <f>WEEKNUM(Table1[[#This Row],[Invoice Date]])</f>
        <v>21</v>
      </c>
    </row>
    <row r="9599" spans="2:17"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c r="O9599" s="4" t="str">
        <f>TEXT(Table1[[#This Row],[Invoice Date]],"yyyy")</f>
        <v>2021</v>
      </c>
      <c r="P9599" s="4" t="str">
        <f>TEXT(Table1[[#This Row],[Invoice Date]],"mmm")</f>
        <v>May</v>
      </c>
      <c r="Q9599" s="4">
        <f>WEEKNUM(Table1[[#This Row],[Invoice Date]])</f>
        <v>21</v>
      </c>
    </row>
    <row r="9600" spans="2:17"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c r="O9600" s="4" t="str">
        <f>TEXT(Table1[[#This Row],[Invoice Date]],"yyyy")</f>
        <v>2021</v>
      </c>
      <c r="P9600" s="4" t="str">
        <f>TEXT(Table1[[#This Row],[Invoice Date]],"mmm")</f>
        <v>May</v>
      </c>
      <c r="Q9600" s="4">
        <f>WEEKNUM(Table1[[#This Row],[Invoice Date]])</f>
        <v>21</v>
      </c>
    </row>
    <row r="9601" spans="2:17"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c r="O9601" s="4" t="str">
        <f>TEXT(Table1[[#This Row],[Invoice Date]],"yyyy")</f>
        <v>2021</v>
      </c>
      <c r="P9601" s="4" t="str">
        <f>TEXT(Table1[[#This Row],[Invoice Date]],"mmm")</f>
        <v>May</v>
      </c>
      <c r="Q9601" s="4">
        <f>WEEKNUM(Table1[[#This Row],[Invoice Date]])</f>
        <v>21</v>
      </c>
    </row>
    <row r="9602" spans="2:17"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c r="O9602" s="4" t="str">
        <f>TEXT(Table1[[#This Row],[Invoice Date]],"yyyy")</f>
        <v>2021</v>
      </c>
      <c r="P9602" s="4" t="str">
        <f>TEXT(Table1[[#This Row],[Invoice Date]],"mmm")</f>
        <v>May</v>
      </c>
      <c r="Q9602" s="4">
        <f>WEEKNUM(Table1[[#This Row],[Invoice Date]])</f>
        <v>21</v>
      </c>
    </row>
    <row r="9603" spans="2:17"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c r="O9603" s="4" t="str">
        <f>TEXT(Table1[[#This Row],[Invoice Date]],"yyyy")</f>
        <v>2021</v>
      </c>
      <c r="P9603" s="4" t="str">
        <f>TEXT(Table1[[#This Row],[Invoice Date]],"mmm")</f>
        <v>Jun</v>
      </c>
      <c r="Q9603" s="4">
        <f>WEEKNUM(Table1[[#This Row],[Invoice Date]])</f>
        <v>25</v>
      </c>
    </row>
    <row r="9604" spans="2:17"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c r="O9604" s="4" t="str">
        <f>TEXT(Table1[[#This Row],[Invoice Date]],"yyyy")</f>
        <v>2021</v>
      </c>
      <c r="P9604" s="4" t="str">
        <f>TEXT(Table1[[#This Row],[Invoice Date]],"mmm")</f>
        <v>Jun</v>
      </c>
      <c r="Q9604" s="4">
        <f>WEEKNUM(Table1[[#This Row],[Invoice Date]])</f>
        <v>25</v>
      </c>
    </row>
    <row r="9605" spans="2:17"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c r="O9605" s="4" t="str">
        <f>TEXT(Table1[[#This Row],[Invoice Date]],"yyyy")</f>
        <v>2021</v>
      </c>
      <c r="P9605" s="4" t="str">
        <f>TEXT(Table1[[#This Row],[Invoice Date]],"mmm")</f>
        <v>Jun</v>
      </c>
      <c r="Q9605" s="4">
        <f>WEEKNUM(Table1[[#This Row],[Invoice Date]])</f>
        <v>25</v>
      </c>
    </row>
    <row r="9606" spans="2:17"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c r="O9606" s="4" t="str">
        <f>TEXT(Table1[[#This Row],[Invoice Date]],"yyyy")</f>
        <v>2021</v>
      </c>
      <c r="P9606" s="4" t="str">
        <f>TEXT(Table1[[#This Row],[Invoice Date]],"mmm")</f>
        <v>Jun</v>
      </c>
      <c r="Q9606" s="4">
        <f>WEEKNUM(Table1[[#This Row],[Invoice Date]])</f>
        <v>25</v>
      </c>
    </row>
    <row r="9607" spans="2:17"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c r="O9607" s="4" t="str">
        <f>TEXT(Table1[[#This Row],[Invoice Date]],"yyyy")</f>
        <v>2021</v>
      </c>
      <c r="P9607" s="4" t="str">
        <f>TEXT(Table1[[#This Row],[Invoice Date]],"mmm")</f>
        <v>Jun</v>
      </c>
      <c r="Q9607" s="4">
        <f>WEEKNUM(Table1[[#This Row],[Invoice Date]])</f>
        <v>25</v>
      </c>
    </row>
    <row r="9608" spans="2:17"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c r="O9608" s="4" t="str">
        <f>TEXT(Table1[[#This Row],[Invoice Date]],"yyyy")</f>
        <v>2021</v>
      </c>
      <c r="P9608" s="4" t="str">
        <f>TEXT(Table1[[#This Row],[Invoice Date]],"mmm")</f>
        <v>Jun</v>
      </c>
      <c r="Q9608" s="4">
        <f>WEEKNUM(Table1[[#This Row],[Invoice Date]])</f>
        <v>25</v>
      </c>
    </row>
    <row r="9609" spans="2:17"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c r="O9609" s="4" t="str">
        <f>TEXT(Table1[[#This Row],[Invoice Date]],"yyyy")</f>
        <v>2021</v>
      </c>
      <c r="P9609" s="4" t="str">
        <f>TEXT(Table1[[#This Row],[Invoice Date]],"mmm")</f>
        <v>Jul</v>
      </c>
      <c r="Q9609" s="4">
        <f>WEEKNUM(Table1[[#This Row],[Invoice Date]])</f>
        <v>29</v>
      </c>
    </row>
    <row r="9610" spans="2:17"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c r="O9610" s="4" t="str">
        <f>TEXT(Table1[[#This Row],[Invoice Date]],"yyyy")</f>
        <v>2021</v>
      </c>
      <c r="P9610" s="4" t="str">
        <f>TEXT(Table1[[#This Row],[Invoice Date]],"mmm")</f>
        <v>Jul</v>
      </c>
      <c r="Q9610" s="4">
        <f>WEEKNUM(Table1[[#This Row],[Invoice Date]])</f>
        <v>29</v>
      </c>
    </row>
    <row r="9611" spans="2:17"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c r="O9611" s="4" t="str">
        <f>TEXT(Table1[[#This Row],[Invoice Date]],"yyyy")</f>
        <v>2021</v>
      </c>
      <c r="P9611" s="4" t="str">
        <f>TEXT(Table1[[#This Row],[Invoice Date]],"mmm")</f>
        <v>Jul</v>
      </c>
      <c r="Q9611" s="4">
        <f>WEEKNUM(Table1[[#This Row],[Invoice Date]])</f>
        <v>29</v>
      </c>
    </row>
    <row r="9612" spans="2:17"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c r="O9612" s="4" t="str">
        <f>TEXT(Table1[[#This Row],[Invoice Date]],"yyyy")</f>
        <v>2021</v>
      </c>
      <c r="P9612" s="4" t="str">
        <f>TEXT(Table1[[#This Row],[Invoice Date]],"mmm")</f>
        <v>Jul</v>
      </c>
      <c r="Q9612" s="4">
        <f>WEEKNUM(Table1[[#This Row],[Invoice Date]])</f>
        <v>29</v>
      </c>
    </row>
    <row r="9613" spans="2:17"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c r="O9613" s="4" t="str">
        <f>TEXT(Table1[[#This Row],[Invoice Date]],"yyyy")</f>
        <v>2021</v>
      </c>
      <c r="P9613" s="4" t="str">
        <f>TEXT(Table1[[#This Row],[Invoice Date]],"mmm")</f>
        <v>Jul</v>
      </c>
      <c r="Q9613" s="4">
        <f>WEEKNUM(Table1[[#This Row],[Invoice Date]])</f>
        <v>29</v>
      </c>
    </row>
    <row r="9614" spans="2:17"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c r="O9614" s="4" t="str">
        <f>TEXT(Table1[[#This Row],[Invoice Date]],"yyyy")</f>
        <v>2021</v>
      </c>
      <c r="P9614" s="4" t="str">
        <f>TEXT(Table1[[#This Row],[Invoice Date]],"mmm")</f>
        <v>Jul</v>
      </c>
      <c r="Q9614" s="4">
        <f>WEEKNUM(Table1[[#This Row],[Invoice Date]])</f>
        <v>29</v>
      </c>
    </row>
    <row r="9615" spans="2:17"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c r="O9615" s="4" t="str">
        <f>TEXT(Table1[[#This Row],[Invoice Date]],"yyyy")</f>
        <v>2021</v>
      </c>
      <c r="P9615" s="4" t="str">
        <f>TEXT(Table1[[#This Row],[Invoice Date]],"mmm")</f>
        <v>Aug</v>
      </c>
      <c r="Q9615" s="4">
        <f>WEEKNUM(Table1[[#This Row],[Invoice Date]])</f>
        <v>34</v>
      </c>
    </row>
    <row r="9616" spans="2:17"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c r="O9616" s="4" t="str">
        <f>TEXT(Table1[[#This Row],[Invoice Date]],"yyyy")</f>
        <v>2021</v>
      </c>
      <c r="P9616" s="4" t="str">
        <f>TEXT(Table1[[#This Row],[Invoice Date]],"mmm")</f>
        <v>Aug</v>
      </c>
      <c r="Q9616" s="4">
        <f>WEEKNUM(Table1[[#This Row],[Invoice Date]])</f>
        <v>34</v>
      </c>
    </row>
    <row r="9617" spans="2:17"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c r="O9617" s="4" t="str">
        <f>TEXT(Table1[[#This Row],[Invoice Date]],"yyyy")</f>
        <v>2021</v>
      </c>
      <c r="P9617" s="4" t="str">
        <f>TEXT(Table1[[#This Row],[Invoice Date]],"mmm")</f>
        <v>Aug</v>
      </c>
      <c r="Q9617" s="4">
        <f>WEEKNUM(Table1[[#This Row],[Invoice Date]])</f>
        <v>34</v>
      </c>
    </row>
    <row r="9618" spans="2:17"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c r="O9618" s="4" t="str">
        <f>TEXT(Table1[[#This Row],[Invoice Date]],"yyyy")</f>
        <v>2021</v>
      </c>
      <c r="P9618" s="4" t="str">
        <f>TEXT(Table1[[#This Row],[Invoice Date]],"mmm")</f>
        <v>Aug</v>
      </c>
      <c r="Q9618" s="4">
        <f>WEEKNUM(Table1[[#This Row],[Invoice Date]])</f>
        <v>34</v>
      </c>
    </row>
    <row r="9619" spans="2:17"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c r="O9619" s="4" t="str">
        <f>TEXT(Table1[[#This Row],[Invoice Date]],"yyyy")</f>
        <v>2021</v>
      </c>
      <c r="P9619" s="4" t="str">
        <f>TEXT(Table1[[#This Row],[Invoice Date]],"mmm")</f>
        <v>Aug</v>
      </c>
      <c r="Q9619" s="4">
        <f>WEEKNUM(Table1[[#This Row],[Invoice Date]])</f>
        <v>34</v>
      </c>
    </row>
    <row r="9620" spans="2:17"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c r="O9620" s="4" t="str">
        <f>TEXT(Table1[[#This Row],[Invoice Date]],"yyyy")</f>
        <v>2021</v>
      </c>
      <c r="P9620" s="4" t="str">
        <f>TEXT(Table1[[#This Row],[Invoice Date]],"mmm")</f>
        <v>Aug</v>
      </c>
      <c r="Q9620" s="4">
        <f>WEEKNUM(Table1[[#This Row],[Invoice Date]])</f>
        <v>34</v>
      </c>
    </row>
    <row r="9621" spans="2:17"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c r="O9621" s="4" t="str">
        <f>TEXT(Table1[[#This Row],[Invoice Date]],"yyyy")</f>
        <v>2021</v>
      </c>
      <c r="P9621" s="4" t="str">
        <f>TEXT(Table1[[#This Row],[Invoice Date]],"mmm")</f>
        <v>Sep</v>
      </c>
      <c r="Q9621" s="4">
        <f>WEEKNUM(Table1[[#This Row],[Invoice Date]])</f>
        <v>38</v>
      </c>
    </row>
    <row r="9622" spans="2:17"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c r="O9622" s="4" t="str">
        <f>TEXT(Table1[[#This Row],[Invoice Date]],"yyyy")</f>
        <v>2021</v>
      </c>
      <c r="P9622" s="4" t="str">
        <f>TEXT(Table1[[#This Row],[Invoice Date]],"mmm")</f>
        <v>Sep</v>
      </c>
      <c r="Q9622" s="4">
        <f>WEEKNUM(Table1[[#This Row],[Invoice Date]])</f>
        <v>38</v>
      </c>
    </row>
    <row r="9623" spans="2:17"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c r="O9623" s="4" t="str">
        <f>TEXT(Table1[[#This Row],[Invoice Date]],"yyyy")</f>
        <v>2021</v>
      </c>
      <c r="P9623" s="4" t="str">
        <f>TEXT(Table1[[#This Row],[Invoice Date]],"mmm")</f>
        <v>Sep</v>
      </c>
      <c r="Q9623" s="4">
        <f>WEEKNUM(Table1[[#This Row],[Invoice Date]])</f>
        <v>38</v>
      </c>
    </row>
    <row r="9624" spans="2:17"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c r="O9624" s="4" t="str">
        <f>TEXT(Table1[[#This Row],[Invoice Date]],"yyyy")</f>
        <v>2021</v>
      </c>
      <c r="P9624" s="4" t="str">
        <f>TEXT(Table1[[#This Row],[Invoice Date]],"mmm")</f>
        <v>Sep</v>
      </c>
      <c r="Q9624" s="4">
        <f>WEEKNUM(Table1[[#This Row],[Invoice Date]])</f>
        <v>38</v>
      </c>
    </row>
    <row r="9625" spans="2:17"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c r="O9625" s="4" t="str">
        <f>TEXT(Table1[[#This Row],[Invoice Date]],"yyyy")</f>
        <v>2021</v>
      </c>
      <c r="P9625" s="4" t="str">
        <f>TEXT(Table1[[#This Row],[Invoice Date]],"mmm")</f>
        <v>Sep</v>
      </c>
      <c r="Q9625" s="4">
        <f>WEEKNUM(Table1[[#This Row],[Invoice Date]])</f>
        <v>38</v>
      </c>
    </row>
    <row r="9626" spans="2:17"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c r="O9626" s="4" t="str">
        <f>TEXT(Table1[[#This Row],[Invoice Date]],"yyyy")</f>
        <v>2021</v>
      </c>
      <c r="P9626" s="4" t="str">
        <f>TEXT(Table1[[#This Row],[Invoice Date]],"mmm")</f>
        <v>Sep</v>
      </c>
      <c r="Q9626" s="4">
        <f>WEEKNUM(Table1[[#This Row],[Invoice Date]])</f>
        <v>38</v>
      </c>
    </row>
    <row r="9627" spans="2:17"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c r="O9627" s="4" t="str">
        <f>TEXT(Table1[[#This Row],[Invoice Date]],"yyyy")</f>
        <v>2021</v>
      </c>
      <c r="P9627" s="4" t="str">
        <f>TEXT(Table1[[#This Row],[Invoice Date]],"mmm")</f>
        <v>Oct</v>
      </c>
      <c r="Q9627" s="4">
        <f>WEEKNUM(Table1[[#This Row],[Invoice Date]])</f>
        <v>43</v>
      </c>
    </row>
    <row r="9628" spans="2:17"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c r="O9628" s="4" t="str">
        <f>TEXT(Table1[[#This Row],[Invoice Date]],"yyyy")</f>
        <v>2021</v>
      </c>
      <c r="P9628" s="4" t="str">
        <f>TEXT(Table1[[#This Row],[Invoice Date]],"mmm")</f>
        <v>Oct</v>
      </c>
      <c r="Q9628" s="4">
        <f>WEEKNUM(Table1[[#This Row],[Invoice Date]])</f>
        <v>43</v>
      </c>
    </row>
    <row r="9629" spans="2:17"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c r="O9629" s="4" t="str">
        <f>TEXT(Table1[[#This Row],[Invoice Date]],"yyyy")</f>
        <v>2021</v>
      </c>
      <c r="P9629" s="4" t="str">
        <f>TEXT(Table1[[#This Row],[Invoice Date]],"mmm")</f>
        <v>Oct</v>
      </c>
      <c r="Q9629" s="4">
        <f>WEEKNUM(Table1[[#This Row],[Invoice Date]])</f>
        <v>43</v>
      </c>
    </row>
    <row r="9630" spans="2:17"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c r="O9630" s="4" t="str">
        <f>TEXT(Table1[[#This Row],[Invoice Date]],"yyyy")</f>
        <v>2021</v>
      </c>
      <c r="P9630" s="4" t="str">
        <f>TEXT(Table1[[#This Row],[Invoice Date]],"mmm")</f>
        <v>Oct</v>
      </c>
      <c r="Q9630" s="4">
        <f>WEEKNUM(Table1[[#This Row],[Invoice Date]])</f>
        <v>43</v>
      </c>
    </row>
    <row r="9631" spans="2:17"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c r="O9631" s="4" t="str">
        <f>TEXT(Table1[[#This Row],[Invoice Date]],"yyyy")</f>
        <v>2021</v>
      </c>
      <c r="P9631" s="4" t="str">
        <f>TEXT(Table1[[#This Row],[Invoice Date]],"mmm")</f>
        <v>Oct</v>
      </c>
      <c r="Q9631" s="4">
        <f>WEEKNUM(Table1[[#This Row],[Invoice Date]])</f>
        <v>43</v>
      </c>
    </row>
    <row r="9632" spans="2:17"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c r="O9632" s="4" t="str">
        <f>TEXT(Table1[[#This Row],[Invoice Date]],"yyyy")</f>
        <v>2021</v>
      </c>
      <c r="P9632" s="4" t="str">
        <f>TEXT(Table1[[#This Row],[Invoice Date]],"mmm")</f>
        <v>Oct</v>
      </c>
      <c r="Q9632" s="4">
        <f>WEEKNUM(Table1[[#This Row],[Invoice Date]])</f>
        <v>43</v>
      </c>
    </row>
    <row r="9633" spans="2:17"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c r="O9633" s="4" t="str">
        <f>TEXT(Table1[[#This Row],[Invoice Date]],"yyyy")</f>
        <v>2021</v>
      </c>
      <c r="P9633" s="4" t="str">
        <f>TEXT(Table1[[#This Row],[Invoice Date]],"mmm")</f>
        <v>Nov</v>
      </c>
      <c r="Q9633" s="4">
        <f>WEEKNUM(Table1[[#This Row],[Invoice Date]])</f>
        <v>47</v>
      </c>
    </row>
    <row r="9634" spans="2:17"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c r="O9634" s="4" t="str">
        <f>TEXT(Table1[[#This Row],[Invoice Date]],"yyyy")</f>
        <v>2021</v>
      </c>
      <c r="P9634" s="4" t="str">
        <f>TEXT(Table1[[#This Row],[Invoice Date]],"mmm")</f>
        <v>Nov</v>
      </c>
      <c r="Q9634" s="4">
        <f>WEEKNUM(Table1[[#This Row],[Invoice Date]])</f>
        <v>47</v>
      </c>
    </row>
    <row r="9635" spans="2:17"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c r="O9635" s="4" t="str">
        <f>TEXT(Table1[[#This Row],[Invoice Date]],"yyyy")</f>
        <v>2021</v>
      </c>
      <c r="P9635" s="4" t="str">
        <f>TEXT(Table1[[#This Row],[Invoice Date]],"mmm")</f>
        <v>Nov</v>
      </c>
      <c r="Q9635" s="4">
        <f>WEEKNUM(Table1[[#This Row],[Invoice Date]])</f>
        <v>47</v>
      </c>
    </row>
    <row r="9636" spans="2:17"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c r="O9636" s="4" t="str">
        <f>TEXT(Table1[[#This Row],[Invoice Date]],"yyyy")</f>
        <v>2021</v>
      </c>
      <c r="P9636" s="4" t="str">
        <f>TEXT(Table1[[#This Row],[Invoice Date]],"mmm")</f>
        <v>Nov</v>
      </c>
      <c r="Q9636" s="4">
        <f>WEEKNUM(Table1[[#This Row],[Invoice Date]])</f>
        <v>47</v>
      </c>
    </row>
    <row r="9637" spans="2:17"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c r="O9637" s="4" t="str">
        <f>TEXT(Table1[[#This Row],[Invoice Date]],"yyyy")</f>
        <v>2021</v>
      </c>
      <c r="P9637" s="4" t="str">
        <f>TEXT(Table1[[#This Row],[Invoice Date]],"mmm")</f>
        <v>Nov</v>
      </c>
      <c r="Q9637" s="4">
        <f>WEEKNUM(Table1[[#This Row],[Invoice Date]])</f>
        <v>47</v>
      </c>
    </row>
    <row r="9638" spans="2:17"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c r="O9638" s="4" t="str">
        <f>TEXT(Table1[[#This Row],[Invoice Date]],"yyyy")</f>
        <v>2021</v>
      </c>
      <c r="P9638" s="4" t="str">
        <f>TEXT(Table1[[#This Row],[Invoice Date]],"mmm")</f>
        <v>Nov</v>
      </c>
      <c r="Q9638" s="4">
        <f>WEEKNUM(Table1[[#This Row],[Invoice Date]])</f>
        <v>47</v>
      </c>
    </row>
    <row r="9639" spans="2:17"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c r="O9639" s="4" t="str">
        <f>TEXT(Table1[[#This Row],[Invoice Date]],"yyyy")</f>
        <v>2021</v>
      </c>
      <c r="P9639" s="4" t="str">
        <f>TEXT(Table1[[#This Row],[Invoice Date]],"mmm")</f>
        <v>Dec</v>
      </c>
      <c r="Q9639" s="4">
        <f>WEEKNUM(Table1[[#This Row],[Invoice Date]])</f>
        <v>51</v>
      </c>
    </row>
    <row r="9640" spans="2:17"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c r="O9640" s="4" t="str">
        <f>TEXT(Table1[[#This Row],[Invoice Date]],"yyyy")</f>
        <v>2021</v>
      </c>
      <c r="P9640" s="4" t="str">
        <f>TEXT(Table1[[#This Row],[Invoice Date]],"mmm")</f>
        <v>Dec</v>
      </c>
      <c r="Q9640" s="4">
        <f>WEEKNUM(Table1[[#This Row],[Invoice Date]])</f>
        <v>51</v>
      </c>
    </row>
    <row r="9641" spans="2:17"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c r="O9641" s="4" t="str">
        <f>TEXT(Table1[[#This Row],[Invoice Date]],"yyyy")</f>
        <v>2021</v>
      </c>
      <c r="P9641" s="4" t="str">
        <f>TEXT(Table1[[#This Row],[Invoice Date]],"mmm")</f>
        <v>Dec</v>
      </c>
      <c r="Q9641" s="4">
        <f>WEEKNUM(Table1[[#This Row],[Invoice Date]])</f>
        <v>51</v>
      </c>
    </row>
    <row r="9642" spans="2:17"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c r="O9642" s="4" t="str">
        <f>TEXT(Table1[[#This Row],[Invoice Date]],"yyyy")</f>
        <v>2021</v>
      </c>
      <c r="P9642" s="4" t="str">
        <f>TEXT(Table1[[#This Row],[Invoice Date]],"mmm")</f>
        <v>Dec</v>
      </c>
      <c r="Q9642" s="4">
        <f>WEEKNUM(Table1[[#This Row],[Invoice Date]])</f>
        <v>51</v>
      </c>
    </row>
    <row r="9643" spans="2:17"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c r="O9643" s="4" t="str">
        <f>TEXT(Table1[[#This Row],[Invoice Date]],"yyyy")</f>
        <v>2021</v>
      </c>
      <c r="P9643" s="4" t="str">
        <f>TEXT(Table1[[#This Row],[Invoice Date]],"mmm")</f>
        <v>Dec</v>
      </c>
      <c r="Q9643" s="4">
        <f>WEEKNUM(Table1[[#This Row],[Invoice Date]])</f>
        <v>51</v>
      </c>
    </row>
    <row r="9644" spans="2:17"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c r="O9644" s="4" t="str">
        <f>TEXT(Table1[[#This Row],[Invoice Date]],"yyyy")</f>
        <v>2021</v>
      </c>
      <c r="P9644" s="4" t="str">
        <f>TEXT(Table1[[#This Row],[Invoice Date]],"mmm")</f>
        <v>Dec</v>
      </c>
      <c r="Q9644" s="4">
        <f>WEEKNUM(Table1[[#This Row],[Invoice Date]])</f>
        <v>51</v>
      </c>
    </row>
    <row r="9645" spans="2:17"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c r="O9645" s="4" t="str">
        <f>TEXT(Table1[[#This Row],[Invoice Date]],"yyyy")</f>
        <v>2021</v>
      </c>
      <c r="P9645" s="4" t="str">
        <f>TEXT(Table1[[#This Row],[Invoice Date]],"mmm")</f>
        <v>Jan</v>
      </c>
      <c r="Q9645" s="4">
        <f>WEEKNUM(Table1[[#This Row],[Invoice Date]])</f>
        <v>5</v>
      </c>
    </row>
    <row r="9646" spans="2:17"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c r="O9646" s="4" t="str">
        <f>TEXT(Table1[[#This Row],[Invoice Date]],"yyyy")</f>
        <v>2021</v>
      </c>
      <c r="P9646" s="4" t="str">
        <f>TEXT(Table1[[#This Row],[Invoice Date]],"mmm")</f>
        <v>Jan</v>
      </c>
      <c r="Q9646" s="4">
        <f>WEEKNUM(Table1[[#This Row],[Invoice Date]])</f>
        <v>5</v>
      </c>
    </row>
    <row r="9647" spans="2:17"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c r="O9647" s="4" t="str">
        <f>TEXT(Table1[[#This Row],[Invoice Date]],"yyyy")</f>
        <v>2021</v>
      </c>
      <c r="P9647" s="4" t="str">
        <f>TEXT(Table1[[#This Row],[Invoice Date]],"mmm")</f>
        <v>Jan</v>
      </c>
      <c r="Q9647" s="4">
        <f>WEEKNUM(Table1[[#This Row],[Invoice Date]])</f>
        <v>5</v>
      </c>
    </row>
    <row r="9648" spans="2:17"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c r="O9648" s="4" t="str">
        <f>TEXT(Table1[[#This Row],[Invoice Date]],"yyyy")</f>
        <v>2021</v>
      </c>
      <c r="P9648" s="4" t="str">
        <f>TEXT(Table1[[#This Row],[Invoice Date]],"mmm")</f>
        <v>Jan</v>
      </c>
      <c r="Q9648" s="4">
        <f>WEEKNUM(Table1[[#This Row],[Invoice Date]])</f>
        <v>5</v>
      </c>
    </row>
    <row r="9649" spans="2:17"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c r="O9649" s="4" t="str">
        <f>TEXT(Table1[[#This Row],[Invoice Date]],"yyyy")</f>
        <v>2021</v>
      </c>
      <c r="P9649" s="4" t="str">
        <f>TEXT(Table1[[#This Row],[Invoice Date]],"mmm")</f>
        <v>Jan</v>
      </c>
      <c r="Q9649" s="4">
        <f>WEEKNUM(Table1[[#This Row],[Invoice Date]])</f>
        <v>5</v>
      </c>
    </row>
    <row r="9650" spans="2:17"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c r="O9650" s="4" t="str">
        <f>TEXT(Table1[[#This Row],[Invoice Date]],"yyyy")</f>
        <v>2021</v>
      </c>
      <c r="P9650" s="4" t="str">
        <f>TEXT(Table1[[#This Row],[Invoice Date]],"mmm")</f>
        <v>Jan</v>
      </c>
      <c r="Q9650" s="4">
        <f>WEEKNUM(Table1[[#This Row],[Invoice Date]])</f>
        <v>5</v>
      </c>
    </row>
    <row r="9651" spans="2:17"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c r="O9651" s="4" t="str">
        <f>TEXT(Table1[[#This Row],[Invoice Date]],"yyyy")</f>
        <v>2021</v>
      </c>
      <c r="P9651" s="4" t="str">
        <f>TEXT(Table1[[#This Row],[Invoice Date]],"mmm")</f>
        <v>Feb</v>
      </c>
      <c r="Q9651" s="4">
        <f>WEEKNUM(Table1[[#This Row],[Invoice Date]])</f>
        <v>9</v>
      </c>
    </row>
    <row r="9652" spans="2:17"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c r="O9652" s="4" t="str">
        <f>TEXT(Table1[[#This Row],[Invoice Date]],"yyyy")</f>
        <v>2021</v>
      </c>
      <c r="P9652" s="4" t="str">
        <f>TEXT(Table1[[#This Row],[Invoice Date]],"mmm")</f>
        <v>Feb</v>
      </c>
      <c r="Q9652" s="4">
        <f>WEEKNUM(Table1[[#This Row],[Invoice Date]])</f>
        <v>9</v>
      </c>
    </row>
    <row r="9653" spans="2:17"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c r="O9653" s="4" t="str">
        <f>TEXT(Table1[[#This Row],[Invoice Date]],"yyyy")</f>
        <v>2021</v>
      </c>
      <c r="P9653" s="4" t="str">
        <f>TEXT(Table1[[#This Row],[Invoice Date]],"mmm")</f>
        <v>Feb</v>
      </c>
      <c r="Q9653" s="4">
        <f>WEEKNUM(Table1[[#This Row],[Invoice Date]])</f>
        <v>9</v>
      </c>
    </row>
    <row r="9654" spans="2:17" ht="15" customHeight="1" x14ac:dyDescent="0.35">
      <c r="B9654" s="4"/>
      <c r="C9654" s="4"/>
      <c r="D9654" s="5"/>
      <c r="E9654" s="4"/>
      <c r="F9654" s="4"/>
      <c r="G9654" s="4"/>
      <c r="H9654" s="6"/>
      <c r="I9654" s="7"/>
      <c r="J9654" s="8"/>
      <c r="K9654" s="9"/>
      <c r="L9654" s="9"/>
      <c r="M9654" s="10"/>
      <c r="N9654" s="4"/>
      <c r="O9654" s="29"/>
      <c r="P9654" s="29"/>
      <c r="Q9654" s="29"/>
    </row>
    <row r="9655" spans="2:17" ht="15" customHeight="1" x14ac:dyDescent="0.35">
      <c r="K9655" s="28"/>
    </row>
    <row r="9656" spans="2:17" ht="15" customHeight="1" x14ac:dyDescent="0.35">
      <c r="K9656" s="28"/>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4622E-6B3D-41FB-8C09-4F9C2A10AF89}">
  <dimension ref="A1:AB54"/>
  <sheetViews>
    <sheetView workbookViewId="0">
      <selection activeCell="A2" sqref="A2"/>
    </sheetView>
  </sheetViews>
  <sheetFormatPr defaultRowHeight="14.5" x14ac:dyDescent="0.35"/>
  <cols>
    <col min="1" max="1" width="16.453125" bestFit="1" customWidth="1"/>
    <col min="4" max="4" width="9" bestFit="1" customWidth="1"/>
    <col min="5" max="5" width="16.453125" bestFit="1" customWidth="1"/>
    <col min="7" max="7" width="8.26953125" bestFit="1" customWidth="1"/>
    <col min="8" max="8" width="16.453125" style="16" bestFit="1" customWidth="1"/>
    <col min="10" max="10" width="11.7265625" bestFit="1" customWidth="1"/>
    <col min="11" max="11" width="17.81640625" style="19" bestFit="1" customWidth="1"/>
    <col min="13" max="13" width="24.90625" bestFit="1" customWidth="1"/>
    <col min="14" max="14" width="16.453125" bestFit="1" customWidth="1"/>
    <col min="16" max="16" width="9.36328125" bestFit="1" customWidth="1"/>
    <col min="17" max="17" width="16.453125" bestFit="1" customWidth="1"/>
    <col min="19" max="19" width="14.54296875" bestFit="1" customWidth="1"/>
    <col min="20" max="20" width="16.453125" style="16" bestFit="1" customWidth="1"/>
    <col min="22" max="22" width="14.54296875" bestFit="1" customWidth="1"/>
    <col min="23" max="23" width="14.6328125" style="16" bestFit="1" customWidth="1"/>
    <col min="25" max="25" width="13.7265625" bestFit="1" customWidth="1"/>
    <col min="26" max="26" width="16.453125" bestFit="1" customWidth="1"/>
    <col min="27" max="27" width="13.7265625" bestFit="1" customWidth="1"/>
    <col min="28" max="28" width="16.453125" bestFit="1" customWidth="1"/>
  </cols>
  <sheetData>
    <row r="1" spans="1:28" x14ac:dyDescent="0.35">
      <c r="A1" t="s">
        <v>137</v>
      </c>
      <c r="D1" s="13" t="s">
        <v>135</v>
      </c>
      <c r="E1" t="s">
        <v>137</v>
      </c>
      <c r="G1" s="13" t="s">
        <v>136</v>
      </c>
      <c r="H1" t="s">
        <v>137</v>
      </c>
      <c r="J1" s="13" t="s">
        <v>1</v>
      </c>
      <c r="K1" s="20" t="s">
        <v>137</v>
      </c>
      <c r="M1" s="13" t="s">
        <v>7</v>
      </c>
      <c r="N1" t="s">
        <v>137</v>
      </c>
      <c r="P1" s="13" t="s">
        <v>4</v>
      </c>
      <c r="Q1" t="s">
        <v>137</v>
      </c>
      <c r="S1" s="13" t="s">
        <v>5</v>
      </c>
      <c r="T1" t="s">
        <v>137</v>
      </c>
      <c r="Y1" s="13" t="s">
        <v>153</v>
      </c>
      <c r="Z1" s="13" t="s">
        <v>154</v>
      </c>
      <c r="AA1" s="13" t="s">
        <v>3</v>
      </c>
      <c r="AB1" t="s">
        <v>137</v>
      </c>
    </row>
    <row r="2" spans="1:28" x14ac:dyDescent="0.35">
      <c r="A2" s="25">
        <v>899902125</v>
      </c>
      <c r="D2" s="15" t="s">
        <v>138</v>
      </c>
      <c r="E2" s="25">
        <v>71479142</v>
      </c>
      <c r="G2" s="15">
        <v>1</v>
      </c>
      <c r="H2" s="25">
        <v>4167720</v>
      </c>
      <c r="J2" s="15" t="s">
        <v>30</v>
      </c>
      <c r="K2" s="20">
        <v>242964333</v>
      </c>
      <c r="M2" s="15" t="s">
        <v>21</v>
      </c>
      <c r="N2" s="21">
        <v>106631896</v>
      </c>
      <c r="P2" s="15" t="s">
        <v>36</v>
      </c>
      <c r="Q2" s="25">
        <v>135800459</v>
      </c>
      <c r="S2" s="15" t="s">
        <v>59</v>
      </c>
      <c r="T2" s="12">
        <v>17633424</v>
      </c>
      <c r="V2" t="s">
        <v>59</v>
      </c>
      <c r="W2" s="16">
        <v>17633424</v>
      </c>
      <c r="Y2" s="15" t="s">
        <v>155</v>
      </c>
      <c r="Z2" s="15" t="s">
        <v>156</v>
      </c>
      <c r="AA2" s="26" t="s">
        <v>138</v>
      </c>
      <c r="AB2" s="25">
        <v>16253746</v>
      </c>
    </row>
    <row r="3" spans="1:28" x14ac:dyDescent="0.35">
      <c r="D3" s="15" t="s">
        <v>139</v>
      </c>
      <c r="E3" s="25">
        <v>61100153</v>
      </c>
      <c r="G3" s="15">
        <v>2</v>
      </c>
      <c r="H3" s="25">
        <v>14887076</v>
      </c>
      <c r="J3" s="15" t="s">
        <v>14</v>
      </c>
      <c r="K3" s="20">
        <v>220094720</v>
      </c>
      <c r="M3" s="15" t="s">
        <v>22</v>
      </c>
      <c r="N3" s="21">
        <v>123728632</v>
      </c>
      <c r="P3" s="15" t="s">
        <v>15</v>
      </c>
      <c r="Q3" s="25">
        <v>186324067</v>
      </c>
      <c r="S3" s="15" t="s">
        <v>64</v>
      </c>
      <c r="T3" s="12">
        <v>14753103</v>
      </c>
      <c r="V3" t="s">
        <v>64</v>
      </c>
      <c r="W3" s="16">
        <v>14753103</v>
      </c>
      <c r="AA3" s="26" t="s">
        <v>139</v>
      </c>
      <c r="AB3" s="25">
        <v>14997988</v>
      </c>
    </row>
    <row r="4" spans="1:28" x14ac:dyDescent="0.35">
      <c r="A4" s="16">
        <f>A2</f>
        <v>899902125</v>
      </c>
      <c r="D4" s="15" t="s">
        <v>140</v>
      </c>
      <c r="E4" s="25">
        <v>56809109</v>
      </c>
      <c r="G4" s="15">
        <v>3</v>
      </c>
      <c r="H4" s="25">
        <v>17652163</v>
      </c>
      <c r="J4" s="15" t="s">
        <v>26</v>
      </c>
      <c r="K4" s="20">
        <v>182470997</v>
      </c>
      <c r="M4" s="15" t="s">
        <v>20</v>
      </c>
      <c r="N4" s="21">
        <v>128002813</v>
      </c>
      <c r="P4" s="15" t="s">
        <v>27</v>
      </c>
      <c r="Q4" s="25">
        <v>144663181</v>
      </c>
      <c r="S4" s="15" t="s">
        <v>86</v>
      </c>
      <c r="T4" s="12">
        <v>15782221</v>
      </c>
      <c r="V4" t="s">
        <v>86</v>
      </c>
      <c r="W4" s="16">
        <v>15782221</v>
      </c>
      <c r="AA4" s="26" t="s">
        <v>140</v>
      </c>
      <c r="AB4" s="25">
        <v>17660577</v>
      </c>
    </row>
    <row r="5" spans="1:28" x14ac:dyDescent="0.35">
      <c r="D5" s="15" t="s">
        <v>141</v>
      </c>
      <c r="E5" s="25">
        <v>72339970</v>
      </c>
      <c r="G5" s="15">
        <v>4</v>
      </c>
      <c r="H5" s="25">
        <v>20390530</v>
      </c>
      <c r="K5"/>
      <c r="M5" s="15" t="s">
        <v>19</v>
      </c>
      <c r="N5" s="21">
        <v>153673680</v>
      </c>
      <c r="P5" s="15" t="s">
        <v>48</v>
      </c>
      <c r="Q5" s="25">
        <v>163171236</v>
      </c>
      <c r="S5" s="15" t="s">
        <v>102</v>
      </c>
      <c r="T5" s="12">
        <v>12639347</v>
      </c>
      <c r="V5" t="s">
        <v>102</v>
      </c>
      <c r="W5" s="16">
        <v>12639347</v>
      </c>
      <c r="Z5" s="15" t="s">
        <v>157</v>
      </c>
      <c r="AA5" s="26" t="s">
        <v>141</v>
      </c>
      <c r="AB5" s="25">
        <v>24607006</v>
      </c>
    </row>
    <row r="6" spans="1:28" x14ac:dyDescent="0.35">
      <c r="D6" s="15" t="s">
        <v>142</v>
      </c>
      <c r="E6" s="25">
        <v>80507695</v>
      </c>
      <c r="G6" s="15">
        <v>5</v>
      </c>
      <c r="H6" s="25">
        <v>14608859</v>
      </c>
      <c r="J6" t="str">
        <f t="shared" ref="J6:K8" si="0">J2</f>
        <v>West Gear</v>
      </c>
      <c r="K6" s="16">
        <f t="shared" si="0"/>
        <v>242964333</v>
      </c>
      <c r="M6" s="15" t="s">
        <v>23</v>
      </c>
      <c r="N6" s="21">
        <v>179038860</v>
      </c>
      <c r="P6" s="15" t="s">
        <v>31</v>
      </c>
      <c r="Q6" s="25">
        <v>269943182</v>
      </c>
      <c r="S6" s="15" t="s">
        <v>32</v>
      </c>
      <c r="T6" s="12">
        <v>60174133</v>
      </c>
      <c r="V6" t="s">
        <v>32</v>
      </c>
      <c r="W6" s="16">
        <v>60174133</v>
      </c>
      <c r="AA6" s="26" t="s">
        <v>142</v>
      </c>
      <c r="AB6" s="25">
        <v>16918014</v>
      </c>
    </row>
    <row r="7" spans="1:28" x14ac:dyDescent="0.35">
      <c r="D7" s="15" t="s">
        <v>143</v>
      </c>
      <c r="E7" s="25">
        <v>74747372</v>
      </c>
      <c r="G7" s="15">
        <v>6</v>
      </c>
      <c r="H7" s="25">
        <v>15012372</v>
      </c>
      <c r="J7" t="str">
        <f t="shared" si="0"/>
        <v>Foot Locker</v>
      </c>
      <c r="K7" s="16">
        <f t="shared" si="0"/>
        <v>220094720</v>
      </c>
      <c r="M7" s="15" t="s">
        <v>17</v>
      </c>
      <c r="N7" s="21">
        <v>208826244</v>
      </c>
      <c r="S7" s="15" t="s">
        <v>44</v>
      </c>
      <c r="T7" s="12">
        <v>20996536</v>
      </c>
      <c r="V7" t="s">
        <v>44</v>
      </c>
      <c r="W7" s="16">
        <v>20996536</v>
      </c>
      <c r="AA7" s="26" t="s">
        <v>143</v>
      </c>
      <c r="AB7" s="25">
        <v>8829819</v>
      </c>
    </row>
    <row r="8" spans="1:28" x14ac:dyDescent="0.35">
      <c r="D8" s="15" t="s">
        <v>144</v>
      </c>
      <c r="E8" s="25">
        <v>95480694</v>
      </c>
      <c r="G8" s="15">
        <v>7</v>
      </c>
      <c r="H8" s="25">
        <v>20884573</v>
      </c>
      <c r="J8" t="str">
        <f t="shared" si="0"/>
        <v>Sports Direct</v>
      </c>
      <c r="K8" s="16">
        <f t="shared" si="0"/>
        <v>182470997</v>
      </c>
      <c r="S8" s="15" t="s">
        <v>125</v>
      </c>
      <c r="T8" s="12">
        <v>11573448</v>
      </c>
      <c r="V8" t="s">
        <v>125</v>
      </c>
      <c r="W8" s="16">
        <v>11573448</v>
      </c>
      <c r="Z8" s="15" t="s">
        <v>158</v>
      </c>
      <c r="AA8" s="26" t="s">
        <v>144</v>
      </c>
      <c r="AB8" s="25">
        <v>17146013</v>
      </c>
    </row>
    <row r="9" spans="1:28" x14ac:dyDescent="0.35">
      <c r="D9" s="15" t="s">
        <v>145</v>
      </c>
      <c r="E9" s="25">
        <v>92166201</v>
      </c>
      <c r="G9" s="15">
        <v>8</v>
      </c>
      <c r="H9" s="25">
        <v>14386789</v>
      </c>
      <c r="S9" s="15" t="s">
        <v>121</v>
      </c>
      <c r="T9" s="12">
        <v>12298412</v>
      </c>
      <c r="V9" t="s">
        <v>121</v>
      </c>
      <c r="W9" s="16">
        <v>12298412</v>
      </c>
      <c r="AA9" s="26" t="s">
        <v>145</v>
      </c>
      <c r="AB9" s="25">
        <v>19877980</v>
      </c>
    </row>
    <row r="10" spans="1:28" x14ac:dyDescent="0.35">
      <c r="D10" s="15" t="s">
        <v>146</v>
      </c>
      <c r="E10" s="25">
        <v>77661459</v>
      </c>
      <c r="G10" s="15">
        <v>9</v>
      </c>
      <c r="H10" s="25">
        <v>10414662</v>
      </c>
      <c r="S10" s="15" t="s">
        <v>49</v>
      </c>
      <c r="T10" s="12">
        <v>59283714</v>
      </c>
      <c r="V10" t="s">
        <v>49</v>
      </c>
      <c r="W10" s="16">
        <v>59283714</v>
      </c>
      <c r="AA10" s="26" t="s">
        <v>146</v>
      </c>
      <c r="AB10" s="25">
        <v>18304436</v>
      </c>
    </row>
    <row r="11" spans="1:28" x14ac:dyDescent="0.35">
      <c r="D11" s="15" t="s">
        <v>147</v>
      </c>
      <c r="E11" s="25">
        <v>63911033</v>
      </c>
      <c r="G11" s="15">
        <v>10</v>
      </c>
      <c r="H11" s="25">
        <v>12406267</v>
      </c>
      <c r="S11" s="15" t="s">
        <v>90</v>
      </c>
      <c r="T11" s="12">
        <v>18997466</v>
      </c>
      <c r="V11" t="s">
        <v>90</v>
      </c>
      <c r="W11" s="16">
        <v>18997466</v>
      </c>
      <c r="Z11" s="15" t="s">
        <v>159</v>
      </c>
      <c r="AA11" s="26" t="s">
        <v>147</v>
      </c>
      <c r="AB11" s="25">
        <v>10836269</v>
      </c>
    </row>
    <row r="12" spans="1:28" x14ac:dyDescent="0.35">
      <c r="D12" s="15" t="s">
        <v>148</v>
      </c>
      <c r="E12" s="25">
        <v>67857340</v>
      </c>
      <c r="G12" s="15">
        <v>11</v>
      </c>
      <c r="H12" s="25">
        <v>19893508</v>
      </c>
      <c r="S12" s="15" t="s">
        <v>66</v>
      </c>
      <c r="T12" s="12">
        <v>22282457</v>
      </c>
      <c r="V12" t="s">
        <v>66</v>
      </c>
      <c r="W12" s="16">
        <v>22282457</v>
      </c>
      <c r="AA12" s="26" t="s">
        <v>148</v>
      </c>
      <c r="AB12" s="25">
        <v>8622300</v>
      </c>
    </row>
    <row r="13" spans="1:28" x14ac:dyDescent="0.35">
      <c r="D13" s="15" t="s">
        <v>149</v>
      </c>
      <c r="E13" s="25">
        <v>85841957</v>
      </c>
      <c r="G13" s="15">
        <v>12</v>
      </c>
      <c r="H13" s="25">
        <v>15375753</v>
      </c>
      <c r="S13" s="15" t="s">
        <v>84</v>
      </c>
      <c r="T13" s="12">
        <v>19276878</v>
      </c>
      <c r="V13" t="s">
        <v>84</v>
      </c>
      <c r="W13" s="16">
        <v>19276878</v>
      </c>
      <c r="AA13" s="26" t="s">
        <v>149</v>
      </c>
      <c r="AB13" s="25">
        <v>8026527</v>
      </c>
    </row>
    <row r="14" spans="1:28" x14ac:dyDescent="0.35">
      <c r="G14" s="15">
        <v>13</v>
      </c>
      <c r="H14" s="25">
        <v>7806129</v>
      </c>
      <c r="S14" s="15" t="s">
        <v>37</v>
      </c>
      <c r="T14" s="12">
        <v>9797488</v>
      </c>
      <c r="V14" t="s">
        <v>37</v>
      </c>
      <c r="W14" s="16">
        <v>9797488</v>
      </c>
      <c r="Y14" s="15" t="s">
        <v>160</v>
      </c>
      <c r="Z14" s="15" t="s">
        <v>156</v>
      </c>
      <c r="AA14" s="26" t="s">
        <v>138</v>
      </c>
      <c r="AB14" s="25">
        <v>55225396</v>
      </c>
    </row>
    <row r="15" spans="1:28" x14ac:dyDescent="0.35">
      <c r="G15" s="15">
        <v>14</v>
      </c>
      <c r="H15" s="25">
        <v>4352616</v>
      </c>
      <c r="S15" s="15" t="s">
        <v>116</v>
      </c>
      <c r="T15" s="12">
        <v>8836198</v>
      </c>
      <c r="V15" t="s">
        <v>116</v>
      </c>
      <c r="W15" s="16">
        <v>8836198</v>
      </c>
      <c r="AA15" s="26" t="s">
        <v>139</v>
      </c>
      <c r="AB15" s="25">
        <v>46102165</v>
      </c>
    </row>
    <row r="16" spans="1:28" x14ac:dyDescent="0.35">
      <c r="G16" s="15">
        <v>15</v>
      </c>
      <c r="H16" s="25">
        <v>13521089</v>
      </c>
      <c r="S16" s="15" t="s">
        <v>112</v>
      </c>
      <c r="T16" s="12">
        <v>7424011</v>
      </c>
      <c r="V16" t="s">
        <v>112</v>
      </c>
      <c r="W16" s="16">
        <v>7424011</v>
      </c>
      <c r="AA16" s="26" t="s">
        <v>140</v>
      </c>
      <c r="AB16" s="25">
        <v>39148532</v>
      </c>
    </row>
    <row r="17" spans="7:28" x14ac:dyDescent="0.35">
      <c r="G17" s="15">
        <v>16</v>
      </c>
      <c r="H17" s="25">
        <v>19000915</v>
      </c>
      <c r="S17" s="15" t="s">
        <v>106</v>
      </c>
      <c r="T17" s="12">
        <v>9972864</v>
      </c>
      <c r="V17" t="s">
        <v>106</v>
      </c>
      <c r="W17" s="16">
        <v>9972864</v>
      </c>
      <c r="Z17" s="15" t="s">
        <v>157</v>
      </c>
      <c r="AA17" s="26" t="s">
        <v>141</v>
      </c>
      <c r="AB17" s="25">
        <v>47732964</v>
      </c>
    </row>
    <row r="18" spans="7:28" x14ac:dyDescent="0.35">
      <c r="G18" s="15">
        <v>17</v>
      </c>
      <c r="H18" s="25">
        <v>25889944</v>
      </c>
      <c r="S18" s="15" t="s">
        <v>98</v>
      </c>
      <c r="T18" s="12">
        <v>10072848</v>
      </c>
      <c r="V18" t="s">
        <v>98</v>
      </c>
      <c r="W18" s="16">
        <v>10072848</v>
      </c>
      <c r="AA18" s="26" t="s">
        <v>142</v>
      </c>
      <c r="AB18" s="25">
        <v>63589681</v>
      </c>
    </row>
    <row r="19" spans="7:28" x14ac:dyDescent="0.35">
      <c r="G19" s="15">
        <v>18</v>
      </c>
      <c r="H19" s="25">
        <v>13802637</v>
      </c>
      <c r="S19" s="15" t="s">
        <v>81</v>
      </c>
      <c r="T19" s="12">
        <v>23750781</v>
      </c>
      <c r="V19" t="s">
        <v>81</v>
      </c>
      <c r="W19" s="16">
        <v>23750781</v>
      </c>
      <c r="AA19" s="26" t="s">
        <v>143</v>
      </c>
      <c r="AB19" s="25">
        <v>65917553</v>
      </c>
    </row>
    <row r="20" spans="7:28" x14ac:dyDescent="0.35">
      <c r="G20" s="15">
        <v>19</v>
      </c>
      <c r="H20" s="25">
        <v>21713499</v>
      </c>
      <c r="S20" s="15" t="s">
        <v>62</v>
      </c>
      <c r="T20" s="12">
        <v>9195978</v>
      </c>
      <c r="V20" t="s">
        <v>62</v>
      </c>
      <c r="W20" s="16">
        <v>9195978</v>
      </c>
      <c r="Z20" s="15" t="s">
        <v>158</v>
      </c>
      <c r="AA20" s="26" t="s">
        <v>144</v>
      </c>
      <c r="AB20" s="25">
        <v>78334681</v>
      </c>
    </row>
    <row r="21" spans="7:28" x14ac:dyDescent="0.35">
      <c r="G21" s="15">
        <v>20</v>
      </c>
      <c r="H21" s="25">
        <v>21582780</v>
      </c>
      <c r="S21" s="15" t="s">
        <v>119</v>
      </c>
      <c r="T21" s="12">
        <v>7758059</v>
      </c>
      <c r="V21" t="s">
        <v>119</v>
      </c>
      <c r="W21" s="16">
        <v>7758059</v>
      </c>
      <c r="AA21" s="26" t="s">
        <v>145</v>
      </c>
      <c r="AB21" s="25">
        <v>72288221</v>
      </c>
    </row>
    <row r="22" spans="7:28" x14ac:dyDescent="0.35">
      <c r="G22" s="15">
        <v>21</v>
      </c>
      <c r="H22" s="25">
        <v>18988158</v>
      </c>
      <c r="S22" s="15" t="s">
        <v>129</v>
      </c>
      <c r="T22" s="12">
        <v>11076810</v>
      </c>
      <c r="V22" t="s">
        <v>129</v>
      </c>
      <c r="W22" s="16">
        <v>11076810</v>
      </c>
      <c r="AA22" s="26" t="s">
        <v>146</v>
      </c>
      <c r="AB22" s="25">
        <v>59357023</v>
      </c>
    </row>
    <row r="23" spans="7:28" x14ac:dyDescent="0.35">
      <c r="G23" s="15">
        <v>22</v>
      </c>
      <c r="H23" s="25">
        <v>14451833</v>
      </c>
      <c r="S23" s="15" t="s">
        <v>74</v>
      </c>
      <c r="T23" s="12">
        <v>18625433</v>
      </c>
      <c r="V23" t="s">
        <v>74</v>
      </c>
      <c r="W23" s="16">
        <v>18625433</v>
      </c>
      <c r="Z23" s="15" t="s">
        <v>159</v>
      </c>
      <c r="AA23" s="26" t="s">
        <v>147</v>
      </c>
      <c r="AB23" s="25">
        <v>53074764</v>
      </c>
    </row>
    <row r="24" spans="7:28" x14ac:dyDescent="0.35">
      <c r="G24" s="15">
        <v>23</v>
      </c>
      <c r="H24" s="25">
        <v>9599219</v>
      </c>
      <c r="S24" s="15" t="s">
        <v>51</v>
      </c>
      <c r="T24" s="12">
        <v>7378068</v>
      </c>
      <c r="V24" t="s">
        <v>51</v>
      </c>
      <c r="W24" s="16">
        <v>7378068</v>
      </c>
      <c r="AA24" s="26" t="s">
        <v>148</v>
      </c>
      <c r="AB24" s="25">
        <v>59235040</v>
      </c>
    </row>
    <row r="25" spans="7:28" x14ac:dyDescent="0.35">
      <c r="G25" s="15">
        <v>24</v>
      </c>
      <c r="H25" s="25">
        <v>21989188</v>
      </c>
      <c r="S25" s="15" t="s">
        <v>100</v>
      </c>
      <c r="T25" s="12">
        <v>15591709</v>
      </c>
      <c r="V25" t="s">
        <v>100</v>
      </c>
      <c r="W25" s="16">
        <v>15591709</v>
      </c>
      <c r="AA25" s="26" t="s">
        <v>149</v>
      </c>
      <c r="AB25" s="25">
        <v>77815430</v>
      </c>
    </row>
    <row r="26" spans="7:28" x14ac:dyDescent="0.35">
      <c r="G26" s="15">
        <v>25</v>
      </c>
      <c r="H26" s="25">
        <v>22555142</v>
      </c>
      <c r="S26" s="15" t="s">
        <v>76</v>
      </c>
      <c r="T26" s="12">
        <v>9683265</v>
      </c>
      <c r="V26" t="s">
        <v>76</v>
      </c>
      <c r="W26" s="16">
        <v>9683265</v>
      </c>
    </row>
    <row r="27" spans="7:28" x14ac:dyDescent="0.35">
      <c r="G27" s="15">
        <v>26</v>
      </c>
      <c r="H27" s="25">
        <v>19322087</v>
      </c>
      <c r="S27" s="15" t="s">
        <v>53</v>
      </c>
      <c r="T27" s="12">
        <v>15710886</v>
      </c>
      <c r="V27" t="s">
        <v>53</v>
      </c>
      <c r="W27" s="16">
        <v>15710886</v>
      </c>
    </row>
    <row r="28" spans="7:28" x14ac:dyDescent="0.35">
      <c r="G28" s="15">
        <v>27</v>
      </c>
      <c r="H28" s="25">
        <v>10695105</v>
      </c>
      <c r="S28" s="15" t="s">
        <v>57</v>
      </c>
      <c r="T28" s="12">
        <v>5929038</v>
      </c>
      <c r="V28" t="s">
        <v>57</v>
      </c>
      <c r="W28" s="16">
        <v>5929038</v>
      </c>
    </row>
    <row r="29" spans="7:28" x14ac:dyDescent="0.35">
      <c r="G29" s="15">
        <v>28</v>
      </c>
      <c r="H29" s="25">
        <v>29050137</v>
      </c>
      <c r="S29" s="15" t="s">
        <v>42</v>
      </c>
      <c r="T29" s="12">
        <v>20858509</v>
      </c>
      <c r="V29" t="s">
        <v>42</v>
      </c>
      <c r="W29" s="16">
        <v>20858509</v>
      </c>
    </row>
    <row r="30" spans="7:28" x14ac:dyDescent="0.35">
      <c r="G30" s="15">
        <v>29</v>
      </c>
      <c r="H30" s="25">
        <v>28820619</v>
      </c>
      <c r="S30" s="15" t="s">
        <v>133</v>
      </c>
      <c r="T30" s="12">
        <v>16411667</v>
      </c>
      <c r="V30" t="s">
        <v>133</v>
      </c>
      <c r="W30" s="16">
        <v>16411667</v>
      </c>
    </row>
    <row r="31" spans="7:28" x14ac:dyDescent="0.35">
      <c r="G31" s="15">
        <v>30</v>
      </c>
      <c r="H31" s="25">
        <v>21313449</v>
      </c>
      <c r="S31" s="15" t="s">
        <v>123</v>
      </c>
      <c r="T31" s="12">
        <v>9934246</v>
      </c>
      <c r="V31" t="s">
        <v>123</v>
      </c>
      <c r="W31" s="16">
        <v>9934246</v>
      </c>
    </row>
    <row r="32" spans="7:28" x14ac:dyDescent="0.35">
      <c r="G32" s="15">
        <v>31</v>
      </c>
      <c r="H32" s="25">
        <v>8948926</v>
      </c>
      <c r="S32" s="15" t="s">
        <v>88</v>
      </c>
      <c r="T32" s="12">
        <v>19865016</v>
      </c>
      <c r="V32" t="s">
        <v>88</v>
      </c>
      <c r="W32" s="16">
        <v>19865016</v>
      </c>
    </row>
    <row r="33" spans="7:23" x14ac:dyDescent="0.35">
      <c r="G33" s="15">
        <v>32</v>
      </c>
      <c r="H33" s="25">
        <v>17841467</v>
      </c>
      <c r="S33" s="15" t="s">
        <v>16</v>
      </c>
      <c r="T33" s="12">
        <v>64229039</v>
      </c>
      <c r="V33" t="s">
        <v>16</v>
      </c>
      <c r="W33" s="16">
        <v>64229039</v>
      </c>
    </row>
    <row r="34" spans="7:23" x14ac:dyDescent="0.35">
      <c r="G34" s="15">
        <v>33</v>
      </c>
      <c r="H34" s="25">
        <v>28982374</v>
      </c>
      <c r="S34" s="15" t="s">
        <v>94</v>
      </c>
      <c r="T34" s="12">
        <v>23956531</v>
      </c>
      <c r="V34" t="s">
        <v>94</v>
      </c>
      <c r="W34" s="16">
        <v>23956531</v>
      </c>
    </row>
    <row r="35" spans="7:23" x14ac:dyDescent="0.35">
      <c r="G35" s="15">
        <v>34</v>
      </c>
      <c r="H35" s="25">
        <v>26301874</v>
      </c>
      <c r="S35" s="15" t="s">
        <v>110</v>
      </c>
      <c r="T35" s="12">
        <v>7735580</v>
      </c>
      <c r="V35" t="s">
        <v>110</v>
      </c>
      <c r="W35" s="16">
        <v>7735580</v>
      </c>
    </row>
    <row r="36" spans="7:23" x14ac:dyDescent="0.35">
      <c r="G36" s="15">
        <v>35</v>
      </c>
      <c r="H36" s="25">
        <v>15771869</v>
      </c>
      <c r="S36" s="15" t="s">
        <v>96</v>
      </c>
      <c r="T36" s="12">
        <v>18484583</v>
      </c>
      <c r="V36" t="s">
        <v>96</v>
      </c>
      <c r="W36" s="16">
        <v>18484583</v>
      </c>
    </row>
    <row r="37" spans="7:23" x14ac:dyDescent="0.35">
      <c r="G37" s="15">
        <v>36</v>
      </c>
      <c r="H37" s="25">
        <v>9196320</v>
      </c>
      <c r="S37" s="15" t="s">
        <v>104</v>
      </c>
      <c r="T37" s="12">
        <v>10620734</v>
      </c>
      <c r="V37" t="s">
        <v>104</v>
      </c>
      <c r="W37" s="16">
        <v>10620734</v>
      </c>
    </row>
    <row r="38" spans="7:23" x14ac:dyDescent="0.35">
      <c r="G38" s="15">
        <v>37</v>
      </c>
      <c r="H38" s="25">
        <v>25984335</v>
      </c>
      <c r="S38" s="15" t="s">
        <v>80</v>
      </c>
      <c r="T38" s="12">
        <v>21349674</v>
      </c>
      <c r="V38" t="s">
        <v>80</v>
      </c>
      <c r="W38" s="16">
        <v>21349674</v>
      </c>
    </row>
    <row r="39" spans="7:23" x14ac:dyDescent="0.35">
      <c r="G39" s="15">
        <v>38</v>
      </c>
      <c r="H39" s="25">
        <v>22601484</v>
      </c>
      <c r="S39" s="15" t="s">
        <v>40</v>
      </c>
      <c r="T39" s="12">
        <v>10357519</v>
      </c>
      <c r="V39" t="s">
        <v>40</v>
      </c>
      <c r="W39" s="16">
        <v>10357519</v>
      </c>
    </row>
    <row r="40" spans="7:23" x14ac:dyDescent="0.35">
      <c r="G40" s="15">
        <v>39</v>
      </c>
      <c r="H40" s="25">
        <v>15648703</v>
      </c>
      <c r="S40" s="15" t="s">
        <v>127</v>
      </c>
      <c r="T40" s="12">
        <v>8446806</v>
      </c>
      <c r="V40" t="s">
        <v>127</v>
      </c>
      <c r="W40" s="16">
        <v>8446806</v>
      </c>
    </row>
    <row r="41" spans="7:23" x14ac:dyDescent="0.35">
      <c r="G41" s="15">
        <v>40</v>
      </c>
      <c r="H41" s="25">
        <v>8585809</v>
      </c>
      <c r="S41" s="15" t="s">
        <v>92</v>
      </c>
      <c r="T41" s="12">
        <v>29285637</v>
      </c>
      <c r="V41" t="s">
        <v>92</v>
      </c>
      <c r="W41" s="16">
        <v>29285637</v>
      </c>
    </row>
    <row r="42" spans="7:23" x14ac:dyDescent="0.35">
      <c r="G42" s="15">
        <v>41</v>
      </c>
      <c r="H42" s="25">
        <v>17245310</v>
      </c>
      <c r="S42" s="15" t="s">
        <v>108</v>
      </c>
      <c r="T42" s="12">
        <v>8495576</v>
      </c>
      <c r="V42" t="s">
        <v>108</v>
      </c>
      <c r="W42" s="16">
        <v>8495576</v>
      </c>
    </row>
    <row r="43" spans="7:23" x14ac:dyDescent="0.35">
      <c r="G43" s="15">
        <v>42</v>
      </c>
      <c r="H43" s="25">
        <v>16978292</v>
      </c>
      <c r="S43" s="15" t="s">
        <v>55</v>
      </c>
      <c r="T43" s="12">
        <v>18067440</v>
      </c>
      <c r="V43" t="s">
        <v>55</v>
      </c>
      <c r="W43" s="16">
        <v>18067440</v>
      </c>
    </row>
    <row r="44" spans="7:23" x14ac:dyDescent="0.35">
      <c r="G44" s="15">
        <v>43</v>
      </c>
      <c r="H44" s="25">
        <v>18802128</v>
      </c>
      <c r="S44" s="15" t="s">
        <v>28</v>
      </c>
      <c r="T44" s="12">
        <v>46359746</v>
      </c>
      <c r="V44" t="s">
        <v>28</v>
      </c>
      <c r="W44" s="16">
        <v>46359746</v>
      </c>
    </row>
    <row r="45" spans="7:23" x14ac:dyDescent="0.35">
      <c r="G45" s="15">
        <v>44</v>
      </c>
      <c r="H45" s="25">
        <v>8696508</v>
      </c>
      <c r="S45" s="15" t="s">
        <v>78</v>
      </c>
      <c r="T45" s="12">
        <v>9696420</v>
      </c>
      <c r="V45" t="s">
        <v>78</v>
      </c>
      <c r="W45" s="16">
        <v>9696420</v>
      </c>
    </row>
    <row r="46" spans="7:23" x14ac:dyDescent="0.35">
      <c r="G46" s="15">
        <v>45</v>
      </c>
      <c r="H46" s="25">
        <v>13784008</v>
      </c>
      <c r="S46" s="15" t="s">
        <v>131</v>
      </c>
      <c r="T46" s="12">
        <v>14352923</v>
      </c>
      <c r="V46" t="s">
        <v>131</v>
      </c>
      <c r="W46" s="16">
        <v>14352923</v>
      </c>
    </row>
    <row r="47" spans="7:23" x14ac:dyDescent="0.35">
      <c r="G47" s="15">
        <v>46</v>
      </c>
      <c r="H47" s="25">
        <v>21299906</v>
      </c>
      <c r="S47" s="15" t="s">
        <v>72</v>
      </c>
      <c r="T47" s="12">
        <v>21575040</v>
      </c>
      <c r="V47" t="s">
        <v>72</v>
      </c>
      <c r="W47" s="16">
        <v>21575040</v>
      </c>
    </row>
    <row r="48" spans="7:23" x14ac:dyDescent="0.35">
      <c r="G48" s="15">
        <v>47</v>
      </c>
      <c r="H48" s="25">
        <v>19501385</v>
      </c>
      <c r="S48" s="15" t="s">
        <v>46</v>
      </c>
      <c r="T48" s="12">
        <v>26330718</v>
      </c>
      <c r="V48" t="s">
        <v>46</v>
      </c>
      <c r="W48" s="16">
        <v>26330718</v>
      </c>
    </row>
    <row r="49" spans="7:23" x14ac:dyDescent="0.35">
      <c r="G49" s="15">
        <v>48</v>
      </c>
      <c r="H49" s="25">
        <v>12703457</v>
      </c>
      <c r="S49" s="15" t="s">
        <v>118</v>
      </c>
      <c r="T49" s="12">
        <v>10689160</v>
      </c>
      <c r="V49" t="s">
        <v>118</v>
      </c>
      <c r="W49" s="16">
        <v>10689160</v>
      </c>
    </row>
    <row r="50" spans="7:23" x14ac:dyDescent="0.35">
      <c r="G50" s="15">
        <v>49</v>
      </c>
      <c r="H50" s="25">
        <v>10423896</v>
      </c>
      <c r="S50" s="15" t="s">
        <v>114</v>
      </c>
      <c r="T50" s="12">
        <v>7727469</v>
      </c>
      <c r="V50" t="s">
        <v>114</v>
      </c>
      <c r="W50" s="16">
        <v>7727469</v>
      </c>
    </row>
    <row r="51" spans="7:23" x14ac:dyDescent="0.35">
      <c r="G51" s="15">
        <v>50</v>
      </c>
      <c r="H51" s="25">
        <v>24797692</v>
      </c>
      <c r="S51" s="15" t="s">
        <v>70</v>
      </c>
      <c r="T51" s="12">
        <v>18577517</v>
      </c>
      <c r="V51" t="s">
        <v>70</v>
      </c>
      <c r="W51" s="16">
        <v>18577517</v>
      </c>
    </row>
    <row r="52" spans="7:23" x14ac:dyDescent="0.35">
      <c r="G52" s="15">
        <v>51</v>
      </c>
      <c r="H52" s="25">
        <v>25069635</v>
      </c>
    </row>
    <row r="53" spans="7:23" x14ac:dyDescent="0.35">
      <c r="G53" s="15">
        <v>52</v>
      </c>
      <c r="H53" s="25">
        <v>20993238</v>
      </c>
    </row>
    <row r="54" spans="7:23" x14ac:dyDescent="0.35">
      <c r="G54" s="15">
        <v>53</v>
      </c>
      <c r="H54" s="25">
        <v>5208691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F8E9-D645-4E87-AF30-A01D41722416}">
  <dimension ref="A1:E28"/>
  <sheetViews>
    <sheetView workbookViewId="0">
      <selection activeCell="E27" sqref="E27"/>
    </sheetView>
  </sheetViews>
  <sheetFormatPr defaultRowHeight="14.5" x14ac:dyDescent="0.35"/>
  <cols>
    <col min="1" max="1" width="16.08984375" customWidth="1"/>
    <col min="2" max="2" width="19" customWidth="1"/>
    <col min="3" max="3" width="16.08984375" customWidth="1"/>
    <col min="4" max="4" width="16.08984375" style="11" customWidth="1"/>
    <col min="5" max="5" width="24.54296875" style="16" customWidth="1"/>
  </cols>
  <sheetData>
    <row r="1" spans="1:5" x14ac:dyDescent="0.35">
      <c r="A1" t="s">
        <v>135</v>
      </c>
      <c r="B1" t="s">
        <v>150</v>
      </c>
      <c r="C1" t="s">
        <v>152</v>
      </c>
      <c r="D1" s="11" t="s">
        <v>3</v>
      </c>
      <c r="E1" s="16" t="s">
        <v>151</v>
      </c>
    </row>
    <row r="2" spans="1:5" x14ac:dyDescent="0.35">
      <c r="A2">
        <v>1</v>
      </c>
      <c r="B2" t="s">
        <v>138</v>
      </c>
      <c r="C2">
        <v>2020</v>
      </c>
      <c r="D2" s="18">
        <v>43831</v>
      </c>
      <c r="E2" s="16">
        <f>SUMIFS('Data Sales Adidas'!K:K,'Data Sales Adidas'!O:O,Month!C2,'Data Sales Adidas'!P:P,Month!B2)</f>
        <v>16253746</v>
      </c>
    </row>
    <row r="3" spans="1:5" x14ac:dyDescent="0.35">
      <c r="A3">
        <v>2</v>
      </c>
      <c r="B3" t="s">
        <v>139</v>
      </c>
      <c r="C3" s="11">
        <v>2020</v>
      </c>
      <c r="D3" s="18">
        <v>43862</v>
      </c>
      <c r="E3" s="16">
        <f>SUMIFS('Data Sales Adidas'!K:K,'Data Sales Adidas'!O:O,Month!C3,'Data Sales Adidas'!P:P,Month!B3)</f>
        <v>14997988</v>
      </c>
    </row>
    <row r="4" spans="1:5" x14ac:dyDescent="0.35">
      <c r="A4">
        <v>3</v>
      </c>
      <c r="B4" t="s">
        <v>140</v>
      </c>
      <c r="C4" s="11">
        <v>2020</v>
      </c>
      <c r="D4" s="18">
        <v>43891</v>
      </c>
      <c r="E4" s="16">
        <f>SUMIFS('Data Sales Adidas'!K:K,'Data Sales Adidas'!O:O,Month!C4,'Data Sales Adidas'!P:P,Month!B4)</f>
        <v>17660577</v>
      </c>
    </row>
    <row r="5" spans="1:5" x14ac:dyDescent="0.35">
      <c r="A5" s="11">
        <v>4</v>
      </c>
      <c r="B5" s="11" t="s">
        <v>141</v>
      </c>
      <c r="C5" s="11">
        <v>2020</v>
      </c>
      <c r="D5" s="18">
        <v>43922</v>
      </c>
      <c r="E5" s="16">
        <f>SUMIFS('Data Sales Adidas'!K:K,'Data Sales Adidas'!O:O,Month!C5,'Data Sales Adidas'!P:P,Month!B5)</f>
        <v>24607006</v>
      </c>
    </row>
    <row r="6" spans="1:5" x14ac:dyDescent="0.35">
      <c r="A6" s="11">
        <v>5</v>
      </c>
      <c r="B6" s="11" t="s">
        <v>142</v>
      </c>
      <c r="C6" s="11">
        <v>2020</v>
      </c>
      <c r="D6" s="18">
        <v>43952</v>
      </c>
      <c r="E6" s="16">
        <f>SUMIFS('Data Sales Adidas'!K:K,'Data Sales Adidas'!O:O,Month!C6,'Data Sales Adidas'!P:P,Month!B6)</f>
        <v>16918014</v>
      </c>
    </row>
    <row r="7" spans="1:5" x14ac:dyDescent="0.35">
      <c r="A7" s="11">
        <v>6</v>
      </c>
      <c r="B7" s="11" t="s">
        <v>143</v>
      </c>
      <c r="C7" s="11">
        <v>2020</v>
      </c>
      <c r="D7" s="18">
        <v>43983</v>
      </c>
      <c r="E7" s="16">
        <f>SUMIFS('Data Sales Adidas'!K:K,'Data Sales Adidas'!O:O,Month!C7,'Data Sales Adidas'!P:P,Month!B7)</f>
        <v>8829819</v>
      </c>
    </row>
    <row r="8" spans="1:5" x14ac:dyDescent="0.35">
      <c r="A8" s="11">
        <v>7</v>
      </c>
      <c r="B8" s="11" t="s">
        <v>144</v>
      </c>
      <c r="C8" s="11">
        <v>2020</v>
      </c>
      <c r="D8" s="18">
        <v>44013</v>
      </c>
      <c r="E8" s="16">
        <f>SUMIFS('Data Sales Adidas'!K:K,'Data Sales Adidas'!O:O,Month!C8,'Data Sales Adidas'!P:P,Month!B8)</f>
        <v>17146013</v>
      </c>
    </row>
    <row r="9" spans="1:5" x14ac:dyDescent="0.35">
      <c r="A9" s="11">
        <v>8</v>
      </c>
      <c r="B9" s="11" t="s">
        <v>145</v>
      </c>
      <c r="C9" s="11">
        <v>2020</v>
      </c>
      <c r="D9" s="18">
        <v>44044</v>
      </c>
      <c r="E9" s="16">
        <f>SUMIFS('Data Sales Adidas'!K:K,'Data Sales Adidas'!O:O,Month!C9,'Data Sales Adidas'!P:P,Month!B9)</f>
        <v>19877980</v>
      </c>
    </row>
    <row r="10" spans="1:5" x14ac:dyDescent="0.35">
      <c r="A10" s="11">
        <v>9</v>
      </c>
      <c r="B10" s="11" t="s">
        <v>146</v>
      </c>
      <c r="C10" s="11">
        <v>2020</v>
      </c>
      <c r="D10" s="18">
        <v>44075</v>
      </c>
      <c r="E10" s="16">
        <f>SUMIFS('Data Sales Adidas'!K:K,'Data Sales Adidas'!O:O,Month!C10,'Data Sales Adidas'!P:P,Month!B10)</f>
        <v>18304436</v>
      </c>
    </row>
    <row r="11" spans="1:5" x14ac:dyDescent="0.35">
      <c r="A11" s="11">
        <v>10</v>
      </c>
      <c r="B11" s="11" t="s">
        <v>147</v>
      </c>
      <c r="C11" s="11">
        <v>2020</v>
      </c>
      <c r="D11" s="18">
        <v>44105</v>
      </c>
      <c r="E11" s="16">
        <f>SUMIFS('Data Sales Adidas'!K:K,'Data Sales Adidas'!O:O,Month!C11,'Data Sales Adidas'!P:P,Month!B11)</f>
        <v>10836269</v>
      </c>
    </row>
    <row r="12" spans="1:5" x14ac:dyDescent="0.35">
      <c r="A12" s="11">
        <v>11</v>
      </c>
      <c r="B12" s="11" t="s">
        <v>148</v>
      </c>
      <c r="C12" s="11">
        <v>2020</v>
      </c>
      <c r="D12" s="18">
        <v>44136</v>
      </c>
      <c r="E12" s="16">
        <f>SUMIFS('Data Sales Adidas'!K:K,'Data Sales Adidas'!O:O,Month!C12,'Data Sales Adidas'!P:P,Month!B12)</f>
        <v>8622300</v>
      </c>
    </row>
    <row r="13" spans="1:5" x14ac:dyDescent="0.35">
      <c r="A13" s="11">
        <v>12</v>
      </c>
      <c r="B13" s="11" t="s">
        <v>149</v>
      </c>
      <c r="C13" s="11">
        <v>2020</v>
      </c>
      <c r="D13" s="18">
        <v>44166</v>
      </c>
      <c r="E13" s="16">
        <f>SUMIFS('Data Sales Adidas'!K:K,'Data Sales Adidas'!O:O,Month!C13,'Data Sales Adidas'!P:P,Month!B13)</f>
        <v>8026527</v>
      </c>
    </row>
    <row r="14" spans="1:5" x14ac:dyDescent="0.35">
      <c r="A14" s="11">
        <v>13</v>
      </c>
      <c r="B14" s="11" t="s">
        <v>138</v>
      </c>
      <c r="C14">
        <v>2021</v>
      </c>
      <c r="D14" s="18">
        <v>44197</v>
      </c>
      <c r="E14" s="16">
        <f>SUMIFS('Data Sales Adidas'!K:K,'Data Sales Adidas'!O:O,Month!C14,'Data Sales Adidas'!P:P,Month!B14)</f>
        <v>55225396</v>
      </c>
    </row>
    <row r="15" spans="1:5" x14ac:dyDescent="0.35">
      <c r="A15" s="11">
        <v>14</v>
      </c>
      <c r="B15" s="11" t="s">
        <v>139</v>
      </c>
      <c r="C15" s="11">
        <v>2021</v>
      </c>
      <c r="D15" s="18">
        <v>44228</v>
      </c>
      <c r="E15" s="16">
        <f>SUMIFS('Data Sales Adidas'!K:K,'Data Sales Adidas'!O:O,Month!C15,'Data Sales Adidas'!P:P,Month!B15)</f>
        <v>46102165</v>
      </c>
    </row>
    <row r="16" spans="1:5" x14ac:dyDescent="0.35">
      <c r="A16" s="11">
        <v>15</v>
      </c>
      <c r="B16" s="11" t="s">
        <v>140</v>
      </c>
      <c r="C16" s="11">
        <v>2021</v>
      </c>
      <c r="D16" s="18">
        <v>44256</v>
      </c>
      <c r="E16" s="16">
        <f>SUMIFS('Data Sales Adidas'!K:K,'Data Sales Adidas'!O:O,Month!C16,'Data Sales Adidas'!P:P,Month!B16)</f>
        <v>39148532</v>
      </c>
    </row>
    <row r="17" spans="1:5" x14ac:dyDescent="0.35">
      <c r="A17" s="11">
        <v>16</v>
      </c>
      <c r="B17" s="11" t="s">
        <v>141</v>
      </c>
      <c r="C17" s="11">
        <v>2021</v>
      </c>
      <c r="D17" s="18">
        <v>44287</v>
      </c>
      <c r="E17" s="16">
        <f>SUMIFS('Data Sales Adidas'!K:K,'Data Sales Adidas'!O:O,Month!C17,'Data Sales Adidas'!P:P,Month!B17)</f>
        <v>47732964</v>
      </c>
    </row>
    <row r="18" spans="1:5" x14ac:dyDescent="0.35">
      <c r="A18" s="11">
        <v>17</v>
      </c>
      <c r="B18" s="11" t="s">
        <v>142</v>
      </c>
      <c r="C18" s="11">
        <v>2021</v>
      </c>
      <c r="D18" s="18">
        <v>44317</v>
      </c>
      <c r="E18" s="16">
        <f>SUMIFS('Data Sales Adidas'!K:K,'Data Sales Adidas'!O:O,Month!C18,'Data Sales Adidas'!P:P,Month!B18)</f>
        <v>63589681</v>
      </c>
    </row>
    <row r="19" spans="1:5" x14ac:dyDescent="0.35">
      <c r="A19" s="11">
        <v>18</v>
      </c>
      <c r="B19" s="11" t="s">
        <v>143</v>
      </c>
      <c r="C19" s="11">
        <v>2021</v>
      </c>
      <c r="D19" s="18">
        <v>44348</v>
      </c>
      <c r="E19" s="16">
        <f>SUMIFS('Data Sales Adidas'!K:K,'Data Sales Adidas'!O:O,Month!C19,'Data Sales Adidas'!P:P,Month!B19)</f>
        <v>65917553</v>
      </c>
    </row>
    <row r="20" spans="1:5" x14ac:dyDescent="0.35">
      <c r="A20" s="11">
        <v>19</v>
      </c>
      <c r="B20" s="11" t="s">
        <v>144</v>
      </c>
      <c r="C20" s="11">
        <v>2021</v>
      </c>
      <c r="D20" s="18">
        <v>44378</v>
      </c>
      <c r="E20" s="16">
        <f>SUMIFS('Data Sales Adidas'!K:K,'Data Sales Adidas'!O:O,Month!C20,'Data Sales Adidas'!P:P,Month!B20)</f>
        <v>78334681</v>
      </c>
    </row>
    <row r="21" spans="1:5" x14ac:dyDescent="0.35">
      <c r="A21" s="11">
        <v>20</v>
      </c>
      <c r="B21" s="11" t="s">
        <v>145</v>
      </c>
      <c r="C21" s="11">
        <v>2021</v>
      </c>
      <c r="D21" s="18">
        <v>44409</v>
      </c>
      <c r="E21" s="16">
        <f>SUMIFS('Data Sales Adidas'!K:K,'Data Sales Adidas'!O:O,Month!C21,'Data Sales Adidas'!P:P,Month!B21)</f>
        <v>72288221</v>
      </c>
    </row>
    <row r="22" spans="1:5" x14ac:dyDescent="0.35">
      <c r="A22" s="11">
        <v>21</v>
      </c>
      <c r="B22" s="11" t="s">
        <v>146</v>
      </c>
      <c r="C22" s="11">
        <v>2021</v>
      </c>
      <c r="D22" s="18">
        <v>44440</v>
      </c>
      <c r="E22" s="16">
        <f>SUMIFS('Data Sales Adidas'!K:K,'Data Sales Adidas'!O:O,Month!C22,'Data Sales Adidas'!P:P,Month!B22)</f>
        <v>59357023</v>
      </c>
    </row>
    <row r="23" spans="1:5" x14ac:dyDescent="0.35">
      <c r="A23" s="11">
        <v>22</v>
      </c>
      <c r="B23" s="11" t="s">
        <v>147</v>
      </c>
      <c r="C23" s="11">
        <v>2021</v>
      </c>
      <c r="D23" s="18">
        <v>44470</v>
      </c>
      <c r="E23" s="16">
        <f>SUMIFS('Data Sales Adidas'!K:K,'Data Sales Adidas'!O:O,Month!C23,'Data Sales Adidas'!P:P,Month!B23)</f>
        <v>53074764</v>
      </c>
    </row>
    <row r="24" spans="1:5" x14ac:dyDescent="0.35">
      <c r="A24" s="11">
        <v>23</v>
      </c>
      <c r="B24" s="11" t="s">
        <v>148</v>
      </c>
      <c r="C24" s="11">
        <v>2021</v>
      </c>
      <c r="D24" s="18">
        <v>44501</v>
      </c>
      <c r="E24" s="16">
        <f>SUMIFS('Data Sales Adidas'!K:K,'Data Sales Adidas'!O:O,Month!C24,'Data Sales Adidas'!P:P,Month!B24)</f>
        <v>59235040</v>
      </c>
    </row>
    <row r="25" spans="1:5" x14ac:dyDescent="0.35">
      <c r="A25" s="11">
        <v>24</v>
      </c>
      <c r="B25" s="11" t="s">
        <v>149</v>
      </c>
      <c r="C25" s="11">
        <v>2021</v>
      </c>
      <c r="D25" s="18">
        <v>44531</v>
      </c>
      <c r="E25" s="16">
        <f>SUMIFS('Data Sales Adidas'!K:K,'Data Sales Adidas'!O:O,Month!C25,'Data Sales Adidas'!P:P,Month!B25)</f>
        <v>77815430</v>
      </c>
    </row>
    <row r="27" spans="1:5" x14ac:dyDescent="0.35">
      <c r="C27" t="s">
        <v>161</v>
      </c>
      <c r="E27" s="16">
        <f>SUM(E2:E13)</f>
        <v>182080675</v>
      </c>
    </row>
    <row r="28" spans="1:5" x14ac:dyDescent="0.35">
      <c r="C28" s="15" t="s">
        <v>162</v>
      </c>
      <c r="E28" s="16">
        <f>SUM(E14:E25)</f>
        <v>717821450</v>
      </c>
    </row>
  </sheetData>
  <phoneticPr fontId="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Calculations</vt:lpstr>
      <vt:lpstr>Data Sales Adidas</vt:lpstr>
      <vt:lpstr>Analysis</vt:lpstr>
      <vt:lpstr>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Brendan</cp:lastModifiedBy>
  <dcterms:created xsi:type="dcterms:W3CDTF">2015-06-05T18:17:20Z</dcterms:created>
  <dcterms:modified xsi:type="dcterms:W3CDTF">2024-01-24T16:32:18Z</dcterms:modified>
</cp:coreProperties>
</file>