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8e53b46450fab5/Desktop/Excel Tasks/"/>
    </mc:Choice>
  </mc:AlternateContent>
  <xr:revisionPtr revIDLastSave="26" documentId="8_{830DAB99-D3C0-4324-975F-DC444F6F6C8C}" xr6:coauthVersionLast="47" xr6:coauthVersionMax="47" xr10:uidLastSave="{F8929760-AEB8-4368-B4BA-F5EC4808825C}"/>
  <bookViews>
    <workbookView xWindow="-108" yWindow="-108" windowWidth="23256" windowHeight="12456" activeTab="1" xr2:uid="{F585B4CF-54FE-4FAE-8BCE-7927A5412018}"/>
  </bookViews>
  <sheets>
    <sheet name="WAREHOUSE" sheetId="1" r:id="rId1"/>
    <sheet name="Statistics" sheetId="3" r:id="rId2"/>
    <sheet name="Totals" sheetId="4" r:id="rId3"/>
  </sheets>
  <definedNames>
    <definedName name="_xlnm._FilterDatabase" localSheetId="2" hidden="1">Totals!$A$1:$L$1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4" l="1"/>
  <c r="B50" i="4"/>
  <c r="B28" i="4"/>
  <c r="J27" i="4"/>
  <c r="K27" i="4" s="1"/>
  <c r="L27" i="4" s="1"/>
  <c r="J53" i="4"/>
  <c r="K53" i="4" s="1"/>
  <c r="L53" i="4" s="1"/>
  <c r="J49" i="4"/>
  <c r="K49" i="4" s="1"/>
  <c r="L49" i="4" s="1"/>
  <c r="J26" i="4"/>
  <c r="K26" i="4" s="1"/>
  <c r="L26" i="4" s="1"/>
  <c r="J48" i="4"/>
  <c r="K48" i="4" s="1"/>
  <c r="L48" i="4" s="1"/>
  <c r="J25" i="4"/>
  <c r="K25" i="4" s="1"/>
  <c r="L25" i="4" s="1"/>
  <c r="J47" i="4"/>
  <c r="K47" i="4" s="1"/>
  <c r="L47" i="4" s="1"/>
  <c r="J24" i="4"/>
  <c r="K24" i="4" s="1"/>
  <c r="L24" i="4" s="1"/>
  <c r="J46" i="4"/>
  <c r="K46" i="4" s="1"/>
  <c r="L46" i="4" s="1"/>
  <c r="J45" i="4"/>
  <c r="K45" i="4" s="1"/>
  <c r="L45" i="4" s="1"/>
  <c r="J23" i="4"/>
  <c r="K23" i="4" s="1"/>
  <c r="L23" i="4" s="1"/>
  <c r="J22" i="4"/>
  <c r="K22" i="4" s="1"/>
  <c r="L22" i="4" s="1"/>
  <c r="J21" i="4"/>
  <c r="K21" i="4" s="1"/>
  <c r="L21" i="4" s="1"/>
  <c r="J20" i="4"/>
  <c r="K20" i="4" s="1"/>
  <c r="L20" i="4" s="1"/>
  <c r="J44" i="4"/>
  <c r="K44" i="4" s="1"/>
  <c r="L44" i="4" s="1"/>
  <c r="J19" i="4"/>
  <c r="K19" i="4" s="1"/>
  <c r="L19" i="4" s="1"/>
  <c r="J18" i="4"/>
  <c r="K18" i="4" s="1"/>
  <c r="L18" i="4" s="1"/>
  <c r="J17" i="4"/>
  <c r="K17" i="4" s="1"/>
  <c r="L17" i="4" s="1"/>
  <c r="J16" i="4"/>
  <c r="K16" i="4" s="1"/>
  <c r="L16" i="4" s="1"/>
  <c r="J43" i="4"/>
  <c r="K43" i="4" s="1"/>
  <c r="L43" i="4" s="1"/>
  <c r="J15" i="4"/>
  <c r="K15" i="4" s="1"/>
  <c r="L15" i="4" s="1"/>
  <c r="J42" i="4"/>
  <c r="K42" i="4" s="1"/>
  <c r="L42" i="4" s="1"/>
  <c r="J14" i="4"/>
  <c r="K14" i="4" s="1"/>
  <c r="L14" i="4" s="1"/>
  <c r="J52" i="4"/>
  <c r="K52" i="4" s="1"/>
  <c r="L52" i="4" s="1"/>
  <c r="J13" i="4"/>
  <c r="K13" i="4" s="1"/>
  <c r="L13" i="4" s="1"/>
  <c r="J41" i="4"/>
  <c r="K41" i="4" s="1"/>
  <c r="L41" i="4" s="1"/>
  <c r="J40" i="4"/>
  <c r="K40" i="4" s="1"/>
  <c r="L40" i="4" s="1"/>
  <c r="J39" i="4"/>
  <c r="K39" i="4" s="1"/>
  <c r="L39" i="4" s="1"/>
  <c r="J12" i="4"/>
  <c r="K12" i="4" s="1"/>
  <c r="L12" i="4" s="1"/>
  <c r="J38" i="4"/>
  <c r="K38" i="4" s="1"/>
  <c r="L38" i="4" s="1"/>
  <c r="J51" i="4"/>
  <c r="K51" i="4" s="1"/>
  <c r="L51" i="4" s="1"/>
  <c r="J11" i="4"/>
  <c r="K11" i="4" s="1"/>
  <c r="L11" i="4" s="1"/>
  <c r="J10" i="4"/>
  <c r="K10" i="4" s="1"/>
  <c r="L10" i="4" s="1"/>
  <c r="J9" i="4"/>
  <c r="K9" i="4" s="1"/>
  <c r="L9" i="4" s="1"/>
  <c r="J37" i="4"/>
  <c r="K37" i="4" s="1"/>
  <c r="L37" i="4" s="1"/>
  <c r="J36" i="4"/>
  <c r="K36" i="4" s="1"/>
  <c r="L36" i="4" s="1"/>
  <c r="J8" i="4"/>
  <c r="K8" i="4" s="1"/>
  <c r="L8" i="4" s="1"/>
  <c r="J35" i="4"/>
  <c r="K35" i="4" s="1"/>
  <c r="L35" i="4" s="1"/>
  <c r="J7" i="4"/>
  <c r="K7" i="4" s="1"/>
  <c r="L7" i="4" s="1"/>
  <c r="J34" i="4"/>
  <c r="K34" i="4" s="1"/>
  <c r="L34" i="4" s="1"/>
  <c r="J6" i="4"/>
  <c r="K6" i="4" s="1"/>
  <c r="L6" i="4" s="1"/>
  <c r="J5" i="4"/>
  <c r="K5" i="4" s="1"/>
  <c r="L5" i="4" s="1"/>
  <c r="J4" i="4"/>
  <c r="K4" i="4" s="1"/>
  <c r="L4" i="4" s="1"/>
  <c r="J33" i="4"/>
  <c r="K33" i="4" s="1"/>
  <c r="L33" i="4" s="1"/>
  <c r="J3" i="4"/>
  <c r="K3" i="4" s="1"/>
  <c r="L3" i="4" s="1"/>
  <c r="J32" i="4"/>
  <c r="K32" i="4" s="1"/>
  <c r="L32" i="4" s="1"/>
  <c r="J31" i="4"/>
  <c r="K31" i="4" s="1"/>
  <c r="L31" i="4" s="1"/>
  <c r="J2" i="4"/>
  <c r="K2" i="4" s="1"/>
  <c r="L2" i="4" s="1"/>
  <c r="J30" i="4"/>
  <c r="K30" i="4" s="1"/>
  <c r="L30" i="4" s="1"/>
  <c r="J29" i="4"/>
  <c r="K29" i="4" s="1"/>
  <c r="L29" i="4" s="1"/>
  <c r="K2" i="1"/>
  <c r="J2" i="1"/>
  <c r="P2" i="1"/>
  <c r="K3" i="1"/>
  <c r="L3" i="1" s="1"/>
  <c r="K7" i="1"/>
  <c r="L7" i="1" s="1"/>
  <c r="K10" i="1"/>
  <c r="L10" i="1" s="1"/>
  <c r="K11" i="1"/>
  <c r="L11" i="1" s="1"/>
  <c r="K15" i="1"/>
  <c r="L15" i="1" s="1"/>
  <c r="K18" i="1"/>
  <c r="L18" i="1" s="1"/>
  <c r="K19" i="1"/>
  <c r="L19" i="1" s="1"/>
  <c r="K23" i="1"/>
  <c r="L23" i="1" s="1"/>
  <c r="K26" i="1"/>
  <c r="L26" i="1" s="1"/>
  <c r="K27" i="1"/>
  <c r="L27" i="1" s="1"/>
  <c r="K31" i="1"/>
  <c r="L31" i="1" s="1"/>
  <c r="K34" i="1"/>
  <c r="L34" i="1" s="1"/>
  <c r="K35" i="1"/>
  <c r="L35" i="1" s="1"/>
  <c r="K39" i="1"/>
  <c r="L39" i="1" s="1"/>
  <c r="K42" i="1"/>
  <c r="L42" i="1" s="1"/>
  <c r="K43" i="1"/>
  <c r="L43" i="1" s="1"/>
  <c r="K47" i="1"/>
  <c r="L47" i="1" s="1"/>
  <c r="K50" i="1"/>
  <c r="L50" i="1" s="1"/>
  <c r="K51" i="1"/>
  <c r="L51" i="1" s="1"/>
  <c r="J3" i="1"/>
  <c r="J4" i="1"/>
  <c r="K4" i="1" s="1"/>
  <c r="L4" i="1" s="1"/>
  <c r="J5" i="1"/>
  <c r="K5" i="1" s="1"/>
  <c r="L5" i="1" s="1"/>
  <c r="J6" i="1"/>
  <c r="K6" i="1" s="1"/>
  <c r="L6" i="1" s="1"/>
  <c r="J7" i="1"/>
  <c r="J8" i="1"/>
  <c r="K8" i="1" s="1"/>
  <c r="L8" i="1" s="1"/>
  <c r="J9" i="1"/>
  <c r="K9" i="1" s="1"/>
  <c r="L9" i="1" s="1"/>
  <c r="J10" i="1"/>
  <c r="J11" i="1"/>
  <c r="J12" i="1"/>
  <c r="K12" i="1" s="1"/>
  <c r="L12" i="1" s="1"/>
  <c r="J13" i="1"/>
  <c r="K13" i="1" s="1"/>
  <c r="L13" i="1" s="1"/>
  <c r="J14" i="1"/>
  <c r="K14" i="1" s="1"/>
  <c r="L14" i="1" s="1"/>
  <c r="J15" i="1"/>
  <c r="J16" i="1"/>
  <c r="K16" i="1" s="1"/>
  <c r="L16" i="1" s="1"/>
  <c r="J17" i="1"/>
  <c r="K17" i="1" s="1"/>
  <c r="L17" i="1" s="1"/>
  <c r="J18" i="1"/>
  <c r="J19" i="1"/>
  <c r="J20" i="1"/>
  <c r="K20" i="1" s="1"/>
  <c r="L20" i="1" s="1"/>
  <c r="J21" i="1"/>
  <c r="K21" i="1" s="1"/>
  <c r="L21" i="1" s="1"/>
  <c r="J22" i="1"/>
  <c r="K22" i="1" s="1"/>
  <c r="L22" i="1" s="1"/>
  <c r="J23" i="1"/>
  <c r="J24" i="1"/>
  <c r="K24" i="1" s="1"/>
  <c r="L24" i="1" s="1"/>
  <c r="J25" i="1"/>
  <c r="K25" i="1" s="1"/>
  <c r="L25" i="1" s="1"/>
  <c r="J26" i="1"/>
  <c r="J27" i="1"/>
  <c r="J28" i="1"/>
  <c r="K28" i="1" s="1"/>
  <c r="L28" i="1" s="1"/>
  <c r="J29" i="1"/>
  <c r="K29" i="1" s="1"/>
  <c r="L29" i="1" s="1"/>
  <c r="J30" i="1"/>
  <c r="K30" i="1" s="1"/>
  <c r="L30" i="1" s="1"/>
  <c r="J31" i="1"/>
  <c r="J32" i="1"/>
  <c r="K32" i="1" s="1"/>
  <c r="L32" i="1" s="1"/>
  <c r="J33" i="1"/>
  <c r="K33" i="1" s="1"/>
  <c r="L33" i="1" s="1"/>
  <c r="J34" i="1"/>
  <c r="J35" i="1"/>
  <c r="J36" i="1"/>
  <c r="K36" i="1" s="1"/>
  <c r="L36" i="1" s="1"/>
  <c r="J37" i="1"/>
  <c r="K37" i="1" s="1"/>
  <c r="L37" i="1" s="1"/>
  <c r="J38" i="1"/>
  <c r="K38" i="1" s="1"/>
  <c r="L38" i="1" s="1"/>
  <c r="J39" i="1"/>
  <c r="J40" i="1"/>
  <c r="K40" i="1" s="1"/>
  <c r="L40" i="1" s="1"/>
  <c r="J41" i="1"/>
  <c r="K41" i="1" s="1"/>
  <c r="L41" i="1" s="1"/>
  <c r="J42" i="1"/>
  <c r="J43" i="1"/>
  <c r="J44" i="1"/>
  <c r="K44" i="1" s="1"/>
  <c r="L44" i="1" s="1"/>
  <c r="J45" i="1"/>
  <c r="K45" i="1" s="1"/>
  <c r="L45" i="1" s="1"/>
  <c r="J46" i="1"/>
  <c r="K46" i="1" s="1"/>
  <c r="L46" i="1" s="1"/>
  <c r="J47" i="1"/>
  <c r="J48" i="1"/>
  <c r="K48" i="1" s="1"/>
  <c r="L48" i="1" s="1"/>
  <c r="J49" i="1"/>
  <c r="K49" i="1" s="1"/>
  <c r="L49" i="1" s="1"/>
  <c r="J50" i="1"/>
  <c r="J51" i="1"/>
  <c r="B55" i="4" l="1"/>
  <c r="P3" i="1"/>
  <c r="L2" i="1"/>
</calcChain>
</file>

<file path=xl/sharedStrings.xml><?xml version="1.0" encoding="utf-8"?>
<sst xmlns="http://schemas.openxmlformats.org/spreadsheetml/2006/main" count="458" uniqueCount="102">
  <si>
    <t>Brand</t>
  </si>
  <si>
    <t>Model</t>
  </si>
  <si>
    <t>Megapixels</t>
  </si>
  <si>
    <t>LCD Screen</t>
  </si>
  <si>
    <t>Optical Zoom</t>
  </si>
  <si>
    <t>Weight (g)</t>
  </si>
  <si>
    <t xml:space="preserve">List Price </t>
  </si>
  <si>
    <t>Acquisition Cost</t>
  </si>
  <si>
    <t>Quantity</t>
  </si>
  <si>
    <t>Margin %</t>
  </si>
  <si>
    <t>Discount %</t>
  </si>
  <si>
    <t xml:space="preserve">Offers </t>
  </si>
  <si>
    <t>Vista</t>
  </si>
  <si>
    <t>Vista Model PL100</t>
  </si>
  <si>
    <t>2,7"</t>
  </si>
  <si>
    <t>3,0x</t>
  </si>
  <si>
    <t>Obscura</t>
  </si>
  <si>
    <t>Obscura Model 100</t>
  </si>
  <si>
    <t>2,5"</t>
  </si>
  <si>
    <t>3x</t>
  </si>
  <si>
    <t>Frame</t>
  </si>
  <si>
    <t>Frame Model Cyber-Shot</t>
  </si>
  <si>
    <t>5,0x</t>
  </si>
  <si>
    <t>Lumina</t>
  </si>
  <si>
    <t>Lumina Model JV150</t>
  </si>
  <si>
    <t>Aperture</t>
  </si>
  <si>
    <t>Aperture Model DMC-FZ35</t>
  </si>
  <si>
    <t>18x</t>
  </si>
  <si>
    <t>Pictor</t>
  </si>
  <si>
    <t>Pictor Model R10</t>
  </si>
  <si>
    <t>3,0"</t>
  </si>
  <si>
    <t>7,1x</t>
  </si>
  <si>
    <t>Obscura Model 210</t>
  </si>
  <si>
    <t>3,5"</t>
  </si>
  <si>
    <t>Aperture Model DMC-FX65</t>
  </si>
  <si>
    <t>Frame Model CyberShot</t>
  </si>
  <si>
    <t>2,8"</t>
  </si>
  <si>
    <t>Lumina Model F300EXR</t>
  </si>
  <si>
    <t>15,0x</t>
  </si>
  <si>
    <t>Sanyo</t>
  </si>
  <si>
    <t>Sanyo Model VPC-X1200</t>
  </si>
  <si>
    <t>Lumina Model S2550</t>
  </si>
  <si>
    <t>Lumina Model J30</t>
  </si>
  <si>
    <t>Casio</t>
  </si>
  <si>
    <t>Casio Model EX-Z800</t>
  </si>
  <si>
    <t>4,0x</t>
  </si>
  <si>
    <t>Olympus</t>
  </si>
  <si>
    <t>Olympus Model FE-4030</t>
  </si>
  <si>
    <t>Pentax</t>
  </si>
  <si>
    <t>Pentax Model WS80</t>
  </si>
  <si>
    <t>Obscura Model IS</t>
  </si>
  <si>
    <t>4x</t>
  </si>
  <si>
    <t>20,0x</t>
  </si>
  <si>
    <t>Lumina Model AX200</t>
  </si>
  <si>
    <t>12x</t>
  </si>
  <si>
    <t>Obscura Model D10</t>
  </si>
  <si>
    <t>Vista Model ST600</t>
  </si>
  <si>
    <t>Obscura Model HS</t>
  </si>
  <si>
    <t>3,8x</t>
  </si>
  <si>
    <t xml:space="preserve">Olympus Model </t>
  </si>
  <si>
    <t>Casio Model EX-Z400</t>
  </si>
  <si>
    <t>Lumina Model Z70</t>
  </si>
  <si>
    <t>5x</t>
  </si>
  <si>
    <t>Vista Model WB650</t>
  </si>
  <si>
    <t>Pentax Model H90</t>
  </si>
  <si>
    <t>Nikon</t>
  </si>
  <si>
    <t>Nikon Model P7000</t>
  </si>
  <si>
    <t>Lumina Model J40</t>
  </si>
  <si>
    <t>Pictor Model CX2</t>
  </si>
  <si>
    <t>10,7x</t>
  </si>
  <si>
    <t>Nikon Model L22</t>
  </si>
  <si>
    <t>3,6x</t>
  </si>
  <si>
    <t>Nikon Model S6000</t>
  </si>
  <si>
    <t>7,0x</t>
  </si>
  <si>
    <t>Nikon Model S570</t>
  </si>
  <si>
    <t>Olympus Model 9010</t>
  </si>
  <si>
    <t>10,0x</t>
  </si>
  <si>
    <t>Nikon Model S1100pj</t>
  </si>
  <si>
    <t>Aperture Model DMC-G10</t>
  </si>
  <si>
    <t>3,2x</t>
  </si>
  <si>
    <t>10x</t>
  </si>
  <si>
    <t>Lumina Model F70EXR</t>
  </si>
  <si>
    <t>Lumina Model F80EXR</t>
  </si>
  <si>
    <t>Lumina Model JV100</t>
  </si>
  <si>
    <t>Pentax Model I10</t>
  </si>
  <si>
    <t>Nikon Model P100</t>
  </si>
  <si>
    <t>26x</t>
  </si>
  <si>
    <t>Casio Model EX-Z35</t>
  </si>
  <si>
    <t>15x</t>
  </si>
  <si>
    <t>Sanyo Model VPC-S600</t>
  </si>
  <si>
    <t>2,4"</t>
  </si>
  <si>
    <t>Row Labels</t>
  </si>
  <si>
    <t>Grand Total</t>
  </si>
  <si>
    <t>Average of Quantity</t>
  </si>
  <si>
    <t>Avg Quanity</t>
  </si>
  <si>
    <t>Avg Discount %</t>
  </si>
  <si>
    <t>Average of Discount %</t>
  </si>
  <si>
    <t xml:space="preserve">Discount % </t>
  </si>
  <si>
    <t>Underpriced Count</t>
  </si>
  <si>
    <t>Super Offer Count</t>
  </si>
  <si>
    <t>Until stocks last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</si>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</sst>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9" fillId="0" borderId="13" xfId="0" applyFont="1" applyBorder="1"/>
    <xf numFmtId="0" fontId="19" fillId="0" borderId="14" xfId="0" applyFont="1" applyBorder="1"/>
    <xf numFmtId="0" fontId="19" fillId="0" borderId="15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8" fillId="33" borderId="10" xfId="0" applyFont="1" applyFill="1" applyBorder="1"/>
    <xf numFmtId="0" fontId="20" fillId="0" borderId="11" xfId="0" applyFont="1" applyBorder="1"/>
    <xf numFmtId="0" fontId="20" fillId="0" borderId="10" xfId="0" applyFont="1" applyBorder="1"/>
    <xf numFmtId="9" fontId="20" fillId="0" borderId="10" xfId="0" applyNumberFormat="1" applyFont="1" applyBorder="1"/>
    <xf numFmtId="0" fontId="20" fillId="0" borderId="12" xfId="0" applyFont="1" applyBorder="1"/>
    <xf numFmtId="0" fontId="20" fillId="0" borderId="16" xfId="0" applyFont="1" applyBorder="1"/>
    <xf numFmtId="0" fontId="20" fillId="0" borderId="17" xfId="0" applyFont="1" applyBorder="1"/>
    <xf numFmtId="9" fontId="20" fillId="0" borderId="17" xfId="0" applyNumberFormat="1" applyFont="1" applyBorder="1"/>
    <xf numFmtId="0" fontId="20" fillId="0" borderId="18" xfId="0" applyFont="1" applyBorder="1"/>
    <xf numFmtId="9" fontId="0" fillId="0" borderId="0" xfId="0" applyNumberFormat="1"/>
    <xf numFmtId="9" fontId="0" fillId="0" borderId="0" xfId="42" applyFont="1"/>
    <xf numFmtId="0" fontId="16" fillId="0" borderId="0" xfId="0" applyFont="1"/>
    <xf numFmtId="0" fontId="18" fillId="33" borderId="10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13" formatCode="0%"/>
    </dxf>
    <dxf>
      <font>
        <i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i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</font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1.xlsx]Statistics!PivotTable2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Statistics!$B$2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Statistics!$A$3:$A$14</c:f>
              <c:strCache>
                <c:ptCount val="11"/>
                <c:pt idx="0">
                  <c:v>Aperture</c:v>
                </c:pt>
                <c:pt idx="1">
                  <c:v>Casio</c:v>
                </c:pt>
                <c:pt idx="2">
                  <c:v>Frame</c:v>
                </c:pt>
                <c:pt idx="3">
                  <c:v>Lumina</c:v>
                </c:pt>
                <c:pt idx="4">
                  <c:v>Nikon</c:v>
                </c:pt>
                <c:pt idx="5">
                  <c:v>Obscura</c:v>
                </c:pt>
                <c:pt idx="6">
                  <c:v>Olympus</c:v>
                </c:pt>
                <c:pt idx="7">
                  <c:v>Pentax</c:v>
                </c:pt>
                <c:pt idx="8">
                  <c:v>Pictor</c:v>
                </c:pt>
                <c:pt idx="9">
                  <c:v>Sanyo</c:v>
                </c:pt>
                <c:pt idx="10">
                  <c:v>Vista</c:v>
                </c:pt>
              </c:strCache>
            </c:strRef>
          </c:cat>
          <c:val>
            <c:numRef>
              <c:f>Statistics!$B$3:$B$14</c:f>
              <c:numCache>
                <c:formatCode>General</c:formatCode>
                <c:ptCount val="11"/>
                <c:pt idx="0">
                  <c:v>82.333333333333329</c:v>
                </c:pt>
                <c:pt idx="1">
                  <c:v>86.5</c:v>
                </c:pt>
                <c:pt idx="2">
                  <c:v>73.5</c:v>
                </c:pt>
                <c:pt idx="3">
                  <c:v>58.090909090909093</c:v>
                </c:pt>
                <c:pt idx="4">
                  <c:v>57.166666666666664</c:v>
                </c:pt>
                <c:pt idx="5">
                  <c:v>60.333333333333336</c:v>
                </c:pt>
                <c:pt idx="6">
                  <c:v>79.666666666666671</c:v>
                </c:pt>
                <c:pt idx="7">
                  <c:v>57.666666666666664</c:v>
                </c:pt>
                <c:pt idx="8">
                  <c:v>62.5</c:v>
                </c:pt>
                <c:pt idx="9">
                  <c:v>91</c:v>
                </c:pt>
                <c:pt idx="10">
                  <c:v>70.333333333333329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2-4582-9979-03492809F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02679856"/>
        <c:axId val="702682256"/>
      </c:barChart>
      <c:catAx>
        <c:axId val="70267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82256"/>
        <c:crosses val="autoZero"/>
        <c:auto val="1"/>
        <c:lblAlgn val="ctr"/>
        <c:lblOffset val="100"/>
        <c:noMultiLvlLbl val="0"/>
      </c:catAx>
      <c:valAx>
        <c:axId val="7026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7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1.xlsx]Statistics!PivotTable3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Statistics!$B$16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Statistics!$A$17:$A$28</c:f>
              <c:strCache>
                <c:ptCount val="11"/>
                <c:pt idx="0">
                  <c:v>Aperture</c:v>
                </c:pt>
                <c:pt idx="1">
                  <c:v>Casio</c:v>
                </c:pt>
                <c:pt idx="2">
                  <c:v>Frame</c:v>
                </c:pt>
                <c:pt idx="3">
                  <c:v>Lumina</c:v>
                </c:pt>
                <c:pt idx="4">
                  <c:v>Nikon</c:v>
                </c:pt>
                <c:pt idx="5">
                  <c:v>Obscura</c:v>
                </c:pt>
                <c:pt idx="6">
                  <c:v>Olympus</c:v>
                </c:pt>
                <c:pt idx="7">
                  <c:v>Pentax</c:v>
                </c:pt>
                <c:pt idx="8">
                  <c:v>Pictor</c:v>
                </c:pt>
                <c:pt idx="9">
                  <c:v>Sanyo</c:v>
                </c:pt>
                <c:pt idx="10">
                  <c:v>Vista</c:v>
                </c:pt>
              </c:strCache>
            </c:strRef>
          </c:cat>
          <c:val>
            <c:numRef>
              <c:f>Statistics!$B$17:$B$28</c:f>
              <c:numCache>
                <c:formatCode>0%</c:formatCode>
                <c:ptCount val="11"/>
                <c:pt idx="0">
                  <c:v>0.21666666666666667</c:v>
                </c:pt>
                <c:pt idx="1">
                  <c:v>0.22500000000000001</c:v>
                </c:pt>
                <c:pt idx="2">
                  <c:v>0.22500000000000001</c:v>
                </c:pt>
                <c:pt idx="3">
                  <c:v>0.17363636363636362</c:v>
                </c:pt>
                <c:pt idx="4">
                  <c:v>0.25</c:v>
                </c:pt>
                <c:pt idx="5">
                  <c:v>0.17555555555555558</c:v>
                </c:pt>
                <c:pt idx="6">
                  <c:v>0.15</c:v>
                </c:pt>
                <c:pt idx="7">
                  <c:v>0.15</c:v>
                </c:pt>
                <c:pt idx="8">
                  <c:v>0.25</c:v>
                </c:pt>
                <c:pt idx="9">
                  <c:v>0.2</c:v>
                </c:pt>
                <c:pt idx="10">
                  <c:v>0.21666666666666667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B-4D1E-B023-E0A40485E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120112"/>
        <c:axId val="766121072"/>
      </c:lineChart>
      <c:catAx>
        <c:axId val="766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21072"/>
        <c:crosses val="autoZero"/>
        <c:auto val="1"/>
        <c:lblAlgn val="ctr"/>
        <c:lblOffset val="100"/>
        <c:noMultiLvlLbl val="0"/>
      </c:catAx>
      <c:valAx>
        <c:axId val="7661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0</xdr:row>
      <xdr:rowOff>102870</xdr:rowOff>
    </xdr:from>
    <xdr:to>
      <xdr:col>9</xdr:col>
      <xdr:colOff>76200</xdr:colOff>
      <xdr:row>12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1B1FE-73EA-A6E6-A244-E2DF68F38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464820</xdr:colOff>
      <xdr:row>14</xdr:row>
      <xdr:rowOff>72390</xdr:rowOff>
    </xdr:from>
    <xdr:to>
      <xdr:col>9</xdr:col>
      <xdr:colOff>121920</xdr:colOff>
      <xdr:row>28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3C83-E508-F226-0869-43C406A1B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6.852903240739" createdVersion="8" refreshedVersion="8" minRefreshableVersion="3" recordCount="50" xr:uid="{FA8FB277-E291-4D85-BF1A-C8D8A1A91E84}">
  <cacheSource type="worksheet">
    <worksheetSource name="Table1"/>
  </cacheSource>
  <cacheFields count="12">
    <cacheField name="Brand" numFmtId="0">
      <sharedItems count="11">
        <s v="Vista"/>
        <s v="Obscura"/>
        <s v="Frame"/>
        <s v="Lumina"/>
        <s v="Aperture"/>
        <s v="Pictor"/>
        <s v="Sanyo"/>
        <s v="Casio"/>
        <s v="Olympus"/>
        <s v="Pentax"/>
        <s v="Nikon"/>
      </sharedItems>
    </cacheField>
    <cacheField name="Model" numFmtId="0">
      <sharedItems/>
    </cacheField>
    <cacheField name="Megapixels" numFmtId="0">
      <sharedItems containsSemiMixedTypes="0" containsString="0" containsNumber="1" minValue="6" maxValue="14.2"/>
    </cacheField>
    <cacheField name="LCD Screen" numFmtId="0">
      <sharedItems/>
    </cacheField>
    <cacheField name="Optical Zoom" numFmtId="0">
      <sharedItems/>
    </cacheField>
    <cacheField name="Weight (g)" numFmtId="0">
      <sharedItems containsSemiMixedTypes="0" containsString="0" containsNumber="1" minValue="126" maxValue="577.20000000000005"/>
    </cacheField>
    <cacheField name="List Price " numFmtId="0">
      <sharedItems containsSemiMixedTypes="0" containsString="0" containsNumber="1" minValue="5324.55" maxValue="40285.629999999997"/>
    </cacheField>
    <cacheField name="Acquisition Cost" numFmtId="0">
      <sharedItems containsSemiMixedTypes="0" containsString="0" containsNumber="1" minValue="4358.2" maxValue="31825.64"/>
    </cacheField>
    <cacheField name="Quantity" numFmtId="0">
      <sharedItems containsSemiMixedTypes="0" containsString="0" containsNumber="1" containsInteger="1" minValue="23" maxValue="107"/>
    </cacheField>
    <cacheField name="Margin %" numFmtId="9">
      <sharedItems containsSemiMixedTypes="0" containsString="0" containsNumber="1" minValue="9.9927693420101341E-2" maxValue="0.29999999999999993"/>
    </cacheField>
    <cacheField name="Discount %" numFmtId="9">
      <sharedItems containsSemiMixedTypes="0" containsString="0" containsNumber="1" minValue="0.08" maxValue="0.25"/>
    </cacheField>
    <cacheField name="Offers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Vista Model PL100"/>
    <n v="12.2"/>
    <s v="2,7&quot;"/>
    <s v="3,0x"/>
    <n v="133.19999999999999"/>
    <n v="7365.82"/>
    <n v="5965.96"/>
    <n v="83"/>
    <n v="0.19004808697470205"/>
    <n v="0.15"/>
    <s v="Underpriced"/>
  </r>
  <r>
    <x v="1"/>
    <s v="Obscura Model 100"/>
    <n v="12.1"/>
    <s v="2,5&quot;"/>
    <s v="3x"/>
    <n v="138"/>
    <n v="11188.1"/>
    <n v="9062.1299999999992"/>
    <n v="38"/>
    <n v="0.19002064693737106"/>
    <n v="0.15"/>
    <s v="Underpriced"/>
  </r>
  <r>
    <x v="2"/>
    <s v="Frame Model Cyber-Shot"/>
    <n v="14.1"/>
    <s v="2,7&quot;"/>
    <s v="5,0x"/>
    <n v="129.6"/>
    <n v="12306.91"/>
    <n v="9599.59"/>
    <n v="80"/>
    <n v="0.21998373271601074"/>
    <n v="0.25"/>
    <s v="Super Offer"/>
  </r>
  <r>
    <x v="3"/>
    <s v="Lumina Model JV150"/>
    <n v="14"/>
    <s v="2,7&quot;"/>
    <s v="3,0x"/>
    <n v="127.2"/>
    <n v="5880.49"/>
    <n v="5115.88"/>
    <n v="44"/>
    <n v="0.13002487887914096"/>
    <n v="0.15"/>
    <s v="Underpriced"/>
  </r>
  <r>
    <x v="4"/>
    <s v="Aperture Model DMC-FZ35"/>
    <n v="12.1"/>
    <s v="2,7&quot;"/>
    <s v="18x"/>
    <n v="440.4"/>
    <n v="19578.02"/>
    <n v="17033.169999999998"/>
    <n v="86"/>
    <n v="0.12998505466844973"/>
    <n v="0.15"/>
    <s v="Underpriced"/>
  </r>
  <r>
    <x v="5"/>
    <s v="Pictor Model R10"/>
    <n v="10"/>
    <s v="3,0&quot;"/>
    <s v="7,1x"/>
    <n v="201.6"/>
    <n v="9324.7000000000007"/>
    <n v="7273.42"/>
    <n v="47"/>
    <n v="0.21998348472336918"/>
    <n v="0.25"/>
    <s v="Super Offer"/>
  </r>
  <r>
    <x v="1"/>
    <s v="Obscura Model 210"/>
    <n v="14.1"/>
    <s v="3,5&quot;"/>
    <s v="5,0x"/>
    <n v="164.4"/>
    <n v="18520.810000000001"/>
    <n v="16483.39"/>
    <n v="44"/>
    <n v="0.11000706772543975"/>
    <n v="0.15"/>
    <s v="Underpriced"/>
  </r>
  <r>
    <x v="4"/>
    <s v="Aperture Model DMC-FX65"/>
    <n v="12.1"/>
    <s v="2,7&quot;"/>
    <s v="5,0x"/>
    <n v="151.19999999999999"/>
    <n v="10626.77"/>
    <n v="8289.0499999999993"/>
    <n v="105"/>
    <n v="0.21998405912615038"/>
    <n v="0.25"/>
    <s v="Super Offer"/>
  </r>
  <r>
    <x v="2"/>
    <s v="Frame Model CyberShot"/>
    <n v="12.2"/>
    <s v="2,8&quot;"/>
    <s v="5,0x"/>
    <n v="156"/>
    <n v="17536.75"/>
    <n v="13853.84"/>
    <n v="92"/>
    <n v="0.21001097694840834"/>
    <n v="0.25"/>
    <s v="Super Offer"/>
  </r>
  <r>
    <x v="3"/>
    <s v="Lumina Model F300EXR"/>
    <n v="12"/>
    <s v="3,0&quot;"/>
    <s v="15,0x"/>
    <n v="234"/>
    <n v="15661.8"/>
    <n v="10963.26"/>
    <n v="23"/>
    <n v="0.29999999999999993"/>
    <n v="0.25"/>
    <s v="Super Offer"/>
  </r>
  <r>
    <x v="6"/>
    <s v="Sanyo Model VPC-X1200"/>
    <n v="12.1"/>
    <s v="2,7&quot;"/>
    <s v="3,0x"/>
    <n v="138"/>
    <n v="6715.17"/>
    <n v="5841.99"/>
    <n v="104"/>
    <n v="0.13003095975232201"/>
    <n v="0.15"/>
    <s v="Underpriced"/>
  </r>
  <r>
    <x v="3"/>
    <s v="Lumina Model S2550"/>
    <n v="12"/>
    <s v="3,0&quot;"/>
    <s v="18x"/>
    <n v="409.2"/>
    <n v="12957.56"/>
    <n v="9329.32"/>
    <n v="56"/>
    <n v="0.28000950796291896"/>
    <n v="0.25"/>
    <s v="Super Offer"/>
  </r>
  <r>
    <x v="3"/>
    <s v="Lumina Model J30"/>
    <n v="12.2"/>
    <s v="2,7&quot;"/>
    <s v="3,0x"/>
    <n v="135.6"/>
    <n v="5641.79"/>
    <n v="4907.9799999999996"/>
    <n v="80"/>
    <n v="0.13006687593831043"/>
    <n v="0.15"/>
    <s v="Underpriced"/>
  </r>
  <r>
    <x v="7"/>
    <s v="Casio Model EX-Z800"/>
    <n v="14.1"/>
    <s v="3,0&quot;"/>
    <s v="4,0x"/>
    <n v="148.80000000000001"/>
    <n v="8250.5499999999993"/>
    <n v="5858.16"/>
    <n v="78"/>
    <n v="0.28996733551096587"/>
    <n v="0.25"/>
    <s v="Super Offer"/>
  </r>
  <r>
    <x v="8"/>
    <s v="Olympus Model FE-4030"/>
    <n v="14"/>
    <s v="2,7&quot;"/>
    <s v="4,0x"/>
    <n v="139.19999999999999"/>
    <n v="12134.43"/>
    <n v="10678.36"/>
    <n v="99"/>
    <n v="0.11999492353575732"/>
    <n v="0.15"/>
    <s v="Underpriced"/>
  </r>
  <r>
    <x v="9"/>
    <s v="Pentax Model WS80"/>
    <n v="10"/>
    <s v="2,7&quot;"/>
    <s v="5,0x"/>
    <n v="126"/>
    <n v="8389.92"/>
    <n v="7047.81"/>
    <n v="48"/>
    <n v="0.15996696035242286"/>
    <n v="0.15"/>
    <s v="Underpriced"/>
  </r>
  <r>
    <x v="1"/>
    <s v="Obscura Model IS"/>
    <n v="12.1"/>
    <s v="2,7&quot;"/>
    <s v="4x"/>
    <n v="163.19999999999999"/>
    <n v="11344.41"/>
    <n v="8962.0300000000007"/>
    <n v="56"/>
    <n v="0.21000475123871573"/>
    <n v="0.25"/>
    <s v="Super Offer"/>
  </r>
  <r>
    <x v="2"/>
    <s v="Frame Model Cyber-Shot"/>
    <n v="9.1"/>
    <s v="3,0&quot;"/>
    <s v="20,0x"/>
    <n v="543.6"/>
    <n v="23505.79"/>
    <n v="17394.3"/>
    <n v="81"/>
    <n v="0.25999934484227083"/>
    <n v="0.25"/>
    <s v="Super Offer"/>
  </r>
  <r>
    <x v="3"/>
    <s v="Lumina Model AX200"/>
    <n v="12.2"/>
    <s v="2,7&quot;"/>
    <s v="5,0x"/>
    <n v="234"/>
    <n v="6525.75"/>
    <n v="4633.09"/>
    <n v="66"/>
    <n v="0.2900294985250737"/>
    <n v="0.25"/>
    <s v="Super Offer"/>
  </r>
  <r>
    <x v="1"/>
    <s v="Obscura Model IS"/>
    <n v="10.1"/>
    <s v="3,0&quot;"/>
    <s v="12x"/>
    <n v="312"/>
    <n v="12968.34"/>
    <n v="11671.66"/>
    <n v="26"/>
    <n v="9.9988124925780811E-2"/>
    <n v="0.08"/>
    <s v="Until stocks last"/>
  </r>
  <r>
    <x v="1"/>
    <s v="Obscura Model D10"/>
    <n v="12.1"/>
    <s v="2,5&quot;"/>
    <s v="3x"/>
    <n v="168"/>
    <n v="20674.5"/>
    <n v="17160.22"/>
    <n v="32"/>
    <n v="0.16998137802607072"/>
    <n v="0.15"/>
    <s v="Underpriced"/>
  </r>
  <r>
    <x v="0"/>
    <s v="Vista Model ST600"/>
    <n v="14.2"/>
    <s v="3,5&quot;"/>
    <s v="5,0x"/>
    <n v="176.4"/>
    <n v="13619.76"/>
    <n v="10214.82"/>
    <n v="86"/>
    <n v="0.25000000000000006"/>
    <n v="0.25"/>
    <s v="Super Offer"/>
  </r>
  <r>
    <x v="1"/>
    <s v="Obscura Model HS"/>
    <n v="10"/>
    <s v="3,0&quot;"/>
    <s v="3,8x"/>
    <n v="180"/>
    <n v="19956.86"/>
    <n v="16963.099999999999"/>
    <n v="84"/>
    <n v="0.15001157496720435"/>
    <n v="0.15"/>
    <s v="Underpriced"/>
  </r>
  <r>
    <x v="8"/>
    <s v="Olympus Model "/>
    <n v="12"/>
    <s v="2,7&quot;"/>
    <s v="5,0x"/>
    <n v="180"/>
    <n v="11516.89"/>
    <n v="9328.5499999999993"/>
    <n v="75"/>
    <n v="0.19001136591562481"/>
    <n v="0.15"/>
    <s v="Underpriced"/>
  </r>
  <r>
    <x v="1"/>
    <s v="Obscura Model IS"/>
    <n v="10"/>
    <s v="2,5&quot;"/>
    <s v="4,0x"/>
    <n v="144"/>
    <n v="7833.21"/>
    <n v="6971.58"/>
    <n v="75"/>
    <n v="0.10999705101739901"/>
    <n v="0.15"/>
    <s v="Underpriced"/>
  </r>
  <r>
    <x v="7"/>
    <s v="Casio Model EX-Z400"/>
    <n v="12.1"/>
    <s v="3,0&quot;"/>
    <s v="4,0x"/>
    <n v="157.19999999999999"/>
    <n v="11572.33"/>
    <n v="9026.7099999999991"/>
    <n v="107"/>
    <n v="0.21997471554993686"/>
    <n v="0.25"/>
    <s v="Super Offer"/>
  </r>
  <r>
    <x v="3"/>
    <s v="Lumina Model Z70"/>
    <n v="12.2"/>
    <s v="2,7&quot;"/>
    <s v="5x"/>
    <n v="148.80000000000001"/>
    <n v="5324.55"/>
    <n v="4792.4799999999996"/>
    <n v="71"/>
    <n v="9.9927693420101341E-2"/>
    <n v="0.08"/>
    <s v="Until stocks last"/>
  </r>
  <r>
    <x v="0"/>
    <s v="Vista Model WB650"/>
    <n v="12.2"/>
    <s v="3,5&quot;"/>
    <s v="15,0x"/>
    <n v="256.8"/>
    <n v="19310.830000000002"/>
    <n v="15255.24"/>
    <n v="42"/>
    <n v="0.21001634833924807"/>
    <n v="0.25"/>
    <s v="Super Offer"/>
  </r>
  <r>
    <x v="9"/>
    <s v="Pentax Model H90"/>
    <n v="12.1"/>
    <s v="2,7&quot;"/>
    <s v="5,0x"/>
    <n v="183.6"/>
    <n v="7922.53"/>
    <n v="6813.73"/>
    <n v="41"/>
    <n v="0.13995529205948104"/>
    <n v="0.15"/>
    <s v="Underpriced"/>
  </r>
  <r>
    <x v="10"/>
    <s v="Nikon Model P7000"/>
    <n v="10.1"/>
    <s v="3,0&quot;"/>
    <s v="7,1x"/>
    <n v="144"/>
    <n v="28162.75"/>
    <n v="21121.87"/>
    <n v="80"/>
    <n v="0.25000683526999318"/>
    <n v="0.25"/>
    <s v="Super Offer"/>
  </r>
  <r>
    <x v="3"/>
    <s v="Lumina Model J40"/>
    <n v="12.2"/>
    <s v="3,0&quot;"/>
    <s v="3,0x"/>
    <n v="135.6"/>
    <n v="5641.79"/>
    <n v="5077.38"/>
    <n v="33"/>
    <n v="0.10004094445202673"/>
    <n v="0.15"/>
    <s v="Underpriced"/>
  </r>
  <r>
    <x v="5"/>
    <s v="Pictor Model CX2"/>
    <n v="9.2899999999999991"/>
    <s v="3,0&quot;"/>
    <s v="10,7x"/>
    <n v="222"/>
    <n v="14832.51"/>
    <n v="11865.7"/>
    <n v="78"/>
    <n v="0.2000207651975289"/>
    <n v="0.25"/>
    <s v="Super Offer"/>
  </r>
  <r>
    <x v="10"/>
    <s v="Nikon Model L22"/>
    <n v="12"/>
    <s v="3,0&quot;"/>
    <s v="3,6x"/>
    <n v="219.6"/>
    <n v="5969.81"/>
    <n v="4596.8999999999996"/>
    <n v="35"/>
    <n v="0.22997549335741016"/>
    <n v="0.25"/>
    <s v="Super Offer"/>
  </r>
  <r>
    <x v="10"/>
    <s v="Nikon Model S6000"/>
    <n v="14.2"/>
    <s v="2,7&quot;"/>
    <s v="7,0x"/>
    <n v="187.2"/>
    <n v="19239.22"/>
    <n v="14044.8"/>
    <n v="44"/>
    <n v="0.26999119506923885"/>
    <n v="0.25"/>
    <s v="Super Offer"/>
  </r>
  <r>
    <x v="10"/>
    <s v="Nikon Model S570"/>
    <n v="12"/>
    <s v="2,7&quot;"/>
    <s v="5,0x"/>
    <n v="432"/>
    <n v="7605.29"/>
    <n v="5780.39"/>
    <n v="77"/>
    <n v="0.239951402247646"/>
    <n v="0.25"/>
    <s v="Super Offer"/>
  </r>
  <r>
    <x v="8"/>
    <s v="Olympus Model 9010"/>
    <n v="14"/>
    <s v="2,7&quot;"/>
    <s v="10,0x"/>
    <n v="205.2"/>
    <n v="20512.8"/>
    <n v="17640.7"/>
    <n v="65"/>
    <n v="0.14001501501501495"/>
    <n v="0.15"/>
    <s v="Underpriced"/>
  </r>
  <r>
    <x v="10"/>
    <s v="Nikon Model S1100pj"/>
    <n v="14.1"/>
    <s v="3,0&quot;"/>
    <s v="5,0x"/>
    <n v="186"/>
    <n v="20674.5"/>
    <n v="15092.77"/>
    <n v="26"/>
    <n v="0.26998137802607075"/>
    <n v="0.25"/>
    <s v="Super Offer"/>
  </r>
  <r>
    <x v="4"/>
    <s v="Aperture Model DMC-G10"/>
    <n v="12.1"/>
    <s v="3,0&quot;"/>
    <s v="3,2x"/>
    <n v="403.2"/>
    <n v="40285.629999999997"/>
    <n v="31825.64"/>
    <n v="56"/>
    <n v="0.21000019113515164"/>
    <n v="0.25"/>
    <s v="Super Offer"/>
  </r>
  <r>
    <x v="1"/>
    <s v="Obscura Model HS"/>
    <n v="10"/>
    <s v="3,0&quot;"/>
    <s v="10x"/>
    <n v="200.4"/>
    <n v="20891.64"/>
    <n v="16295.51"/>
    <n v="92"/>
    <n v="0.21999852572607986"/>
    <n v="0.25"/>
    <s v="Super Offer"/>
  </r>
  <r>
    <x v="7"/>
    <s v="Casio Model EX-Z800"/>
    <n v="14.1"/>
    <s v="3,0&quot;"/>
    <s v="4x"/>
    <n v="148.80000000000001"/>
    <n v="8250.5499999999993"/>
    <n v="6270.11"/>
    <n v="69"/>
    <n v="0.24003733084461032"/>
    <n v="0.25"/>
    <s v="Super Offer"/>
  </r>
  <r>
    <x v="3"/>
    <s v="Lumina Model F70EXR"/>
    <n v="10"/>
    <s v="2,7&quot;"/>
    <s v="10,0x"/>
    <n v="216"/>
    <n v="10164.77"/>
    <n v="8945.09"/>
    <n v="63"/>
    <n v="0.11999090977956217"/>
    <n v="0.15"/>
    <s v="Underpriced"/>
  </r>
  <r>
    <x v="2"/>
    <s v="Frame Model Cyber-Shot"/>
    <n v="14.1"/>
    <s v="3,0&quot;"/>
    <s v="10x"/>
    <n v="204"/>
    <n v="13063.05"/>
    <n v="11103.4"/>
    <n v="41"/>
    <n v="0.15001473622163275"/>
    <n v="0.15"/>
    <s v="Underpriced"/>
  </r>
  <r>
    <x v="3"/>
    <s v="Lumina Model F80EXR"/>
    <n v="12"/>
    <s v="3,0&quot;"/>
    <s v="10,0x"/>
    <n v="219.6"/>
    <n v="11372.13"/>
    <n v="8074.22"/>
    <n v="81"/>
    <n v="0.28999932290608699"/>
    <n v="0.25"/>
    <s v="Super Offer"/>
  </r>
  <r>
    <x v="3"/>
    <s v="Lumina Model JV100"/>
    <n v="12.2"/>
    <s v="2,7&quot;"/>
    <s v="3,0x"/>
    <n v="127.2"/>
    <n v="5457.76"/>
    <n v="4420.57"/>
    <n v="59"/>
    <n v="0.19003950338600459"/>
    <n v="0.15"/>
    <s v="Underpriced"/>
  </r>
  <r>
    <x v="1"/>
    <s v="Obscura Model IS"/>
    <n v="12.1"/>
    <s v="2,7&quot;"/>
    <s v="4,0x"/>
    <n v="168"/>
    <n v="8584.73"/>
    <n v="6782.16"/>
    <n v="96"/>
    <n v="0.20997398869853795"/>
    <n v="0.25"/>
    <s v="Super Offer"/>
  </r>
  <r>
    <x v="9"/>
    <s v="Pentax Model I10"/>
    <n v="12.1"/>
    <s v="2,7&quot;"/>
    <s v="5,0x"/>
    <n v="158.4"/>
    <n v="6525.75"/>
    <n v="5286.05"/>
    <n v="84"/>
    <n v="0.18997050147492622"/>
    <n v="0.15"/>
    <s v="Underpriced"/>
  </r>
  <r>
    <x v="10"/>
    <s v="Nikon Model P100"/>
    <n v="10.3"/>
    <s v="3,0&quot;"/>
    <s v="26x"/>
    <n v="577.20000000000005"/>
    <n v="28513.1"/>
    <n v="21099.54"/>
    <n v="81"/>
    <n v="0.2600054010261949"/>
    <n v="0.25"/>
    <s v="Super Offer"/>
  </r>
  <r>
    <x v="7"/>
    <s v="Casio Model EX-Z35"/>
    <n v="12.1"/>
    <s v="2,5&quot;"/>
    <s v="3x"/>
    <n v="150"/>
    <n v="5497.03"/>
    <n v="4837.1400000000003"/>
    <n v="92"/>
    <n v="0.12004482420507064"/>
    <n v="0.15"/>
    <s v="Underpriced"/>
  </r>
  <r>
    <x v="3"/>
    <s v="Lumina Model F300EXR"/>
    <n v="12"/>
    <s v="3,0&quot;"/>
    <s v="15x"/>
    <n v="234"/>
    <n v="15661.8"/>
    <n v="14095.62"/>
    <n v="63"/>
    <n v="9.9999999999999908E-2"/>
    <n v="0.08"/>
    <s v="Until stocks last"/>
  </r>
  <r>
    <x v="6"/>
    <s v="Sanyo Model VPC-S600"/>
    <n v="6"/>
    <s v="2,4&quot;"/>
    <s v="3,0x"/>
    <n v="156"/>
    <n v="5969.81"/>
    <n v="4358.2"/>
    <n v="78"/>
    <n v="0.26996001547787962"/>
    <n v="0.25"/>
    <s v="Super Off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FFCF8-BF0C-4BCD-BE38-7A4DB3F7C92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6:B28" firstHeaderRow="1" firstDataRow="1" firstDataCol="1"/>
  <pivotFields count="12">
    <pivotField axis="axisRow" showAll="0">
      <items count="12">
        <item x="4"/>
        <item x="7"/>
        <item x="2"/>
        <item x="3"/>
        <item x="10"/>
        <item x="1"/>
        <item x="8"/>
        <item x="9"/>
        <item x="5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dataField="1" numFmtId="9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Discount %" fld="10" subtotal="average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1C16D-EE83-4E06-8240-7816AEE60A6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:B14" firstHeaderRow="1" firstDataRow="1" firstDataCol="1"/>
  <pivotFields count="12">
    <pivotField axis="axisRow" showAll="0">
      <items count="12">
        <item x="4"/>
        <item x="7"/>
        <item x="2"/>
        <item x="3"/>
        <item x="10"/>
        <item x="1"/>
        <item x="8"/>
        <item x="9"/>
        <item x="5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9" showAll="0"/>
    <pivotField numFmtId="9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Quantity" fld="8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7AA64-06C6-4722-927B-292EDC4895AD}" name="Table1" displayName="Table1" ref="A1:L51" totalsRowShown="0" headerRowDxfId="17" dataDxfId="15" headerRowBorderDxfId="16" tableBorderDxfId="14" totalsRowBorderDxfId="13">
  <autoFilter ref="A1:L51" xr:uid="{9FF7AA64-06C6-4722-927B-292EDC4895AD}"/>
  <tableColumns count="12">
    <tableColumn id="1" xr3:uid="{19532022-0208-451C-94B8-57837B2CDAA6}" name="Brand" dataDxfId="12"/>
    <tableColumn id="2" xr3:uid="{63EA0327-294C-46EF-A8B2-3A8638E00528}" name="Model" dataDxfId="11"/>
    <tableColumn id="3" xr3:uid="{03EBFCA0-8102-4352-B0B2-502C5910C453}" name="Megapixels" dataDxfId="10"/>
    <tableColumn id="4" xr3:uid="{07267944-ECF8-4A66-8002-AAE766860C9C}" name="LCD Screen" dataDxfId="9"/>
    <tableColumn id="5" xr3:uid="{44DC99D6-654E-4B49-BAE7-B87F930BAA88}" name="Optical Zoom" dataDxfId="8"/>
    <tableColumn id="6" xr3:uid="{10BB0B3E-16AA-40D8-A922-557F01BA567B}" name="Weight (g)" dataDxfId="7"/>
    <tableColumn id="7" xr3:uid="{EC6E7840-5085-448C-9503-0D6E67A592AD}" name="List Price " dataDxfId="6"/>
    <tableColumn id="8" xr3:uid="{368BACC7-16C7-4746-9A31-41D27B23845B}" name="Acquisition Cost" dataDxfId="5"/>
    <tableColumn id="9" xr3:uid="{6CBC5B86-D987-4938-B30D-9508B2546E9A}" name="Quantity" dataDxfId="4"/>
    <tableColumn id="10" xr3:uid="{27B57543-0E56-4677-B25B-2C8A029B546B}" name="Margin %" dataDxfId="3">
      <calculatedColumnFormula>(G2-H2)/G2</calculatedColumnFormula>
    </tableColumn>
    <tableColumn id="11" xr3:uid="{E70817A5-7DBE-4FDD-889A-F92FC1B937B7}" name="Discount %" dataDxfId="2">
      <calculatedColumnFormula>IF(J2&lt;10%,8%,IF(J2&lt;20%,15%,25%))</calculatedColumnFormula>
    </tableColumn>
    <tableColumn id="12" xr3:uid="{14742329-B7DE-450C-8FCE-D165C114B509}" name="Offers " dataDxfId="1">
      <calculatedColumnFormula xml:space="preserve"> IF(K2 = 8%, "Until stocks last", IF(K2 = 15%, "Underpriced", "Super Offer"))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7C999-E9F5-4129-BAC2-51F3CCEDA0D6}">
  <dimension ref="A1:P51"/>
  <sheetViews>
    <sheetView topLeftCell="B1" workbookViewId="0">
      <selection activeCell="L8" sqref="L8"/>
    </sheetView>
  </sheetViews>
  <sheetFormatPr defaultRowHeight="14.4" x14ac:dyDescent="0.3"/>
  <cols>
    <col min="1" max="1" width="8.88671875" customWidth="1"/>
    <col min="2" max="2" width="23.109375" bestFit="1" customWidth="1"/>
    <col min="3" max="3" width="14" customWidth="1"/>
    <col min="4" max="4" width="13.33203125" customWidth="1"/>
    <col min="5" max="5" width="15.77734375" customWidth="1"/>
    <col min="6" max="6" width="13.21875" customWidth="1"/>
    <col min="7" max="7" width="12" customWidth="1"/>
    <col min="8" max="8" width="18.21875" customWidth="1"/>
    <col min="9" max="9" width="11.5546875" customWidth="1"/>
    <col min="10" max="10" width="12.33203125" customWidth="1"/>
    <col min="11" max="11" width="13.6640625" customWidth="1"/>
    <col min="12" max="12" width="13.88671875" bestFit="1" customWidth="1"/>
  </cols>
  <sheetData>
    <row r="1" spans="1:16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6" x14ac:dyDescent="0.3">
      <c r="A2" s="7" t="s">
        <v>12</v>
      </c>
      <c r="B2" s="8" t="s">
        <v>13</v>
      </c>
      <c r="C2" s="8">
        <v>12.2</v>
      </c>
      <c r="D2" s="8" t="s">
        <v>14</v>
      </c>
      <c r="E2" s="8" t="s">
        <v>15</v>
      </c>
      <c r="F2" s="8">
        <v>133.19999999999999</v>
      </c>
      <c r="G2" s="8">
        <v>7365.82</v>
      </c>
      <c r="H2" s="8">
        <v>5965.96</v>
      </c>
      <c r="I2" s="8">
        <v>83</v>
      </c>
      <c r="J2" s="9">
        <f>(G2-H2)/G2</f>
        <v>0.19004808697470205</v>
      </c>
      <c r="K2" s="9">
        <f>IF(J2&lt;10%,8%,IF(J2&lt;20%,15%,25%))</f>
        <v>0.15</v>
      </c>
      <c r="L2" s="10" t="str">
        <f xml:space="preserve"> IF(K2 = 8%, "Until stocks last", IF(K2 = 15%, "Underpriced", "Super Offer"))</f>
        <v>Underpriced</v>
      </c>
      <c r="N2" s="18" t="s">
        <v>94</v>
      </c>
      <c r="O2" s="18"/>
      <c r="P2" s="6">
        <f>AVERAGE(I:I)</f>
        <v>66.84</v>
      </c>
    </row>
    <row r="3" spans="1:16" x14ac:dyDescent="0.3">
      <c r="A3" s="7" t="s">
        <v>16</v>
      </c>
      <c r="B3" s="8" t="s">
        <v>17</v>
      </c>
      <c r="C3" s="8">
        <v>12.1</v>
      </c>
      <c r="D3" s="8" t="s">
        <v>18</v>
      </c>
      <c r="E3" s="8" t="s">
        <v>19</v>
      </c>
      <c r="F3" s="8">
        <v>138</v>
      </c>
      <c r="G3" s="8">
        <v>11188.1</v>
      </c>
      <c r="H3" s="8">
        <v>9062.1299999999992</v>
      </c>
      <c r="I3" s="8">
        <v>38</v>
      </c>
      <c r="J3" s="9">
        <f t="shared" ref="J3:J51" si="0">(G3-H3)/G3</f>
        <v>0.19002064693737106</v>
      </c>
      <c r="K3" s="9">
        <f t="shared" ref="K3:K51" si="1">IF(J3&lt;10%,8%,IF(J3&lt;20%,15%,25%))</f>
        <v>0.15</v>
      </c>
      <c r="L3" s="10" t="str">
        <f t="shared" ref="L3:L51" si="2" xml:space="preserve"> IF(K3 = 8%, "Until stocks last", IF(K3 = 15%, "Underpriced", "Super Offer"))</f>
        <v>Underpriced</v>
      </c>
      <c r="N3" s="18" t="s">
        <v>95</v>
      </c>
      <c r="O3" s="18"/>
      <c r="P3" s="6">
        <f>AVERAGE(K:K)</f>
        <v>0.19780000000000009</v>
      </c>
    </row>
    <row r="4" spans="1:16" x14ac:dyDescent="0.3">
      <c r="A4" s="7" t="s">
        <v>20</v>
      </c>
      <c r="B4" s="8" t="s">
        <v>21</v>
      </c>
      <c r="C4" s="8">
        <v>14.1</v>
      </c>
      <c r="D4" s="8" t="s">
        <v>14</v>
      </c>
      <c r="E4" s="8" t="s">
        <v>22</v>
      </c>
      <c r="F4" s="8">
        <v>129.6</v>
      </c>
      <c r="G4" s="8">
        <v>12306.91</v>
      </c>
      <c r="H4" s="8">
        <v>9599.59</v>
      </c>
      <c r="I4" s="8">
        <v>80</v>
      </c>
      <c r="J4" s="9">
        <f t="shared" si="0"/>
        <v>0.21998373271601074</v>
      </c>
      <c r="K4" s="9">
        <f t="shared" si="1"/>
        <v>0.25</v>
      </c>
      <c r="L4" s="10" t="str">
        <f t="shared" si="2"/>
        <v>Super Offer</v>
      </c>
    </row>
    <row r="5" spans="1:16" x14ac:dyDescent="0.3">
      <c r="A5" s="7" t="s">
        <v>23</v>
      </c>
      <c r="B5" s="8" t="s">
        <v>24</v>
      </c>
      <c r="C5" s="8">
        <v>14</v>
      </c>
      <c r="D5" s="8" t="s">
        <v>14</v>
      </c>
      <c r="E5" s="8" t="s">
        <v>15</v>
      </c>
      <c r="F5" s="8">
        <v>127.2</v>
      </c>
      <c r="G5" s="8">
        <v>5880.49</v>
      </c>
      <c r="H5" s="8">
        <v>5115.88</v>
      </c>
      <c r="I5" s="8">
        <v>44</v>
      </c>
      <c r="J5" s="9">
        <f t="shared" si="0"/>
        <v>0.13002487887914096</v>
      </c>
      <c r="K5" s="9">
        <f t="shared" si="1"/>
        <v>0.15</v>
      </c>
      <c r="L5" s="10" t="str">
        <f t="shared" si="2"/>
        <v>Underpriced</v>
      </c>
    </row>
    <row r="6" spans="1:16" x14ac:dyDescent="0.3">
      <c r="A6" s="7" t="s">
        <v>25</v>
      </c>
      <c r="B6" s="8" t="s">
        <v>26</v>
      </c>
      <c r="C6" s="8">
        <v>12.1</v>
      </c>
      <c r="D6" s="8" t="s">
        <v>14</v>
      </c>
      <c r="E6" s="8" t="s">
        <v>27</v>
      </c>
      <c r="F6" s="8">
        <v>440.4</v>
      </c>
      <c r="G6" s="8">
        <v>19578.02</v>
      </c>
      <c r="H6" s="8">
        <v>17033.169999999998</v>
      </c>
      <c r="I6" s="8">
        <v>86</v>
      </c>
      <c r="J6" s="9">
        <f t="shared" si="0"/>
        <v>0.12998505466844973</v>
      </c>
      <c r="K6" s="9">
        <f t="shared" si="1"/>
        <v>0.15</v>
      </c>
      <c r="L6" s="10" t="str">
        <f t="shared" si="2"/>
        <v>Underpriced</v>
      </c>
    </row>
    <row r="7" spans="1:16" x14ac:dyDescent="0.3">
      <c r="A7" s="7" t="s">
        <v>28</v>
      </c>
      <c r="B7" s="8" t="s">
        <v>29</v>
      </c>
      <c r="C7" s="8">
        <v>10</v>
      </c>
      <c r="D7" s="8" t="s">
        <v>30</v>
      </c>
      <c r="E7" s="8" t="s">
        <v>31</v>
      </c>
      <c r="F7" s="8">
        <v>201.6</v>
      </c>
      <c r="G7" s="8">
        <v>9324.7000000000007</v>
      </c>
      <c r="H7" s="8">
        <v>7273.42</v>
      </c>
      <c r="I7" s="8">
        <v>47</v>
      </c>
      <c r="J7" s="9">
        <f t="shared" si="0"/>
        <v>0.21998348472336918</v>
      </c>
      <c r="K7" s="9">
        <f t="shared" si="1"/>
        <v>0.25</v>
      </c>
      <c r="L7" s="10" t="str">
        <f t="shared" si="2"/>
        <v>Super Offer</v>
      </c>
    </row>
    <row r="8" spans="1:16" x14ac:dyDescent="0.3">
      <c r="A8" s="7" t="s">
        <v>16</v>
      </c>
      <c r="B8" s="8" t="s">
        <v>32</v>
      </c>
      <c r="C8" s="8">
        <v>14.1</v>
      </c>
      <c r="D8" s="8" t="s">
        <v>33</v>
      </c>
      <c r="E8" s="8" t="s">
        <v>22</v>
      </c>
      <c r="F8" s="8">
        <v>164.4</v>
      </c>
      <c r="G8" s="8">
        <v>18520.810000000001</v>
      </c>
      <c r="H8" s="8">
        <v>16483.39</v>
      </c>
      <c r="I8" s="8">
        <v>44</v>
      </c>
      <c r="J8" s="9">
        <f t="shared" si="0"/>
        <v>0.11000706772543975</v>
      </c>
      <c r="K8" s="9">
        <f t="shared" si="1"/>
        <v>0.15</v>
      </c>
      <c r="L8" s="10" t="str">
        <f t="shared" si="2"/>
        <v>Underpriced</v>
      </c>
    </row>
    <row r="9" spans="1:16" x14ac:dyDescent="0.3">
      <c r="A9" s="7" t="s">
        <v>25</v>
      </c>
      <c r="B9" s="8" t="s">
        <v>34</v>
      </c>
      <c r="C9" s="8">
        <v>12.1</v>
      </c>
      <c r="D9" s="8" t="s">
        <v>14</v>
      </c>
      <c r="E9" s="8" t="s">
        <v>22</v>
      </c>
      <c r="F9" s="8">
        <v>151.19999999999999</v>
      </c>
      <c r="G9" s="8">
        <v>10626.77</v>
      </c>
      <c r="H9" s="8">
        <v>8289.0499999999993</v>
      </c>
      <c r="I9" s="8">
        <v>105</v>
      </c>
      <c r="J9" s="9">
        <f t="shared" si="0"/>
        <v>0.21998405912615038</v>
      </c>
      <c r="K9" s="9">
        <f t="shared" si="1"/>
        <v>0.25</v>
      </c>
      <c r="L9" s="10" t="str">
        <f t="shared" si="2"/>
        <v>Super Offer</v>
      </c>
    </row>
    <row r="10" spans="1:16" x14ac:dyDescent="0.3">
      <c r="A10" s="7" t="s">
        <v>20</v>
      </c>
      <c r="B10" s="8" t="s">
        <v>35</v>
      </c>
      <c r="C10" s="8">
        <v>12.2</v>
      </c>
      <c r="D10" s="8" t="s">
        <v>36</v>
      </c>
      <c r="E10" s="8" t="s">
        <v>22</v>
      </c>
      <c r="F10" s="8">
        <v>156</v>
      </c>
      <c r="G10" s="8">
        <v>17536.75</v>
      </c>
      <c r="H10" s="8">
        <v>13853.84</v>
      </c>
      <c r="I10" s="8">
        <v>92</v>
      </c>
      <c r="J10" s="9">
        <f t="shared" si="0"/>
        <v>0.21001097694840834</v>
      </c>
      <c r="K10" s="9">
        <f t="shared" si="1"/>
        <v>0.25</v>
      </c>
      <c r="L10" s="10" t="str">
        <f t="shared" si="2"/>
        <v>Super Offer</v>
      </c>
    </row>
    <row r="11" spans="1:16" x14ac:dyDescent="0.3">
      <c r="A11" s="7" t="s">
        <v>23</v>
      </c>
      <c r="B11" s="8" t="s">
        <v>37</v>
      </c>
      <c r="C11" s="8">
        <v>12</v>
      </c>
      <c r="D11" s="8" t="s">
        <v>30</v>
      </c>
      <c r="E11" s="8" t="s">
        <v>38</v>
      </c>
      <c r="F11" s="8">
        <v>234</v>
      </c>
      <c r="G11" s="8">
        <v>15661.8</v>
      </c>
      <c r="H11" s="8">
        <v>10963.26</v>
      </c>
      <c r="I11" s="8">
        <v>23</v>
      </c>
      <c r="J11" s="9">
        <f t="shared" si="0"/>
        <v>0.29999999999999993</v>
      </c>
      <c r="K11" s="9">
        <f t="shared" si="1"/>
        <v>0.25</v>
      </c>
      <c r="L11" s="10" t="str">
        <f t="shared" si="2"/>
        <v>Super Offer</v>
      </c>
    </row>
    <row r="12" spans="1:16" x14ac:dyDescent="0.3">
      <c r="A12" s="7" t="s">
        <v>39</v>
      </c>
      <c r="B12" s="8" t="s">
        <v>40</v>
      </c>
      <c r="C12" s="8">
        <v>12.1</v>
      </c>
      <c r="D12" s="8" t="s">
        <v>14</v>
      </c>
      <c r="E12" s="8" t="s">
        <v>15</v>
      </c>
      <c r="F12" s="8">
        <v>138</v>
      </c>
      <c r="G12" s="8">
        <v>6715.17</v>
      </c>
      <c r="H12" s="8">
        <v>5841.99</v>
      </c>
      <c r="I12" s="8">
        <v>104</v>
      </c>
      <c r="J12" s="9">
        <f t="shared" si="0"/>
        <v>0.13003095975232201</v>
      </c>
      <c r="K12" s="9">
        <f t="shared" si="1"/>
        <v>0.15</v>
      </c>
      <c r="L12" s="10" t="str">
        <f t="shared" si="2"/>
        <v>Underpriced</v>
      </c>
    </row>
    <row r="13" spans="1:16" x14ac:dyDescent="0.3">
      <c r="A13" s="7" t="s">
        <v>23</v>
      </c>
      <c r="B13" s="8" t="s">
        <v>41</v>
      </c>
      <c r="C13" s="8">
        <v>12</v>
      </c>
      <c r="D13" s="8" t="s">
        <v>30</v>
      </c>
      <c r="E13" s="8" t="s">
        <v>27</v>
      </c>
      <c r="F13" s="8">
        <v>409.2</v>
      </c>
      <c r="G13" s="8">
        <v>12957.56</v>
      </c>
      <c r="H13" s="8">
        <v>9329.32</v>
      </c>
      <c r="I13" s="8">
        <v>56</v>
      </c>
      <c r="J13" s="9">
        <f t="shared" si="0"/>
        <v>0.28000950796291896</v>
      </c>
      <c r="K13" s="9">
        <f t="shared" si="1"/>
        <v>0.25</v>
      </c>
      <c r="L13" s="10" t="str">
        <f t="shared" si="2"/>
        <v>Super Offer</v>
      </c>
    </row>
    <row r="14" spans="1:16" x14ac:dyDescent="0.3">
      <c r="A14" s="7" t="s">
        <v>23</v>
      </c>
      <c r="B14" s="8" t="s">
        <v>42</v>
      </c>
      <c r="C14" s="8">
        <v>12.2</v>
      </c>
      <c r="D14" s="8" t="s">
        <v>14</v>
      </c>
      <c r="E14" s="8" t="s">
        <v>15</v>
      </c>
      <c r="F14" s="8">
        <v>135.6</v>
      </c>
      <c r="G14" s="8">
        <v>5641.79</v>
      </c>
      <c r="H14" s="8">
        <v>4907.9799999999996</v>
      </c>
      <c r="I14" s="8">
        <v>80</v>
      </c>
      <c r="J14" s="9">
        <f t="shared" si="0"/>
        <v>0.13006687593831043</v>
      </c>
      <c r="K14" s="9">
        <f t="shared" si="1"/>
        <v>0.15</v>
      </c>
      <c r="L14" s="10" t="str">
        <f t="shared" si="2"/>
        <v>Underpriced</v>
      </c>
    </row>
    <row r="15" spans="1:16" x14ac:dyDescent="0.3">
      <c r="A15" s="7" t="s">
        <v>43</v>
      </c>
      <c r="B15" s="8" t="s">
        <v>44</v>
      </c>
      <c r="C15" s="8">
        <v>14.1</v>
      </c>
      <c r="D15" s="8" t="s">
        <v>30</v>
      </c>
      <c r="E15" s="8" t="s">
        <v>45</v>
      </c>
      <c r="F15" s="8">
        <v>148.80000000000001</v>
      </c>
      <c r="G15" s="8">
        <v>8250.5499999999993</v>
      </c>
      <c r="H15" s="8">
        <v>5858.16</v>
      </c>
      <c r="I15" s="8">
        <v>78</v>
      </c>
      <c r="J15" s="9">
        <f t="shared" si="0"/>
        <v>0.28996733551096587</v>
      </c>
      <c r="K15" s="9">
        <f t="shared" si="1"/>
        <v>0.25</v>
      </c>
      <c r="L15" s="10" t="str">
        <f t="shared" si="2"/>
        <v>Super Offer</v>
      </c>
    </row>
    <row r="16" spans="1:16" x14ac:dyDescent="0.3">
      <c r="A16" s="7" t="s">
        <v>46</v>
      </c>
      <c r="B16" s="8" t="s">
        <v>47</v>
      </c>
      <c r="C16" s="8">
        <v>14</v>
      </c>
      <c r="D16" s="8" t="s">
        <v>14</v>
      </c>
      <c r="E16" s="8" t="s">
        <v>45</v>
      </c>
      <c r="F16" s="8">
        <v>139.19999999999999</v>
      </c>
      <c r="G16" s="8">
        <v>12134.43</v>
      </c>
      <c r="H16" s="8">
        <v>10678.36</v>
      </c>
      <c r="I16" s="8">
        <v>99</v>
      </c>
      <c r="J16" s="9">
        <f t="shared" si="0"/>
        <v>0.11999492353575732</v>
      </c>
      <c r="K16" s="9">
        <f t="shared" si="1"/>
        <v>0.15</v>
      </c>
      <c r="L16" s="10" t="str">
        <f t="shared" si="2"/>
        <v>Underpriced</v>
      </c>
    </row>
    <row r="17" spans="1:12" x14ac:dyDescent="0.3">
      <c r="A17" s="7" t="s">
        <v>48</v>
      </c>
      <c r="B17" s="8" t="s">
        <v>49</v>
      </c>
      <c r="C17" s="8">
        <v>10</v>
      </c>
      <c r="D17" s="8" t="s">
        <v>14</v>
      </c>
      <c r="E17" s="8" t="s">
        <v>22</v>
      </c>
      <c r="F17" s="8">
        <v>126</v>
      </c>
      <c r="G17" s="8">
        <v>8389.92</v>
      </c>
      <c r="H17" s="8">
        <v>7047.81</v>
      </c>
      <c r="I17" s="8">
        <v>48</v>
      </c>
      <c r="J17" s="9">
        <f t="shared" si="0"/>
        <v>0.15996696035242286</v>
      </c>
      <c r="K17" s="9">
        <f t="shared" si="1"/>
        <v>0.15</v>
      </c>
      <c r="L17" s="10" t="str">
        <f t="shared" si="2"/>
        <v>Underpriced</v>
      </c>
    </row>
    <row r="18" spans="1:12" x14ac:dyDescent="0.3">
      <c r="A18" s="7" t="s">
        <v>16</v>
      </c>
      <c r="B18" s="8" t="s">
        <v>50</v>
      </c>
      <c r="C18" s="8">
        <v>12.1</v>
      </c>
      <c r="D18" s="8" t="s">
        <v>14</v>
      </c>
      <c r="E18" s="8" t="s">
        <v>51</v>
      </c>
      <c r="F18" s="8">
        <v>163.19999999999999</v>
      </c>
      <c r="G18" s="8">
        <v>11344.41</v>
      </c>
      <c r="H18" s="8">
        <v>8962.0300000000007</v>
      </c>
      <c r="I18" s="8">
        <v>56</v>
      </c>
      <c r="J18" s="9">
        <f t="shared" si="0"/>
        <v>0.21000475123871573</v>
      </c>
      <c r="K18" s="9">
        <f t="shared" si="1"/>
        <v>0.25</v>
      </c>
      <c r="L18" s="10" t="str">
        <f t="shared" si="2"/>
        <v>Super Offer</v>
      </c>
    </row>
    <row r="19" spans="1:12" x14ac:dyDescent="0.3">
      <c r="A19" s="7" t="s">
        <v>20</v>
      </c>
      <c r="B19" s="8" t="s">
        <v>21</v>
      </c>
      <c r="C19" s="8">
        <v>9.1</v>
      </c>
      <c r="D19" s="8" t="s">
        <v>30</v>
      </c>
      <c r="E19" s="8" t="s">
        <v>52</v>
      </c>
      <c r="F19" s="8">
        <v>543.6</v>
      </c>
      <c r="G19" s="8">
        <v>23505.79</v>
      </c>
      <c r="H19" s="8">
        <v>17394.3</v>
      </c>
      <c r="I19" s="8">
        <v>81</v>
      </c>
      <c r="J19" s="9">
        <f t="shared" si="0"/>
        <v>0.25999934484227083</v>
      </c>
      <c r="K19" s="9">
        <f t="shared" si="1"/>
        <v>0.25</v>
      </c>
      <c r="L19" s="10" t="str">
        <f t="shared" si="2"/>
        <v>Super Offer</v>
      </c>
    </row>
    <row r="20" spans="1:12" x14ac:dyDescent="0.3">
      <c r="A20" s="7" t="s">
        <v>23</v>
      </c>
      <c r="B20" s="8" t="s">
        <v>53</v>
      </c>
      <c r="C20" s="8">
        <v>12.2</v>
      </c>
      <c r="D20" s="8" t="s">
        <v>14</v>
      </c>
      <c r="E20" s="8" t="s">
        <v>22</v>
      </c>
      <c r="F20" s="8">
        <v>234</v>
      </c>
      <c r="G20" s="8">
        <v>6525.75</v>
      </c>
      <c r="H20" s="8">
        <v>4633.09</v>
      </c>
      <c r="I20" s="8">
        <v>66</v>
      </c>
      <c r="J20" s="9">
        <f t="shared" si="0"/>
        <v>0.2900294985250737</v>
      </c>
      <c r="K20" s="9">
        <f t="shared" si="1"/>
        <v>0.25</v>
      </c>
      <c r="L20" s="10" t="str">
        <f t="shared" si="2"/>
        <v>Super Offer</v>
      </c>
    </row>
    <row r="21" spans="1:12" x14ac:dyDescent="0.3">
      <c r="A21" s="7" t="s">
        <v>16</v>
      </c>
      <c r="B21" s="8" t="s">
        <v>50</v>
      </c>
      <c r="C21" s="8">
        <v>10.1</v>
      </c>
      <c r="D21" s="8" t="s">
        <v>30</v>
      </c>
      <c r="E21" s="8" t="s">
        <v>54</v>
      </c>
      <c r="F21" s="8">
        <v>312</v>
      </c>
      <c r="G21" s="8">
        <v>12968.34</v>
      </c>
      <c r="H21" s="8">
        <v>11671.66</v>
      </c>
      <c r="I21" s="8">
        <v>26</v>
      </c>
      <c r="J21" s="9">
        <f t="shared" si="0"/>
        <v>9.9988124925780811E-2</v>
      </c>
      <c r="K21" s="9">
        <f t="shared" si="1"/>
        <v>0.08</v>
      </c>
      <c r="L21" s="10" t="str">
        <f t="shared" si="2"/>
        <v>Until stocks last</v>
      </c>
    </row>
    <row r="22" spans="1:12" x14ac:dyDescent="0.3">
      <c r="A22" s="7" t="s">
        <v>16</v>
      </c>
      <c r="B22" s="8" t="s">
        <v>55</v>
      </c>
      <c r="C22" s="8">
        <v>12.1</v>
      </c>
      <c r="D22" s="8" t="s">
        <v>18</v>
      </c>
      <c r="E22" s="8" t="s">
        <v>19</v>
      </c>
      <c r="F22" s="8">
        <v>168</v>
      </c>
      <c r="G22" s="8">
        <v>20674.5</v>
      </c>
      <c r="H22" s="8">
        <v>17160.22</v>
      </c>
      <c r="I22" s="8">
        <v>32</v>
      </c>
      <c r="J22" s="9">
        <f t="shared" si="0"/>
        <v>0.16998137802607072</v>
      </c>
      <c r="K22" s="9">
        <f t="shared" si="1"/>
        <v>0.15</v>
      </c>
      <c r="L22" s="10" t="str">
        <f t="shared" si="2"/>
        <v>Underpriced</v>
      </c>
    </row>
    <row r="23" spans="1:12" x14ac:dyDescent="0.3">
      <c r="A23" s="7" t="s">
        <v>12</v>
      </c>
      <c r="B23" s="8" t="s">
        <v>56</v>
      </c>
      <c r="C23" s="8">
        <v>14.2</v>
      </c>
      <c r="D23" s="8" t="s">
        <v>33</v>
      </c>
      <c r="E23" s="8" t="s">
        <v>22</v>
      </c>
      <c r="F23" s="8">
        <v>176.4</v>
      </c>
      <c r="G23" s="8">
        <v>13619.76</v>
      </c>
      <c r="H23" s="8">
        <v>10214.82</v>
      </c>
      <c r="I23" s="8">
        <v>86</v>
      </c>
      <c r="J23" s="9">
        <f t="shared" si="0"/>
        <v>0.25000000000000006</v>
      </c>
      <c r="K23" s="9">
        <f t="shared" si="1"/>
        <v>0.25</v>
      </c>
      <c r="L23" s="10" t="str">
        <f t="shared" si="2"/>
        <v>Super Offer</v>
      </c>
    </row>
    <row r="24" spans="1:12" x14ac:dyDescent="0.3">
      <c r="A24" s="7" t="s">
        <v>16</v>
      </c>
      <c r="B24" s="8" t="s">
        <v>57</v>
      </c>
      <c r="C24" s="8">
        <v>10</v>
      </c>
      <c r="D24" s="8" t="s">
        <v>30</v>
      </c>
      <c r="E24" s="8" t="s">
        <v>58</v>
      </c>
      <c r="F24" s="8">
        <v>180</v>
      </c>
      <c r="G24" s="8">
        <v>19956.86</v>
      </c>
      <c r="H24" s="8">
        <v>16963.099999999999</v>
      </c>
      <c r="I24" s="8">
        <v>84</v>
      </c>
      <c r="J24" s="9">
        <f t="shared" si="0"/>
        <v>0.15001157496720435</v>
      </c>
      <c r="K24" s="9">
        <f t="shared" si="1"/>
        <v>0.15</v>
      </c>
      <c r="L24" s="10" t="str">
        <f t="shared" si="2"/>
        <v>Underpriced</v>
      </c>
    </row>
    <row r="25" spans="1:12" x14ac:dyDescent="0.3">
      <c r="A25" s="7" t="s">
        <v>46</v>
      </c>
      <c r="B25" s="8" t="s">
        <v>59</v>
      </c>
      <c r="C25" s="8">
        <v>12</v>
      </c>
      <c r="D25" s="8" t="s">
        <v>14</v>
      </c>
      <c r="E25" s="8" t="s">
        <v>22</v>
      </c>
      <c r="F25" s="8">
        <v>180</v>
      </c>
      <c r="G25" s="8">
        <v>11516.89</v>
      </c>
      <c r="H25" s="8">
        <v>9328.5499999999993</v>
      </c>
      <c r="I25" s="8">
        <v>75</v>
      </c>
      <c r="J25" s="9">
        <f t="shared" si="0"/>
        <v>0.19001136591562481</v>
      </c>
      <c r="K25" s="9">
        <f t="shared" si="1"/>
        <v>0.15</v>
      </c>
      <c r="L25" s="10" t="str">
        <f t="shared" si="2"/>
        <v>Underpriced</v>
      </c>
    </row>
    <row r="26" spans="1:12" x14ac:dyDescent="0.3">
      <c r="A26" s="7" t="s">
        <v>16</v>
      </c>
      <c r="B26" s="8" t="s">
        <v>50</v>
      </c>
      <c r="C26" s="8">
        <v>10</v>
      </c>
      <c r="D26" s="8" t="s">
        <v>18</v>
      </c>
      <c r="E26" s="8" t="s">
        <v>45</v>
      </c>
      <c r="F26" s="8">
        <v>144</v>
      </c>
      <c r="G26" s="8">
        <v>7833.21</v>
      </c>
      <c r="H26" s="8">
        <v>6971.58</v>
      </c>
      <c r="I26" s="8">
        <v>75</v>
      </c>
      <c r="J26" s="9">
        <f t="shared" si="0"/>
        <v>0.10999705101739901</v>
      </c>
      <c r="K26" s="9">
        <f t="shared" si="1"/>
        <v>0.15</v>
      </c>
      <c r="L26" s="10" t="str">
        <f t="shared" si="2"/>
        <v>Underpriced</v>
      </c>
    </row>
    <row r="27" spans="1:12" x14ac:dyDescent="0.3">
      <c r="A27" s="7" t="s">
        <v>43</v>
      </c>
      <c r="B27" s="8" t="s">
        <v>60</v>
      </c>
      <c r="C27" s="8">
        <v>12.1</v>
      </c>
      <c r="D27" s="8" t="s">
        <v>30</v>
      </c>
      <c r="E27" s="8" t="s">
        <v>45</v>
      </c>
      <c r="F27" s="8">
        <v>157.19999999999999</v>
      </c>
      <c r="G27" s="8">
        <v>11572.33</v>
      </c>
      <c r="H27" s="8">
        <v>9026.7099999999991</v>
      </c>
      <c r="I27" s="8">
        <v>107</v>
      </c>
      <c r="J27" s="9">
        <f t="shared" si="0"/>
        <v>0.21997471554993686</v>
      </c>
      <c r="K27" s="9">
        <f t="shared" si="1"/>
        <v>0.25</v>
      </c>
      <c r="L27" s="10" t="str">
        <f t="shared" si="2"/>
        <v>Super Offer</v>
      </c>
    </row>
    <row r="28" spans="1:12" x14ac:dyDescent="0.3">
      <c r="A28" s="7" t="s">
        <v>23</v>
      </c>
      <c r="B28" s="8" t="s">
        <v>61</v>
      </c>
      <c r="C28" s="8">
        <v>12.2</v>
      </c>
      <c r="D28" s="8" t="s">
        <v>14</v>
      </c>
      <c r="E28" s="8" t="s">
        <v>62</v>
      </c>
      <c r="F28" s="8">
        <v>148.80000000000001</v>
      </c>
      <c r="G28" s="8">
        <v>5324.55</v>
      </c>
      <c r="H28" s="8">
        <v>4792.4799999999996</v>
      </c>
      <c r="I28" s="8">
        <v>71</v>
      </c>
      <c r="J28" s="9">
        <f t="shared" si="0"/>
        <v>9.9927693420101341E-2</v>
      </c>
      <c r="K28" s="9">
        <f t="shared" si="1"/>
        <v>0.08</v>
      </c>
      <c r="L28" s="10" t="str">
        <f t="shared" si="2"/>
        <v>Until stocks last</v>
      </c>
    </row>
    <row r="29" spans="1:12" x14ac:dyDescent="0.3">
      <c r="A29" s="7" t="s">
        <v>12</v>
      </c>
      <c r="B29" s="8" t="s">
        <v>63</v>
      </c>
      <c r="C29" s="8">
        <v>12.2</v>
      </c>
      <c r="D29" s="8" t="s">
        <v>33</v>
      </c>
      <c r="E29" s="8" t="s">
        <v>38</v>
      </c>
      <c r="F29" s="8">
        <v>256.8</v>
      </c>
      <c r="G29" s="8">
        <v>19310.830000000002</v>
      </c>
      <c r="H29" s="8">
        <v>15255.24</v>
      </c>
      <c r="I29" s="8">
        <v>42</v>
      </c>
      <c r="J29" s="9">
        <f t="shared" si="0"/>
        <v>0.21001634833924807</v>
      </c>
      <c r="K29" s="9">
        <f t="shared" si="1"/>
        <v>0.25</v>
      </c>
      <c r="L29" s="10" t="str">
        <f t="shared" si="2"/>
        <v>Super Offer</v>
      </c>
    </row>
    <row r="30" spans="1:12" x14ac:dyDescent="0.3">
      <c r="A30" s="7" t="s">
        <v>48</v>
      </c>
      <c r="B30" s="8" t="s">
        <v>64</v>
      </c>
      <c r="C30" s="8">
        <v>12.1</v>
      </c>
      <c r="D30" s="8" t="s">
        <v>14</v>
      </c>
      <c r="E30" s="8" t="s">
        <v>22</v>
      </c>
      <c r="F30" s="8">
        <v>183.6</v>
      </c>
      <c r="G30" s="8">
        <v>7922.53</v>
      </c>
      <c r="H30" s="8">
        <v>6813.73</v>
      </c>
      <c r="I30" s="8">
        <v>41</v>
      </c>
      <c r="J30" s="9">
        <f t="shared" si="0"/>
        <v>0.13995529205948104</v>
      </c>
      <c r="K30" s="9">
        <f t="shared" si="1"/>
        <v>0.15</v>
      </c>
      <c r="L30" s="10" t="str">
        <f t="shared" si="2"/>
        <v>Underpriced</v>
      </c>
    </row>
    <row r="31" spans="1:12" x14ac:dyDescent="0.3">
      <c r="A31" s="7" t="s">
        <v>65</v>
      </c>
      <c r="B31" s="8" t="s">
        <v>66</v>
      </c>
      <c r="C31" s="8">
        <v>10.1</v>
      </c>
      <c r="D31" s="8" t="s">
        <v>30</v>
      </c>
      <c r="E31" s="8" t="s">
        <v>31</v>
      </c>
      <c r="F31" s="8">
        <v>144</v>
      </c>
      <c r="G31" s="8">
        <v>28162.75</v>
      </c>
      <c r="H31" s="8">
        <v>21121.87</v>
      </c>
      <c r="I31" s="8">
        <v>80</v>
      </c>
      <c r="J31" s="9">
        <f t="shared" si="0"/>
        <v>0.25000683526999318</v>
      </c>
      <c r="K31" s="9">
        <f t="shared" si="1"/>
        <v>0.25</v>
      </c>
      <c r="L31" s="10" t="str">
        <f t="shared" si="2"/>
        <v>Super Offer</v>
      </c>
    </row>
    <row r="32" spans="1:12" x14ac:dyDescent="0.3">
      <c r="A32" s="7" t="s">
        <v>23</v>
      </c>
      <c r="B32" s="8" t="s">
        <v>67</v>
      </c>
      <c r="C32" s="8">
        <v>12.2</v>
      </c>
      <c r="D32" s="8" t="s">
        <v>30</v>
      </c>
      <c r="E32" s="8" t="s">
        <v>15</v>
      </c>
      <c r="F32" s="8">
        <v>135.6</v>
      </c>
      <c r="G32" s="8">
        <v>5641.79</v>
      </c>
      <c r="H32" s="8">
        <v>5077.38</v>
      </c>
      <c r="I32" s="8">
        <v>33</v>
      </c>
      <c r="J32" s="9">
        <f t="shared" si="0"/>
        <v>0.10004094445202673</v>
      </c>
      <c r="K32" s="9">
        <f t="shared" si="1"/>
        <v>0.15</v>
      </c>
      <c r="L32" s="10" t="str">
        <f t="shared" si="2"/>
        <v>Underpriced</v>
      </c>
    </row>
    <row r="33" spans="1:12" x14ac:dyDescent="0.3">
      <c r="A33" s="7" t="s">
        <v>28</v>
      </c>
      <c r="B33" s="8" t="s">
        <v>68</v>
      </c>
      <c r="C33" s="8">
        <v>9.2899999999999991</v>
      </c>
      <c r="D33" s="8" t="s">
        <v>30</v>
      </c>
      <c r="E33" s="8" t="s">
        <v>69</v>
      </c>
      <c r="F33" s="8">
        <v>222</v>
      </c>
      <c r="G33" s="8">
        <v>14832.51</v>
      </c>
      <c r="H33" s="8">
        <v>11865.7</v>
      </c>
      <c r="I33" s="8">
        <v>78</v>
      </c>
      <c r="J33" s="9">
        <f t="shared" si="0"/>
        <v>0.2000207651975289</v>
      </c>
      <c r="K33" s="9">
        <f t="shared" si="1"/>
        <v>0.25</v>
      </c>
      <c r="L33" s="10" t="str">
        <f t="shared" si="2"/>
        <v>Super Offer</v>
      </c>
    </row>
    <row r="34" spans="1:12" x14ac:dyDescent="0.3">
      <c r="A34" s="7" t="s">
        <v>65</v>
      </c>
      <c r="B34" s="8" t="s">
        <v>70</v>
      </c>
      <c r="C34" s="8">
        <v>12</v>
      </c>
      <c r="D34" s="8" t="s">
        <v>30</v>
      </c>
      <c r="E34" s="8" t="s">
        <v>71</v>
      </c>
      <c r="F34" s="8">
        <v>219.6</v>
      </c>
      <c r="G34" s="8">
        <v>5969.81</v>
      </c>
      <c r="H34" s="8">
        <v>4596.8999999999996</v>
      </c>
      <c r="I34" s="8">
        <v>35</v>
      </c>
      <c r="J34" s="9">
        <f t="shared" si="0"/>
        <v>0.22997549335741016</v>
      </c>
      <c r="K34" s="9">
        <f t="shared" si="1"/>
        <v>0.25</v>
      </c>
      <c r="L34" s="10" t="str">
        <f t="shared" si="2"/>
        <v>Super Offer</v>
      </c>
    </row>
    <row r="35" spans="1:12" x14ac:dyDescent="0.3">
      <c r="A35" s="7" t="s">
        <v>65</v>
      </c>
      <c r="B35" s="8" t="s">
        <v>72</v>
      </c>
      <c r="C35" s="8">
        <v>14.2</v>
      </c>
      <c r="D35" s="8" t="s">
        <v>14</v>
      </c>
      <c r="E35" s="8" t="s">
        <v>73</v>
      </c>
      <c r="F35" s="8">
        <v>187.2</v>
      </c>
      <c r="G35" s="8">
        <v>19239.22</v>
      </c>
      <c r="H35" s="8">
        <v>14044.8</v>
      </c>
      <c r="I35" s="8">
        <v>44</v>
      </c>
      <c r="J35" s="9">
        <f t="shared" si="0"/>
        <v>0.26999119506923885</v>
      </c>
      <c r="K35" s="9">
        <f t="shared" si="1"/>
        <v>0.25</v>
      </c>
      <c r="L35" s="10" t="str">
        <f t="shared" si="2"/>
        <v>Super Offer</v>
      </c>
    </row>
    <row r="36" spans="1:12" x14ac:dyDescent="0.3">
      <c r="A36" s="7" t="s">
        <v>65</v>
      </c>
      <c r="B36" s="8" t="s">
        <v>74</v>
      </c>
      <c r="C36" s="8">
        <v>12</v>
      </c>
      <c r="D36" s="8" t="s">
        <v>14</v>
      </c>
      <c r="E36" s="8" t="s">
        <v>22</v>
      </c>
      <c r="F36" s="8">
        <v>432</v>
      </c>
      <c r="G36" s="8">
        <v>7605.29</v>
      </c>
      <c r="H36" s="8">
        <v>5780.39</v>
      </c>
      <c r="I36" s="8">
        <v>77</v>
      </c>
      <c r="J36" s="9">
        <f t="shared" si="0"/>
        <v>0.239951402247646</v>
      </c>
      <c r="K36" s="9">
        <f t="shared" si="1"/>
        <v>0.25</v>
      </c>
      <c r="L36" s="10" t="str">
        <f t="shared" si="2"/>
        <v>Super Offer</v>
      </c>
    </row>
    <row r="37" spans="1:12" x14ac:dyDescent="0.3">
      <c r="A37" s="7" t="s">
        <v>46</v>
      </c>
      <c r="B37" s="8" t="s">
        <v>75</v>
      </c>
      <c r="C37" s="8">
        <v>14</v>
      </c>
      <c r="D37" s="8" t="s">
        <v>14</v>
      </c>
      <c r="E37" s="8" t="s">
        <v>76</v>
      </c>
      <c r="F37" s="8">
        <v>205.2</v>
      </c>
      <c r="G37" s="8">
        <v>20512.8</v>
      </c>
      <c r="H37" s="8">
        <v>17640.7</v>
      </c>
      <c r="I37" s="8">
        <v>65</v>
      </c>
      <c r="J37" s="9">
        <f t="shared" si="0"/>
        <v>0.14001501501501495</v>
      </c>
      <c r="K37" s="9">
        <f t="shared" si="1"/>
        <v>0.15</v>
      </c>
      <c r="L37" s="10" t="str">
        <f t="shared" si="2"/>
        <v>Underpriced</v>
      </c>
    </row>
    <row r="38" spans="1:12" x14ac:dyDescent="0.3">
      <c r="A38" s="7" t="s">
        <v>65</v>
      </c>
      <c r="B38" s="8" t="s">
        <v>77</v>
      </c>
      <c r="C38" s="8">
        <v>14.1</v>
      </c>
      <c r="D38" s="8" t="s">
        <v>30</v>
      </c>
      <c r="E38" s="8" t="s">
        <v>22</v>
      </c>
      <c r="F38" s="8">
        <v>186</v>
      </c>
      <c r="G38" s="8">
        <v>20674.5</v>
      </c>
      <c r="H38" s="8">
        <v>15092.77</v>
      </c>
      <c r="I38" s="8">
        <v>26</v>
      </c>
      <c r="J38" s="9">
        <f t="shared" si="0"/>
        <v>0.26998137802607075</v>
      </c>
      <c r="K38" s="9">
        <f t="shared" si="1"/>
        <v>0.25</v>
      </c>
      <c r="L38" s="10" t="str">
        <f t="shared" si="2"/>
        <v>Super Offer</v>
      </c>
    </row>
    <row r="39" spans="1:12" x14ac:dyDescent="0.3">
      <c r="A39" s="7" t="s">
        <v>25</v>
      </c>
      <c r="B39" s="8" t="s">
        <v>78</v>
      </c>
      <c r="C39" s="8">
        <v>12.1</v>
      </c>
      <c r="D39" s="8" t="s">
        <v>30</v>
      </c>
      <c r="E39" s="8" t="s">
        <v>79</v>
      </c>
      <c r="F39" s="8">
        <v>403.2</v>
      </c>
      <c r="G39" s="8">
        <v>40285.629999999997</v>
      </c>
      <c r="H39" s="8">
        <v>31825.64</v>
      </c>
      <c r="I39" s="8">
        <v>56</v>
      </c>
      <c r="J39" s="9">
        <f t="shared" si="0"/>
        <v>0.21000019113515164</v>
      </c>
      <c r="K39" s="9">
        <f t="shared" si="1"/>
        <v>0.25</v>
      </c>
      <c r="L39" s="10" t="str">
        <f t="shared" si="2"/>
        <v>Super Offer</v>
      </c>
    </row>
    <row r="40" spans="1:12" x14ac:dyDescent="0.3">
      <c r="A40" s="7" t="s">
        <v>16</v>
      </c>
      <c r="B40" s="8" t="s">
        <v>57</v>
      </c>
      <c r="C40" s="8">
        <v>10</v>
      </c>
      <c r="D40" s="8" t="s">
        <v>30</v>
      </c>
      <c r="E40" s="8" t="s">
        <v>80</v>
      </c>
      <c r="F40" s="8">
        <v>200.4</v>
      </c>
      <c r="G40" s="8">
        <v>20891.64</v>
      </c>
      <c r="H40" s="8">
        <v>16295.51</v>
      </c>
      <c r="I40" s="8">
        <v>92</v>
      </c>
      <c r="J40" s="9">
        <f t="shared" si="0"/>
        <v>0.21999852572607986</v>
      </c>
      <c r="K40" s="9">
        <f t="shared" si="1"/>
        <v>0.25</v>
      </c>
      <c r="L40" s="10" t="str">
        <f t="shared" si="2"/>
        <v>Super Offer</v>
      </c>
    </row>
    <row r="41" spans="1:12" x14ac:dyDescent="0.3">
      <c r="A41" s="7" t="s">
        <v>43</v>
      </c>
      <c r="B41" s="8" t="s">
        <v>44</v>
      </c>
      <c r="C41" s="8">
        <v>14.1</v>
      </c>
      <c r="D41" s="8" t="s">
        <v>30</v>
      </c>
      <c r="E41" s="8" t="s">
        <v>51</v>
      </c>
      <c r="F41" s="8">
        <v>148.80000000000001</v>
      </c>
      <c r="G41" s="8">
        <v>8250.5499999999993</v>
      </c>
      <c r="H41" s="8">
        <v>6270.11</v>
      </c>
      <c r="I41" s="8">
        <v>69</v>
      </c>
      <c r="J41" s="9">
        <f t="shared" si="0"/>
        <v>0.24003733084461032</v>
      </c>
      <c r="K41" s="9">
        <f t="shared" si="1"/>
        <v>0.25</v>
      </c>
      <c r="L41" s="10" t="str">
        <f t="shared" si="2"/>
        <v>Super Offer</v>
      </c>
    </row>
    <row r="42" spans="1:12" x14ac:dyDescent="0.3">
      <c r="A42" s="7" t="s">
        <v>23</v>
      </c>
      <c r="B42" s="8" t="s">
        <v>81</v>
      </c>
      <c r="C42" s="8">
        <v>10</v>
      </c>
      <c r="D42" s="8" t="s">
        <v>14</v>
      </c>
      <c r="E42" s="8" t="s">
        <v>76</v>
      </c>
      <c r="F42" s="8">
        <v>216</v>
      </c>
      <c r="G42" s="8">
        <v>10164.77</v>
      </c>
      <c r="H42" s="8">
        <v>8945.09</v>
      </c>
      <c r="I42" s="8">
        <v>63</v>
      </c>
      <c r="J42" s="9">
        <f t="shared" si="0"/>
        <v>0.11999090977956217</v>
      </c>
      <c r="K42" s="9">
        <f t="shared" si="1"/>
        <v>0.15</v>
      </c>
      <c r="L42" s="10" t="str">
        <f t="shared" si="2"/>
        <v>Underpriced</v>
      </c>
    </row>
    <row r="43" spans="1:12" x14ac:dyDescent="0.3">
      <c r="A43" s="7" t="s">
        <v>20</v>
      </c>
      <c r="B43" s="8" t="s">
        <v>21</v>
      </c>
      <c r="C43" s="8">
        <v>14.1</v>
      </c>
      <c r="D43" s="8" t="s">
        <v>30</v>
      </c>
      <c r="E43" s="8" t="s">
        <v>80</v>
      </c>
      <c r="F43" s="8">
        <v>204</v>
      </c>
      <c r="G43" s="8">
        <v>13063.05</v>
      </c>
      <c r="H43" s="8">
        <v>11103.4</v>
      </c>
      <c r="I43" s="8">
        <v>41</v>
      </c>
      <c r="J43" s="9">
        <f t="shared" si="0"/>
        <v>0.15001473622163275</v>
      </c>
      <c r="K43" s="9">
        <f t="shared" si="1"/>
        <v>0.15</v>
      </c>
      <c r="L43" s="10" t="str">
        <f t="shared" si="2"/>
        <v>Underpriced</v>
      </c>
    </row>
    <row r="44" spans="1:12" x14ac:dyDescent="0.3">
      <c r="A44" s="7" t="s">
        <v>23</v>
      </c>
      <c r="B44" s="8" t="s">
        <v>82</v>
      </c>
      <c r="C44" s="8">
        <v>12</v>
      </c>
      <c r="D44" s="8" t="s">
        <v>30</v>
      </c>
      <c r="E44" s="8" t="s">
        <v>76</v>
      </c>
      <c r="F44" s="8">
        <v>219.6</v>
      </c>
      <c r="G44" s="8">
        <v>11372.13</v>
      </c>
      <c r="H44" s="8">
        <v>8074.22</v>
      </c>
      <c r="I44" s="8">
        <v>81</v>
      </c>
      <c r="J44" s="9">
        <f t="shared" si="0"/>
        <v>0.28999932290608699</v>
      </c>
      <c r="K44" s="9">
        <f t="shared" si="1"/>
        <v>0.25</v>
      </c>
      <c r="L44" s="10" t="str">
        <f t="shared" si="2"/>
        <v>Super Offer</v>
      </c>
    </row>
    <row r="45" spans="1:12" x14ac:dyDescent="0.3">
      <c r="A45" s="7" t="s">
        <v>23</v>
      </c>
      <c r="B45" s="8" t="s">
        <v>83</v>
      </c>
      <c r="C45" s="8">
        <v>12.2</v>
      </c>
      <c r="D45" s="8" t="s">
        <v>14</v>
      </c>
      <c r="E45" s="8" t="s">
        <v>15</v>
      </c>
      <c r="F45" s="8">
        <v>127.2</v>
      </c>
      <c r="G45" s="8">
        <v>5457.76</v>
      </c>
      <c r="H45" s="8">
        <v>4420.57</v>
      </c>
      <c r="I45" s="8">
        <v>59</v>
      </c>
      <c r="J45" s="9">
        <f t="shared" si="0"/>
        <v>0.19003950338600459</v>
      </c>
      <c r="K45" s="9">
        <f t="shared" si="1"/>
        <v>0.15</v>
      </c>
      <c r="L45" s="10" t="str">
        <f t="shared" si="2"/>
        <v>Underpriced</v>
      </c>
    </row>
    <row r="46" spans="1:12" x14ac:dyDescent="0.3">
      <c r="A46" s="7" t="s">
        <v>16</v>
      </c>
      <c r="B46" s="8" t="s">
        <v>50</v>
      </c>
      <c r="C46" s="8">
        <v>12.1</v>
      </c>
      <c r="D46" s="8" t="s">
        <v>14</v>
      </c>
      <c r="E46" s="8" t="s">
        <v>45</v>
      </c>
      <c r="F46" s="8">
        <v>168</v>
      </c>
      <c r="G46" s="8">
        <v>8584.73</v>
      </c>
      <c r="H46" s="8">
        <v>6782.16</v>
      </c>
      <c r="I46" s="8">
        <v>96</v>
      </c>
      <c r="J46" s="9">
        <f t="shared" si="0"/>
        <v>0.20997398869853795</v>
      </c>
      <c r="K46" s="9">
        <f t="shared" si="1"/>
        <v>0.25</v>
      </c>
      <c r="L46" s="10" t="str">
        <f t="shared" si="2"/>
        <v>Super Offer</v>
      </c>
    </row>
    <row r="47" spans="1:12" x14ac:dyDescent="0.3">
      <c r="A47" s="7" t="s">
        <v>48</v>
      </c>
      <c r="B47" s="8" t="s">
        <v>84</v>
      </c>
      <c r="C47" s="8">
        <v>12.1</v>
      </c>
      <c r="D47" s="8" t="s">
        <v>14</v>
      </c>
      <c r="E47" s="8" t="s">
        <v>22</v>
      </c>
      <c r="F47" s="8">
        <v>158.4</v>
      </c>
      <c r="G47" s="8">
        <v>6525.75</v>
      </c>
      <c r="H47" s="8">
        <v>5286.05</v>
      </c>
      <c r="I47" s="8">
        <v>84</v>
      </c>
      <c r="J47" s="9">
        <f t="shared" si="0"/>
        <v>0.18997050147492622</v>
      </c>
      <c r="K47" s="9">
        <f t="shared" si="1"/>
        <v>0.15</v>
      </c>
      <c r="L47" s="10" t="str">
        <f t="shared" si="2"/>
        <v>Underpriced</v>
      </c>
    </row>
    <row r="48" spans="1:12" x14ac:dyDescent="0.3">
      <c r="A48" s="7" t="s">
        <v>65</v>
      </c>
      <c r="B48" s="8" t="s">
        <v>85</v>
      </c>
      <c r="C48" s="8">
        <v>10.3</v>
      </c>
      <c r="D48" s="8" t="s">
        <v>30</v>
      </c>
      <c r="E48" s="8" t="s">
        <v>86</v>
      </c>
      <c r="F48" s="8">
        <v>577.20000000000005</v>
      </c>
      <c r="G48" s="8">
        <v>28513.1</v>
      </c>
      <c r="H48" s="8">
        <v>21099.54</v>
      </c>
      <c r="I48" s="8">
        <v>81</v>
      </c>
      <c r="J48" s="9">
        <f t="shared" si="0"/>
        <v>0.2600054010261949</v>
      </c>
      <c r="K48" s="9">
        <f t="shared" si="1"/>
        <v>0.25</v>
      </c>
      <c r="L48" s="10" t="str">
        <f t="shared" si="2"/>
        <v>Super Offer</v>
      </c>
    </row>
    <row r="49" spans="1:12" x14ac:dyDescent="0.3">
      <c r="A49" s="7" t="s">
        <v>43</v>
      </c>
      <c r="B49" s="8" t="s">
        <v>87</v>
      </c>
      <c r="C49" s="8">
        <v>12.1</v>
      </c>
      <c r="D49" s="8" t="s">
        <v>18</v>
      </c>
      <c r="E49" s="8" t="s">
        <v>19</v>
      </c>
      <c r="F49" s="8">
        <v>150</v>
      </c>
      <c r="G49" s="8">
        <v>5497.03</v>
      </c>
      <c r="H49" s="8">
        <v>4837.1400000000003</v>
      </c>
      <c r="I49" s="8">
        <v>92</v>
      </c>
      <c r="J49" s="9">
        <f t="shared" si="0"/>
        <v>0.12004482420507064</v>
      </c>
      <c r="K49" s="9">
        <f t="shared" si="1"/>
        <v>0.15</v>
      </c>
      <c r="L49" s="10" t="str">
        <f t="shared" si="2"/>
        <v>Underpriced</v>
      </c>
    </row>
    <row r="50" spans="1:12" x14ac:dyDescent="0.3">
      <c r="A50" s="7" t="s">
        <v>23</v>
      </c>
      <c r="B50" s="8" t="s">
        <v>37</v>
      </c>
      <c r="C50" s="8">
        <v>12</v>
      </c>
      <c r="D50" s="8" t="s">
        <v>30</v>
      </c>
      <c r="E50" s="8" t="s">
        <v>88</v>
      </c>
      <c r="F50" s="8">
        <v>234</v>
      </c>
      <c r="G50" s="8">
        <v>15661.8</v>
      </c>
      <c r="H50" s="8">
        <v>14095.62</v>
      </c>
      <c r="I50" s="8">
        <v>63</v>
      </c>
      <c r="J50" s="9">
        <f t="shared" si="0"/>
        <v>9.9999999999999908E-2</v>
      </c>
      <c r="K50" s="9">
        <f t="shared" si="1"/>
        <v>0.08</v>
      </c>
      <c r="L50" s="10" t="str">
        <f t="shared" si="2"/>
        <v>Until stocks last</v>
      </c>
    </row>
    <row r="51" spans="1:12" x14ac:dyDescent="0.3">
      <c r="A51" s="11" t="s">
        <v>39</v>
      </c>
      <c r="B51" s="12" t="s">
        <v>89</v>
      </c>
      <c r="C51" s="12">
        <v>6</v>
      </c>
      <c r="D51" s="12" t="s">
        <v>90</v>
      </c>
      <c r="E51" s="12" t="s">
        <v>15</v>
      </c>
      <c r="F51" s="12">
        <v>156</v>
      </c>
      <c r="G51" s="12">
        <v>5969.81</v>
      </c>
      <c r="H51" s="12">
        <v>4358.2</v>
      </c>
      <c r="I51" s="12">
        <v>78</v>
      </c>
      <c r="J51" s="13">
        <f t="shared" si="0"/>
        <v>0.26996001547787962</v>
      </c>
      <c r="K51" s="13">
        <f t="shared" si="1"/>
        <v>0.25</v>
      </c>
      <c r="L51" s="14" t="str">
        <f t="shared" si="2"/>
        <v>Super Offer</v>
      </c>
    </row>
  </sheetData>
  <mergeCells count="2">
    <mergeCell ref="N2:O2"/>
    <mergeCell ref="N3:O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3A256-68E9-46E1-9234-83C14E5550EE}">
  <dimension ref="A2:B28"/>
  <sheetViews>
    <sheetView tabSelected="1" topLeftCell="A7" workbookViewId="0">
      <selection activeCell="K8" sqref="K8"/>
    </sheetView>
  </sheetViews>
  <sheetFormatPr defaultRowHeight="14.4" x14ac:dyDescent="0.3"/>
  <cols>
    <col min="1" max="1" width="12.5546875" bestFit="1" customWidth="1"/>
    <col min="2" max="2" width="20" bestFit="1" customWidth="1"/>
    <col min="3" max="3" width="16.77734375" bestFit="1" customWidth="1"/>
  </cols>
  <sheetData>
    <row r="2" spans="1:2" x14ac:dyDescent="0.3">
      <c r="A2" s="4" t="s">
        <v>91</v>
      </c>
      <c r="B2" t="s">
        <v>93</v>
      </c>
    </row>
    <row r="3" spans="1:2" x14ac:dyDescent="0.3">
      <c r="A3" s="5" t="s">
        <v>25</v>
      </c>
      <c r="B3">
        <v>82.333333333333329</v>
      </c>
    </row>
    <row r="4" spans="1:2" x14ac:dyDescent="0.3">
      <c r="A4" s="5" t="s">
        <v>43</v>
      </c>
      <c r="B4">
        <v>86.5</v>
      </c>
    </row>
    <row r="5" spans="1:2" x14ac:dyDescent="0.3">
      <c r="A5" s="5" t="s">
        <v>20</v>
      </c>
      <c r="B5">
        <v>73.5</v>
      </c>
    </row>
    <row r="6" spans="1:2" x14ac:dyDescent="0.3">
      <c r="A6" s="5" t="s">
        <v>23</v>
      </c>
      <c r="B6">
        <v>58.090909090909093</v>
      </c>
    </row>
    <row r="7" spans="1:2" x14ac:dyDescent="0.3">
      <c r="A7" s="5" t="s">
        <v>65</v>
      </c>
      <c r="B7">
        <v>57.166666666666664</v>
      </c>
    </row>
    <row r="8" spans="1:2" x14ac:dyDescent="0.3">
      <c r="A8" s="5" t="s">
        <v>16</v>
      </c>
      <c r="B8">
        <v>60.333333333333336</v>
      </c>
    </row>
    <row r="9" spans="1:2" x14ac:dyDescent="0.3">
      <c r="A9" s="5" t="s">
        <v>46</v>
      </c>
      <c r="B9">
        <v>79.666666666666671</v>
      </c>
    </row>
    <row r="10" spans="1:2" x14ac:dyDescent="0.3">
      <c r="A10" s="5" t="s">
        <v>48</v>
      </c>
      <c r="B10">
        <v>57.666666666666664</v>
      </c>
    </row>
    <row r="11" spans="1:2" x14ac:dyDescent="0.3">
      <c r="A11" s="5" t="s">
        <v>28</v>
      </c>
      <c r="B11">
        <v>62.5</v>
      </c>
    </row>
    <row r="12" spans="1:2" x14ac:dyDescent="0.3">
      <c r="A12" s="5" t="s">
        <v>39</v>
      </c>
      <c r="B12">
        <v>91</v>
      </c>
    </row>
    <row r="13" spans="1:2" x14ac:dyDescent="0.3">
      <c r="A13" s="5" t="s">
        <v>12</v>
      </c>
      <c r="B13">
        <v>70.333333333333329</v>
      </c>
    </row>
    <row r="14" spans="1:2" x14ac:dyDescent="0.3">
      <c r="A14" s="5" t="s">
        <v>92</v>
      </c>
      <c r="B14">
        <v>66.84</v>
      </c>
    </row>
    <row r="16" spans="1:2" x14ac:dyDescent="0.3">
      <c r="A16" s="4" t="s">
        <v>91</v>
      </c>
      <c r="B16" t="s">
        <v>96</v>
      </c>
    </row>
    <row r="17" spans="1:2" x14ac:dyDescent="0.3">
      <c r="A17" s="5" t="s">
        <v>25</v>
      </c>
      <c r="B17" s="15">
        <v>0.21666666666666667</v>
      </c>
    </row>
    <row r="18" spans="1:2" x14ac:dyDescent="0.3">
      <c r="A18" s="5" t="s">
        <v>43</v>
      </c>
      <c r="B18" s="15">
        <v>0.22500000000000001</v>
      </c>
    </row>
    <row r="19" spans="1:2" x14ac:dyDescent="0.3">
      <c r="A19" s="5" t="s">
        <v>20</v>
      </c>
      <c r="B19" s="15">
        <v>0.22500000000000001</v>
      </c>
    </row>
    <row r="20" spans="1:2" x14ac:dyDescent="0.3">
      <c r="A20" s="5" t="s">
        <v>23</v>
      </c>
      <c r="B20" s="15">
        <v>0.17363636363636362</v>
      </c>
    </row>
    <row r="21" spans="1:2" x14ac:dyDescent="0.3">
      <c r="A21" s="5" t="s">
        <v>65</v>
      </c>
      <c r="B21" s="15">
        <v>0.25</v>
      </c>
    </row>
    <row r="22" spans="1:2" x14ac:dyDescent="0.3">
      <c r="A22" s="5" t="s">
        <v>16</v>
      </c>
      <c r="B22" s="15">
        <v>0.17555555555555558</v>
      </c>
    </row>
    <row r="23" spans="1:2" x14ac:dyDescent="0.3">
      <c r="A23" s="5" t="s">
        <v>46</v>
      </c>
      <c r="B23" s="15">
        <v>0.15</v>
      </c>
    </row>
    <row r="24" spans="1:2" x14ac:dyDescent="0.3">
      <c r="A24" s="5" t="s">
        <v>48</v>
      </c>
      <c r="B24" s="15">
        <v>0.15</v>
      </c>
    </row>
    <row r="25" spans="1:2" x14ac:dyDescent="0.3">
      <c r="A25" s="5" t="s">
        <v>28</v>
      </c>
      <c r="B25" s="15">
        <v>0.25</v>
      </c>
    </row>
    <row r="26" spans="1:2" x14ac:dyDescent="0.3">
      <c r="A26" s="5" t="s">
        <v>39</v>
      </c>
      <c r="B26" s="15">
        <v>0.2</v>
      </c>
    </row>
    <row r="27" spans="1:2" x14ac:dyDescent="0.3">
      <c r="A27" s="5" t="s">
        <v>12</v>
      </c>
      <c r="B27" s="15">
        <v>0.21666666666666667</v>
      </c>
    </row>
    <row r="28" spans="1:2" x14ac:dyDescent="0.3">
      <c r="A28" s="5" t="s">
        <v>92</v>
      </c>
      <c r="B28">
        <v>0.19780000000000009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375E-4E51-48B9-A192-CB316FF751D7}">
  <dimension ref="A1:L55"/>
  <sheetViews>
    <sheetView topLeftCell="A28" workbookViewId="0">
      <selection activeCell="E65" sqref="E65"/>
    </sheetView>
  </sheetViews>
  <sheetFormatPr defaultRowHeight="14.4" outlineLevelRow="2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97</v>
      </c>
      <c r="L1" t="s">
        <v>11</v>
      </c>
    </row>
    <row r="2" spans="1:12" hidden="1" outlineLevel="2" x14ac:dyDescent="0.3">
      <c r="A2" t="s">
        <v>20</v>
      </c>
      <c r="B2" t="s">
        <v>21</v>
      </c>
      <c r="C2">
        <v>14.1</v>
      </c>
      <c r="D2" t="s">
        <v>14</v>
      </c>
      <c r="E2" t="s">
        <v>22</v>
      </c>
      <c r="F2">
        <v>129.6</v>
      </c>
      <c r="G2">
        <v>12306.91</v>
      </c>
      <c r="H2">
        <v>9599.59</v>
      </c>
      <c r="I2">
        <v>80</v>
      </c>
      <c r="J2" s="16">
        <f t="shared" ref="J2:J27" si="0">(G2-H2)/G2</f>
        <v>0.21998373271601074</v>
      </c>
      <c r="K2" s="16">
        <f t="shared" ref="K2:K27" si="1">IF(J2&lt;10%,8%,IF(J2&lt;20%,15%,25%))</f>
        <v>0.25</v>
      </c>
      <c r="L2" t="str">
        <f t="shared" ref="L2:L27" si="2" xml:space="preserve"> IF(K2 = 8%, "Until stocks last", IF(K2 = 15%, "Underpriced", "Super Offer"))</f>
        <v>Super Offer</v>
      </c>
    </row>
    <row r="3" spans="1:12" hidden="1" outlineLevel="2" x14ac:dyDescent="0.3">
      <c r="A3" t="s">
        <v>28</v>
      </c>
      <c r="B3" t="s">
        <v>29</v>
      </c>
      <c r="C3">
        <v>10</v>
      </c>
      <c r="D3" t="s">
        <v>30</v>
      </c>
      <c r="E3" t="s">
        <v>31</v>
      </c>
      <c r="F3">
        <v>201.6</v>
      </c>
      <c r="G3">
        <v>9324.7000000000007</v>
      </c>
      <c r="H3">
        <v>7273.42</v>
      </c>
      <c r="I3">
        <v>47</v>
      </c>
      <c r="J3" s="16">
        <f t="shared" si="0"/>
        <v>0.21998348472336918</v>
      </c>
      <c r="K3" s="16">
        <f t="shared" si="1"/>
        <v>0.25</v>
      </c>
      <c r="L3" t="str">
        <f t="shared" si="2"/>
        <v>Super Offer</v>
      </c>
    </row>
    <row r="4" spans="1:12" hidden="1" outlineLevel="2" x14ac:dyDescent="0.3">
      <c r="A4" t="s">
        <v>25</v>
      </c>
      <c r="B4" t="s">
        <v>34</v>
      </c>
      <c r="C4">
        <v>12.1</v>
      </c>
      <c r="D4" t="s">
        <v>14</v>
      </c>
      <c r="E4" t="s">
        <v>22</v>
      </c>
      <c r="F4">
        <v>151.19999999999999</v>
      </c>
      <c r="G4">
        <v>10626.77</v>
      </c>
      <c r="H4">
        <v>8289.0499999999993</v>
      </c>
      <c r="I4">
        <v>105</v>
      </c>
      <c r="J4" s="16">
        <f t="shared" si="0"/>
        <v>0.21998405912615038</v>
      </c>
      <c r="K4" s="16">
        <f t="shared" si="1"/>
        <v>0.25</v>
      </c>
      <c r="L4" t="str">
        <f t="shared" si="2"/>
        <v>Super Offer</v>
      </c>
    </row>
    <row r="5" spans="1:12" hidden="1" outlineLevel="2" x14ac:dyDescent="0.3">
      <c r="A5" t="s">
        <v>20</v>
      </c>
      <c r="B5" t="s">
        <v>35</v>
      </c>
      <c r="C5">
        <v>12.2</v>
      </c>
      <c r="D5" t="s">
        <v>36</v>
      </c>
      <c r="E5" t="s">
        <v>22</v>
      </c>
      <c r="F5">
        <v>156</v>
      </c>
      <c r="G5">
        <v>17536.75</v>
      </c>
      <c r="H5">
        <v>13853.84</v>
      </c>
      <c r="I5">
        <v>92</v>
      </c>
      <c r="J5" s="16">
        <f t="shared" si="0"/>
        <v>0.21001097694840834</v>
      </c>
      <c r="K5" s="16">
        <f t="shared" si="1"/>
        <v>0.25</v>
      </c>
      <c r="L5" t="str">
        <f t="shared" si="2"/>
        <v>Super Offer</v>
      </c>
    </row>
    <row r="6" spans="1:12" hidden="1" outlineLevel="2" x14ac:dyDescent="0.3">
      <c r="A6" t="s">
        <v>23</v>
      </c>
      <c r="B6" t="s">
        <v>37</v>
      </c>
      <c r="C6">
        <v>12</v>
      </c>
      <c r="D6" t="s">
        <v>30</v>
      </c>
      <c r="E6" t="s">
        <v>38</v>
      </c>
      <c r="F6">
        <v>234</v>
      </c>
      <c r="G6">
        <v>15661.8</v>
      </c>
      <c r="H6">
        <v>10963.26</v>
      </c>
      <c r="I6">
        <v>23</v>
      </c>
      <c r="J6" s="16">
        <f t="shared" si="0"/>
        <v>0.29999999999999993</v>
      </c>
      <c r="K6" s="16">
        <f t="shared" si="1"/>
        <v>0.25</v>
      </c>
      <c r="L6" t="str">
        <f t="shared" si="2"/>
        <v>Super Offer</v>
      </c>
    </row>
    <row r="7" spans="1:12" hidden="1" outlineLevel="2" x14ac:dyDescent="0.3">
      <c r="A7" t="s">
        <v>23</v>
      </c>
      <c r="B7" t="s">
        <v>41</v>
      </c>
      <c r="C7">
        <v>12</v>
      </c>
      <c r="D7" t="s">
        <v>30</v>
      </c>
      <c r="E7" t="s">
        <v>27</v>
      </c>
      <c r="F7">
        <v>409.2</v>
      </c>
      <c r="G7">
        <v>12957.56</v>
      </c>
      <c r="H7">
        <v>9329.32</v>
      </c>
      <c r="I7">
        <v>56</v>
      </c>
      <c r="J7" s="16">
        <f t="shared" si="0"/>
        <v>0.28000950796291896</v>
      </c>
      <c r="K7" s="16">
        <f t="shared" si="1"/>
        <v>0.25</v>
      </c>
      <c r="L7" t="str">
        <f t="shared" si="2"/>
        <v>Super Offer</v>
      </c>
    </row>
    <row r="8" spans="1:12" hidden="1" outlineLevel="2" x14ac:dyDescent="0.3">
      <c r="A8" t="s">
        <v>43</v>
      </c>
      <c r="B8" t="s">
        <v>44</v>
      </c>
      <c r="C8">
        <v>14.1</v>
      </c>
      <c r="D8" t="s">
        <v>30</v>
      </c>
      <c r="E8" t="s">
        <v>45</v>
      </c>
      <c r="F8">
        <v>148.80000000000001</v>
      </c>
      <c r="G8">
        <v>8250.5499999999993</v>
      </c>
      <c r="H8">
        <v>5858.16</v>
      </c>
      <c r="I8">
        <v>78</v>
      </c>
      <c r="J8" s="16">
        <f t="shared" si="0"/>
        <v>0.28996733551096587</v>
      </c>
      <c r="K8" s="16">
        <f t="shared" si="1"/>
        <v>0.25</v>
      </c>
      <c r="L8" t="str">
        <f t="shared" si="2"/>
        <v>Super Offer</v>
      </c>
    </row>
    <row r="9" spans="1:12" hidden="1" outlineLevel="2" x14ac:dyDescent="0.3">
      <c r="A9" t="s">
        <v>16</v>
      </c>
      <c r="B9" t="s">
        <v>50</v>
      </c>
      <c r="C9">
        <v>12.1</v>
      </c>
      <c r="D9" t="s">
        <v>14</v>
      </c>
      <c r="E9" t="s">
        <v>51</v>
      </c>
      <c r="F9">
        <v>163.19999999999999</v>
      </c>
      <c r="G9">
        <v>11344.41</v>
      </c>
      <c r="H9">
        <v>8962.0300000000007</v>
      </c>
      <c r="I9">
        <v>56</v>
      </c>
      <c r="J9" s="16">
        <f t="shared" si="0"/>
        <v>0.21000475123871573</v>
      </c>
      <c r="K9" s="16">
        <f t="shared" si="1"/>
        <v>0.25</v>
      </c>
      <c r="L9" t="str">
        <f t="shared" si="2"/>
        <v>Super Offer</v>
      </c>
    </row>
    <row r="10" spans="1:12" hidden="1" outlineLevel="2" x14ac:dyDescent="0.3">
      <c r="A10" t="s">
        <v>20</v>
      </c>
      <c r="B10" t="s">
        <v>21</v>
      </c>
      <c r="C10">
        <v>9.1</v>
      </c>
      <c r="D10" t="s">
        <v>30</v>
      </c>
      <c r="E10" t="s">
        <v>52</v>
      </c>
      <c r="F10">
        <v>543.6</v>
      </c>
      <c r="G10">
        <v>23505.79</v>
      </c>
      <c r="H10">
        <v>17394.3</v>
      </c>
      <c r="I10">
        <v>81</v>
      </c>
      <c r="J10" s="16">
        <f t="shared" si="0"/>
        <v>0.25999934484227083</v>
      </c>
      <c r="K10" s="16">
        <f t="shared" si="1"/>
        <v>0.25</v>
      </c>
      <c r="L10" t="str">
        <f t="shared" si="2"/>
        <v>Super Offer</v>
      </c>
    </row>
    <row r="11" spans="1:12" hidden="1" outlineLevel="2" x14ac:dyDescent="0.3">
      <c r="A11" t="s">
        <v>23</v>
      </c>
      <c r="B11" t="s">
        <v>53</v>
      </c>
      <c r="C11">
        <v>12.2</v>
      </c>
      <c r="D11" t="s">
        <v>14</v>
      </c>
      <c r="E11" t="s">
        <v>22</v>
      </c>
      <c r="F11">
        <v>234</v>
      </c>
      <c r="G11">
        <v>6525.75</v>
      </c>
      <c r="H11">
        <v>4633.09</v>
      </c>
      <c r="I11">
        <v>66</v>
      </c>
      <c r="J11" s="16">
        <f t="shared" si="0"/>
        <v>0.2900294985250737</v>
      </c>
      <c r="K11" s="16">
        <f t="shared" si="1"/>
        <v>0.25</v>
      </c>
      <c r="L11" t="str">
        <f t="shared" si="2"/>
        <v>Super Offer</v>
      </c>
    </row>
    <row r="12" spans="1:12" hidden="1" outlineLevel="2" x14ac:dyDescent="0.3">
      <c r="A12" t="s">
        <v>12</v>
      </c>
      <c r="B12" t="s">
        <v>56</v>
      </c>
      <c r="C12">
        <v>14.2</v>
      </c>
      <c r="D12" t="s">
        <v>33</v>
      </c>
      <c r="E12" t="s">
        <v>22</v>
      </c>
      <c r="F12">
        <v>176.4</v>
      </c>
      <c r="G12">
        <v>13619.76</v>
      </c>
      <c r="H12">
        <v>10214.82</v>
      </c>
      <c r="I12">
        <v>86</v>
      </c>
      <c r="J12" s="16">
        <f t="shared" si="0"/>
        <v>0.25000000000000006</v>
      </c>
      <c r="K12" s="16">
        <f t="shared" si="1"/>
        <v>0.25</v>
      </c>
      <c r="L12" t="str">
        <f t="shared" si="2"/>
        <v>Super Offer</v>
      </c>
    </row>
    <row r="13" spans="1:12" hidden="1" outlineLevel="2" x14ac:dyDescent="0.3">
      <c r="A13" t="s">
        <v>43</v>
      </c>
      <c r="B13" t="s">
        <v>60</v>
      </c>
      <c r="C13">
        <v>12.1</v>
      </c>
      <c r="D13" t="s">
        <v>30</v>
      </c>
      <c r="E13" t="s">
        <v>45</v>
      </c>
      <c r="F13">
        <v>157.19999999999999</v>
      </c>
      <c r="G13">
        <v>11572.33</v>
      </c>
      <c r="H13">
        <v>9026.7099999999991</v>
      </c>
      <c r="I13">
        <v>107</v>
      </c>
      <c r="J13" s="16">
        <f t="shared" si="0"/>
        <v>0.21997471554993686</v>
      </c>
      <c r="K13" s="16">
        <f t="shared" si="1"/>
        <v>0.25</v>
      </c>
      <c r="L13" t="str">
        <f t="shared" si="2"/>
        <v>Super Offer</v>
      </c>
    </row>
    <row r="14" spans="1:12" hidden="1" outlineLevel="2" x14ac:dyDescent="0.3">
      <c r="A14" t="s">
        <v>12</v>
      </c>
      <c r="B14" t="s">
        <v>63</v>
      </c>
      <c r="C14">
        <v>12.2</v>
      </c>
      <c r="D14" t="s">
        <v>33</v>
      </c>
      <c r="E14" t="s">
        <v>38</v>
      </c>
      <c r="F14">
        <v>256.8</v>
      </c>
      <c r="G14">
        <v>19310.830000000002</v>
      </c>
      <c r="H14">
        <v>15255.24</v>
      </c>
      <c r="I14">
        <v>42</v>
      </c>
      <c r="J14" s="16">
        <f t="shared" si="0"/>
        <v>0.21001634833924807</v>
      </c>
      <c r="K14" s="16">
        <f t="shared" si="1"/>
        <v>0.25</v>
      </c>
      <c r="L14" t="str">
        <f t="shared" si="2"/>
        <v>Super Offer</v>
      </c>
    </row>
    <row r="15" spans="1:12" hidden="1" outlineLevel="2" x14ac:dyDescent="0.3">
      <c r="A15" t="s">
        <v>65</v>
      </c>
      <c r="B15" t="s">
        <v>66</v>
      </c>
      <c r="C15">
        <v>10.1</v>
      </c>
      <c r="D15" t="s">
        <v>30</v>
      </c>
      <c r="E15" t="s">
        <v>31</v>
      </c>
      <c r="F15">
        <v>144</v>
      </c>
      <c r="G15">
        <v>28162.75</v>
      </c>
      <c r="H15">
        <v>21121.87</v>
      </c>
      <c r="I15">
        <v>80</v>
      </c>
      <c r="J15" s="16">
        <f t="shared" si="0"/>
        <v>0.25000683526999318</v>
      </c>
      <c r="K15" s="16">
        <f t="shared" si="1"/>
        <v>0.25</v>
      </c>
      <c r="L15" t="str">
        <f t="shared" si="2"/>
        <v>Super Offer</v>
      </c>
    </row>
    <row r="16" spans="1:12" hidden="1" outlineLevel="2" x14ac:dyDescent="0.3">
      <c r="A16" t="s">
        <v>28</v>
      </c>
      <c r="B16" t="s">
        <v>68</v>
      </c>
      <c r="C16">
        <v>9.2899999999999991</v>
      </c>
      <c r="D16" t="s">
        <v>30</v>
      </c>
      <c r="E16" t="s">
        <v>69</v>
      </c>
      <c r="F16">
        <v>222</v>
      </c>
      <c r="G16">
        <v>14832.51</v>
      </c>
      <c r="H16">
        <v>11865.7</v>
      </c>
      <c r="I16">
        <v>78</v>
      </c>
      <c r="J16" s="16">
        <f t="shared" si="0"/>
        <v>0.2000207651975289</v>
      </c>
      <c r="K16" s="16">
        <f t="shared" si="1"/>
        <v>0.25</v>
      </c>
      <c r="L16" t="str">
        <f t="shared" si="2"/>
        <v>Super Offer</v>
      </c>
    </row>
    <row r="17" spans="1:12" hidden="1" outlineLevel="2" x14ac:dyDescent="0.3">
      <c r="A17" t="s">
        <v>65</v>
      </c>
      <c r="B17" t="s">
        <v>70</v>
      </c>
      <c r="C17">
        <v>12</v>
      </c>
      <c r="D17" t="s">
        <v>30</v>
      </c>
      <c r="E17" t="s">
        <v>71</v>
      </c>
      <c r="F17">
        <v>219.6</v>
      </c>
      <c r="G17">
        <v>5969.81</v>
      </c>
      <c r="H17">
        <v>4596.8999999999996</v>
      </c>
      <c r="I17">
        <v>35</v>
      </c>
      <c r="J17" s="16">
        <f t="shared" si="0"/>
        <v>0.22997549335741016</v>
      </c>
      <c r="K17" s="16">
        <f t="shared" si="1"/>
        <v>0.25</v>
      </c>
      <c r="L17" t="str">
        <f t="shared" si="2"/>
        <v>Super Offer</v>
      </c>
    </row>
    <row r="18" spans="1:12" hidden="1" outlineLevel="2" x14ac:dyDescent="0.3">
      <c r="A18" t="s">
        <v>65</v>
      </c>
      <c r="B18" t="s">
        <v>72</v>
      </c>
      <c r="C18">
        <v>14.2</v>
      </c>
      <c r="D18" t="s">
        <v>14</v>
      </c>
      <c r="E18" t="s">
        <v>73</v>
      </c>
      <c r="F18">
        <v>187.2</v>
      </c>
      <c r="G18">
        <v>19239.22</v>
      </c>
      <c r="H18">
        <v>14044.8</v>
      </c>
      <c r="I18">
        <v>44</v>
      </c>
      <c r="J18" s="16">
        <f t="shared" si="0"/>
        <v>0.26999119506923885</v>
      </c>
      <c r="K18" s="16">
        <f t="shared" si="1"/>
        <v>0.25</v>
      </c>
      <c r="L18" t="str">
        <f t="shared" si="2"/>
        <v>Super Offer</v>
      </c>
    </row>
    <row r="19" spans="1:12" hidden="1" outlineLevel="2" x14ac:dyDescent="0.3">
      <c r="A19" t="s">
        <v>65</v>
      </c>
      <c r="B19" t="s">
        <v>74</v>
      </c>
      <c r="C19">
        <v>12</v>
      </c>
      <c r="D19" t="s">
        <v>14</v>
      </c>
      <c r="E19" t="s">
        <v>22</v>
      </c>
      <c r="F19">
        <v>432</v>
      </c>
      <c r="G19">
        <v>7605.29</v>
      </c>
      <c r="H19">
        <v>5780.39</v>
      </c>
      <c r="I19">
        <v>77</v>
      </c>
      <c r="J19" s="16">
        <f t="shared" si="0"/>
        <v>0.239951402247646</v>
      </c>
      <c r="K19" s="16">
        <f t="shared" si="1"/>
        <v>0.25</v>
      </c>
      <c r="L19" t="str">
        <f t="shared" si="2"/>
        <v>Super Offer</v>
      </c>
    </row>
    <row r="20" spans="1:12" hidden="1" outlineLevel="2" x14ac:dyDescent="0.3">
      <c r="A20" t="s">
        <v>65</v>
      </c>
      <c r="B20" t="s">
        <v>77</v>
      </c>
      <c r="C20">
        <v>14.1</v>
      </c>
      <c r="D20" t="s">
        <v>30</v>
      </c>
      <c r="E20" t="s">
        <v>22</v>
      </c>
      <c r="F20">
        <v>186</v>
      </c>
      <c r="G20">
        <v>20674.5</v>
      </c>
      <c r="H20">
        <v>15092.77</v>
      </c>
      <c r="I20">
        <v>26</v>
      </c>
      <c r="J20" s="16">
        <f t="shared" si="0"/>
        <v>0.26998137802607075</v>
      </c>
      <c r="K20" s="16">
        <f t="shared" si="1"/>
        <v>0.25</v>
      </c>
      <c r="L20" t="str">
        <f t="shared" si="2"/>
        <v>Super Offer</v>
      </c>
    </row>
    <row r="21" spans="1:12" hidden="1" outlineLevel="2" x14ac:dyDescent="0.3">
      <c r="A21" t="s">
        <v>25</v>
      </c>
      <c r="B21" t="s">
        <v>78</v>
      </c>
      <c r="C21">
        <v>12.1</v>
      </c>
      <c r="D21" t="s">
        <v>30</v>
      </c>
      <c r="E21" t="s">
        <v>79</v>
      </c>
      <c r="F21">
        <v>403.2</v>
      </c>
      <c r="G21">
        <v>40285.629999999997</v>
      </c>
      <c r="H21">
        <v>31825.64</v>
      </c>
      <c r="I21">
        <v>56</v>
      </c>
      <c r="J21" s="16">
        <f t="shared" si="0"/>
        <v>0.21000019113515164</v>
      </c>
      <c r="K21" s="16">
        <f t="shared" si="1"/>
        <v>0.25</v>
      </c>
      <c r="L21" t="str">
        <f t="shared" si="2"/>
        <v>Super Offer</v>
      </c>
    </row>
    <row r="22" spans="1:12" hidden="1" outlineLevel="2" x14ac:dyDescent="0.3">
      <c r="A22" t="s">
        <v>16</v>
      </c>
      <c r="B22" t="s">
        <v>57</v>
      </c>
      <c r="C22">
        <v>10</v>
      </c>
      <c r="D22" t="s">
        <v>30</v>
      </c>
      <c r="E22" t="s">
        <v>80</v>
      </c>
      <c r="F22">
        <v>200.4</v>
      </c>
      <c r="G22">
        <v>20891.64</v>
      </c>
      <c r="H22">
        <v>16295.51</v>
      </c>
      <c r="I22">
        <v>92</v>
      </c>
      <c r="J22" s="16">
        <f t="shared" si="0"/>
        <v>0.21999852572607986</v>
      </c>
      <c r="K22" s="16">
        <f t="shared" si="1"/>
        <v>0.25</v>
      </c>
      <c r="L22" t="str">
        <f t="shared" si="2"/>
        <v>Super Offer</v>
      </c>
    </row>
    <row r="23" spans="1:12" hidden="1" outlineLevel="2" x14ac:dyDescent="0.3">
      <c r="A23" t="s">
        <v>43</v>
      </c>
      <c r="B23" t="s">
        <v>44</v>
      </c>
      <c r="C23">
        <v>14.1</v>
      </c>
      <c r="D23" t="s">
        <v>30</v>
      </c>
      <c r="E23" t="s">
        <v>51</v>
      </c>
      <c r="F23">
        <v>148.80000000000001</v>
      </c>
      <c r="G23">
        <v>8250.5499999999993</v>
      </c>
      <c r="H23">
        <v>6270.11</v>
      </c>
      <c r="I23">
        <v>69</v>
      </c>
      <c r="J23" s="16">
        <f t="shared" si="0"/>
        <v>0.24003733084461032</v>
      </c>
      <c r="K23" s="16">
        <f t="shared" si="1"/>
        <v>0.25</v>
      </c>
      <c r="L23" t="str">
        <f t="shared" si="2"/>
        <v>Super Offer</v>
      </c>
    </row>
    <row r="24" spans="1:12" hidden="1" outlineLevel="2" x14ac:dyDescent="0.3">
      <c r="A24" t="s">
        <v>23</v>
      </c>
      <c r="B24" t="s">
        <v>82</v>
      </c>
      <c r="C24">
        <v>12</v>
      </c>
      <c r="D24" t="s">
        <v>30</v>
      </c>
      <c r="E24" t="s">
        <v>76</v>
      </c>
      <c r="F24">
        <v>219.6</v>
      </c>
      <c r="G24">
        <v>11372.13</v>
      </c>
      <c r="H24">
        <v>8074.22</v>
      </c>
      <c r="I24">
        <v>81</v>
      </c>
      <c r="J24" s="16">
        <f t="shared" si="0"/>
        <v>0.28999932290608699</v>
      </c>
      <c r="K24" s="16">
        <f t="shared" si="1"/>
        <v>0.25</v>
      </c>
      <c r="L24" t="str">
        <f t="shared" si="2"/>
        <v>Super Offer</v>
      </c>
    </row>
    <row r="25" spans="1:12" hidden="1" outlineLevel="2" x14ac:dyDescent="0.3">
      <c r="A25" t="s">
        <v>16</v>
      </c>
      <c r="B25" t="s">
        <v>50</v>
      </c>
      <c r="C25">
        <v>12.1</v>
      </c>
      <c r="D25" t="s">
        <v>14</v>
      </c>
      <c r="E25" t="s">
        <v>45</v>
      </c>
      <c r="F25">
        <v>168</v>
      </c>
      <c r="G25">
        <v>8584.73</v>
      </c>
      <c r="H25">
        <v>6782.16</v>
      </c>
      <c r="I25">
        <v>96</v>
      </c>
      <c r="J25" s="16">
        <f t="shared" si="0"/>
        <v>0.20997398869853795</v>
      </c>
      <c r="K25" s="16">
        <f t="shared" si="1"/>
        <v>0.25</v>
      </c>
      <c r="L25" t="str">
        <f t="shared" si="2"/>
        <v>Super Offer</v>
      </c>
    </row>
    <row r="26" spans="1:12" hidden="1" outlineLevel="2" x14ac:dyDescent="0.3">
      <c r="A26" t="s">
        <v>65</v>
      </c>
      <c r="B26" t="s">
        <v>85</v>
      </c>
      <c r="C26">
        <v>10.3</v>
      </c>
      <c r="D26" t="s">
        <v>30</v>
      </c>
      <c r="E26" t="s">
        <v>86</v>
      </c>
      <c r="F26">
        <v>577.20000000000005</v>
      </c>
      <c r="G26">
        <v>28513.1</v>
      </c>
      <c r="H26">
        <v>21099.54</v>
      </c>
      <c r="I26">
        <v>81</v>
      </c>
      <c r="J26" s="16">
        <f t="shared" si="0"/>
        <v>0.2600054010261949</v>
      </c>
      <c r="K26" s="16">
        <f t="shared" si="1"/>
        <v>0.25</v>
      </c>
      <c r="L26" t="str">
        <f t="shared" si="2"/>
        <v>Super Offer</v>
      </c>
    </row>
    <row r="27" spans="1:12" hidden="1" outlineLevel="2" x14ac:dyDescent="0.3">
      <c r="A27" t="s">
        <v>39</v>
      </c>
      <c r="B27" t="s">
        <v>89</v>
      </c>
      <c r="C27">
        <v>6</v>
      </c>
      <c r="D27" t="s">
        <v>90</v>
      </c>
      <c r="E27" t="s">
        <v>15</v>
      </c>
      <c r="F27">
        <v>156</v>
      </c>
      <c r="G27">
        <v>5969.81</v>
      </c>
      <c r="H27">
        <v>4358.2</v>
      </c>
      <c r="I27">
        <v>78</v>
      </c>
      <c r="J27" s="16">
        <f t="shared" si="0"/>
        <v>0.26996001547787962</v>
      </c>
      <c r="K27" s="16">
        <f t="shared" si="1"/>
        <v>0.25</v>
      </c>
      <c r="L27" t="str">
        <f t="shared" si="2"/>
        <v>Super Offer</v>
      </c>
    </row>
    <row r="28" spans="1:12" outlineLevel="1" collapsed="1" x14ac:dyDescent="0.3">
      <c r="B28">
        <f>SUBTOTAL(3,B2:B27)</f>
        <v>26</v>
      </c>
      <c r="J28" s="16"/>
      <c r="K28" s="16"/>
      <c r="L28" s="17" t="s">
        <v>99</v>
      </c>
    </row>
    <row r="29" spans="1:12" hidden="1" outlineLevel="2" x14ac:dyDescent="0.3">
      <c r="A29" t="s">
        <v>12</v>
      </c>
      <c r="B29" t="s">
        <v>13</v>
      </c>
      <c r="C29">
        <v>12.2</v>
      </c>
      <c r="D29" t="s">
        <v>14</v>
      </c>
      <c r="E29" t="s">
        <v>15</v>
      </c>
      <c r="F29">
        <v>133.19999999999999</v>
      </c>
      <c r="G29">
        <v>7365.82</v>
      </c>
      <c r="H29">
        <v>5965.96</v>
      </c>
      <c r="I29">
        <v>83</v>
      </c>
      <c r="J29" s="16">
        <f t="shared" ref="J29:J49" si="3">(G29-H29)/G29</f>
        <v>0.19004808697470205</v>
      </c>
      <c r="K29" s="16">
        <f t="shared" ref="K29:K49" si="4">IF(J29&lt;10%,8%,IF(J29&lt;20%,15%,25%))</f>
        <v>0.15</v>
      </c>
      <c r="L29" t="str">
        <f t="shared" ref="L29:L49" si="5" xml:space="preserve"> IF(K29 = 8%, "Until stocks last", IF(K29 = 15%, "Underpriced", "Super Offer"))</f>
        <v>Underpriced</v>
      </c>
    </row>
    <row r="30" spans="1:12" hidden="1" outlineLevel="2" x14ac:dyDescent="0.3">
      <c r="A30" t="s">
        <v>16</v>
      </c>
      <c r="B30" t="s">
        <v>17</v>
      </c>
      <c r="C30">
        <v>12.1</v>
      </c>
      <c r="D30" t="s">
        <v>18</v>
      </c>
      <c r="E30" t="s">
        <v>19</v>
      </c>
      <c r="F30">
        <v>138</v>
      </c>
      <c r="G30">
        <v>11188.1</v>
      </c>
      <c r="H30">
        <v>9062.1299999999992</v>
      </c>
      <c r="I30">
        <v>38</v>
      </c>
      <c r="J30" s="16">
        <f t="shared" si="3"/>
        <v>0.19002064693737106</v>
      </c>
      <c r="K30" s="16">
        <f t="shared" si="4"/>
        <v>0.15</v>
      </c>
      <c r="L30" t="str">
        <f t="shared" si="5"/>
        <v>Underpriced</v>
      </c>
    </row>
    <row r="31" spans="1:12" hidden="1" outlineLevel="2" x14ac:dyDescent="0.3">
      <c r="A31" t="s">
        <v>23</v>
      </c>
      <c r="B31" t="s">
        <v>24</v>
      </c>
      <c r="C31">
        <v>14</v>
      </c>
      <c r="D31" t="s">
        <v>14</v>
      </c>
      <c r="E31" t="s">
        <v>15</v>
      </c>
      <c r="F31">
        <v>127.2</v>
      </c>
      <c r="G31">
        <v>5880.49</v>
      </c>
      <c r="H31">
        <v>5115.88</v>
      </c>
      <c r="I31">
        <v>44</v>
      </c>
      <c r="J31" s="16">
        <f t="shared" si="3"/>
        <v>0.13002487887914096</v>
      </c>
      <c r="K31" s="16">
        <f t="shared" si="4"/>
        <v>0.15</v>
      </c>
      <c r="L31" t="str">
        <f t="shared" si="5"/>
        <v>Underpriced</v>
      </c>
    </row>
    <row r="32" spans="1:12" hidden="1" outlineLevel="2" x14ac:dyDescent="0.3">
      <c r="A32" t="s">
        <v>25</v>
      </c>
      <c r="B32" t="s">
        <v>26</v>
      </c>
      <c r="C32">
        <v>12.1</v>
      </c>
      <c r="D32" t="s">
        <v>14</v>
      </c>
      <c r="E32" t="s">
        <v>27</v>
      </c>
      <c r="F32">
        <v>440.4</v>
      </c>
      <c r="G32">
        <v>19578.02</v>
      </c>
      <c r="H32">
        <v>17033.169999999998</v>
      </c>
      <c r="I32">
        <v>86</v>
      </c>
      <c r="J32" s="16">
        <f t="shared" si="3"/>
        <v>0.12998505466844973</v>
      </c>
      <c r="K32" s="16">
        <f t="shared" si="4"/>
        <v>0.15</v>
      </c>
      <c r="L32" t="str">
        <f t="shared" si="5"/>
        <v>Underpriced</v>
      </c>
    </row>
    <row r="33" spans="1:12" hidden="1" outlineLevel="2" x14ac:dyDescent="0.3">
      <c r="A33" t="s">
        <v>16</v>
      </c>
      <c r="B33" t="s">
        <v>32</v>
      </c>
      <c r="C33">
        <v>14.1</v>
      </c>
      <c r="D33" t="s">
        <v>33</v>
      </c>
      <c r="E33" t="s">
        <v>22</v>
      </c>
      <c r="F33">
        <v>164.4</v>
      </c>
      <c r="G33">
        <v>18520.810000000001</v>
      </c>
      <c r="H33">
        <v>16483.39</v>
      </c>
      <c r="I33">
        <v>44</v>
      </c>
      <c r="J33" s="16">
        <f t="shared" si="3"/>
        <v>0.11000706772543975</v>
      </c>
      <c r="K33" s="16">
        <f t="shared" si="4"/>
        <v>0.15</v>
      </c>
      <c r="L33" t="str">
        <f t="shared" si="5"/>
        <v>Underpriced</v>
      </c>
    </row>
    <row r="34" spans="1:12" hidden="1" outlineLevel="2" x14ac:dyDescent="0.3">
      <c r="A34" t="s">
        <v>39</v>
      </c>
      <c r="B34" t="s">
        <v>40</v>
      </c>
      <c r="C34">
        <v>12.1</v>
      </c>
      <c r="D34" t="s">
        <v>14</v>
      </c>
      <c r="E34" t="s">
        <v>15</v>
      </c>
      <c r="F34">
        <v>138</v>
      </c>
      <c r="G34">
        <v>6715.17</v>
      </c>
      <c r="H34">
        <v>5841.99</v>
      </c>
      <c r="I34">
        <v>104</v>
      </c>
      <c r="J34" s="16">
        <f t="shared" si="3"/>
        <v>0.13003095975232201</v>
      </c>
      <c r="K34" s="16">
        <f t="shared" si="4"/>
        <v>0.15</v>
      </c>
      <c r="L34" t="str">
        <f t="shared" si="5"/>
        <v>Underpriced</v>
      </c>
    </row>
    <row r="35" spans="1:12" hidden="1" outlineLevel="2" x14ac:dyDescent="0.3">
      <c r="A35" t="s">
        <v>23</v>
      </c>
      <c r="B35" t="s">
        <v>42</v>
      </c>
      <c r="C35">
        <v>12.2</v>
      </c>
      <c r="D35" t="s">
        <v>14</v>
      </c>
      <c r="E35" t="s">
        <v>15</v>
      </c>
      <c r="F35">
        <v>135.6</v>
      </c>
      <c r="G35">
        <v>5641.79</v>
      </c>
      <c r="H35">
        <v>4907.9799999999996</v>
      </c>
      <c r="I35">
        <v>80</v>
      </c>
      <c r="J35" s="16">
        <f t="shared" si="3"/>
        <v>0.13006687593831043</v>
      </c>
      <c r="K35" s="16">
        <f t="shared" si="4"/>
        <v>0.15</v>
      </c>
      <c r="L35" t="str">
        <f t="shared" si="5"/>
        <v>Underpriced</v>
      </c>
    </row>
    <row r="36" spans="1:12" hidden="1" outlineLevel="2" x14ac:dyDescent="0.3">
      <c r="A36" t="s">
        <v>46</v>
      </c>
      <c r="B36" t="s">
        <v>47</v>
      </c>
      <c r="C36">
        <v>14</v>
      </c>
      <c r="D36" t="s">
        <v>14</v>
      </c>
      <c r="E36" t="s">
        <v>45</v>
      </c>
      <c r="F36">
        <v>139.19999999999999</v>
      </c>
      <c r="G36">
        <v>12134.43</v>
      </c>
      <c r="H36">
        <v>10678.36</v>
      </c>
      <c r="I36">
        <v>99</v>
      </c>
      <c r="J36" s="16">
        <f t="shared" si="3"/>
        <v>0.11999492353575732</v>
      </c>
      <c r="K36" s="16">
        <f t="shared" si="4"/>
        <v>0.15</v>
      </c>
      <c r="L36" t="str">
        <f t="shared" si="5"/>
        <v>Underpriced</v>
      </c>
    </row>
    <row r="37" spans="1:12" hidden="1" outlineLevel="2" x14ac:dyDescent="0.3">
      <c r="A37" t="s">
        <v>48</v>
      </c>
      <c r="B37" t="s">
        <v>49</v>
      </c>
      <c r="C37">
        <v>10</v>
      </c>
      <c r="D37" t="s">
        <v>14</v>
      </c>
      <c r="E37" t="s">
        <v>22</v>
      </c>
      <c r="F37">
        <v>126</v>
      </c>
      <c r="G37">
        <v>8389.92</v>
      </c>
      <c r="H37">
        <v>7047.81</v>
      </c>
      <c r="I37">
        <v>48</v>
      </c>
      <c r="J37" s="16">
        <f t="shared" si="3"/>
        <v>0.15996696035242286</v>
      </c>
      <c r="K37" s="16">
        <f t="shared" si="4"/>
        <v>0.15</v>
      </c>
      <c r="L37" t="str">
        <f t="shared" si="5"/>
        <v>Underpriced</v>
      </c>
    </row>
    <row r="38" spans="1:12" hidden="1" outlineLevel="2" x14ac:dyDescent="0.3">
      <c r="A38" t="s">
        <v>16</v>
      </c>
      <c r="B38" t="s">
        <v>55</v>
      </c>
      <c r="C38">
        <v>12.1</v>
      </c>
      <c r="D38" t="s">
        <v>18</v>
      </c>
      <c r="E38" t="s">
        <v>19</v>
      </c>
      <c r="F38">
        <v>168</v>
      </c>
      <c r="G38">
        <v>20674.5</v>
      </c>
      <c r="H38">
        <v>17160.22</v>
      </c>
      <c r="I38">
        <v>32</v>
      </c>
      <c r="J38" s="16">
        <f t="shared" si="3"/>
        <v>0.16998137802607072</v>
      </c>
      <c r="K38" s="16">
        <f t="shared" si="4"/>
        <v>0.15</v>
      </c>
      <c r="L38" t="str">
        <f t="shared" si="5"/>
        <v>Underpriced</v>
      </c>
    </row>
    <row r="39" spans="1:12" hidden="1" outlineLevel="2" x14ac:dyDescent="0.3">
      <c r="A39" t="s">
        <v>16</v>
      </c>
      <c r="B39" t="s">
        <v>57</v>
      </c>
      <c r="C39">
        <v>10</v>
      </c>
      <c r="D39" t="s">
        <v>30</v>
      </c>
      <c r="E39" t="s">
        <v>58</v>
      </c>
      <c r="F39">
        <v>180</v>
      </c>
      <c r="G39">
        <v>19956.86</v>
      </c>
      <c r="H39">
        <v>16963.099999999999</v>
      </c>
      <c r="I39">
        <v>84</v>
      </c>
      <c r="J39" s="16">
        <f t="shared" si="3"/>
        <v>0.15001157496720435</v>
      </c>
      <c r="K39" s="16">
        <f t="shared" si="4"/>
        <v>0.15</v>
      </c>
      <c r="L39" t="str">
        <f t="shared" si="5"/>
        <v>Underpriced</v>
      </c>
    </row>
    <row r="40" spans="1:12" hidden="1" outlineLevel="2" x14ac:dyDescent="0.3">
      <c r="A40" t="s">
        <v>46</v>
      </c>
      <c r="B40" t="s">
        <v>59</v>
      </c>
      <c r="C40">
        <v>12</v>
      </c>
      <c r="D40" t="s">
        <v>14</v>
      </c>
      <c r="E40" t="s">
        <v>22</v>
      </c>
      <c r="F40">
        <v>180</v>
      </c>
      <c r="G40">
        <v>11516.89</v>
      </c>
      <c r="H40">
        <v>9328.5499999999993</v>
      </c>
      <c r="I40">
        <v>75</v>
      </c>
      <c r="J40" s="16">
        <f t="shared" si="3"/>
        <v>0.19001136591562481</v>
      </c>
      <c r="K40" s="16">
        <f t="shared" si="4"/>
        <v>0.15</v>
      </c>
      <c r="L40" t="str">
        <f t="shared" si="5"/>
        <v>Underpriced</v>
      </c>
    </row>
    <row r="41" spans="1:12" hidden="1" outlineLevel="2" x14ac:dyDescent="0.3">
      <c r="A41" t="s">
        <v>16</v>
      </c>
      <c r="B41" t="s">
        <v>50</v>
      </c>
      <c r="C41">
        <v>10</v>
      </c>
      <c r="D41" t="s">
        <v>18</v>
      </c>
      <c r="E41" t="s">
        <v>45</v>
      </c>
      <c r="F41">
        <v>144</v>
      </c>
      <c r="G41">
        <v>7833.21</v>
      </c>
      <c r="H41">
        <v>6971.58</v>
      </c>
      <c r="I41">
        <v>75</v>
      </c>
      <c r="J41" s="16">
        <f t="shared" si="3"/>
        <v>0.10999705101739901</v>
      </c>
      <c r="K41" s="16">
        <f t="shared" si="4"/>
        <v>0.15</v>
      </c>
      <c r="L41" t="str">
        <f t="shared" si="5"/>
        <v>Underpriced</v>
      </c>
    </row>
    <row r="42" spans="1:12" hidden="1" outlineLevel="2" x14ac:dyDescent="0.3">
      <c r="A42" t="s">
        <v>48</v>
      </c>
      <c r="B42" t="s">
        <v>64</v>
      </c>
      <c r="C42">
        <v>12.1</v>
      </c>
      <c r="D42" t="s">
        <v>14</v>
      </c>
      <c r="E42" t="s">
        <v>22</v>
      </c>
      <c r="F42">
        <v>183.6</v>
      </c>
      <c r="G42">
        <v>7922.53</v>
      </c>
      <c r="H42">
        <v>6813.73</v>
      </c>
      <c r="I42">
        <v>41</v>
      </c>
      <c r="J42" s="16">
        <f t="shared" si="3"/>
        <v>0.13995529205948104</v>
      </c>
      <c r="K42" s="16">
        <f t="shared" si="4"/>
        <v>0.15</v>
      </c>
      <c r="L42" t="str">
        <f t="shared" si="5"/>
        <v>Underpriced</v>
      </c>
    </row>
    <row r="43" spans="1:12" hidden="1" outlineLevel="2" x14ac:dyDescent="0.3">
      <c r="A43" t="s">
        <v>23</v>
      </c>
      <c r="B43" t="s">
        <v>67</v>
      </c>
      <c r="C43">
        <v>12.2</v>
      </c>
      <c r="D43" t="s">
        <v>30</v>
      </c>
      <c r="E43" t="s">
        <v>15</v>
      </c>
      <c r="F43">
        <v>135.6</v>
      </c>
      <c r="G43">
        <v>5641.79</v>
      </c>
      <c r="H43">
        <v>5077.38</v>
      </c>
      <c r="I43">
        <v>33</v>
      </c>
      <c r="J43" s="16">
        <f t="shared" si="3"/>
        <v>0.10004094445202673</v>
      </c>
      <c r="K43" s="16">
        <f t="shared" si="4"/>
        <v>0.15</v>
      </c>
      <c r="L43" t="str">
        <f t="shared" si="5"/>
        <v>Underpriced</v>
      </c>
    </row>
    <row r="44" spans="1:12" hidden="1" outlineLevel="2" x14ac:dyDescent="0.3">
      <c r="A44" t="s">
        <v>46</v>
      </c>
      <c r="B44" t="s">
        <v>75</v>
      </c>
      <c r="C44">
        <v>14</v>
      </c>
      <c r="D44" t="s">
        <v>14</v>
      </c>
      <c r="E44" t="s">
        <v>76</v>
      </c>
      <c r="F44">
        <v>205.2</v>
      </c>
      <c r="G44">
        <v>20512.8</v>
      </c>
      <c r="H44">
        <v>17640.7</v>
      </c>
      <c r="I44">
        <v>65</v>
      </c>
      <c r="J44" s="16">
        <f t="shared" si="3"/>
        <v>0.14001501501501495</v>
      </c>
      <c r="K44" s="16">
        <f t="shared" si="4"/>
        <v>0.15</v>
      </c>
      <c r="L44" t="str">
        <f t="shared" si="5"/>
        <v>Underpriced</v>
      </c>
    </row>
    <row r="45" spans="1:12" hidden="1" outlineLevel="2" x14ac:dyDescent="0.3">
      <c r="A45" t="s">
        <v>23</v>
      </c>
      <c r="B45" t="s">
        <v>81</v>
      </c>
      <c r="C45">
        <v>10</v>
      </c>
      <c r="D45" t="s">
        <v>14</v>
      </c>
      <c r="E45" t="s">
        <v>76</v>
      </c>
      <c r="F45">
        <v>216</v>
      </c>
      <c r="G45">
        <v>10164.77</v>
      </c>
      <c r="H45">
        <v>8945.09</v>
      </c>
      <c r="I45">
        <v>63</v>
      </c>
      <c r="J45" s="16">
        <f t="shared" si="3"/>
        <v>0.11999090977956217</v>
      </c>
      <c r="K45" s="16">
        <f t="shared" si="4"/>
        <v>0.15</v>
      </c>
      <c r="L45" t="str">
        <f t="shared" si="5"/>
        <v>Underpriced</v>
      </c>
    </row>
    <row r="46" spans="1:12" hidden="1" outlineLevel="2" x14ac:dyDescent="0.3">
      <c r="A46" t="s">
        <v>20</v>
      </c>
      <c r="B46" t="s">
        <v>21</v>
      </c>
      <c r="C46">
        <v>14.1</v>
      </c>
      <c r="D46" t="s">
        <v>30</v>
      </c>
      <c r="E46" t="s">
        <v>80</v>
      </c>
      <c r="F46">
        <v>204</v>
      </c>
      <c r="G46">
        <v>13063.05</v>
      </c>
      <c r="H46">
        <v>11103.4</v>
      </c>
      <c r="I46">
        <v>41</v>
      </c>
      <c r="J46" s="16">
        <f t="shared" si="3"/>
        <v>0.15001473622163275</v>
      </c>
      <c r="K46" s="16">
        <f t="shared" si="4"/>
        <v>0.15</v>
      </c>
      <c r="L46" t="str">
        <f t="shared" si="5"/>
        <v>Underpriced</v>
      </c>
    </row>
    <row r="47" spans="1:12" hidden="1" outlineLevel="2" x14ac:dyDescent="0.3">
      <c r="A47" t="s">
        <v>23</v>
      </c>
      <c r="B47" t="s">
        <v>83</v>
      </c>
      <c r="C47">
        <v>12.2</v>
      </c>
      <c r="D47" t="s">
        <v>14</v>
      </c>
      <c r="E47" t="s">
        <v>15</v>
      </c>
      <c r="F47">
        <v>127.2</v>
      </c>
      <c r="G47">
        <v>5457.76</v>
      </c>
      <c r="H47">
        <v>4420.57</v>
      </c>
      <c r="I47">
        <v>59</v>
      </c>
      <c r="J47" s="16">
        <f t="shared" si="3"/>
        <v>0.19003950338600459</v>
      </c>
      <c r="K47" s="16">
        <f t="shared" si="4"/>
        <v>0.15</v>
      </c>
      <c r="L47" t="str">
        <f t="shared" si="5"/>
        <v>Underpriced</v>
      </c>
    </row>
    <row r="48" spans="1:12" hidden="1" outlineLevel="2" x14ac:dyDescent="0.3">
      <c r="A48" t="s">
        <v>48</v>
      </c>
      <c r="B48" t="s">
        <v>84</v>
      </c>
      <c r="C48">
        <v>12.1</v>
      </c>
      <c r="D48" t="s">
        <v>14</v>
      </c>
      <c r="E48" t="s">
        <v>22</v>
      </c>
      <c r="F48">
        <v>158.4</v>
      </c>
      <c r="G48">
        <v>6525.75</v>
      </c>
      <c r="H48">
        <v>5286.05</v>
      </c>
      <c r="I48">
        <v>84</v>
      </c>
      <c r="J48" s="16">
        <f t="shared" si="3"/>
        <v>0.18997050147492622</v>
      </c>
      <c r="K48" s="16">
        <f t="shared" si="4"/>
        <v>0.15</v>
      </c>
      <c r="L48" t="str">
        <f t="shared" si="5"/>
        <v>Underpriced</v>
      </c>
    </row>
    <row r="49" spans="1:12" hidden="1" outlineLevel="2" x14ac:dyDescent="0.3">
      <c r="A49" t="s">
        <v>43</v>
      </c>
      <c r="B49" t="s">
        <v>87</v>
      </c>
      <c r="C49">
        <v>12.1</v>
      </c>
      <c r="D49" t="s">
        <v>18</v>
      </c>
      <c r="E49" t="s">
        <v>19</v>
      </c>
      <c r="F49">
        <v>150</v>
      </c>
      <c r="G49">
        <v>5497.03</v>
      </c>
      <c r="H49">
        <v>4837.1400000000003</v>
      </c>
      <c r="I49">
        <v>92</v>
      </c>
      <c r="J49" s="16">
        <f t="shared" si="3"/>
        <v>0.12004482420507064</v>
      </c>
      <c r="K49" s="16">
        <f t="shared" si="4"/>
        <v>0.15</v>
      </c>
      <c r="L49" t="str">
        <f t="shared" si="5"/>
        <v>Underpriced</v>
      </c>
    </row>
    <row r="50" spans="1:12" outlineLevel="1" collapsed="1" x14ac:dyDescent="0.3">
      <c r="B50">
        <f>SUBTOTAL(3,B29:B49)</f>
        <v>21</v>
      </c>
      <c r="J50" s="16"/>
      <c r="K50" s="16"/>
      <c r="L50" s="17" t="s">
        <v>98</v>
      </c>
    </row>
    <row r="51" spans="1:12" hidden="1" outlineLevel="2" x14ac:dyDescent="0.3">
      <c r="A51" t="s">
        <v>16</v>
      </c>
      <c r="B51" t="s">
        <v>50</v>
      </c>
      <c r="C51">
        <v>10.1</v>
      </c>
      <c r="D51" t="s">
        <v>30</v>
      </c>
      <c r="E51" t="s">
        <v>54</v>
      </c>
      <c r="F51">
        <v>312</v>
      </c>
      <c r="G51">
        <v>12968.34</v>
      </c>
      <c r="H51">
        <v>11671.66</v>
      </c>
      <c r="I51">
        <v>26</v>
      </c>
      <c r="J51" s="16">
        <f>(G51-H51)/G51</f>
        <v>9.9988124925780811E-2</v>
      </c>
      <c r="K51" s="16">
        <f>IF(J51&lt;10%,8%,IF(J51&lt;20%,15%,25%))</f>
        <v>0.08</v>
      </c>
      <c r="L51" t="str">
        <f xml:space="preserve"> IF(K51 = 8%, "Until stocks last", IF(K51 = 15%, "Underpriced", "Super Offer"))</f>
        <v>Until stocks last</v>
      </c>
    </row>
    <row r="52" spans="1:12" hidden="1" outlineLevel="2" x14ac:dyDescent="0.3">
      <c r="A52" t="s">
        <v>23</v>
      </c>
      <c r="B52" t="s">
        <v>61</v>
      </c>
      <c r="C52">
        <v>12.2</v>
      </c>
      <c r="D52" t="s">
        <v>14</v>
      </c>
      <c r="E52" t="s">
        <v>62</v>
      </c>
      <c r="F52">
        <v>148.80000000000001</v>
      </c>
      <c r="G52">
        <v>5324.55</v>
      </c>
      <c r="H52">
        <v>4792.4799999999996</v>
      </c>
      <c r="I52">
        <v>71</v>
      </c>
      <c r="J52" s="16">
        <f>(G52-H52)/G52</f>
        <v>9.9927693420101341E-2</v>
      </c>
      <c r="K52" s="16">
        <f>IF(J52&lt;10%,8%,IF(J52&lt;20%,15%,25%))</f>
        <v>0.08</v>
      </c>
      <c r="L52" t="str">
        <f xml:space="preserve"> IF(K52 = 8%, "Until stocks last", IF(K52 = 15%, "Underpriced", "Super Offer"))</f>
        <v>Until stocks last</v>
      </c>
    </row>
    <row r="53" spans="1:12" hidden="1" outlineLevel="2" x14ac:dyDescent="0.3">
      <c r="A53" t="s">
        <v>23</v>
      </c>
      <c r="B53" t="s">
        <v>37</v>
      </c>
      <c r="C53">
        <v>12</v>
      </c>
      <c r="D53" t="s">
        <v>30</v>
      </c>
      <c r="E53" t="s">
        <v>88</v>
      </c>
      <c r="F53">
        <v>234</v>
      </c>
      <c r="G53">
        <v>15661.8</v>
      </c>
      <c r="H53">
        <v>14095.62</v>
      </c>
      <c r="I53">
        <v>63</v>
      </c>
      <c r="J53" s="16">
        <f>(G53-H53)/G53</f>
        <v>9.9999999999999908E-2</v>
      </c>
      <c r="K53" s="16">
        <f>IF(J53&lt;10%,8%,IF(J53&lt;20%,15%,25%))</f>
        <v>0.08</v>
      </c>
      <c r="L53" t="str">
        <f xml:space="preserve"> IF(K53 = 8%, "Until stocks last", IF(K53 = 15%, "Underpriced", "Super Offer"))</f>
        <v>Until stocks last</v>
      </c>
    </row>
    <row r="54" spans="1:12" outlineLevel="1" collapsed="1" x14ac:dyDescent="0.3">
      <c r="B54">
        <f>SUBTOTAL(3,B51:B53)</f>
        <v>3</v>
      </c>
      <c r="J54" s="16"/>
      <c r="K54" s="16"/>
      <c r="L54" s="17" t="s">
        <v>100</v>
      </c>
    </row>
    <row r="55" spans="1:12" x14ac:dyDescent="0.3">
      <c r="B55">
        <f>SUBTOTAL(3,B2:B53)</f>
        <v>50</v>
      </c>
      <c r="J55" s="16"/>
      <c r="K55" s="16"/>
      <c r="L55" s="17" t="s">
        <v>101</v>
      </c>
    </row>
  </sheetData>
  <autoFilter ref="A1:L1" xr:uid="{4221375E-4E51-48B9-A192-CB316FF751D7}">
    <sortState xmlns:xlrd2="http://schemas.microsoft.com/office/spreadsheetml/2017/richdata2" ref="A2:L51">
      <sortCondition ref="L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</vt:lpstr>
      <vt:lpstr>Statistics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SUHANA BAGWAN</cp:lastModifiedBy>
  <dcterms:created xsi:type="dcterms:W3CDTF">2024-09-11T15:14:45Z</dcterms:created>
  <dcterms:modified xsi:type="dcterms:W3CDTF">2024-09-16T10:37:57Z</dcterms:modified>
</cp:coreProperties>
</file>