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18e53b46450fab5/Desktop/Suhana Bagwan_Cuvette_DS/Suhana Bagwan_Excel/"/>
    </mc:Choice>
  </mc:AlternateContent>
  <xr:revisionPtr revIDLastSave="258" documentId="8_{A3291E33-5587-46E5-8EFC-A316F315A3D1}" xr6:coauthVersionLast="47" xr6:coauthVersionMax="47" xr10:uidLastSave="{9695F44D-C386-4B1A-A4FA-12D95B947AF7}"/>
  <bookViews>
    <workbookView xWindow="-108" yWindow="-108" windowWidth="23256" windowHeight="12456" xr2:uid="{FB24F818-7D46-46AF-A9F6-B2A0F57B233C}"/>
  </bookViews>
  <sheets>
    <sheet name="Box Office Data" sheetId="1" r:id="rId1"/>
    <sheet name="Annual Totals" sheetId="2" r:id="rId2"/>
    <sheet name="Insigh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" i="3"/>
  <c r="D2" i="3"/>
  <c r="E2" i="3"/>
  <c r="F2" i="3"/>
  <c r="G2" i="3"/>
  <c r="H2" i="3"/>
  <c r="I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" i="1"/>
  <c r="B2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I2" i="2"/>
  <c r="H2" i="2"/>
  <c r="G2" i="2"/>
  <c r="F2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" i="2"/>
  <c r="B25" i="1"/>
  <c r="C23" i="1"/>
  <c r="D23" i="1"/>
  <c r="E23" i="1"/>
  <c r="F23" i="1"/>
  <c r="G23" i="1"/>
  <c r="H23" i="1"/>
  <c r="I23" i="1"/>
  <c r="B23" i="1"/>
  <c r="C22" i="1"/>
  <c r="D22" i="1"/>
  <c r="E22" i="1"/>
  <c r="F22" i="1"/>
  <c r="G22" i="1"/>
  <c r="H22" i="1"/>
  <c r="I22" i="1"/>
  <c r="B2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" i="1"/>
</calcChain>
</file>

<file path=xl/sharedStrings.xml><?xml version="1.0" encoding="utf-8"?>
<sst xmlns="http://schemas.openxmlformats.org/spreadsheetml/2006/main" count="73" uniqueCount="33">
  <si>
    <t>Location</t>
  </si>
  <si>
    <t>Total Box Office Collections</t>
  </si>
  <si>
    <t>USA</t>
  </si>
  <si>
    <t>India</t>
  </si>
  <si>
    <t>China</t>
  </si>
  <si>
    <t>UK</t>
  </si>
  <si>
    <t>Australia</t>
  </si>
  <si>
    <t>Germany</t>
  </si>
  <si>
    <t>France</t>
  </si>
  <si>
    <t>Japan</t>
  </si>
  <si>
    <t>Mexico</t>
  </si>
  <si>
    <t>Brazil</t>
  </si>
  <si>
    <t>Italy</t>
  </si>
  <si>
    <t>Spain</t>
  </si>
  <si>
    <t>Russia</t>
  </si>
  <si>
    <t>South Korea</t>
  </si>
  <si>
    <t>Netherlands</t>
  </si>
  <si>
    <t>Sweden</t>
  </si>
  <si>
    <t>Turkey</t>
  </si>
  <si>
    <t>Saudi Arabia</t>
  </si>
  <si>
    <t>Singapore</t>
  </si>
  <si>
    <t>Total</t>
  </si>
  <si>
    <t>Average</t>
  </si>
  <si>
    <t>Total No. of Locations</t>
  </si>
  <si>
    <t>Trends in Box Office Collections</t>
  </si>
  <si>
    <t>2012</t>
  </si>
  <si>
    <t>2013</t>
  </si>
  <si>
    <t>2014</t>
  </si>
  <si>
    <t>2015</t>
  </si>
  <si>
    <t>2016</t>
  </si>
  <si>
    <t>2017</t>
  </si>
  <si>
    <t>2018</t>
  </si>
  <si>
    <t>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</si>
</sst>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[$₹-4009]\ * #,##0.00_ ;_ [$₹-4009]\ * \-#,##0.00_ ;_ [$₹-4009]\ * &quot;-&quot;??_ ;_ @_ "/>
    <numFmt numFmtId="165" formatCode="_ [$₹-4009]\ * #,##0_ ;_ [$₹-4009]\ * \-#,##0_ ;_ [$₹-4009]\ * &quot;-&quot;??_ ;_ @_ 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18" fillId="0" borderId="0" xfId="0" applyFont="1"/>
    <xf numFmtId="0" fontId="20" fillId="0" borderId="0" xfId="0" applyFont="1"/>
    <xf numFmtId="0" fontId="0" fillId="0" borderId="0" xfId="0" applyAlignment="1">
      <alignment vertical="center" wrapText="1"/>
    </xf>
    <xf numFmtId="0" fontId="18" fillId="19" borderId="11" xfId="28" applyFont="1" applyBorder="1"/>
    <xf numFmtId="0" fontId="18" fillId="19" borderId="16" xfId="28" applyFont="1" applyBorder="1"/>
    <xf numFmtId="9" fontId="21" fillId="19" borderId="10" xfId="28" applyNumberFormat="1" applyFont="1" applyBorder="1"/>
    <xf numFmtId="9" fontId="21" fillId="19" borderId="12" xfId="28" applyNumberFormat="1" applyFont="1" applyBorder="1"/>
    <xf numFmtId="9" fontId="21" fillId="19" borderId="17" xfId="28" applyNumberFormat="1" applyFont="1" applyBorder="1"/>
    <xf numFmtId="9" fontId="21" fillId="19" borderId="18" xfId="28" applyNumberFormat="1" applyFont="1" applyBorder="1"/>
    <xf numFmtId="0" fontId="20" fillId="19" borderId="13" xfId="28" applyFont="1" applyBorder="1"/>
    <xf numFmtId="0" fontId="20" fillId="19" borderId="14" xfId="28" applyFont="1" applyBorder="1"/>
    <xf numFmtId="0" fontId="20" fillId="19" borderId="15" xfId="28" applyFont="1" applyBorder="1"/>
    <xf numFmtId="0" fontId="18" fillId="19" borderId="10" xfId="28" applyFont="1" applyBorder="1"/>
    <xf numFmtId="165" fontId="18" fillId="19" borderId="10" xfId="28" applyNumberFormat="1" applyFont="1" applyBorder="1"/>
    <xf numFmtId="2" fontId="18" fillId="19" borderId="10" xfId="28" applyNumberFormat="1" applyFont="1" applyBorder="1"/>
    <xf numFmtId="164" fontId="18" fillId="19" borderId="10" xfId="28" applyNumberFormat="1" applyFont="1" applyBorder="1"/>
    <xf numFmtId="0" fontId="19" fillId="19" borderId="10" xfId="28" applyFont="1" applyBorder="1"/>
    <xf numFmtId="0" fontId="20" fillId="19" borderId="10" xfId="28" applyFont="1" applyBorder="1" applyAlignment="1">
      <alignment vertical="center" wrapText="1"/>
    </xf>
    <xf numFmtId="0" fontId="20" fillId="19" borderId="10" xfId="28" applyFont="1" applyBorder="1"/>
    <xf numFmtId="0" fontId="19" fillId="19" borderId="10" xfId="28" applyFont="1" applyBorder="1" applyAlignment="1">
      <alignment vertical="top" wrapText="1"/>
    </xf>
    <xf numFmtId="0" fontId="18" fillId="19" borderId="10" xfId="28" applyFont="1" applyBorder="1" applyAlignment="1">
      <alignment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9">
    <dxf>
      <font>
        <b/>
        <i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i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USA Box Office Collections Trend (2012-2019)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'Box Office Data'!$A$2</c:f>
              <c:strCache>
                <c:ptCount val="1"/>
                <c:pt idx="0">
                  <c:v>USA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'Box Office Data'!$B$1:$I$1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'Box Office Data'!$B$2:$I$2</c:f>
              <c:numCache>
                <c:formatCode>_ [$₹-4009]\ * #,##0_ ;_ [$₹-4009]\ * \-#,##0_ ;_ [$₹-4009]\ * "-"??_ ;_ @_ </c:formatCode>
                <c:ptCount val="8"/>
                <c:pt idx="0">
                  <c:v>623000000</c:v>
                </c:pt>
                <c:pt idx="1">
                  <c:v>409000000</c:v>
                </c:pt>
                <c:pt idx="2">
                  <c:v>259000000</c:v>
                </c:pt>
                <c:pt idx="3">
                  <c:v>330000000</c:v>
                </c:pt>
                <c:pt idx="4">
                  <c:v>408000000</c:v>
                </c:pt>
                <c:pt idx="5">
                  <c:v>880000000</c:v>
                </c:pt>
                <c:pt idx="6">
                  <c:v>1500000000</c:v>
                </c:pt>
                <c:pt idx="7">
                  <c:v>2794000000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40-48B2-9FA1-AD1B1E4CA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968495"/>
        <c:axId val="176972335"/>
      </c:lineChart>
      <c:catAx>
        <c:axId val="176968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72335"/>
        <c:crosses val="autoZero"/>
        <c:auto val="1"/>
        <c:lblAlgn val="ctr"/>
        <c:lblOffset val="100"/>
        <c:noMultiLvlLbl val="0"/>
      </c:catAx>
      <c:valAx>
        <c:axId val="17697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Box office collections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[$₹-4009]\ * #,##0_ ;_ [$₹-4009]\ * \-#,##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68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 i="0" u="none" strike="noStrike" baseline="0"/>
              <a:t>Total Box Office Collections by Location (2019)</a:t>
            </a:r>
            <a:endParaRPr lang="en-IN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'Box Office Data'!$A$2:$A$20</c:f>
              <c:strCache>
                <c:ptCount val="19"/>
                <c:pt idx="0">
                  <c:v>USA</c:v>
                </c:pt>
                <c:pt idx="1">
                  <c:v>India</c:v>
                </c:pt>
                <c:pt idx="2">
                  <c:v>China</c:v>
                </c:pt>
                <c:pt idx="3">
                  <c:v>UK</c:v>
                </c:pt>
                <c:pt idx="4">
                  <c:v>Australia</c:v>
                </c:pt>
                <c:pt idx="5">
                  <c:v>Germany</c:v>
                </c:pt>
                <c:pt idx="6">
                  <c:v>France</c:v>
                </c:pt>
                <c:pt idx="7">
                  <c:v>Japan</c:v>
                </c:pt>
                <c:pt idx="8">
                  <c:v>Mexico</c:v>
                </c:pt>
                <c:pt idx="9">
                  <c:v>Brazil</c:v>
                </c:pt>
                <c:pt idx="10">
                  <c:v>Italy</c:v>
                </c:pt>
                <c:pt idx="11">
                  <c:v>Spain</c:v>
                </c:pt>
                <c:pt idx="12">
                  <c:v>Russia</c:v>
                </c:pt>
                <c:pt idx="13">
                  <c:v>South Korea</c:v>
                </c:pt>
                <c:pt idx="14">
                  <c:v>Netherlands</c:v>
                </c:pt>
                <c:pt idx="15">
                  <c:v>Sweden</c:v>
                </c:pt>
                <c:pt idx="16">
                  <c:v>Turkey</c:v>
                </c:pt>
                <c:pt idx="17">
                  <c:v>Saudi Arabia</c:v>
                </c:pt>
                <c:pt idx="18">
                  <c:v>Singapore</c:v>
                </c:pt>
              </c:strCache>
            </c:strRef>
          </c:cat>
          <c:val>
            <c:numRef>
              <c:f>'Box Office Data'!$I$2:$I$20</c:f>
              <c:numCache>
                <c:formatCode>_ [$₹-4009]\ * #,##0_ ;_ [$₹-4009]\ * \-#,##0_ ;_ [$₹-4009]\ * "-"??_ ;_ @_ </c:formatCode>
                <c:ptCount val="19"/>
                <c:pt idx="0">
                  <c:v>2794000000</c:v>
                </c:pt>
                <c:pt idx="1">
                  <c:v>116000000</c:v>
                </c:pt>
                <c:pt idx="2">
                  <c:v>615000000</c:v>
                </c:pt>
                <c:pt idx="3">
                  <c:v>84000000</c:v>
                </c:pt>
                <c:pt idx="4">
                  <c:v>55000000</c:v>
                </c:pt>
                <c:pt idx="5">
                  <c:v>62000000</c:v>
                </c:pt>
                <c:pt idx="6">
                  <c:v>52000000</c:v>
                </c:pt>
                <c:pt idx="7">
                  <c:v>38000000</c:v>
                </c:pt>
                <c:pt idx="8">
                  <c:v>33000000</c:v>
                </c:pt>
                <c:pt idx="9">
                  <c:v>29000000</c:v>
                </c:pt>
                <c:pt idx="10">
                  <c:v>23000000</c:v>
                </c:pt>
                <c:pt idx="11">
                  <c:v>22000000</c:v>
                </c:pt>
                <c:pt idx="12">
                  <c:v>57000000</c:v>
                </c:pt>
                <c:pt idx="13">
                  <c:v>44000000</c:v>
                </c:pt>
                <c:pt idx="14">
                  <c:v>13000000</c:v>
                </c:pt>
                <c:pt idx="15">
                  <c:v>8000000</c:v>
                </c:pt>
                <c:pt idx="16">
                  <c:v>7000000</c:v>
                </c:pt>
                <c:pt idx="17">
                  <c:v>6000000</c:v>
                </c:pt>
                <c:pt idx="18">
                  <c:v>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78-4AC4-8123-42E9E4928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3777967"/>
        <c:axId val="23772207"/>
      </c:barChart>
      <c:catAx>
        <c:axId val="23777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Locations</a:t>
                </a:r>
              </a:p>
            </c:rich>
          </c:tx>
          <c:layout>
            <c:manualLayout>
              <c:xMode val="edge"/>
              <c:yMode val="edge"/>
              <c:x val="0.52185301837270337"/>
              <c:y val="0.88432852143482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2207"/>
        <c:crosses val="autoZero"/>
        <c:auto val="1"/>
        <c:lblAlgn val="ctr"/>
        <c:lblOffset val="100"/>
        <c:noMultiLvlLbl val="0"/>
      </c:catAx>
      <c:valAx>
        <c:axId val="2377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Box</a:t>
                </a:r>
                <a:r>
                  <a:rPr lang="en-IN" baseline="0"/>
                  <a:t> Office Collection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[$₹-4009]\ * #,##0_ ;_ [$₹-4009]\ * \-#,##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7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/>
              <a:t>Percentage Distribution of Total Collections </a:t>
            </a:r>
          </a:p>
          <a:p>
            <a:pPr algn="ctr">
              <a:defRPr/>
            </a:pPr>
            <a:r>
              <a:rPr lang="en-IN" sz="1100"/>
              <a:t>(2012-2019) </a:t>
            </a:r>
          </a:p>
        </c:rich>
      </c:tx>
      <c:layout>
        <c:manualLayout>
          <c:xMode val="edge"/>
          <c:yMode val="edge"/>
          <c:x val="0.28798089936023613"/>
          <c:y val="3.37041661592475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557760382663721"/>
          <c:y val="0.32219678358080428"/>
          <c:w val="0.40512819596506522"/>
          <c:h val="0.6019408293292086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69F-4C7D-9613-4BA46D0634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69F-4C7D-9613-4BA46D0634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69F-4C7D-9613-4BA46D0634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69F-4C7D-9613-4BA46D0634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69F-4C7D-9613-4BA46D0634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869F-4C7D-9613-4BA46D0634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69F-4C7D-9613-4BA46D06346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869F-4C7D-9613-4BA46D06346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69F-4C7D-9613-4BA46D06346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869F-4C7D-9613-4BA46D06346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69F-4C7D-9613-4BA46D06346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869F-4C7D-9613-4BA46D06346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69F-4C7D-9613-4BA46D06346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869F-4C7D-9613-4BA46D06346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69F-4C7D-9613-4BA46D06346E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869F-4C7D-9613-4BA46D06346E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69F-4C7D-9613-4BA46D06346E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869F-4C7D-9613-4BA46D06346E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869F-4C7D-9613-4BA46D06346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69F-4C7D-9613-4BA46D06346E}"/>
                </c:ext>
              </c:extLst>
            </c:dLbl>
            <c:dLbl>
              <c:idx val="1"/>
              <c:layout>
                <c:manualLayout>
                  <c:x val="2.8365645227971044E-3"/>
                  <c:y val="-8.4291541211096877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69F-4C7D-9613-4BA46D06346E}"/>
                </c:ext>
              </c:extLst>
            </c:dLbl>
            <c:dLbl>
              <c:idx val="2"/>
              <c:layout>
                <c:manualLayout>
                  <c:x val="-2.5529080705174432E-2"/>
                  <c:y val="0.1475101971194195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69F-4C7D-9613-4BA46D06346E}"/>
                </c:ext>
              </c:extLst>
            </c:dLbl>
            <c:dLbl>
              <c:idx val="3"/>
              <c:layout>
                <c:manualLayout>
                  <c:x val="-0.10211632282069766"/>
                  <c:y val="0.2275871612699615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69F-4C7D-9613-4BA46D06346E}"/>
                </c:ext>
              </c:extLst>
            </c:dLbl>
            <c:dLbl>
              <c:idx val="4"/>
              <c:layout>
                <c:manualLayout>
                  <c:x val="-0.14182822613985782"/>
                  <c:y val="0.252874623633290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69F-4C7D-9613-4BA46D06346E}"/>
                </c:ext>
              </c:extLst>
            </c:dLbl>
            <c:dLbl>
              <c:idx val="5"/>
              <c:layout>
                <c:manualLayout>
                  <c:x val="-0.19004982302740947"/>
                  <c:y val="0.2191580071488518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69F-4C7D-9613-4BA46D06346E}"/>
                </c:ext>
              </c:extLst>
            </c:dLbl>
            <c:dLbl>
              <c:idx val="6"/>
              <c:layout>
                <c:manualLayout>
                  <c:x val="-0.2467811134833526"/>
                  <c:y val="0.1854413906644131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69F-4C7D-9613-4BA46D06346E}"/>
                </c:ext>
              </c:extLst>
            </c:dLbl>
            <c:dLbl>
              <c:idx val="7"/>
              <c:layout>
                <c:manualLayout>
                  <c:x val="-0.27798332323412134"/>
                  <c:y val="0.113793580634980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69F-4C7D-9613-4BA46D06346E}"/>
                </c:ext>
              </c:extLst>
            </c:dLbl>
            <c:dLbl>
              <c:idx val="8"/>
              <c:layout>
                <c:manualLayout>
                  <c:x val="-0.2019401654632858"/>
                  <c:y val="5.900407884776778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69F-4C7D-9613-4BA46D06346E}"/>
                </c:ext>
              </c:extLst>
            </c:dLbl>
            <c:dLbl>
              <c:idx val="9"/>
              <c:layout>
                <c:manualLayout>
                  <c:x val="-0.28050406868327793"/>
                  <c:y val="-2.107288530277422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69F-4C7D-9613-4BA46D06346E}"/>
                </c:ext>
              </c:extLst>
            </c:dLbl>
            <c:dLbl>
              <c:idx val="10"/>
              <c:layout>
                <c:manualLayout>
                  <c:x val="-0.30528335827797753"/>
                  <c:y val="-0.1180081576955356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69F-4C7D-9613-4BA46D06346E}"/>
                </c:ext>
              </c:extLst>
            </c:dLbl>
            <c:dLbl>
              <c:idx val="11"/>
              <c:layout>
                <c:manualLayout>
                  <c:x val="-0.23259829086936681"/>
                  <c:y val="-0.1095790035744259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69F-4C7D-9613-4BA46D06346E}"/>
                </c:ext>
              </c:extLst>
            </c:dLbl>
            <c:dLbl>
              <c:idx val="12"/>
              <c:layout>
                <c:manualLayout>
                  <c:x val="-0.144664790662655"/>
                  <c:y val="-8.429154121109690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69F-4C7D-9613-4BA46D06346E}"/>
                </c:ext>
              </c:extLst>
            </c:dLbl>
            <c:dLbl>
              <c:idx val="13"/>
              <c:layout>
                <c:manualLayout>
                  <c:x val="2.5529080705174356E-2"/>
                  <c:y val="-3.371661648443875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69F-4C7D-9613-4BA46D06346E}"/>
                </c:ext>
              </c:extLst>
            </c:dLbl>
            <c:dLbl>
              <c:idx val="14"/>
              <c:layout>
                <c:manualLayout>
                  <c:x val="0.16080078125"/>
                  <c:y val="-5.536317142916336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69F-4C7D-9613-4BA46D06346E}"/>
                </c:ext>
              </c:extLst>
            </c:dLbl>
            <c:dLbl>
              <c:idx val="15"/>
              <c:layout>
                <c:manualLayout>
                  <c:x val="0.4566868881703422"/>
                  <c:y val="-0.1095790035744259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69F-4C7D-9613-4BA46D06346E}"/>
                </c:ext>
              </c:extLst>
            </c:dLbl>
            <c:dLbl>
              <c:idx val="16"/>
              <c:layout>
                <c:manualLayout>
                  <c:x val="0.43966750103355923"/>
                  <c:y val="-1.264373118166453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69F-4C7D-9613-4BA46D06346E}"/>
                </c:ext>
              </c:extLst>
            </c:dLbl>
            <c:dLbl>
              <c:idx val="17"/>
              <c:layout>
                <c:manualLayout>
                  <c:x val="0.28756274606299198"/>
                  <c:y val="5.397482224329941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69F-4C7D-9613-4BA46D06346E}"/>
                </c:ext>
              </c:extLst>
            </c:dLbl>
            <c:dLbl>
              <c:idx val="18"/>
              <c:layout>
                <c:manualLayout>
                  <c:x val="0.19855951659580084"/>
                  <c:y val="0.109579003574425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69F-4C7D-9613-4BA46D06346E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'Box Office Data'!$A$2:$A$20</c:f>
              <c:strCache>
                <c:ptCount val="19"/>
                <c:pt idx="0">
                  <c:v>USA</c:v>
                </c:pt>
                <c:pt idx="1">
                  <c:v>India</c:v>
                </c:pt>
                <c:pt idx="2">
                  <c:v>China</c:v>
                </c:pt>
                <c:pt idx="3">
                  <c:v>UK</c:v>
                </c:pt>
                <c:pt idx="4">
                  <c:v>Australia</c:v>
                </c:pt>
                <c:pt idx="5">
                  <c:v>Germany</c:v>
                </c:pt>
                <c:pt idx="6">
                  <c:v>France</c:v>
                </c:pt>
                <c:pt idx="7">
                  <c:v>Japan</c:v>
                </c:pt>
                <c:pt idx="8">
                  <c:v>Mexico</c:v>
                </c:pt>
                <c:pt idx="9">
                  <c:v>Brazil</c:v>
                </c:pt>
                <c:pt idx="10">
                  <c:v>Italy</c:v>
                </c:pt>
                <c:pt idx="11">
                  <c:v>Spain</c:v>
                </c:pt>
                <c:pt idx="12">
                  <c:v>Russia</c:v>
                </c:pt>
                <c:pt idx="13">
                  <c:v>South Korea</c:v>
                </c:pt>
                <c:pt idx="14">
                  <c:v>Netherlands</c:v>
                </c:pt>
                <c:pt idx="15">
                  <c:v>Sweden</c:v>
                </c:pt>
                <c:pt idx="16">
                  <c:v>Turkey</c:v>
                </c:pt>
                <c:pt idx="17">
                  <c:v>Saudi Arabia</c:v>
                </c:pt>
                <c:pt idx="18">
                  <c:v>Singapore</c:v>
                </c:pt>
              </c:strCache>
            </c:strRef>
          </c:cat>
          <c:val>
            <c:numRef>
              <c:f>'Box Office Data'!$J$2:$J$20</c:f>
              <c:numCache>
                <c:formatCode>_ [$₹-4009]\ * #,##0_ ;_ [$₹-4009]\ * \-#,##0_ ;_ [$₹-4009]\ * "-"??_ ;_ @_ </c:formatCode>
                <c:ptCount val="19"/>
                <c:pt idx="0">
                  <c:v>7203000000</c:v>
                </c:pt>
                <c:pt idx="1">
                  <c:v>1052000000</c:v>
                </c:pt>
                <c:pt idx="2">
                  <c:v>715000000</c:v>
                </c:pt>
                <c:pt idx="3">
                  <c:v>577000000</c:v>
                </c:pt>
                <c:pt idx="4">
                  <c:v>293000000</c:v>
                </c:pt>
                <c:pt idx="5">
                  <c:v>329000000</c:v>
                </c:pt>
                <c:pt idx="6">
                  <c:v>359000000</c:v>
                </c:pt>
                <c:pt idx="7">
                  <c:v>84000000</c:v>
                </c:pt>
                <c:pt idx="8">
                  <c:v>220000000</c:v>
                </c:pt>
                <c:pt idx="9">
                  <c:v>169000000</c:v>
                </c:pt>
                <c:pt idx="10">
                  <c:v>124000000</c:v>
                </c:pt>
                <c:pt idx="11">
                  <c:v>134000000</c:v>
                </c:pt>
                <c:pt idx="12">
                  <c:v>252000000</c:v>
                </c:pt>
                <c:pt idx="13">
                  <c:v>301000000</c:v>
                </c:pt>
                <c:pt idx="14">
                  <c:v>76000000</c:v>
                </c:pt>
                <c:pt idx="15">
                  <c:v>46000000</c:v>
                </c:pt>
                <c:pt idx="16">
                  <c:v>31000000</c:v>
                </c:pt>
                <c:pt idx="17">
                  <c:v>21600000</c:v>
                </c:pt>
                <c:pt idx="18">
                  <c:v>16100000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9F-4C7D-9613-4BA46D06346E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24142961065136"/>
          <c:y val="0.36354586655980969"/>
          <c:w val="0.17489318771110909"/>
          <c:h val="0.626632857816368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728133</xdr:colOff>
      <xdr:row>26</xdr:row>
      <xdr:rowOff>103716</xdr:rowOff>
    </xdr:from>
    <xdr:to>
      <xdr:col>4</xdr:col>
      <xdr:colOff>458046</xdr:colOff>
      <xdr:row>43</xdr:row>
      <xdr:rowOff>110067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561CAC-39D7-50E2-8F0A-E5899FB438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770467</xdr:colOff>
      <xdr:row>26</xdr:row>
      <xdr:rowOff>86784</xdr:rowOff>
    </xdr:from>
    <xdr:to>
      <xdr:col>8</xdr:col>
      <xdr:colOff>524933</xdr:colOff>
      <xdr:row>43</xdr:row>
      <xdr:rowOff>84667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6F844B-465B-A651-1395-A95546D63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33867</xdr:colOff>
      <xdr:row>44</xdr:row>
      <xdr:rowOff>97596</xdr:rowOff>
    </xdr:from>
    <xdr:to>
      <xdr:col>6</xdr:col>
      <xdr:colOff>1413934</xdr:colOff>
      <xdr:row>65</xdr:row>
      <xdr:rowOff>143934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3C810FC-FA07-A49E-0550-AC6FF3E5EB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D28AFC-880C-468E-BAF2-66C9D3004E3C}" name="Table3" displayName="Table3" ref="A1:I20" totalsRowShown="0" headerRowDxfId="0" dataDxfId="10" headerRowBorderDxfId="27" tableBorderDxfId="28" totalsRowBorderDxfId="26" headerRowCellStyle="40% - Accent3" dataCellStyle="40% - Accent3">
  <autoFilter ref="A1:I20" xr:uid="{BFD28AFC-880C-468E-BAF2-66C9D3004E3C}"/>
  <tableColumns count="9">
    <tableColumn id="1" xr3:uid="{CE15A2A5-3D05-46DC-A1B2-2CF750D74529}" name="Location" dataDxfId="9" dataCellStyle="40% - Accent3"/>
    <tableColumn id="2" xr3:uid="{84C83E4F-CBDC-4ECE-AE64-452DEC6E9343}" name="2012" dataDxfId="8" dataCellStyle="40% - Accent3">
      <calculatedColumnFormula>'Box Office Data'!B2/'Box Office Data'!J2</calculatedColumnFormula>
    </tableColumn>
    <tableColumn id="3" xr3:uid="{ED29A509-2D4C-40EC-8496-F796A3D4B664}" name="2013" dataDxfId="7" dataCellStyle="40% - Accent3">
      <calculatedColumnFormula>'Box Office Data'!C2/'Box Office Data'!J2</calculatedColumnFormula>
    </tableColumn>
    <tableColumn id="4" xr3:uid="{EA69E83B-BA54-4A13-AF55-0D77267FF843}" name="2014" dataDxfId="6" dataCellStyle="40% - Accent3">
      <calculatedColumnFormula>'Box Office Data'!D2/'Box Office Data'!J2</calculatedColumnFormula>
    </tableColumn>
    <tableColumn id="5" xr3:uid="{1882450A-41D1-4D90-BFBB-A6B4F9ED275C}" name="2015" dataDxfId="5" dataCellStyle="40% - Accent3">
      <calculatedColumnFormula>'Box Office Data'!E2/'Box Office Data'!J2</calculatedColumnFormula>
    </tableColumn>
    <tableColumn id="6" xr3:uid="{1FCF8E19-FB79-467D-BA7F-747DDF840EBA}" name="2016" dataDxfId="4" dataCellStyle="40% - Accent3">
      <calculatedColumnFormula>'Box Office Data'!F2/'Box Office Data'!J2</calculatedColumnFormula>
    </tableColumn>
    <tableColumn id="7" xr3:uid="{591D8557-606F-4334-9535-DCA55A285345}" name="2017" dataDxfId="3" dataCellStyle="40% - Accent3">
      <calculatedColumnFormula>'Box Office Data'!G2/'Box Office Data'!J2</calculatedColumnFormula>
    </tableColumn>
    <tableColumn id="8" xr3:uid="{5A244266-E86D-4D25-8F60-89D69CC02A7C}" name="2018" dataDxfId="2" dataCellStyle="40% - Accent3">
      <calculatedColumnFormula>'Box Office Data'!H2/'Box Office Data'!J2</calculatedColumnFormula>
    </tableColumn>
    <tableColumn id="9" xr3:uid="{D18F1CFA-1E31-4117-863F-749C316BDEAF}" name="2019" dataDxfId="1" dataCellStyle="40% - Accent3">
      <calculatedColumnFormula>'Box Office Data'!I2/'Box Office Data'!J2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F6AF9-7AF4-4D18-BC63-F4720F88DA66}">
  <dimension ref="A1:K25"/>
  <sheetViews>
    <sheetView tabSelected="1" topLeftCell="A22" zoomScale="90" zoomScaleNormal="90" workbookViewId="0">
      <selection activeCell="I56" sqref="I56"/>
    </sheetView>
  </sheetViews>
  <sheetFormatPr defaultRowHeight="14.4" x14ac:dyDescent="0.3"/>
  <cols>
    <col min="1" max="1" width="21.21875" customWidth="1"/>
    <col min="2" max="2" width="19.88671875" customWidth="1"/>
    <col min="3" max="3" width="18.5546875" customWidth="1"/>
    <col min="4" max="4" width="18.77734375" customWidth="1"/>
    <col min="5" max="5" width="19.109375" customWidth="1"/>
    <col min="6" max="6" width="18.21875" customWidth="1"/>
    <col min="7" max="7" width="21" customWidth="1"/>
    <col min="8" max="8" width="19.88671875" customWidth="1"/>
    <col min="9" max="9" width="20.6640625" customWidth="1"/>
    <col min="10" max="10" width="24" customWidth="1"/>
    <col min="11" max="11" width="18.6640625" customWidth="1"/>
  </cols>
  <sheetData>
    <row r="1" spans="1:11" s="3" customFormat="1" ht="31.2" x14ac:dyDescent="0.3">
      <c r="A1" s="18" t="s">
        <v>0</v>
      </c>
      <c r="B1" s="18">
        <v>2012</v>
      </c>
      <c r="C1" s="18">
        <v>2013</v>
      </c>
      <c r="D1" s="18">
        <v>2014</v>
      </c>
      <c r="E1" s="18">
        <v>2015</v>
      </c>
      <c r="F1" s="18">
        <v>2016</v>
      </c>
      <c r="G1" s="18">
        <v>2017</v>
      </c>
      <c r="H1" s="18">
        <v>2018</v>
      </c>
      <c r="I1" s="18">
        <v>2019</v>
      </c>
      <c r="J1" s="18" t="s">
        <v>1</v>
      </c>
      <c r="K1" s="18" t="s">
        <v>24</v>
      </c>
    </row>
    <row r="2" spans="1:11" ht="15.6" x14ac:dyDescent="0.3">
      <c r="A2" s="13" t="s">
        <v>2</v>
      </c>
      <c r="B2" s="14">
        <v>623000000</v>
      </c>
      <c r="C2" s="14">
        <v>409000000</v>
      </c>
      <c r="D2" s="14">
        <v>259000000</v>
      </c>
      <c r="E2" s="14">
        <v>330000000</v>
      </c>
      <c r="F2" s="14">
        <v>408000000</v>
      </c>
      <c r="G2" s="14">
        <v>880000000</v>
      </c>
      <c r="H2" s="14">
        <v>1500000000</v>
      </c>
      <c r="I2" s="14">
        <v>2794000000</v>
      </c>
      <c r="J2" s="14">
        <f>SUM(B2:I2)</f>
        <v>7203000000</v>
      </c>
      <c r="K2" s="15">
        <f>((I2-H2)/H2)*100</f>
        <v>86.266666666666666</v>
      </c>
    </row>
    <row r="3" spans="1:11" ht="15.6" x14ac:dyDescent="0.3">
      <c r="A3" s="13" t="s">
        <v>3</v>
      </c>
      <c r="B3" s="14">
        <v>42000000</v>
      </c>
      <c r="C3" s="14">
        <v>33000000</v>
      </c>
      <c r="D3" s="14">
        <v>32000000</v>
      </c>
      <c r="E3" s="14">
        <v>25000000</v>
      </c>
      <c r="F3" s="14">
        <v>51000000</v>
      </c>
      <c r="G3" s="14">
        <v>303000000</v>
      </c>
      <c r="H3" s="14">
        <v>450000000</v>
      </c>
      <c r="I3" s="14">
        <v>116000000</v>
      </c>
      <c r="J3" s="14">
        <f t="shared" ref="J3:J20" si="0">SUM(B3:I3)</f>
        <v>1052000000</v>
      </c>
      <c r="K3" s="15">
        <f t="shared" ref="K3:K20" si="1">((I3-H3)/H3)*100</f>
        <v>-74.222222222222229</v>
      </c>
    </row>
    <row r="4" spans="1:11" ht="15.6" x14ac:dyDescent="0.3">
      <c r="A4" s="13" t="s">
        <v>4</v>
      </c>
      <c r="B4" s="14">
        <v>0</v>
      </c>
      <c r="C4" s="14">
        <v>0</v>
      </c>
      <c r="D4" s="14">
        <v>0</v>
      </c>
      <c r="E4" s="14">
        <v>0</v>
      </c>
      <c r="F4" s="14">
        <v>0</v>
      </c>
      <c r="G4" s="14">
        <v>0</v>
      </c>
      <c r="H4" s="14">
        <v>100000000</v>
      </c>
      <c r="I4" s="14">
        <v>615000000</v>
      </c>
      <c r="J4" s="14">
        <f t="shared" si="0"/>
        <v>715000000</v>
      </c>
      <c r="K4" s="15">
        <f t="shared" si="1"/>
        <v>515</v>
      </c>
    </row>
    <row r="5" spans="1:11" ht="15.6" x14ac:dyDescent="0.3">
      <c r="A5" s="13" t="s">
        <v>5</v>
      </c>
      <c r="B5" s="14">
        <v>54000000</v>
      </c>
      <c r="C5" s="14">
        <v>51000000</v>
      </c>
      <c r="D5" s="14">
        <v>61000000</v>
      </c>
      <c r="E5" s="14">
        <v>45000000</v>
      </c>
      <c r="F5" s="14">
        <v>51000000</v>
      </c>
      <c r="G5" s="14">
        <v>139000000</v>
      </c>
      <c r="H5" s="14">
        <v>92000000</v>
      </c>
      <c r="I5" s="14">
        <v>84000000</v>
      </c>
      <c r="J5" s="14">
        <f t="shared" si="0"/>
        <v>577000000</v>
      </c>
      <c r="K5" s="15">
        <f t="shared" si="1"/>
        <v>-8.695652173913043</v>
      </c>
    </row>
    <row r="6" spans="1:11" ht="15.6" x14ac:dyDescent="0.3">
      <c r="A6" s="13" t="s">
        <v>6</v>
      </c>
      <c r="B6" s="14">
        <v>19000000</v>
      </c>
      <c r="C6" s="14">
        <v>15000000</v>
      </c>
      <c r="D6" s="14">
        <v>28000000</v>
      </c>
      <c r="E6" s="14">
        <v>25000000</v>
      </c>
      <c r="F6" s="14">
        <v>30000000</v>
      </c>
      <c r="G6" s="14">
        <v>57000000</v>
      </c>
      <c r="H6" s="14">
        <v>64000000</v>
      </c>
      <c r="I6" s="14">
        <v>55000000</v>
      </c>
      <c r="J6" s="14">
        <f t="shared" si="0"/>
        <v>293000000</v>
      </c>
      <c r="K6" s="15">
        <f t="shared" si="1"/>
        <v>-14.0625</v>
      </c>
    </row>
    <row r="7" spans="1:11" ht="15.6" x14ac:dyDescent="0.3">
      <c r="A7" s="13" t="s">
        <v>7</v>
      </c>
      <c r="B7" s="14">
        <v>33000000</v>
      </c>
      <c r="C7" s="14">
        <v>18000000</v>
      </c>
      <c r="D7" s="14">
        <v>18000000</v>
      </c>
      <c r="E7" s="14">
        <v>25000000</v>
      </c>
      <c r="F7" s="14">
        <v>36000000</v>
      </c>
      <c r="G7" s="14">
        <v>72000000</v>
      </c>
      <c r="H7" s="14">
        <v>65000000</v>
      </c>
      <c r="I7" s="14">
        <v>62000000</v>
      </c>
      <c r="J7" s="14">
        <f t="shared" si="0"/>
        <v>329000000</v>
      </c>
      <c r="K7" s="15">
        <f t="shared" si="1"/>
        <v>-4.6153846153846159</v>
      </c>
    </row>
    <row r="8" spans="1:11" ht="15.6" x14ac:dyDescent="0.3">
      <c r="A8" s="13" t="s">
        <v>8</v>
      </c>
      <c r="B8" s="14">
        <v>37000000</v>
      </c>
      <c r="C8" s="14">
        <v>40000000</v>
      </c>
      <c r="D8" s="14">
        <v>38000000</v>
      </c>
      <c r="E8" s="14">
        <v>36000000</v>
      </c>
      <c r="F8" s="14">
        <v>41000000</v>
      </c>
      <c r="G8" s="14">
        <v>61000000</v>
      </c>
      <c r="H8" s="14">
        <v>54000000</v>
      </c>
      <c r="I8" s="14">
        <v>52000000</v>
      </c>
      <c r="J8" s="14">
        <f t="shared" si="0"/>
        <v>359000000</v>
      </c>
      <c r="K8" s="15">
        <f t="shared" si="1"/>
        <v>-3.7037037037037033</v>
      </c>
    </row>
    <row r="9" spans="1:11" ht="15.6" x14ac:dyDescent="0.3">
      <c r="A9" s="13" t="s">
        <v>9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46000000</v>
      </c>
      <c r="I9" s="14">
        <v>38000000</v>
      </c>
      <c r="J9" s="14">
        <f t="shared" si="0"/>
        <v>84000000</v>
      </c>
      <c r="K9" s="15">
        <f t="shared" si="1"/>
        <v>-17.391304347826086</v>
      </c>
    </row>
    <row r="10" spans="1:11" ht="15.6" x14ac:dyDescent="0.3">
      <c r="A10" s="13" t="s">
        <v>10</v>
      </c>
      <c r="B10" s="14">
        <v>18000000</v>
      </c>
      <c r="C10" s="14">
        <v>24000000</v>
      </c>
      <c r="D10" s="14">
        <v>18000000</v>
      </c>
      <c r="E10" s="14">
        <v>24000000</v>
      </c>
      <c r="F10" s="14">
        <v>28000000</v>
      </c>
      <c r="G10" s="14">
        <v>36000000</v>
      </c>
      <c r="H10" s="14">
        <v>39000000</v>
      </c>
      <c r="I10" s="14">
        <v>33000000</v>
      </c>
      <c r="J10" s="14">
        <f t="shared" si="0"/>
        <v>220000000</v>
      </c>
      <c r="K10" s="15">
        <f t="shared" si="1"/>
        <v>-15.384615384615385</v>
      </c>
    </row>
    <row r="11" spans="1:11" ht="15.6" x14ac:dyDescent="0.3">
      <c r="A11" s="13" t="s">
        <v>11</v>
      </c>
      <c r="B11" s="14">
        <v>15000000</v>
      </c>
      <c r="C11" s="14">
        <v>14000000</v>
      </c>
      <c r="D11" s="14">
        <v>14000000</v>
      </c>
      <c r="E11" s="14">
        <v>18000000</v>
      </c>
      <c r="F11" s="14">
        <v>23000000</v>
      </c>
      <c r="G11" s="14">
        <v>25000000</v>
      </c>
      <c r="H11" s="14">
        <v>31000000</v>
      </c>
      <c r="I11" s="14">
        <v>29000000</v>
      </c>
      <c r="J11" s="14">
        <f t="shared" si="0"/>
        <v>169000000</v>
      </c>
      <c r="K11" s="15">
        <f t="shared" si="1"/>
        <v>-6.4516129032258061</v>
      </c>
    </row>
    <row r="12" spans="1:11" ht="15.6" x14ac:dyDescent="0.3">
      <c r="A12" s="13" t="s">
        <v>12</v>
      </c>
      <c r="B12" s="14">
        <v>5000000</v>
      </c>
      <c r="C12" s="14">
        <v>6000000</v>
      </c>
      <c r="D12" s="14">
        <v>7000000</v>
      </c>
      <c r="E12" s="14">
        <v>10000000</v>
      </c>
      <c r="F12" s="14">
        <v>20000000</v>
      </c>
      <c r="G12" s="14">
        <v>28000000</v>
      </c>
      <c r="H12" s="14">
        <v>25000000</v>
      </c>
      <c r="I12" s="14">
        <v>23000000</v>
      </c>
      <c r="J12" s="14">
        <f t="shared" si="0"/>
        <v>124000000</v>
      </c>
      <c r="K12" s="15">
        <f t="shared" si="1"/>
        <v>-8</v>
      </c>
    </row>
    <row r="13" spans="1:11" ht="15.6" x14ac:dyDescent="0.3">
      <c r="A13" s="13" t="s">
        <v>13</v>
      </c>
      <c r="B13" s="14">
        <v>10000000</v>
      </c>
      <c r="C13" s="14">
        <v>12000000</v>
      </c>
      <c r="D13" s="14">
        <v>13000000</v>
      </c>
      <c r="E13" s="14">
        <v>15000000</v>
      </c>
      <c r="F13" s="14">
        <v>18000000</v>
      </c>
      <c r="G13" s="14">
        <v>20000000</v>
      </c>
      <c r="H13" s="14">
        <v>24000000</v>
      </c>
      <c r="I13" s="14">
        <v>22000000</v>
      </c>
      <c r="J13" s="14">
        <f t="shared" si="0"/>
        <v>134000000</v>
      </c>
      <c r="K13" s="15">
        <f t="shared" si="1"/>
        <v>-8.3333333333333321</v>
      </c>
    </row>
    <row r="14" spans="1:11" ht="15.6" x14ac:dyDescent="0.3">
      <c r="A14" s="13" t="s">
        <v>14</v>
      </c>
      <c r="B14" s="14">
        <v>7000000</v>
      </c>
      <c r="C14" s="14">
        <v>10000000</v>
      </c>
      <c r="D14" s="14">
        <v>16000000</v>
      </c>
      <c r="E14" s="14">
        <v>21000000</v>
      </c>
      <c r="F14" s="14">
        <v>22000000</v>
      </c>
      <c r="G14" s="14">
        <v>60000000</v>
      </c>
      <c r="H14" s="14">
        <v>59000000</v>
      </c>
      <c r="I14" s="14">
        <v>57000000</v>
      </c>
      <c r="J14" s="14">
        <f t="shared" si="0"/>
        <v>252000000</v>
      </c>
      <c r="K14" s="15">
        <f t="shared" si="1"/>
        <v>-3.3898305084745761</v>
      </c>
    </row>
    <row r="15" spans="1:11" ht="15.6" x14ac:dyDescent="0.3">
      <c r="A15" s="13" t="s">
        <v>15</v>
      </c>
      <c r="B15" s="14">
        <v>25000000</v>
      </c>
      <c r="C15" s="14">
        <v>30000000</v>
      </c>
      <c r="D15" s="14">
        <v>35000000</v>
      </c>
      <c r="E15" s="14">
        <v>40000000</v>
      </c>
      <c r="F15" s="14">
        <v>33000000</v>
      </c>
      <c r="G15" s="14">
        <v>48000000</v>
      </c>
      <c r="H15" s="14">
        <v>46000000</v>
      </c>
      <c r="I15" s="14">
        <v>44000000</v>
      </c>
      <c r="J15" s="14">
        <f t="shared" si="0"/>
        <v>301000000</v>
      </c>
      <c r="K15" s="15">
        <f t="shared" si="1"/>
        <v>-4.3478260869565215</v>
      </c>
    </row>
    <row r="16" spans="1:11" ht="15.6" x14ac:dyDescent="0.3">
      <c r="A16" s="13" t="s">
        <v>16</v>
      </c>
      <c r="B16" s="14">
        <v>4000000</v>
      </c>
      <c r="C16" s="14">
        <v>5000000</v>
      </c>
      <c r="D16" s="14">
        <v>7000000</v>
      </c>
      <c r="E16" s="14">
        <v>8000000</v>
      </c>
      <c r="F16" s="14">
        <v>10000000</v>
      </c>
      <c r="G16" s="14">
        <v>15000000</v>
      </c>
      <c r="H16" s="14">
        <v>14000000</v>
      </c>
      <c r="I16" s="14">
        <v>13000000</v>
      </c>
      <c r="J16" s="14">
        <f t="shared" si="0"/>
        <v>76000000</v>
      </c>
      <c r="K16" s="15">
        <f t="shared" si="1"/>
        <v>-7.1428571428571423</v>
      </c>
    </row>
    <row r="17" spans="1:11" ht="15.6" x14ac:dyDescent="0.3">
      <c r="A17" s="13" t="s">
        <v>17</v>
      </c>
      <c r="B17" s="14">
        <v>2000000</v>
      </c>
      <c r="C17" s="14">
        <v>2000000</v>
      </c>
      <c r="D17" s="14">
        <v>3000000</v>
      </c>
      <c r="E17" s="14">
        <v>4000000</v>
      </c>
      <c r="F17" s="14">
        <v>8000000</v>
      </c>
      <c r="G17" s="14">
        <v>10000000</v>
      </c>
      <c r="H17" s="14">
        <v>9000000</v>
      </c>
      <c r="I17" s="14">
        <v>8000000</v>
      </c>
      <c r="J17" s="14">
        <f t="shared" si="0"/>
        <v>46000000</v>
      </c>
      <c r="K17" s="15">
        <f t="shared" si="1"/>
        <v>-11.111111111111111</v>
      </c>
    </row>
    <row r="18" spans="1:11" ht="15.6" x14ac:dyDescent="0.3">
      <c r="A18" s="13" t="s">
        <v>18</v>
      </c>
      <c r="B18" s="14">
        <v>1000000</v>
      </c>
      <c r="C18" s="14">
        <v>1000000</v>
      </c>
      <c r="D18" s="14">
        <v>2000000</v>
      </c>
      <c r="E18" s="14">
        <v>3000000</v>
      </c>
      <c r="F18" s="14">
        <v>4000000</v>
      </c>
      <c r="G18" s="14">
        <v>5000000</v>
      </c>
      <c r="H18" s="14">
        <v>8000000</v>
      </c>
      <c r="I18" s="14">
        <v>7000000</v>
      </c>
      <c r="J18" s="14">
        <f t="shared" si="0"/>
        <v>31000000</v>
      </c>
      <c r="K18" s="15">
        <f t="shared" si="1"/>
        <v>-12.5</v>
      </c>
    </row>
    <row r="19" spans="1:11" ht="15.6" x14ac:dyDescent="0.3">
      <c r="A19" s="13" t="s">
        <v>19</v>
      </c>
      <c r="B19" s="14">
        <v>500000</v>
      </c>
      <c r="C19" s="14">
        <v>600000</v>
      </c>
      <c r="D19" s="14">
        <v>1000000</v>
      </c>
      <c r="E19" s="14">
        <v>1500000</v>
      </c>
      <c r="F19" s="14">
        <v>3000000</v>
      </c>
      <c r="G19" s="14">
        <v>4000000</v>
      </c>
      <c r="H19" s="14">
        <v>5000000</v>
      </c>
      <c r="I19" s="14">
        <v>6000000</v>
      </c>
      <c r="J19" s="14">
        <f t="shared" si="0"/>
        <v>21600000</v>
      </c>
      <c r="K19" s="15">
        <f t="shared" si="1"/>
        <v>20</v>
      </c>
    </row>
    <row r="20" spans="1:11" ht="15.6" x14ac:dyDescent="0.3">
      <c r="A20" s="13" t="s">
        <v>20</v>
      </c>
      <c r="B20" s="14">
        <v>300000</v>
      </c>
      <c r="C20" s="14">
        <v>400000</v>
      </c>
      <c r="D20" s="14">
        <v>600000</v>
      </c>
      <c r="E20" s="14">
        <v>800000</v>
      </c>
      <c r="F20" s="14">
        <v>2000000</v>
      </c>
      <c r="G20" s="14">
        <v>3000000</v>
      </c>
      <c r="H20" s="14">
        <v>4000000</v>
      </c>
      <c r="I20" s="14">
        <v>5000000</v>
      </c>
      <c r="J20" s="14">
        <f t="shared" si="0"/>
        <v>16100000</v>
      </c>
      <c r="K20" s="15">
        <f t="shared" si="1"/>
        <v>25</v>
      </c>
    </row>
    <row r="21" spans="1:11" ht="15.6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ht="15.6" x14ac:dyDescent="0.3">
      <c r="A22" s="17" t="s">
        <v>21</v>
      </c>
      <c r="B22" s="16">
        <f>SUM(B2:B20)</f>
        <v>895800000</v>
      </c>
      <c r="C22" s="16">
        <f t="shared" ref="C22:I22" si="2">SUM(C2:C20)</f>
        <v>671000000</v>
      </c>
      <c r="D22" s="16">
        <f t="shared" si="2"/>
        <v>552600000</v>
      </c>
      <c r="E22" s="16">
        <f t="shared" si="2"/>
        <v>631300000</v>
      </c>
      <c r="F22" s="16">
        <f t="shared" si="2"/>
        <v>788000000</v>
      </c>
      <c r="G22" s="16">
        <f t="shared" si="2"/>
        <v>1766000000</v>
      </c>
      <c r="H22" s="16">
        <f t="shared" si="2"/>
        <v>2635000000</v>
      </c>
      <c r="I22" s="16">
        <f t="shared" si="2"/>
        <v>4063000000</v>
      </c>
      <c r="J22" s="1"/>
      <c r="K22" s="1"/>
    </row>
    <row r="23" spans="1:11" ht="15.6" x14ac:dyDescent="0.3">
      <c r="A23" s="17" t="s">
        <v>22</v>
      </c>
      <c r="B23" s="16">
        <f>AVERAGE(B2:B20)</f>
        <v>47147368.421052635</v>
      </c>
      <c r="C23" s="16">
        <f t="shared" ref="C23:I23" si="3">AVERAGE(C2:C20)</f>
        <v>35315789.473684214</v>
      </c>
      <c r="D23" s="16">
        <f t="shared" si="3"/>
        <v>29084210.52631579</v>
      </c>
      <c r="E23" s="16">
        <f t="shared" si="3"/>
        <v>33226315.789473683</v>
      </c>
      <c r="F23" s="16">
        <f t="shared" si="3"/>
        <v>41473684.210526317</v>
      </c>
      <c r="G23" s="16">
        <f t="shared" si="3"/>
        <v>92947368.421052635</v>
      </c>
      <c r="H23" s="16">
        <f t="shared" si="3"/>
        <v>138684210.52631578</v>
      </c>
      <c r="I23" s="16">
        <f t="shared" si="3"/>
        <v>213842105.2631579</v>
      </c>
      <c r="J23" s="1"/>
      <c r="K23" s="1"/>
    </row>
    <row r="24" spans="1:11" ht="15.6" x14ac:dyDescent="0.3">
      <c r="A24" s="2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ht="17.399999999999999" customHeight="1" x14ac:dyDescent="0.3">
      <c r="A25" s="20" t="s">
        <v>23</v>
      </c>
      <c r="B25" s="21">
        <f>COUNTA(A2:A20)</f>
        <v>19</v>
      </c>
      <c r="C25" s="1"/>
      <c r="D25" s="1"/>
      <c r="E25" s="1"/>
      <c r="F25" s="1"/>
      <c r="G25" s="1"/>
      <c r="H25" s="1"/>
      <c r="I25" s="1"/>
      <c r="J25" s="1"/>
      <c r="K25" s="1"/>
    </row>
  </sheetData>
  <pageMargins left="0.7" right="0.7" top="0.75" bottom="0.75" header="0.3" footer="0.3"/>
  <ignoredErrors>
    <ignoredError sqref="B22:I23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814A0-A394-42E4-BA76-0F4333F06EDA}">
  <dimension ref="A1:I20"/>
  <sheetViews>
    <sheetView workbookViewId="0">
      <selection activeCell="K8" sqref="K8"/>
    </sheetView>
  </sheetViews>
  <sheetFormatPr defaultRowHeight="14.4" x14ac:dyDescent="0.3"/>
  <cols>
    <col min="1" max="1" width="16.109375" customWidth="1"/>
    <col min="2" max="2" width="10.88671875" customWidth="1"/>
    <col min="3" max="3" width="11.44140625" customWidth="1"/>
    <col min="4" max="4" width="11.109375" customWidth="1"/>
    <col min="5" max="5" width="11" customWidth="1"/>
    <col min="6" max="6" width="11.5546875" customWidth="1"/>
    <col min="7" max="7" width="10.5546875" customWidth="1"/>
    <col min="8" max="8" width="10.88671875" customWidth="1"/>
    <col min="9" max="9" width="11.88671875" customWidth="1"/>
  </cols>
  <sheetData>
    <row r="1" spans="1:9" ht="15.6" x14ac:dyDescent="0.3">
      <c r="A1" s="10" t="s">
        <v>0</v>
      </c>
      <c r="B1" s="11" t="s">
        <v>25</v>
      </c>
      <c r="C1" s="11" t="s">
        <v>26</v>
      </c>
      <c r="D1" s="11" t="s">
        <v>27</v>
      </c>
      <c r="E1" s="11" t="s">
        <v>28</v>
      </c>
      <c r="F1" s="11" t="s">
        <v>29</v>
      </c>
      <c r="G1" s="11" t="s">
        <v>30</v>
      </c>
      <c r="H1" s="11" t="s">
        <v>31</v>
      </c>
      <c r="I1" s="12" t="s">
        <v>32</v>
      </c>
    </row>
    <row r="2" spans="1:9" ht="15.6" x14ac:dyDescent="0.3">
      <c r="A2" s="4" t="s">
        <v>2</v>
      </c>
      <c r="B2" s="6">
        <f>'Box Office Data'!B2/'Box Office Data'!J2</f>
        <v>8.6491739552964048E-2</v>
      </c>
      <c r="C2" s="6">
        <f>'Box Office Data'!C2/'Box Office Data'!J2</f>
        <v>5.6781896432042206E-2</v>
      </c>
      <c r="D2" s="6">
        <f>'Box Office Data'!D2/'Box Office Data'!J2</f>
        <v>3.5957240038872691E-2</v>
      </c>
      <c r="E2" s="6">
        <f>'Box Office Data'!E2/'Box Office Data'!J2</f>
        <v>4.5814244064972927E-2</v>
      </c>
      <c r="F2" s="6">
        <f>'Box Office Data'!F2/'Box Office Data'!J2</f>
        <v>5.6643065389421071E-2</v>
      </c>
      <c r="G2" s="6">
        <f>'Box Office Data'!G2/'Box Office Data'!J2</f>
        <v>0.12217131750659448</v>
      </c>
      <c r="H2" s="6">
        <f>'Box Office Data'!H2/'Box Office Data'!J2</f>
        <v>0.20824656393169513</v>
      </c>
      <c r="I2" s="7">
        <f>'Box Office Data'!I2/'Box Office Data'!J2</f>
        <v>0.38789393308343745</v>
      </c>
    </row>
    <row r="3" spans="1:9" ht="15.6" x14ac:dyDescent="0.3">
      <c r="A3" s="4" t="s">
        <v>3</v>
      </c>
      <c r="B3" s="6">
        <f>'Box Office Data'!B3/'Box Office Data'!J3</f>
        <v>3.9923954372623575E-2</v>
      </c>
      <c r="C3" s="6">
        <f>'Box Office Data'!C3/'Box Office Data'!J3</f>
        <v>3.1368821292775663E-2</v>
      </c>
      <c r="D3" s="6">
        <f>'Box Office Data'!D3/'Box Office Data'!J3</f>
        <v>3.0418250950570342E-2</v>
      </c>
      <c r="E3" s="6">
        <f>'Box Office Data'!E3/'Box Office Data'!J3</f>
        <v>2.3764258555133078E-2</v>
      </c>
      <c r="F3" s="6">
        <f>'Box Office Data'!F3/'Box Office Data'!J3</f>
        <v>4.8479087452471481E-2</v>
      </c>
      <c r="G3" s="6">
        <f>'Box Office Data'!G3/'Box Office Data'!J3</f>
        <v>0.28802281368821292</v>
      </c>
      <c r="H3" s="6">
        <f>'Box Office Data'!H3/'Box Office Data'!J3</f>
        <v>0.42775665399239543</v>
      </c>
      <c r="I3" s="7">
        <f>'Box Office Data'!I3/'Box Office Data'!J3</f>
        <v>0.11026615969581749</v>
      </c>
    </row>
    <row r="4" spans="1:9" ht="15.6" x14ac:dyDescent="0.3">
      <c r="A4" s="4" t="s">
        <v>4</v>
      </c>
      <c r="B4" s="6">
        <f>'Box Office Data'!B4/'Box Office Data'!J4</f>
        <v>0</v>
      </c>
      <c r="C4" s="6">
        <f>'Box Office Data'!C4/'Box Office Data'!J4</f>
        <v>0</v>
      </c>
      <c r="D4" s="6">
        <f>'Box Office Data'!D4/'Box Office Data'!J4</f>
        <v>0</v>
      </c>
      <c r="E4" s="6">
        <f>'Box Office Data'!E4/'Box Office Data'!J4</f>
        <v>0</v>
      </c>
      <c r="F4" s="6">
        <f>'Box Office Data'!F4/'Box Office Data'!J4</f>
        <v>0</v>
      </c>
      <c r="G4" s="6">
        <f>'Box Office Data'!G4/'Box Office Data'!J4</f>
        <v>0</v>
      </c>
      <c r="H4" s="6">
        <f>'Box Office Data'!H4/'Box Office Data'!J4</f>
        <v>0.13986013986013987</v>
      </c>
      <c r="I4" s="7">
        <f>'Box Office Data'!I4/'Box Office Data'!J4</f>
        <v>0.8601398601398601</v>
      </c>
    </row>
    <row r="5" spans="1:9" ht="15.6" x14ac:dyDescent="0.3">
      <c r="A5" s="4" t="s">
        <v>5</v>
      </c>
      <c r="B5" s="6">
        <f>'Box Office Data'!B5/'Box Office Data'!J5</f>
        <v>9.3587521663778164E-2</v>
      </c>
      <c r="C5" s="6">
        <f>'Box Office Data'!C5/'Box Office Data'!J5</f>
        <v>8.838821490467938E-2</v>
      </c>
      <c r="D5" s="6">
        <f>'Box Office Data'!D5/'Box Office Data'!J5</f>
        <v>0.10571923743500866</v>
      </c>
      <c r="E5" s="6">
        <f>'Box Office Data'!E5/'Box Office Data'!J5</f>
        <v>7.7989601386481797E-2</v>
      </c>
      <c r="F5" s="6">
        <f>'Box Office Data'!F5/'Box Office Data'!J5</f>
        <v>8.838821490467938E-2</v>
      </c>
      <c r="G5" s="6">
        <f>'Box Office Data'!G5/'Box Office Data'!J5</f>
        <v>0.24090121317157712</v>
      </c>
      <c r="H5" s="6">
        <f>'Box Office Data'!H5/'Box Office Data'!J5</f>
        <v>0.15944540727902945</v>
      </c>
      <c r="I5" s="7">
        <f>'Box Office Data'!I5/'Box Office Data'!J5</f>
        <v>0.14558058925476602</v>
      </c>
    </row>
    <row r="6" spans="1:9" ht="15.6" x14ac:dyDescent="0.3">
      <c r="A6" s="4" t="s">
        <v>6</v>
      </c>
      <c r="B6" s="6">
        <f>'Box Office Data'!B6/'Box Office Data'!J6</f>
        <v>6.4846416382252553E-2</v>
      </c>
      <c r="C6" s="6">
        <f>'Box Office Data'!C6/'Box Office Data'!J6</f>
        <v>5.1194539249146756E-2</v>
      </c>
      <c r="D6" s="6">
        <f>'Box Office Data'!D6/'Box Office Data'!J6</f>
        <v>9.556313993174062E-2</v>
      </c>
      <c r="E6" s="6">
        <f>'Box Office Data'!E6/'Box Office Data'!J6</f>
        <v>8.5324232081911269E-2</v>
      </c>
      <c r="F6" s="6">
        <f>'Box Office Data'!F6/'Box Office Data'!J6</f>
        <v>0.10238907849829351</v>
      </c>
      <c r="G6" s="6">
        <f>'Box Office Data'!G6/'Box Office Data'!J6</f>
        <v>0.19453924914675769</v>
      </c>
      <c r="H6" s="6">
        <f>'Box Office Data'!H6/'Box Office Data'!J6</f>
        <v>0.21843003412969283</v>
      </c>
      <c r="I6" s="7">
        <f>'Box Office Data'!I6/'Box Office Data'!J6</f>
        <v>0.18771331058020477</v>
      </c>
    </row>
    <row r="7" spans="1:9" ht="15.6" x14ac:dyDescent="0.3">
      <c r="A7" s="4" t="s">
        <v>7</v>
      </c>
      <c r="B7" s="6">
        <f>'Box Office Data'!B7/'Box Office Data'!J7</f>
        <v>0.10030395136778116</v>
      </c>
      <c r="C7" s="6">
        <f>'Box Office Data'!C7/'Box Office Data'!J7</f>
        <v>5.4711246200607903E-2</v>
      </c>
      <c r="D7" s="6">
        <f>'Box Office Data'!D7/'Box Office Data'!J7</f>
        <v>5.4711246200607903E-2</v>
      </c>
      <c r="E7" s="6">
        <f>'Box Office Data'!E7/'Box Office Data'!J7</f>
        <v>7.598784194528875E-2</v>
      </c>
      <c r="F7" s="6">
        <f>'Box Office Data'!F7/'Box Office Data'!J7</f>
        <v>0.10942249240121581</v>
      </c>
      <c r="G7" s="6">
        <f>'Box Office Data'!G7/'Box Office Data'!J7</f>
        <v>0.21884498480243161</v>
      </c>
      <c r="H7" s="6">
        <f>'Box Office Data'!H7/'Box Office Data'!J7</f>
        <v>0.19756838905775076</v>
      </c>
      <c r="I7" s="7">
        <f>'Box Office Data'!I7/'Box Office Data'!J7</f>
        <v>0.18844984802431611</v>
      </c>
    </row>
    <row r="8" spans="1:9" ht="15.6" x14ac:dyDescent="0.3">
      <c r="A8" s="4" t="s">
        <v>8</v>
      </c>
      <c r="B8" s="6">
        <f>'Box Office Data'!B8/'Box Office Data'!J8</f>
        <v>0.10306406685236769</v>
      </c>
      <c r="C8" s="6">
        <f>'Box Office Data'!C8/'Box Office Data'!J8</f>
        <v>0.11142061281337047</v>
      </c>
      <c r="D8" s="6">
        <f>'Box Office Data'!D8/'Box Office Data'!J8</f>
        <v>0.10584958217270195</v>
      </c>
      <c r="E8" s="6">
        <f>'Box Office Data'!E8/'Box Office Data'!J8</f>
        <v>0.10027855153203342</v>
      </c>
      <c r="F8" s="6">
        <f>'Box Office Data'!F8/'Box Office Data'!J8</f>
        <v>0.11420612813370473</v>
      </c>
      <c r="G8" s="6">
        <f>'Box Office Data'!G8/'Box Office Data'!J8</f>
        <v>0.16991643454038996</v>
      </c>
      <c r="H8" s="6">
        <f>'Box Office Data'!H8/'Box Office Data'!J8</f>
        <v>0.15041782729805014</v>
      </c>
      <c r="I8" s="7">
        <f>'Box Office Data'!I8/'Box Office Data'!J8</f>
        <v>0.14484679665738162</v>
      </c>
    </row>
    <row r="9" spans="1:9" ht="15.6" x14ac:dyDescent="0.3">
      <c r="A9" s="4" t="s">
        <v>9</v>
      </c>
      <c r="B9" s="6">
        <f>'Box Office Data'!B9/'Box Office Data'!J9</f>
        <v>0</v>
      </c>
      <c r="C9" s="6">
        <f>'Box Office Data'!C9/'Box Office Data'!J9</f>
        <v>0</v>
      </c>
      <c r="D9" s="6">
        <f>'Box Office Data'!D9/'Box Office Data'!J9</f>
        <v>0</v>
      </c>
      <c r="E9" s="6">
        <f>'Box Office Data'!E9/'Box Office Data'!J9</f>
        <v>0</v>
      </c>
      <c r="F9" s="6">
        <f>'Box Office Data'!F9/'Box Office Data'!J9</f>
        <v>0</v>
      </c>
      <c r="G9" s="6">
        <f>'Box Office Data'!G9/'Box Office Data'!J9</f>
        <v>0</v>
      </c>
      <c r="H9" s="6">
        <f>'Box Office Data'!H9/'Box Office Data'!J9</f>
        <v>0.54761904761904767</v>
      </c>
      <c r="I9" s="7">
        <f>'Box Office Data'!I9/'Box Office Data'!J9</f>
        <v>0.45238095238095238</v>
      </c>
    </row>
    <row r="10" spans="1:9" ht="15.6" x14ac:dyDescent="0.3">
      <c r="A10" s="4" t="s">
        <v>10</v>
      </c>
      <c r="B10" s="6">
        <f>'Box Office Data'!B10/'Box Office Data'!J10</f>
        <v>8.1818181818181818E-2</v>
      </c>
      <c r="C10" s="6">
        <f>'Box Office Data'!C10/'Box Office Data'!J10</f>
        <v>0.10909090909090909</v>
      </c>
      <c r="D10" s="6">
        <f>'Box Office Data'!D10/'Box Office Data'!J10</f>
        <v>8.1818181818181818E-2</v>
      </c>
      <c r="E10" s="6">
        <f>'Box Office Data'!E10/'Box Office Data'!J10</f>
        <v>0.10909090909090909</v>
      </c>
      <c r="F10" s="6">
        <f>'Box Office Data'!F10/'Box Office Data'!J10</f>
        <v>0.12727272727272726</v>
      </c>
      <c r="G10" s="6">
        <f>'Box Office Data'!G10/'Box Office Data'!J10</f>
        <v>0.16363636363636364</v>
      </c>
      <c r="H10" s="6">
        <f>'Box Office Data'!H10/'Box Office Data'!J10</f>
        <v>0.17727272727272728</v>
      </c>
      <c r="I10" s="7">
        <f>'Box Office Data'!I10/'Box Office Data'!J10</f>
        <v>0.15</v>
      </c>
    </row>
    <row r="11" spans="1:9" ht="15.6" x14ac:dyDescent="0.3">
      <c r="A11" s="4" t="s">
        <v>11</v>
      </c>
      <c r="B11" s="6">
        <f>'Box Office Data'!B11/'Box Office Data'!J11</f>
        <v>8.8757396449704137E-2</v>
      </c>
      <c r="C11" s="6">
        <f>'Box Office Data'!C11/'Box Office Data'!J11</f>
        <v>8.2840236686390539E-2</v>
      </c>
      <c r="D11" s="6">
        <f>'Box Office Data'!D11/'Box Office Data'!J11</f>
        <v>8.2840236686390539E-2</v>
      </c>
      <c r="E11" s="6">
        <f>'Box Office Data'!E11/'Box Office Data'!J11</f>
        <v>0.10650887573964497</v>
      </c>
      <c r="F11" s="6">
        <f>'Box Office Data'!F11/'Box Office Data'!J11</f>
        <v>0.13609467455621302</v>
      </c>
      <c r="G11" s="6">
        <f>'Box Office Data'!G11/'Box Office Data'!J11</f>
        <v>0.14792899408284024</v>
      </c>
      <c r="H11" s="6">
        <f>'Box Office Data'!H11/'Box Office Data'!J11</f>
        <v>0.18343195266272189</v>
      </c>
      <c r="I11" s="7">
        <f>'Box Office Data'!I11/'Box Office Data'!J11</f>
        <v>0.17159763313609466</v>
      </c>
    </row>
    <row r="12" spans="1:9" ht="15.6" x14ac:dyDescent="0.3">
      <c r="A12" s="4" t="s">
        <v>12</v>
      </c>
      <c r="B12" s="6">
        <f>'Box Office Data'!B12/'Box Office Data'!J12</f>
        <v>4.0322580645161289E-2</v>
      </c>
      <c r="C12" s="6">
        <f>'Box Office Data'!C12/'Box Office Data'!J12</f>
        <v>4.8387096774193547E-2</v>
      </c>
      <c r="D12" s="6">
        <f>'Box Office Data'!D12/'Box Office Data'!J12</f>
        <v>5.6451612903225805E-2</v>
      </c>
      <c r="E12" s="6">
        <f>'Box Office Data'!E12/'Box Office Data'!J12</f>
        <v>8.0645161290322578E-2</v>
      </c>
      <c r="F12" s="6">
        <f>'Box Office Data'!F12/'Box Office Data'!J12</f>
        <v>0.16129032258064516</v>
      </c>
      <c r="G12" s="6">
        <f>'Box Office Data'!G12/'Box Office Data'!J12</f>
        <v>0.22580645161290322</v>
      </c>
      <c r="H12" s="6">
        <f>'Box Office Data'!H12/'Box Office Data'!J12</f>
        <v>0.20161290322580644</v>
      </c>
      <c r="I12" s="7">
        <f>'Box Office Data'!I12/'Box Office Data'!J12</f>
        <v>0.18548387096774194</v>
      </c>
    </row>
    <row r="13" spans="1:9" ht="15.6" x14ac:dyDescent="0.3">
      <c r="A13" s="4" t="s">
        <v>13</v>
      </c>
      <c r="B13" s="6">
        <f>'Box Office Data'!B13/'Box Office Data'!J13</f>
        <v>7.4626865671641784E-2</v>
      </c>
      <c r="C13" s="6">
        <f>'Box Office Data'!C13/'Box Office Data'!J13</f>
        <v>8.9552238805970144E-2</v>
      </c>
      <c r="D13" s="6">
        <f>'Box Office Data'!D13/'Box Office Data'!J13</f>
        <v>9.7014925373134331E-2</v>
      </c>
      <c r="E13" s="6">
        <f>'Box Office Data'!E13/'Box Office Data'!J13</f>
        <v>0.11194029850746269</v>
      </c>
      <c r="F13" s="6">
        <f>'Box Office Data'!F13/'Box Office Data'!J13</f>
        <v>0.13432835820895522</v>
      </c>
      <c r="G13" s="6">
        <f>'Box Office Data'!G13/'Box Office Data'!J13</f>
        <v>0.14925373134328357</v>
      </c>
      <c r="H13" s="6">
        <f>'Box Office Data'!H13/'Box Office Data'!J13</f>
        <v>0.17910447761194029</v>
      </c>
      <c r="I13" s="7">
        <f>'Box Office Data'!I13/'Box Office Data'!J13</f>
        <v>0.16417910447761194</v>
      </c>
    </row>
    <row r="14" spans="1:9" ht="15.6" x14ac:dyDescent="0.3">
      <c r="A14" s="4" t="s">
        <v>14</v>
      </c>
      <c r="B14" s="6">
        <f>'Box Office Data'!B14/'Box Office Data'!J14</f>
        <v>2.7777777777777776E-2</v>
      </c>
      <c r="C14" s="6">
        <f>'Box Office Data'!C14/'Box Office Data'!J14</f>
        <v>3.968253968253968E-2</v>
      </c>
      <c r="D14" s="6">
        <f>'Box Office Data'!D14/'Box Office Data'!J14</f>
        <v>6.3492063492063489E-2</v>
      </c>
      <c r="E14" s="6">
        <f>'Box Office Data'!E14/'Box Office Data'!J14</f>
        <v>8.3333333333333329E-2</v>
      </c>
      <c r="F14" s="6">
        <f>'Box Office Data'!F14/'Box Office Data'!J14</f>
        <v>8.7301587301587297E-2</v>
      </c>
      <c r="G14" s="6">
        <f>'Box Office Data'!G14/'Box Office Data'!J14</f>
        <v>0.23809523809523808</v>
      </c>
      <c r="H14" s="6">
        <f>'Box Office Data'!H14/'Box Office Data'!J14</f>
        <v>0.23412698412698413</v>
      </c>
      <c r="I14" s="7">
        <f>'Box Office Data'!I14/'Box Office Data'!J14</f>
        <v>0.22619047619047619</v>
      </c>
    </row>
    <row r="15" spans="1:9" ht="15.6" x14ac:dyDescent="0.3">
      <c r="A15" s="4" t="s">
        <v>15</v>
      </c>
      <c r="B15" s="6">
        <f>'Box Office Data'!B15/'Box Office Data'!J15</f>
        <v>8.3056478405315617E-2</v>
      </c>
      <c r="C15" s="6">
        <f>'Box Office Data'!C15/'Box Office Data'!J15</f>
        <v>9.9667774086378738E-2</v>
      </c>
      <c r="D15" s="6">
        <f>'Box Office Data'!D15/'Box Office Data'!J15</f>
        <v>0.11627906976744186</v>
      </c>
      <c r="E15" s="6">
        <f>'Box Office Data'!E15/'Box Office Data'!J15</f>
        <v>0.13289036544850499</v>
      </c>
      <c r="F15" s="6">
        <f>'Box Office Data'!F15/'Box Office Data'!J15</f>
        <v>0.10963455149501661</v>
      </c>
      <c r="G15" s="6">
        <f>'Box Office Data'!G15/'Box Office Data'!J15</f>
        <v>0.15946843853820597</v>
      </c>
      <c r="H15" s="6">
        <f>'Box Office Data'!H15/'Box Office Data'!J15</f>
        <v>0.15282392026578073</v>
      </c>
      <c r="I15" s="7">
        <f>'Box Office Data'!I15/'Box Office Data'!J15</f>
        <v>0.1461794019933555</v>
      </c>
    </row>
    <row r="16" spans="1:9" ht="15.6" x14ac:dyDescent="0.3">
      <c r="A16" s="4" t="s">
        <v>16</v>
      </c>
      <c r="B16" s="6">
        <f>'Box Office Data'!B16/'Box Office Data'!J16</f>
        <v>5.2631578947368418E-2</v>
      </c>
      <c r="C16" s="6">
        <f>'Box Office Data'!C16/'Box Office Data'!J16</f>
        <v>6.5789473684210523E-2</v>
      </c>
      <c r="D16" s="6">
        <f>'Box Office Data'!D16/'Box Office Data'!J16</f>
        <v>9.2105263157894732E-2</v>
      </c>
      <c r="E16" s="6">
        <f>'Box Office Data'!E16/'Box Office Data'!J16</f>
        <v>0.10526315789473684</v>
      </c>
      <c r="F16" s="6">
        <f>'Box Office Data'!F16/'Box Office Data'!J16</f>
        <v>0.13157894736842105</v>
      </c>
      <c r="G16" s="6">
        <f>'Box Office Data'!G16/'Box Office Data'!J16</f>
        <v>0.19736842105263158</v>
      </c>
      <c r="H16" s="6">
        <f>'Box Office Data'!H16/'Box Office Data'!J16</f>
        <v>0.18421052631578946</v>
      </c>
      <c r="I16" s="7">
        <f>'Box Office Data'!I16/'Box Office Data'!J16</f>
        <v>0.17105263157894737</v>
      </c>
    </row>
    <row r="17" spans="1:9" ht="15.6" x14ac:dyDescent="0.3">
      <c r="A17" s="4" t="s">
        <v>17</v>
      </c>
      <c r="B17" s="6">
        <f>'Box Office Data'!B17/'Box Office Data'!J17</f>
        <v>4.3478260869565216E-2</v>
      </c>
      <c r="C17" s="6">
        <f>'Box Office Data'!C17/'Box Office Data'!J17</f>
        <v>4.3478260869565216E-2</v>
      </c>
      <c r="D17" s="6">
        <f>'Box Office Data'!D17/'Box Office Data'!J17</f>
        <v>6.5217391304347824E-2</v>
      </c>
      <c r="E17" s="6">
        <f>'Box Office Data'!E17/'Box Office Data'!J17</f>
        <v>8.6956521739130432E-2</v>
      </c>
      <c r="F17" s="6">
        <f>'Box Office Data'!F17/'Box Office Data'!J17</f>
        <v>0.17391304347826086</v>
      </c>
      <c r="G17" s="6">
        <f>'Box Office Data'!G17/'Box Office Data'!J17</f>
        <v>0.21739130434782608</v>
      </c>
      <c r="H17" s="6">
        <f>'Box Office Data'!H17/'Box Office Data'!J17</f>
        <v>0.19565217391304349</v>
      </c>
      <c r="I17" s="7">
        <f>'Box Office Data'!I17/'Box Office Data'!J17</f>
        <v>0.17391304347826086</v>
      </c>
    </row>
    <row r="18" spans="1:9" ht="15.6" x14ac:dyDescent="0.3">
      <c r="A18" s="4" t="s">
        <v>18</v>
      </c>
      <c r="B18" s="6">
        <f>'Box Office Data'!B18/'Box Office Data'!J18</f>
        <v>3.2258064516129031E-2</v>
      </c>
      <c r="C18" s="6">
        <f>'Box Office Data'!C18/'Box Office Data'!J18</f>
        <v>3.2258064516129031E-2</v>
      </c>
      <c r="D18" s="6">
        <f>'Box Office Data'!D18/'Box Office Data'!J18</f>
        <v>6.4516129032258063E-2</v>
      </c>
      <c r="E18" s="6">
        <f>'Box Office Data'!E18/'Box Office Data'!J18</f>
        <v>9.6774193548387094E-2</v>
      </c>
      <c r="F18" s="6">
        <f>'Box Office Data'!F18/'Box Office Data'!J18</f>
        <v>0.12903225806451613</v>
      </c>
      <c r="G18" s="6">
        <f>'Box Office Data'!G18/'Box Office Data'!J18</f>
        <v>0.16129032258064516</v>
      </c>
      <c r="H18" s="6">
        <f>'Box Office Data'!H18/'Box Office Data'!J18</f>
        <v>0.25806451612903225</v>
      </c>
      <c r="I18" s="7">
        <f>'Box Office Data'!I18/'Box Office Data'!J18</f>
        <v>0.22580645161290322</v>
      </c>
    </row>
    <row r="19" spans="1:9" ht="15.6" x14ac:dyDescent="0.3">
      <c r="A19" s="4" t="s">
        <v>19</v>
      </c>
      <c r="B19" s="6">
        <f>'Box Office Data'!B19/'Box Office Data'!J19</f>
        <v>2.3148148148148147E-2</v>
      </c>
      <c r="C19" s="6">
        <f>'Box Office Data'!C19/'Box Office Data'!J19</f>
        <v>2.7777777777777776E-2</v>
      </c>
      <c r="D19" s="6">
        <f>'Box Office Data'!D19/'Box Office Data'!J19</f>
        <v>4.6296296296296294E-2</v>
      </c>
      <c r="E19" s="6">
        <f>'Box Office Data'!E19/'Box Office Data'!J19</f>
        <v>6.9444444444444448E-2</v>
      </c>
      <c r="F19" s="6">
        <f>'Box Office Data'!F19/'Box Office Data'!J19</f>
        <v>0.1388888888888889</v>
      </c>
      <c r="G19" s="6">
        <f>'Box Office Data'!G19/'Box Office Data'!J19</f>
        <v>0.18518518518518517</v>
      </c>
      <c r="H19" s="6">
        <f>'Box Office Data'!H19/'Box Office Data'!J19</f>
        <v>0.23148148148148148</v>
      </c>
      <c r="I19" s="7">
        <f>'Box Office Data'!I19/'Box Office Data'!J19</f>
        <v>0.27777777777777779</v>
      </c>
    </row>
    <row r="20" spans="1:9" ht="15.6" x14ac:dyDescent="0.3">
      <c r="A20" s="5" t="s">
        <v>20</v>
      </c>
      <c r="B20" s="8">
        <f>'Box Office Data'!B20/'Box Office Data'!J20</f>
        <v>1.8633540372670808E-2</v>
      </c>
      <c r="C20" s="8">
        <f>'Box Office Data'!C20/'Box Office Data'!J20</f>
        <v>2.4844720496894408E-2</v>
      </c>
      <c r="D20" s="8">
        <f>'Box Office Data'!D20/'Box Office Data'!J20</f>
        <v>3.7267080745341616E-2</v>
      </c>
      <c r="E20" s="8">
        <f>'Box Office Data'!E20/'Box Office Data'!J20</f>
        <v>4.9689440993788817E-2</v>
      </c>
      <c r="F20" s="8">
        <f>'Box Office Data'!F20/'Box Office Data'!J20</f>
        <v>0.12422360248447205</v>
      </c>
      <c r="G20" s="8">
        <f>'Box Office Data'!G20/'Box Office Data'!J20</f>
        <v>0.18633540372670807</v>
      </c>
      <c r="H20" s="8">
        <f>'Box Office Data'!H20/'Box Office Data'!J20</f>
        <v>0.2484472049689441</v>
      </c>
      <c r="I20" s="9">
        <f>'Box Office Data'!I20/'Box Office Data'!J20</f>
        <v>0.3105590062111801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3DCA5-6C8F-46F3-AE76-414CBA94C905}">
  <dimension ref="A1:I20"/>
  <sheetViews>
    <sheetView workbookViewId="0">
      <selection activeCell="L11" sqref="L11"/>
    </sheetView>
  </sheetViews>
  <sheetFormatPr defaultRowHeight="14.4" x14ac:dyDescent="0.3"/>
  <cols>
    <col min="1" max="1" width="13" customWidth="1"/>
    <col min="2" max="2" width="11.44140625" customWidth="1"/>
    <col min="3" max="3" width="13.6640625" customWidth="1"/>
    <col min="4" max="4" width="14.6640625" customWidth="1"/>
    <col min="5" max="5" width="13.88671875" customWidth="1"/>
    <col min="6" max="6" width="14" customWidth="1"/>
    <col min="7" max="7" width="13.21875" customWidth="1"/>
    <col min="8" max="8" width="12.44140625" customWidth="1"/>
    <col min="9" max="9" width="11.5546875" customWidth="1"/>
  </cols>
  <sheetData>
    <row r="1" spans="1:9" ht="15.6" x14ac:dyDescent="0.3">
      <c r="A1" s="19" t="s">
        <v>0</v>
      </c>
      <c r="B1" s="19">
        <v>2012</v>
      </c>
      <c r="C1" s="19">
        <v>2013</v>
      </c>
      <c r="D1" s="19">
        <v>2014</v>
      </c>
      <c r="E1" s="19">
        <v>2015</v>
      </c>
      <c r="F1" s="19">
        <v>2016</v>
      </c>
      <c r="G1" s="19">
        <v>2017</v>
      </c>
      <c r="H1" s="19">
        <v>2018</v>
      </c>
      <c r="I1" s="19">
        <v>2019</v>
      </c>
    </row>
    <row r="2" spans="1:9" ht="15.6" x14ac:dyDescent="0.3">
      <c r="A2" s="13" t="s">
        <v>2</v>
      </c>
      <c r="B2" s="13" t="str">
        <f>IF('Box Office Data'!B2 &gt; 'Box Office Data'!B$23, "Above Avg", "Below Avg")</f>
        <v>Above Avg</v>
      </c>
      <c r="C2" s="13" t="str">
        <f>IF('Box Office Data'!C2 &gt; 'Box Office Data'!C$23, "Above Avg", "Below Avg")</f>
        <v>Above Avg</v>
      </c>
      <c r="D2" s="13" t="str">
        <f>IF('Box Office Data'!D2 &gt; 'Box Office Data'!D$23, "Above Avg", "Below Avg")</f>
        <v>Above Avg</v>
      </c>
      <c r="E2" s="13" t="str">
        <f>IF('Box Office Data'!E2 &gt; 'Box Office Data'!E$23, "Above Avg", "Below Avg")</f>
        <v>Above Avg</v>
      </c>
      <c r="F2" s="13" t="str">
        <f>IF('Box Office Data'!F2 &gt; 'Box Office Data'!F$23, "Above Avg", "Below Avg")</f>
        <v>Above Avg</v>
      </c>
      <c r="G2" s="13" t="str">
        <f>IF('Box Office Data'!G2 &gt; 'Box Office Data'!G$23, "Above Avg", "Below Avg")</f>
        <v>Above Avg</v>
      </c>
      <c r="H2" s="13" t="str">
        <f>IF('Box Office Data'!H2 &gt; 'Box Office Data'!H$23, "Above Avg", "Below Avg")</f>
        <v>Above Avg</v>
      </c>
      <c r="I2" s="13" t="str">
        <f>IF('Box Office Data'!I2 &gt; 'Box Office Data'!I$23, "Above Avg", "Below Avg")</f>
        <v>Above Avg</v>
      </c>
    </row>
    <row r="3" spans="1:9" ht="15.6" x14ac:dyDescent="0.3">
      <c r="A3" s="13" t="s">
        <v>3</v>
      </c>
      <c r="B3" s="13" t="str">
        <f>IF('Box Office Data'!B3 &gt; 'Box Office Data'!B$23, "Above Avg", "Below Avg")</f>
        <v>Below Avg</v>
      </c>
      <c r="C3" s="13" t="str">
        <f>IF('Box Office Data'!C3 &gt; 'Box Office Data'!C$23, "Above Avg", "Below Avg")</f>
        <v>Below Avg</v>
      </c>
      <c r="D3" s="13" t="str">
        <f>IF('Box Office Data'!D3 &gt; 'Box Office Data'!D$23, "Above Avg", "Below Avg")</f>
        <v>Above Avg</v>
      </c>
      <c r="E3" s="13" t="str">
        <f>IF('Box Office Data'!E3 &gt; 'Box Office Data'!E$23, "Above Avg", "Below Avg")</f>
        <v>Below Avg</v>
      </c>
      <c r="F3" s="13" t="str">
        <f>IF('Box Office Data'!F3 &gt; 'Box Office Data'!F$23, "Above Avg", "Below Avg")</f>
        <v>Above Avg</v>
      </c>
      <c r="G3" s="13" t="str">
        <f>IF('Box Office Data'!G3 &gt; 'Box Office Data'!G$23, "Above Avg", "Below Avg")</f>
        <v>Above Avg</v>
      </c>
      <c r="H3" s="13" t="str">
        <f>IF('Box Office Data'!H3 &gt; 'Box Office Data'!H$23, "Above Avg", "Below Avg")</f>
        <v>Above Avg</v>
      </c>
      <c r="I3" s="13" t="str">
        <f>IF('Box Office Data'!I3 &gt; 'Box Office Data'!I$23, "Above Avg", "Below Avg")</f>
        <v>Below Avg</v>
      </c>
    </row>
    <row r="4" spans="1:9" ht="15.6" x14ac:dyDescent="0.3">
      <c r="A4" s="13" t="s">
        <v>4</v>
      </c>
      <c r="B4" s="13" t="str">
        <f>IF('Box Office Data'!B4 &gt; 'Box Office Data'!B$23, "Above Avg", "Below Avg")</f>
        <v>Below Avg</v>
      </c>
      <c r="C4" s="13" t="str">
        <f>IF('Box Office Data'!C4 &gt; 'Box Office Data'!C$23, "Above Avg", "Below Avg")</f>
        <v>Below Avg</v>
      </c>
      <c r="D4" s="13" t="str">
        <f>IF('Box Office Data'!D4 &gt; 'Box Office Data'!D$23, "Above Avg", "Below Avg")</f>
        <v>Below Avg</v>
      </c>
      <c r="E4" s="13" t="str">
        <f>IF('Box Office Data'!E4 &gt; 'Box Office Data'!E$23, "Above Avg", "Below Avg")</f>
        <v>Below Avg</v>
      </c>
      <c r="F4" s="13" t="str">
        <f>IF('Box Office Data'!F4 &gt; 'Box Office Data'!F$23, "Above Avg", "Below Avg")</f>
        <v>Below Avg</v>
      </c>
      <c r="G4" s="13" t="str">
        <f>IF('Box Office Data'!G4 &gt; 'Box Office Data'!G$23, "Above Avg", "Below Avg")</f>
        <v>Below Avg</v>
      </c>
      <c r="H4" s="13" t="str">
        <f>IF('Box Office Data'!H4 &gt; 'Box Office Data'!H$23, "Above Avg", "Below Avg")</f>
        <v>Below Avg</v>
      </c>
      <c r="I4" s="13" t="str">
        <f>IF('Box Office Data'!I4 &gt; 'Box Office Data'!I$23, "Above Avg", "Below Avg")</f>
        <v>Above Avg</v>
      </c>
    </row>
    <row r="5" spans="1:9" ht="15.6" x14ac:dyDescent="0.3">
      <c r="A5" s="13" t="s">
        <v>5</v>
      </c>
      <c r="B5" s="13" t="str">
        <f>IF('Box Office Data'!B5 &gt; 'Box Office Data'!B$23, "Above Avg", "Below Avg")</f>
        <v>Above Avg</v>
      </c>
      <c r="C5" s="13" t="str">
        <f>IF('Box Office Data'!C5 &gt; 'Box Office Data'!C$23, "Above Avg", "Below Avg")</f>
        <v>Above Avg</v>
      </c>
      <c r="D5" s="13" t="str">
        <f>IF('Box Office Data'!D5 &gt; 'Box Office Data'!D$23, "Above Avg", "Below Avg")</f>
        <v>Above Avg</v>
      </c>
      <c r="E5" s="13" t="str">
        <f>IF('Box Office Data'!E5 &gt; 'Box Office Data'!E$23, "Above Avg", "Below Avg")</f>
        <v>Above Avg</v>
      </c>
      <c r="F5" s="13" t="str">
        <f>IF('Box Office Data'!F5 &gt; 'Box Office Data'!F$23, "Above Avg", "Below Avg")</f>
        <v>Above Avg</v>
      </c>
      <c r="G5" s="13" t="str">
        <f>IF('Box Office Data'!G5 &gt; 'Box Office Data'!G$23, "Above Avg", "Below Avg")</f>
        <v>Above Avg</v>
      </c>
      <c r="H5" s="13" t="str">
        <f>IF('Box Office Data'!H5 &gt; 'Box Office Data'!H$23, "Above Avg", "Below Avg")</f>
        <v>Below Avg</v>
      </c>
      <c r="I5" s="13" t="str">
        <f>IF('Box Office Data'!I5 &gt; 'Box Office Data'!I$23, "Above Avg", "Below Avg")</f>
        <v>Below Avg</v>
      </c>
    </row>
    <row r="6" spans="1:9" ht="15.6" x14ac:dyDescent="0.3">
      <c r="A6" s="13" t="s">
        <v>6</v>
      </c>
      <c r="B6" s="13" t="str">
        <f>IF('Box Office Data'!B6 &gt; 'Box Office Data'!B$23, "Above Avg", "Below Avg")</f>
        <v>Below Avg</v>
      </c>
      <c r="C6" s="13" t="str">
        <f>IF('Box Office Data'!C6 &gt; 'Box Office Data'!C$23, "Above Avg", "Below Avg")</f>
        <v>Below Avg</v>
      </c>
      <c r="D6" s="13" t="str">
        <f>IF('Box Office Data'!D6 &gt; 'Box Office Data'!D$23, "Above Avg", "Below Avg")</f>
        <v>Below Avg</v>
      </c>
      <c r="E6" s="13" t="str">
        <f>IF('Box Office Data'!E6 &gt; 'Box Office Data'!E$23, "Above Avg", "Below Avg")</f>
        <v>Below Avg</v>
      </c>
      <c r="F6" s="13" t="str">
        <f>IF('Box Office Data'!F6 &gt; 'Box Office Data'!F$23, "Above Avg", "Below Avg")</f>
        <v>Below Avg</v>
      </c>
      <c r="G6" s="13" t="str">
        <f>IF('Box Office Data'!G6 &gt; 'Box Office Data'!G$23, "Above Avg", "Below Avg")</f>
        <v>Below Avg</v>
      </c>
      <c r="H6" s="13" t="str">
        <f>IF('Box Office Data'!H6 &gt; 'Box Office Data'!H$23, "Above Avg", "Below Avg")</f>
        <v>Below Avg</v>
      </c>
      <c r="I6" s="13" t="str">
        <f>IF('Box Office Data'!I6 &gt; 'Box Office Data'!I$23, "Above Avg", "Below Avg")</f>
        <v>Below Avg</v>
      </c>
    </row>
    <row r="7" spans="1:9" ht="15.6" x14ac:dyDescent="0.3">
      <c r="A7" s="13" t="s">
        <v>7</v>
      </c>
      <c r="B7" s="13" t="str">
        <f>IF('Box Office Data'!B7 &gt; 'Box Office Data'!B$23, "Above Avg", "Below Avg")</f>
        <v>Below Avg</v>
      </c>
      <c r="C7" s="13" t="str">
        <f>IF('Box Office Data'!C7 &gt; 'Box Office Data'!C$23, "Above Avg", "Below Avg")</f>
        <v>Below Avg</v>
      </c>
      <c r="D7" s="13" t="str">
        <f>IF('Box Office Data'!D7 &gt; 'Box Office Data'!D$23, "Above Avg", "Below Avg")</f>
        <v>Below Avg</v>
      </c>
      <c r="E7" s="13" t="str">
        <f>IF('Box Office Data'!E7 &gt; 'Box Office Data'!E$23, "Above Avg", "Below Avg")</f>
        <v>Below Avg</v>
      </c>
      <c r="F7" s="13" t="str">
        <f>IF('Box Office Data'!F7 &gt; 'Box Office Data'!F$23, "Above Avg", "Below Avg")</f>
        <v>Below Avg</v>
      </c>
      <c r="G7" s="13" t="str">
        <f>IF('Box Office Data'!G7 &gt; 'Box Office Data'!G$23, "Above Avg", "Below Avg")</f>
        <v>Below Avg</v>
      </c>
      <c r="H7" s="13" t="str">
        <f>IF('Box Office Data'!H7 &gt; 'Box Office Data'!H$23, "Above Avg", "Below Avg")</f>
        <v>Below Avg</v>
      </c>
      <c r="I7" s="13" t="str">
        <f>IF('Box Office Data'!I7 &gt; 'Box Office Data'!I$23, "Above Avg", "Below Avg")</f>
        <v>Below Avg</v>
      </c>
    </row>
    <row r="8" spans="1:9" ht="15.6" x14ac:dyDescent="0.3">
      <c r="A8" s="13" t="s">
        <v>8</v>
      </c>
      <c r="B8" s="13" t="str">
        <f>IF('Box Office Data'!B8 &gt; 'Box Office Data'!B$23, "Above Avg", "Below Avg")</f>
        <v>Below Avg</v>
      </c>
      <c r="C8" s="13" t="str">
        <f>IF('Box Office Data'!C8 &gt; 'Box Office Data'!C$23, "Above Avg", "Below Avg")</f>
        <v>Above Avg</v>
      </c>
      <c r="D8" s="13" t="str">
        <f>IF('Box Office Data'!D8 &gt; 'Box Office Data'!D$23, "Above Avg", "Below Avg")</f>
        <v>Above Avg</v>
      </c>
      <c r="E8" s="13" t="str">
        <f>IF('Box Office Data'!E8 &gt; 'Box Office Data'!E$23, "Above Avg", "Below Avg")</f>
        <v>Above Avg</v>
      </c>
      <c r="F8" s="13" t="str">
        <f>IF('Box Office Data'!F8 &gt; 'Box Office Data'!F$23, "Above Avg", "Below Avg")</f>
        <v>Below Avg</v>
      </c>
      <c r="G8" s="13" t="str">
        <f>IF('Box Office Data'!G8 &gt; 'Box Office Data'!G$23, "Above Avg", "Below Avg")</f>
        <v>Below Avg</v>
      </c>
      <c r="H8" s="13" t="str">
        <f>IF('Box Office Data'!H8 &gt; 'Box Office Data'!H$23, "Above Avg", "Below Avg")</f>
        <v>Below Avg</v>
      </c>
      <c r="I8" s="13" t="str">
        <f>IF('Box Office Data'!I8 &gt; 'Box Office Data'!I$23, "Above Avg", "Below Avg")</f>
        <v>Below Avg</v>
      </c>
    </row>
    <row r="9" spans="1:9" ht="15.6" x14ac:dyDescent="0.3">
      <c r="A9" s="13" t="s">
        <v>9</v>
      </c>
      <c r="B9" s="13" t="str">
        <f>IF('Box Office Data'!B9 &gt; 'Box Office Data'!B$23, "Above Avg", "Below Avg")</f>
        <v>Below Avg</v>
      </c>
      <c r="C9" s="13" t="str">
        <f>IF('Box Office Data'!C9 &gt; 'Box Office Data'!C$23, "Above Avg", "Below Avg")</f>
        <v>Below Avg</v>
      </c>
      <c r="D9" s="13" t="str">
        <f>IF('Box Office Data'!D9 &gt; 'Box Office Data'!D$23, "Above Avg", "Below Avg")</f>
        <v>Below Avg</v>
      </c>
      <c r="E9" s="13" t="str">
        <f>IF('Box Office Data'!E9 &gt; 'Box Office Data'!E$23, "Above Avg", "Below Avg")</f>
        <v>Below Avg</v>
      </c>
      <c r="F9" s="13" t="str">
        <f>IF('Box Office Data'!F9 &gt; 'Box Office Data'!F$23, "Above Avg", "Below Avg")</f>
        <v>Below Avg</v>
      </c>
      <c r="G9" s="13" t="str">
        <f>IF('Box Office Data'!G9 &gt; 'Box Office Data'!G$23, "Above Avg", "Below Avg")</f>
        <v>Below Avg</v>
      </c>
      <c r="H9" s="13" t="str">
        <f>IF('Box Office Data'!H9 &gt; 'Box Office Data'!H$23, "Above Avg", "Below Avg")</f>
        <v>Below Avg</v>
      </c>
      <c r="I9" s="13" t="str">
        <f>IF('Box Office Data'!I9 &gt; 'Box Office Data'!I$23, "Above Avg", "Below Avg")</f>
        <v>Below Avg</v>
      </c>
    </row>
    <row r="10" spans="1:9" ht="15.6" x14ac:dyDescent="0.3">
      <c r="A10" s="13" t="s">
        <v>10</v>
      </c>
      <c r="B10" s="13" t="str">
        <f>IF('Box Office Data'!B10 &gt; 'Box Office Data'!B$23, "Above Avg", "Below Avg")</f>
        <v>Below Avg</v>
      </c>
      <c r="C10" s="13" t="str">
        <f>IF('Box Office Data'!C10 &gt; 'Box Office Data'!C$23, "Above Avg", "Below Avg")</f>
        <v>Below Avg</v>
      </c>
      <c r="D10" s="13" t="str">
        <f>IF('Box Office Data'!D10 &gt; 'Box Office Data'!D$23, "Above Avg", "Below Avg")</f>
        <v>Below Avg</v>
      </c>
      <c r="E10" s="13" t="str">
        <f>IF('Box Office Data'!E10 &gt; 'Box Office Data'!E$23, "Above Avg", "Below Avg")</f>
        <v>Below Avg</v>
      </c>
      <c r="F10" s="13" t="str">
        <f>IF('Box Office Data'!F10 &gt; 'Box Office Data'!F$23, "Above Avg", "Below Avg")</f>
        <v>Below Avg</v>
      </c>
      <c r="G10" s="13" t="str">
        <f>IF('Box Office Data'!G10 &gt; 'Box Office Data'!G$23, "Above Avg", "Below Avg")</f>
        <v>Below Avg</v>
      </c>
      <c r="H10" s="13" t="str">
        <f>IF('Box Office Data'!H10 &gt; 'Box Office Data'!H$23, "Above Avg", "Below Avg")</f>
        <v>Below Avg</v>
      </c>
      <c r="I10" s="13" t="str">
        <f>IF('Box Office Data'!I10 &gt; 'Box Office Data'!I$23, "Above Avg", "Below Avg")</f>
        <v>Below Avg</v>
      </c>
    </row>
    <row r="11" spans="1:9" ht="15.6" x14ac:dyDescent="0.3">
      <c r="A11" s="13" t="s">
        <v>11</v>
      </c>
      <c r="B11" s="13" t="str">
        <f>IF('Box Office Data'!B11 &gt; 'Box Office Data'!B$23, "Above Avg", "Below Avg")</f>
        <v>Below Avg</v>
      </c>
      <c r="C11" s="13" t="str">
        <f>IF('Box Office Data'!C11 &gt; 'Box Office Data'!C$23, "Above Avg", "Below Avg")</f>
        <v>Below Avg</v>
      </c>
      <c r="D11" s="13" t="str">
        <f>IF('Box Office Data'!D11 &gt; 'Box Office Data'!D$23, "Above Avg", "Below Avg")</f>
        <v>Below Avg</v>
      </c>
      <c r="E11" s="13" t="str">
        <f>IF('Box Office Data'!E11 &gt; 'Box Office Data'!E$23, "Above Avg", "Below Avg")</f>
        <v>Below Avg</v>
      </c>
      <c r="F11" s="13" t="str">
        <f>IF('Box Office Data'!F11 &gt; 'Box Office Data'!F$23, "Above Avg", "Below Avg")</f>
        <v>Below Avg</v>
      </c>
      <c r="G11" s="13" t="str">
        <f>IF('Box Office Data'!G11 &gt; 'Box Office Data'!G$23, "Above Avg", "Below Avg")</f>
        <v>Below Avg</v>
      </c>
      <c r="H11" s="13" t="str">
        <f>IF('Box Office Data'!H11 &gt; 'Box Office Data'!H$23, "Above Avg", "Below Avg")</f>
        <v>Below Avg</v>
      </c>
      <c r="I11" s="13" t="str">
        <f>IF('Box Office Data'!I11 &gt; 'Box Office Data'!I$23, "Above Avg", "Below Avg")</f>
        <v>Below Avg</v>
      </c>
    </row>
    <row r="12" spans="1:9" ht="15.6" x14ac:dyDescent="0.3">
      <c r="A12" s="13" t="s">
        <v>12</v>
      </c>
      <c r="B12" s="13" t="str">
        <f>IF('Box Office Data'!B12 &gt; 'Box Office Data'!B$23, "Above Avg", "Below Avg")</f>
        <v>Below Avg</v>
      </c>
      <c r="C12" s="13" t="str">
        <f>IF('Box Office Data'!C12 &gt; 'Box Office Data'!C$23, "Above Avg", "Below Avg")</f>
        <v>Below Avg</v>
      </c>
      <c r="D12" s="13" t="str">
        <f>IF('Box Office Data'!D12 &gt; 'Box Office Data'!D$23, "Above Avg", "Below Avg")</f>
        <v>Below Avg</v>
      </c>
      <c r="E12" s="13" t="str">
        <f>IF('Box Office Data'!E12 &gt; 'Box Office Data'!E$23, "Above Avg", "Below Avg")</f>
        <v>Below Avg</v>
      </c>
      <c r="F12" s="13" t="str">
        <f>IF('Box Office Data'!F12 &gt; 'Box Office Data'!F$23, "Above Avg", "Below Avg")</f>
        <v>Below Avg</v>
      </c>
      <c r="G12" s="13" t="str">
        <f>IF('Box Office Data'!G12 &gt; 'Box Office Data'!G$23, "Above Avg", "Below Avg")</f>
        <v>Below Avg</v>
      </c>
      <c r="H12" s="13" t="str">
        <f>IF('Box Office Data'!H12 &gt; 'Box Office Data'!H$23, "Above Avg", "Below Avg")</f>
        <v>Below Avg</v>
      </c>
      <c r="I12" s="13" t="str">
        <f>IF('Box Office Data'!I12 &gt; 'Box Office Data'!I$23, "Above Avg", "Below Avg")</f>
        <v>Below Avg</v>
      </c>
    </row>
    <row r="13" spans="1:9" ht="15.6" x14ac:dyDescent="0.3">
      <c r="A13" s="13" t="s">
        <v>13</v>
      </c>
      <c r="B13" s="13" t="str">
        <f>IF('Box Office Data'!B13 &gt; 'Box Office Data'!B$23, "Above Avg", "Below Avg")</f>
        <v>Below Avg</v>
      </c>
      <c r="C13" s="13" t="str">
        <f>IF('Box Office Data'!C13 &gt; 'Box Office Data'!C$23, "Above Avg", "Below Avg")</f>
        <v>Below Avg</v>
      </c>
      <c r="D13" s="13" t="str">
        <f>IF('Box Office Data'!D13 &gt; 'Box Office Data'!D$23, "Above Avg", "Below Avg")</f>
        <v>Below Avg</v>
      </c>
      <c r="E13" s="13" t="str">
        <f>IF('Box Office Data'!E13 &gt; 'Box Office Data'!E$23, "Above Avg", "Below Avg")</f>
        <v>Below Avg</v>
      </c>
      <c r="F13" s="13" t="str">
        <f>IF('Box Office Data'!F13 &gt; 'Box Office Data'!F$23, "Above Avg", "Below Avg")</f>
        <v>Below Avg</v>
      </c>
      <c r="G13" s="13" t="str">
        <f>IF('Box Office Data'!G13 &gt; 'Box Office Data'!G$23, "Above Avg", "Below Avg")</f>
        <v>Below Avg</v>
      </c>
      <c r="H13" s="13" t="str">
        <f>IF('Box Office Data'!H13 &gt; 'Box Office Data'!H$23, "Above Avg", "Below Avg")</f>
        <v>Below Avg</v>
      </c>
      <c r="I13" s="13" t="str">
        <f>IF('Box Office Data'!I13 &gt; 'Box Office Data'!I$23, "Above Avg", "Below Avg")</f>
        <v>Below Avg</v>
      </c>
    </row>
    <row r="14" spans="1:9" ht="15.6" x14ac:dyDescent="0.3">
      <c r="A14" s="13" t="s">
        <v>14</v>
      </c>
      <c r="B14" s="13" t="str">
        <f>IF('Box Office Data'!B14 &gt; 'Box Office Data'!B$23, "Above Avg", "Below Avg")</f>
        <v>Below Avg</v>
      </c>
      <c r="C14" s="13" t="str">
        <f>IF('Box Office Data'!C14 &gt; 'Box Office Data'!C$23, "Above Avg", "Below Avg")</f>
        <v>Below Avg</v>
      </c>
      <c r="D14" s="13" t="str">
        <f>IF('Box Office Data'!D14 &gt; 'Box Office Data'!D$23, "Above Avg", "Below Avg")</f>
        <v>Below Avg</v>
      </c>
      <c r="E14" s="13" t="str">
        <f>IF('Box Office Data'!E14 &gt; 'Box Office Data'!E$23, "Above Avg", "Below Avg")</f>
        <v>Below Avg</v>
      </c>
      <c r="F14" s="13" t="str">
        <f>IF('Box Office Data'!F14 &gt; 'Box Office Data'!F$23, "Above Avg", "Below Avg")</f>
        <v>Below Avg</v>
      </c>
      <c r="G14" s="13" t="str">
        <f>IF('Box Office Data'!G14 &gt; 'Box Office Data'!G$23, "Above Avg", "Below Avg")</f>
        <v>Below Avg</v>
      </c>
      <c r="H14" s="13" t="str">
        <f>IF('Box Office Data'!H14 &gt; 'Box Office Data'!H$23, "Above Avg", "Below Avg")</f>
        <v>Below Avg</v>
      </c>
      <c r="I14" s="13" t="str">
        <f>IF('Box Office Data'!I14 &gt; 'Box Office Data'!I$23, "Above Avg", "Below Avg")</f>
        <v>Below Avg</v>
      </c>
    </row>
    <row r="15" spans="1:9" ht="15.6" x14ac:dyDescent="0.3">
      <c r="A15" s="13" t="s">
        <v>15</v>
      </c>
      <c r="B15" s="13" t="str">
        <f>IF('Box Office Data'!B15 &gt; 'Box Office Data'!B$23, "Above Avg", "Below Avg")</f>
        <v>Below Avg</v>
      </c>
      <c r="C15" s="13" t="str">
        <f>IF('Box Office Data'!C15 &gt; 'Box Office Data'!C$23, "Above Avg", "Below Avg")</f>
        <v>Below Avg</v>
      </c>
      <c r="D15" s="13" t="str">
        <f>IF('Box Office Data'!D15 &gt; 'Box Office Data'!D$23, "Above Avg", "Below Avg")</f>
        <v>Above Avg</v>
      </c>
      <c r="E15" s="13" t="str">
        <f>IF('Box Office Data'!E15 &gt; 'Box Office Data'!E$23, "Above Avg", "Below Avg")</f>
        <v>Above Avg</v>
      </c>
      <c r="F15" s="13" t="str">
        <f>IF('Box Office Data'!F15 &gt; 'Box Office Data'!F$23, "Above Avg", "Below Avg")</f>
        <v>Below Avg</v>
      </c>
      <c r="G15" s="13" t="str">
        <f>IF('Box Office Data'!G15 &gt; 'Box Office Data'!G$23, "Above Avg", "Below Avg")</f>
        <v>Below Avg</v>
      </c>
      <c r="H15" s="13" t="str">
        <f>IF('Box Office Data'!H15 &gt; 'Box Office Data'!H$23, "Above Avg", "Below Avg")</f>
        <v>Below Avg</v>
      </c>
      <c r="I15" s="13" t="str">
        <f>IF('Box Office Data'!I15 &gt; 'Box Office Data'!I$23, "Above Avg", "Below Avg")</f>
        <v>Below Avg</v>
      </c>
    </row>
    <row r="16" spans="1:9" ht="15.6" x14ac:dyDescent="0.3">
      <c r="A16" s="13" t="s">
        <v>16</v>
      </c>
      <c r="B16" s="13" t="str">
        <f>IF('Box Office Data'!B16 &gt; 'Box Office Data'!B$23, "Above Avg", "Below Avg")</f>
        <v>Below Avg</v>
      </c>
      <c r="C16" s="13" t="str">
        <f>IF('Box Office Data'!C16 &gt; 'Box Office Data'!C$23, "Above Avg", "Below Avg")</f>
        <v>Below Avg</v>
      </c>
      <c r="D16" s="13" t="str">
        <f>IF('Box Office Data'!D16 &gt; 'Box Office Data'!D$23, "Above Avg", "Below Avg")</f>
        <v>Below Avg</v>
      </c>
      <c r="E16" s="13" t="str">
        <f>IF('Box Office Data'!E16 &gt; 'Box Office Data'!E$23, "Above Avg", "Below Avg")</f>
        <v>Below Avg</v>
      </c>
      <c r="F16" s="13" t="str">
        <f>IF('Box Office Data'!F16 &gt; 'Box Office Data'!F$23, "Above Avg", "Below Avg")</f>
        <v>Below Avg</v>
      </c>
      <c r="G16" s="13" t="str">
        <f>IF('Box Office Data'!G16 &gt; 'Box Office Data'!G$23, "Above Avg", "Below Avg")</f>
        <v>Below Avg</v>
      </c>
      <c r="H16" s="13" t="str">
        <f>IF('Box Office Data'!H16 &gt; 'Box Office Data'!H$23, "Above Avg", "Below Avg")</f>
        <v>Below Avg</v>
      </c>
      <c r="I16" s="13" t="str">
        <f>IF('Box Office Data'!I16 &gt; 'Box Office Data'!I$23, "Above Avg", "Below Avg")</f>
        <v>Below Avg</v>
      </c>
    </row>
    <row r="17" spans="1:9" ht="15.6" x14ac:dyDescent="0.3">
      <c r="A17" s="13" t="s">
        <v>17</v>
      </c>
      <c r="B17" s="13" t="str">
        <f>IF('Box Office Data'!B17 &gt; 'Box Office Data'!B$23, "Above Avg", "Below Avg")</f>
        <v>Below Avg</v>
      </c>
      <c r="C17" s="13" t="str">
        <f>IF('Box Office Data'!C17 &gt; 'Box Office Data'!C$23, "Above Avg", "Below Avg")</f>
        <v>Below Avg</v>
      </c>
      <c r="D17" s="13" t="str">
        <f>IF('Box Office Data'!D17 &gt; 'Box Office Data'!D$23, "Above Avg", "Below Avg")</f>
        <v>Below Avg</v>
      </c>
      <c r="E17" s="13" t="str">
        <f>IF('Box Office Data'!E17 &gt; 'Box Office Data'!E$23, "Above Avg", "Below Avg")</f>
        <v>Below Avg</v>
      </c>
      <c r="F17" s="13" t="str">
        <f>IF('Box Office Data'!F17 &gt; 'Box Office Data'!F$23, "Above Avg", "Below Avg")</f>
        <v>Below Avg</v>
      </c>
      <c r="G17" s="13" t="str">
        <f>IF('Box Office Data'!G17 &gt; 'Box Office Data'!G$23, "Above Avg", "Below Avg")</f>
        <v>Below Avg</v>
      </c>
      <c r="H17" s="13" t="str">
        <f>IF('Box Office Data'!H17 &gt; 'Box Office Data'!H$23, "Above Avg", "Below Avg")</f>
        <v>Below Avg</v>
      </c>
      <c r="I17" s="13" t="str">
        <f>IF('Box Office Data'!I17 &gt; 'Box Office Data'!I$23, "Above Avg", "Below Avg")</f>
        <v>Below Avg</v>
      </c>
    </row>
    <row r="18" spans="1:9" ht="15.6" x14ac:dyDescent="0.3">
      <c r="A18" s="13" t="s">
        <v>18</v>
      </c>
      <c r="B18" s="13" t="str">
        <f>IF('Box Office Data'!B18 &gt; 'Box Office Data'!B$23, "Above Avg", "Below Avg")</f>
        <v>Below Avg</v>
      </c>
      <c r="C18" s="13" t="str">
        <f>IF('Box Office Data'!C18 &gt; 'Box Office Data'!C$23, "Above Avg", "Below Avg")</f>
        <v>Below Avg</v>
      </c>
      <c r="D18" s="13" t="str">
        <f>IF('Box Office Data'!D18 &gt; 'Box Office Data'!D$23, "Above Avg", "Below Avg")</f>
        <v>Below Avg</v>
      </c>
      <c r="E18" s="13" t="str">
        <f>IF('Box Office Data'!E18 &gt; 'Box Office Data'!E$23, "Above Avg", "Below Avg")</f>
        <v>Below Avg</v>
      </c>
      <c r="F18" s="13" t="str">
        <f>IF('Box Office Data'!F18 &gt; 'Box Office Data'!F$23, "Above Avg", "Below Avg")</f>
        <v>Below Avg</v>
      </c>
      <c r="G18" s="13" t="str">
        <f>IF('Box Office Data'!G18 &gt; 'Box Office Data'!G$23, "Above Avg", "Below Avg")</f>
        <v>Below Avg</v>
      </c>
      <c r="H18" s="13" t="str">
        <f>IF('Box Office Data'!H18 &gt; 'Box Office Data'!H$23, "Above Avg", "Below Avg")</f>
        <v>Below Avg</v>
      </c>
      <c r="I18" s="13" t="str">
        <f>IF('Box Office Data'!I18 &gt; 'Box Office Data'!I$23, "Above Avg", "Below Avg")</f>
        <v>Below Avg</v>
      </c>
    </row>
    <row r="19" spans="1:9" ht="15.6" x14ac:dyDescent="0.3">
      <c r="A19" s="13" t="s">
        <v>19</v>
      </c>
      <c r="B19" s="13" t="str">
        <f>IF('Box Office Data'!B19 &gt; 'Box Office Data'!B$23, "Above Avg", "Below Avg")</f>
        <v>Below Avg</v>
      </c>
      <c r="C19" s="13" t="str">
        <f>IF('Box Office Data'!C19 &gt; 'Box Office Data'!C$23, "Above Avg", "Below Avg")</f>
        <v>Below Avg</v>
      </c>
      <c r="D19" s="13" t="str">
        <f>IF('Box Office Data'!D19 &gt; 'Box Office Data'!D$23, "Above Avg", "Below Avg")</f>
        <v>Below Avg</v>
      </c>
      <c r="E19" s="13" t="str">
        <f>IF('Box Office Data'!E19 &gt; 'Box Office Data'!E$23, "Above Avg", "Below Avg")</f>
        <v>Below Avg</v>
      </c>
      <c r="F19" s="13" t="str">
        <f>IF('Box Office Data'!F19 &gt; 'Box Office Data'!F$23, "Above Avg", "Below Avg")</f>
        <v>Below Avg</v>
      </c>
      <c r="G19" s="13" t="str">
        <f>IF('Box Office Data'!G19 &gt; 'Box Office Data'!G$23, "Above Avg", "Below Avg")</f>
        <v>Below Avg</v>
      </c>
      <c r="H19" s="13" t="str">
        <f>IF('Box Office Data'!H19 &gt; 'Box Office Data'!H$23, "Above Avg", "Below Avg")</f>
        <v>Below Avg</v>
      </c>
      <c r="I19" s="13" t="str">
        <f>IF('Box Office Data'!I19 &gt; 'Box Office Data'!I$23, "Above Avg", "Below Avg")</f>
        <v>Below Avg</v>
      </c>
    </row>
    <row r="20" spans="1:9" ht="15.6" x14ac:dyDescent="0.3">
      <c r="A20" s="13" t="s">
        <v>20</v>
      </c>
      <c r="B20" s="13" t="str">
        <f>IF('Box Office Data'!B20 &gt; 'Box Office Data'!B$23, "Above Avg", "Below Avg")</f>
        <v>Below Avg</v>
      </c>
      <c r="C20" s="13" t="str">
        <f>IF('Box Office Data'!C20 &gt; 'Box Office Data'!C$23, "Above Avg", "Below Avg")</f>
        <v>Below Avg</v>
      </c>
      <c r="D20" s="13" t="str">
        <f>IF('Box Office Data'!D20 &gt; 'Box Office Data'!D$23, "Above Avg", "Below Avg")</f>
        <v>Below Avg</v>
      </c>
      <c r="E20" s="13" t="str">
        <f>IF('Box Office Data'!E20 &gt; 'Box Office Data'!E$23, "Above Avg", "Below Avg")</f>
        <v>Below Avg</v>
      </c>
      <c r="F20" s="13" t="str">
        <f>IF('Box Office Data'!F20 &gt; 'Box Office Data'!F$23, "Above Avg", "Below Avg")</f>
        <v>Below Avg</v>
      </c>
      <c r="G20" s="13" t="str">
        <f>IF('Box Office Data'!G20 &gt; 'Box Office Data'!G$23, "Above Avg", "Below Avg")</f>
        <v>Below Avg</v>
      </c>
      <c r="H20" s="13" t="str">
        <f>IF('Box Office Data'!H20 &gt; 'Box Office Data'!H$23, "Above Avg", "Below Avg")</f>
        <v>Below Avg</v>
      </c>
      <c r="I20" s="13" t="str">
        <f>IF('Box Office Data'!I20 &gt; 'Box Office Data'!I$23, "Above Avg", "Below Avg")</f>
        <v>Below Avg</v>
      </c>
    </row>
  </sheetData>
  <conditionalFormatting sqref="M11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9E5E57A8-B410-4FC9-8F72-CFD651FDE9D0}">
            <xm:f>NOT(ISERROR(SEARCH($B$2,M8)))</xm:f>
            <xm:f>$B$2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containsText" priority="2" operator="containsText" id="{0C443019-17CD-45FA-BF02-1E607F2C8B95}">
            <xm:f>NOT(ISERROR(SEARCH($B$2,B2)))</xm:f>
            <xm:f>$B$2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B2:I20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Box Office Data</vt:lpstr>
      <vt:lpstr>Annual Totals</vt:lpstr>
      <vt:lpstr>Insights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SUHANA BAGWAN</cp:lastModifiedBy>
  <dcterms:created xsi:type="dcterms:W3CDTF">2024-11-23T08:00:55Z</dcterms:created>
  <dcterms:modified xsi:type="dcterms:W3CDTF">2024-11-25T20:03:41Z</dcterms:modified>
</cp:coreProperties>
</file>