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G:\Clerical\Levies\Levies-Folder\2025\DOR Reports\"/>
    </mc:Choice>
  </mc:AlternateContent>
  <xr:revisionPtr revIDLastSave="0" documentId="8_{FEE0DA90-FC87-4B74-87C7-5BF29286168E}" xr6:coauthVersionLast="47" xr6:coauthVersionMax="47" xr10:uidLastSave="{00000000-0000-0000-0000-000000000000}"/>
  <bookViews>
    <workbookView xWindow="28680" yWindow="-165" windowWidth="29040" windowHeight="15720" tabRatio="767" activeTab="9" xr2:uid="{00000000-000D-0000-FFFF-FFFF00000000}"/>
  </bookViews>
  <sheets>
    <sheet name="Page 1" sheetId="23" r:id="rId1"/>
    <sheet name="Page 2" sheetId="24" r:id="rId2"/>
    <sheet name="Page 3" sheetId="25" r:id="rId3"/>
    <sheet name="Page 4" sheetId="36" r:id="rId4"/>
    <sheet name="Page 5" sheetId="27" r:id="rId5"/>
    <sheet name="Page 6" sheetId="28" r:id="rId6"/>
    <sheet name="Page 7" sheetId="29" r:id="rId7"/>
    <sheet name="Page 8" sheetId="30" r:id="rId8"/>
    <sheet name="Page 9" sheetId="31" r:id="rId9"/>
    <sheet name="Page 10" sheetId="34" r:id="rId10"/>
    <sheet name="ESRI_MAPINFO_SHEET" sheetId="37" state="veryHidden" r:id="rId11"/>
  </sheets>
  <definedNames>
    <definedName name="_xlnm.Print_Area" localSheetId="2">'Page 3'!$A$1:$F$30</definedName>
    <definedName name="_xlnm.Print_Area" localSheetId="5">'Page 6'!$A$1:$D$47</definedName>
    <definedName name="_xlnm.Print_Area" localSheetId="6">'Page 7'!$1:$1048576</definedName>
    <definedName name="_xlnm.Print_Area" localSheetId="7">'Page 8'!$1:$1048576</definedName>
    <definedName name="_xlnm.Print_Area" localSheetId="8">'Page 9'!$A$1:$D$42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36" l="1"/>
  <c r="D42" i="36"/>
  <c r="D41" i="36"/>
  <c r="B41" i="36"/>
  <c r="B42" i="36"/>
  <c r="B40" i="36"/>
  <c r="D31" i="28"/>
  <c r="B31" i="28"/>
  <c r="D16" i="28" l="1"/>
  <c r="B16" i="28"/>
  <c r="D14" i="28"/>
  <c r="D13" i="28"/>
  <c r="D9" i="28" l="1"/>
  <c r="D16" i="36" l="1"/>
  <c r="D15" i="36"/>
  <c r="D12" i="25"/>
  <c r="D27" i="25" s="1"/>
  <c r="D13" i="25"/>
  <c r="E27" i="25" l="1"/>
  <c r="F27" i="25"/>
  <c r="D39" i="29" l="1"/>
  <c r="D39" i="30"/>
  <c r="D39" i="31"/>
  <c r="E15" i="34"/>
  <c r="D34" i="23"/>
  <c r="D27" i="23"/>
  <c r="D44" i="28" s="1"/>
  <c r="D43" i="28"/>
  <c r="D38" i="27"/>
  <c r="B27" i="25"/>
  <c r="D38" i="24"/>
  <c r="D39" i="23"/>
  <c r="B39" i="23"/>
  <c r="C3" i="34" l="1"/>
  <c r="B3" i="31"/>
  <c r="B3" i="30"/>
  <c r="B3" i="29"/>
  <c r="B3" i="28"/>
  <c r="B3" i="27"/>
  <c r="B3" i="36"/>
  <c r="B3" i="25"/>
  <c r="B3" i="24"/>
  <c r="A2" i="34"/>
  <c r="A2" i="31"/>
  <c r="A2" i="30"/>
  <c r="A2" i="29"/>
  <c r="A2" i="28"/>
  <c r="A2" i="27"/>
  <c r="A2" i="36"/>
  <c r="A2" i="24"/>
  <c r="A2" i="25"/>
</calcChain>
</file>

<file path=xl/sharedStrings.xml><?xml version="1.0" encoding="utf-8"?>
<sst xmlns="http://schemas.openxmlformats.org/spreadsheetml/2006/main" count="228" uniqueCount="163">
  <si>
    <t>COUNTY</t>
  </si>
  <si>
    <t>Fund</t>
  </si>
  <si>
    <t>Current Expenses</t>
  </si>
  <si>
    <t>Bond Interest &amp; Redemption</t>
  </si>
  <si>
    <t>River Improvement</t>
  </si>
  <si>
    <t>Election Reserve</t>
  </si>
  <si>
    <t>Refund Levy</t>
  </si>
  <si>
    <t>TOTAL County General</t>
  </si>
  <si>
    <t>TOTAL County Bond &amp; Special</t>
  </si>
  <si>
    <t>TOTAL County Road</t>
  </si>
  <si>
    <t>Diverted Road Funds</t>
  </si>
  <si>
    <t>Road District Special</t>
  </si>
  <si>
    <t>If additional space is needed, please use pages 7 thru 9.</t>
  </si>
  <si>
    <t>TOTAL Taxes Levied in County *</t>
  </si>
  <si>
    <t>Page 10 of 10</t>
  </si>
  <si>
    <t>Levy Rate
$/1,000</t>
  </si>
  <si>
    <t>Valuation
$</t>
  </si>
  <si>
    <t>Grand Total Taxes
$</t>
  </si>
  <si>
    <t>Page 1 of 10</t>
  </si>
  <si>
    <t>Page 2 of 10</t>
  </si>
  <si>
    <t>Subtotal Regular Levies</t>
  </si>
  <si>
    <t>Subtotal Excess Levies</t>
  </si>
  <si>
    <t>TOTAL Cities and Towns</t>
  </si>
  <si>
    <t>Page 3 of 10</t>
  </si>
  <si>
    <t>Page 4 of 10</t>
  </si>
  <si>
    <t>School Bond &amp; Project Levies</t>
  </si>
  <si>
    <t>School District Name &amp; No.</t>
  </si>
  <si>
    <t>* Do not include in individual school district detail.</t>
  </si>
  <si>
    <t>Page 5 of 10</t>
  </si>
  <si>
    <t>TOTAL Transportation</t>
  </si>
  <si>
    <t>Page 6 of 10</t>
  </si>
  <si>
    <t>District's *</t>
  </si>
  <si>
    <t>TOTAL Districts</t>
  </si>
  <si>
    <t>Library - Regular</t>
  </si>
  <si>
    <t>Library - Special</t>
  </si>
  <si>
    <t>Hospital - Regular</t>
  </si>
  <si>
    <t>Hospital - Special or Bond</t>
  </si>
  <si>
    <t>Fire Protection - Regular</t>
  </si>
  <si>
    <t>Fire Protection - Special or Bond</t>
  </si>
  <si>
    <t>Fire Protection - Service Charges</t>
  </si>
  <si>
    <t>Port - General - Regular</t>
  </si>
  <si>
    <t>Port - Indust. Develop - Regular</t>
  </si>
  <si>
    <t>Port - G. O. Bonds - Regular</t>
  </si>
  <si>
    <t>Port - G. O. Bonds - Special</t>
  </si>
  <si>
    <t>Port - Dredging, etc. - Special</t>
  </si>
  <si>
    <t>Public Utility - Regular</t>
  </si>
  <si>
    <t>Water - Regular</t>
  </si>
  <si>
    <t>Water - Special</t>
  </si>
  <si>
    <t>Sewer - Special</t>
  </si>
  <si>
    <t>Flood Control - Regular</t>
  </si>
  <si>
    <t>Flood Control - Special</t>
  </si>
  <si>
    <t>Metro Park - Regular</t>
  </si>
  <si>
    <t>Metro Park - Special</t>
  </si>
  <si>
    <t>Park &amp; Recreation - Regular</t>
  </si>
  <si>
    <t>Park &amp; Recreation - Special</t>
  </si>
  <si>
    <t>Emerg. Medical Serv. - Regular</t>
  </si>
  <si>
    <t>Emerg. Medical Serv. - Special</t>
  </si>
  <si>
    <t>Affordable Housing</t>
  </si>
  <si>
    <t>Please State District Name &amp; Fund</t>
  </si>
  <si>
    <t>Transportation Levies</t>
  </si>
  <si>
    <t>Page 8 of 10</t>
  </si>
  <si>
    <t>Valuation
Without Timber</t>
  </si>
  <si>
    <t>80%
Timber Roll</t>
  </si>
  <si>
    <t>County General (Regular Levy)</t>
  </si>
  <si>
    <t>Road District Regular</t>
  </si>
  <si>
    <t>County Road</t>
  </si>
  <si>
    <t>County Bond &amp; Special</t>
  </si>
  <si>
    <t>Subtotal Bond, Project *</t>
  </si>
  <si>
    <t>GRAND TOTAL All Districts *</t>
  </si>
  <si>
    <t>* Identify each district with an * if levied for first time.</t>
  </si>
  <si>
    <t>Use this page for overflow from first 6 pages.</t>
  </si>
  <si>
    <t>Include all amounts shown above in the fund totals on the first 6 pages.</t>
  </si>
  <si>
    <t>Phone Number:</t>
  </si>
  <si>
    <t>E-Mail:</t>
  </si>
  <si>
    <t>Fax:</t>
  </si>
  <si>
    <t>1/2 Timber
Assessed</t>
  </si>
  <si>
    <t>Preparer's Name:</t>
  </si>
  <si>
    <r>
      <t>Cities and Towns</t>
    </r>
    <r>
      <rPr>
        <b/>
        <sz val="11"/>
        <rFont val="CG Times (W1)"/>
        <family val="1"/>
      </rPr>
      <t xml:space="preserve">
</t>
    </r>
    <r>
      <rPr>
        <sz val="10"/>
        <rFont val="CG Times (W1)"/>
        <family val="1"/>
      </rPr>
      <t>(Please itemize regular &amp; special levies by city)</t>
    </r>
  </si>
  <si>
    <t>To inquire about the availability of this document in an alternate format for the visually impaired, please call (360) 486-2342. Teletype (TTY) users may call (800) 451-7985. You may also access tax information on our Internet home page at http://dor.wa.gov.</t>
  </si>
  <si>
    <r>
      <t xml:space="preserve">Report the total </t>
    </r>
    <r>
      <rPr>
        <b/>
        <sz val="11"/>
        <rFont val="CG Times (W1)"/>
        <family val="1"/>
      </rPr>
      <t>dollar amount of taxes due</t>
    </r>
    <r>
      <rPr>
        <sz val="11"/>
        <rFont val="CG Times (W1)"/>
      </rPr>
      <t xml:space="preserve"> in your county from each of the following sources:</t>
    </r>
  </si>
  <si>
    <t>*Should be equal to page six total.</t>
  </si>
  <si>
    <t>Fund - Summary Page</t>
  </si>
  <si>
    <t>1.  Locally assessed real property taxes due:</t>
  </si>
  <si>
    <t>2.  Locall assessed personal property taxes due:</t>
  </si>
  <si>
    <t>3.  State assessed real &amp; personal property taxes due:</t>
  </si>
  <si>
    <t>Dev. Dis. / Mental Health (RCW 71.20.110)</t>
  </si>
  <si>
    <t>Veteran's Relief (RCW 73.08.080)</t>
  </si>
  <si>
    <t>Flood Control (RCW 86.12 &amp; 86.13)</t>
  </si>
  <si>
    <t>Public Health (RCW 70.12.025)</t>
  </si>
  <si>
    <t>NOTES:</t>
  </si>
  <si>
    <t>REV 90 0003e (x) (1/29/07)</t>
  </si>
  <si>
    <t>Date:</t>
  </si>
  <si>
    <t>Page 9 of 10</t>
  </si>
  <si>
    <t>Page 7 of 10</t>
  </si>
  <si>
    <t>County Road Shift</t>
  </si>
  <si>
    <t>Cemetery - Regular</t>
  </si>
  <si>
    <t>Cemetery - Special</t>
  </si>
  <si>
    <t>City Disincorporation District</t>
  </si>
  <si>
    <t>Horticultural District</t>
  </si>
  <si>
    <t>Airport District</t>
  </si>
  <si>
    <t>Criminal Justice</t>
  </si>
  <si>
    <t>Cultural Access Program</t>
  </si>
  <si>
    <t>Air Pollution Control District - Excess</t>
  </si>
  <si>
    <t>Rail District - Excess</t>
  </si>
  <si>
    <t>Regional Transit Authority District</t>
  </si>
  <si>
    <t>TOTAL State Levy Part 1*</t>
  </si>
  <si>
    <t>TOTAL State Levy Part 2*</t>
  </si>
  <si>
    <t>TOTAL School Districts Enrichments</t>
  </si>
  <si>
    <t>School Enrichment Levies</t>
  </si>
  <si>
    <t>Total Page 7</t>
  </si>
  <si>
    <t>Total Page 8</t>
  </si>
  <si>
    <t>Total Page 9</t>
  </si>
  <si>
    <t>2024 ASSESSMENTS AND LEVIES DUE IN 2025</t>
  </si>
  <si>
    <t>Benton</t>
  </si>
  <si>
    <t>City of Benton City</t>
  </si>
  <si>
    <t>City of Kennewick</t>
  </si>
  <si>
    <t>City of Prosser</t>
  </si>
  <si>
    <t>City of Richland</t>
  </si>
  <si>
    <t>City of West Richland</t>
  </si>
  <si>
    <t>Excess</t>
  </si>
  <si>
    <t>Finley School District #53</t>
  </si>
  <si>
    <t>Grandview School District #200 (Joint)</t>
  </si>
  <si>
    <t>Kennewick School District #17</t>
  </si>
  <si>
    <t>Kiona-Benton School District #52</t>
  </si>
  <si>
    <t>Paterson School District #50</t>
  </si>
  <si>
    <r>
      <t xml:space="preserve">Prosser School District #116 </t>
    </r>
    <r>
      <rPr>
        <sz val="11"/>
        <color rgb="FFFF0000"/>
        <rFont val="CG Times (W1)"/>
      </rPr>
      <t>Benton</t>
    </r>
    <r>
      <rPr>
        <sz val="11"/>
        <rFont val="CG Times (W1)"/>
      </rPr>
      <t xml:space="preserve"> (Joint Senior)</t>
    </r>
  </si>
  <si>
    <r>
      <t xml:space="preserve">Prosser School District #116 </t>
    </r>
    <r>
      <rPr>
        <sz val="11"/>
        <color rgb="FFFF0000"/>
        <rFont val="CG Times (W1)"/>
      </rPr>
      <t>Klickitat</t>
    </r>
    <r>
      <rPr>
        <sz val="11"/>
        <rFont val="CG Times (W1)"/>
      </rPr>
      <t xml:space="preserve"> (Joint)</t>
    </r>
  </si>
  <si>
    <t>Richland School District #400</t>
  </si>
  <si>
    <t>Finley SD #53 Bond</t>
  </si>
  <si>
    <t>Grandview SD #200 Bond (Joint)</t>
  </si>
  <si>
    <t>Kenewick SD #17 Bond</t>
  </si>
  <si>
    <t>Kennewick SD #17 Cap. Projects</t>
  </si>
  <si>
    <t>Kiona-Benton SD #52 Bond</t>
  </si>
  <si>
    <t>Paterson SD #50 Bond</t>
  </si>
  <si>
    <r>
      <t xml:space="preserve">Prosser SD #116 Bond </t>
    </r>
    <r>
      <rPr>
        <sz val="11"/>
        <color rgb="FFFF0000"/>
        <rFont val="CG Times (W1)"/>
      </rPr>
      <t xml:space="preserve">Benton </t>
    </r>
    <r>
      <rPr>
        <sz val="11"/>
        <rFont val="CG Times (W1)"/>
      </rPr>
      <t>(Joint Senior)</t>
    </r>
  </si>
  <si>
    <r>
      <t xml:space="preserve">Prosser SD #116 Bond </t>
    </r>
    <r>
      <rPr>
        <sz val="11"/>
        <color rgb="FFFF0000"/>
        <rFont val="CG Times (W1)"/>
      </rPr>
      <t>Klickitat</t>
    </r>
    <r>
      <rPr>
        <sz val="11"/>
        <rFont val="CG Times (W1)"/>
      </rPr>
      <t xml:space="preserve"> (Joint)</t>
    </r>
  </si>
  <si>
    <t>Richland SD #400 Bond</t>
  </si>
  <si>
    <t>Richland SD #400 Cap. Projects</t>
  </si>
  <si>
    <r>
      <rPr>
        <sz val="9"/>
        <rFont val="Arial"/>
        <family val="2"/>
      </rPr>
      <t>STATE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SCHOOL</t>
    </r>
  </si>
  <si>
    <r>
      <rPr>
        <sz val="9"/>
        <rFont val="Arial"/>
        <family val="2"/>
      </rPr>
      <t>STATE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SCHOOL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PART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2</t>
    </r>
  </si>
  <si>
    <t>Various</t>
  </si>
  <si>
    <t>Prosser Hospital Reg</t>
  </si>
  <si>
    <t>Kennewick Hospital Reg</t>
  </si>
  <si>
    <t>Fire District #1 Reg</t>
  </si>
  <si>
    <t>Fire District # 1 Non-Voted Bond</t>
  </si>
  <si>
    <t>Fire District #2 Reg</t>
  </si>
  <si>
    <t>Fire District #4 Reg</t>
  </si>
  <si>
    <t>Fire District #5 Reg</t>
  </si>
  <si>
    <t>Fire District #6 Reg</t>
  </si>
  <si>
    <t>West Benton Regional Fire Authority Reg</t>
  </si>
  <si>
    <t>Fire District #1 Excess Bond</t>
  </si>
  <si>
    <t>Fire District #2 Excess Bond</t>
  </si>
  <si>
    <t>Fire District #4 Excess Bond</t>
  </si>
  <si>
    <t>Port of Benton</t>
  </si>
  <si>
    <t>Port of Kennewick</t>
  </si>
  <si>
    <t>Fire District #2 EMS</t>
  </si>
  <si>
    <t>Fire District #4 EMS</t>
  </si>
  <si>
    <r>
      <t xml:space="preserve">Prosser SD #116 Cap. Projects </t>
    </r>
    <r>
      <rPr>
        <sz val="11"/>
        <color rgb="FFFF0000"/>
        <rFont val="CG Times (W1)"/>
      </rPr>
      <t>Klickitat</t>
    </r>
    <r>
      <rPr>
        <sz val="11"/>
        <rFont val="CG Times (W1)"/>
      </rPr>
      <t xml:space="preserve"> (Joint)</t>
    </r>
  </si>
  <si>
    <r>
      <t xml:space="preserve">Prosser SD #116 Cap. Projects </t>
    </r>
    <r>
      <rPr>
        <sz val="11"/>
        <color rgb="FFFF0000"/>
        <rFont val="CG Times (W1)"/>
      </rPr>
      <t xml:space="preserve">Benton </t>
    </r>
    <r>
      <rPr>
        <sz val="11"/>
        <rFont val="CG Times (W1)"/>
      </rPr>
      <t>(Joint Senior)</t>
    </r>
  </si>
  <si>
    <t>Benton County received a levy correction for an under levy for NC for targeted Urban Area 7,902.46, took in 1 year. City of Richland received a levy correction for an under levy for NC for targeted Urban Area 17,016.50, took in 1 year. Fire#2 EMS received a levy correction because of the lid lift ballot measure language is incorrect and doesn't allow them to have the lid lift for 2024 &amp; 2025 tax years. They are taking the correction in 3 years. Fire #4 EMS received a levy correction for lid lift passed in 2023.  This is the 2nd year correction. We have two joint school districts, Grandview School District #200 and Prosser School District #116. We are the joint senior for Prosser school district and Klickitat County is the joint junior. For Grandview, we are the joint junior with Yakima County. I have broken the levy down per county for Prosser School District.We have a Joint Library District with Franklin County for Mid-Columbia Library. The Library calculates the levy rate themselves and certify the rate to us. Fire 2 passed a lid lift to raise rate to 1.25 for 2025 collection. Prosser school district passed a capital projects fund.</t>
  </si>
  <si>
    <t>Marlena Strieck</t>
  </si>
  <si>
    <t>509-735-2394 ext 5593</t>
  </si>
  <si>
    <t>levy@co.benton.wa.us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</si>
</sst>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\(0.00\)"/>
    <numFmt numFmtId="165" formatCode="0.00000_);\(0.00000\)"/>
    <numFmt numFmtId="166" formatCode="_(* #,##0_);_(* \(#,##0\);_(* &quot;-&quot;??_);_(@_)"/>
    <numFmt numFmtId="167" formatCode="0.0000000000"/>
    <numFmt numFmtId="168" formatCode="&quot;$&quot;#,##0"/>
  </numFmts>
  <fonts count="22">
    <font>
      <sz val="11"/>
      <name val="CG Times (W1)"/>
    </font>
    <font>
      <sz val="11"/>
      <color theme="1"/>
      <name val="Calibri"/>
      <family val="2"/>
      <scheme val="minor"/>
    </font>
    <font>
      <b/>
      <sz val="11"/>
      <name val="CG Times (W1)"/>
      <family val="1"/>
    </font>
    <font>
      <b/>
      <u/>
      <sz val="11"/>
      <name val="CG Times (W1)"/>
      <family val="1"/>
    </font>
    <font>
      <u/>
      <sz val="11"/>
      <name val="CG Times (W1)"/>
      <family val="1"/>
    </font>
    <font>
      <sz val="11"/>
      <name val="CG Times (W1)"/>
      <family val="1"/>
    </font>
    <font>
      <sz val="8"/>
      <name val="CG Times (W1)"/>
      <family val="1"/>
    </font>
    <font>
      <sz val="10"/>
      <name val="CG Times (W1)"/>
      <family val="1"/>
    </font>
    <font>
      <b/>
      <sz val="14"/>
      <name val="CG Times (W1)"/>
      <family val="1"/>
    </font>
    <font>
      <b/>
      <sz val="10"/>
      <name val="CG Times (W1)"/>
      <family val="1"/>
    </font>
    <font>
      <i/>
      <sz val="11"/>
      <name val="CG Times (W1)"/>
      <family val="1"/>
    </font>
    <font>
      <b/>
      <i/>
      <u/>
      <sz val="11"/>
      <name val="CG Times (W1)"/>
      <family val="1"/>
    </font>
    <font>
      <sz val="8"/>
      <name val="CG Times (W1)"/>
    </font>
    <font>
      <b/>
      <sz val="12"/>
      <name val="CG Times (W1)"/>
    </font>
    <font>
      <sz val="9"/>
      <name val="CG Times (W1)"/>
      <family val="1"/>
    </font>
    <font>
      <b/>
      <sz val="11"/>
      <name val="CG Times (W1)"/>
    </font>
    <font>
      <sz val="11"/>
      <name val="CG Times (W1)"/>
    </font>
    <font>
      <sz val="11"/>
      <name val="Calibri"/>
      <family val="2"/>
      <scheme val="minor"/>
    </font>
    <font>
      <sz val="11"/>
      <color rgb="FFFF0000"/>
      <name val="CG Times (W1)"/>
    </font>
    <font>
      <sz val="9"/>
      <name val="Arial"/>
      <family val="2"/>
    </font>
    <font>
      <sz val="9"/>
      <name val="Times New Roman"/>
      <family val="1"/>
    </font>
    <font>
      <u/>
      <sz val="11"/>
      <color theme="10"/>
      <name val="CG Times (W1)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1" xfId="0" applyNumberFormat="1" applyBorder="1"/>
    <xf numFmtId="0" fontId="0" fillId="0" borderId="0" xfId="0" applyAlignment="1">
      <alignment vertical="top"/>
    </xf>
    <xf numFmtId="0" fontId="0" fillId="0" borderId="2" xfId="0" applyBorder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164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0" fontId="6" fillId="0" borderId="0" xfId="0" applyFont="1"/>
    <xf numFmtId="0" fontId="0" fillId="0" borderId="3" xfId="0" applyBorder="1" applyAlignment="1">
      <alignment vertical="top"/>
    </xf>
    <xf numFmtId="0" fontId="2" fillId="0" borderId="1" xfId="0" applyFont="1" applyBorder="1" applyAlignment="1">
      <alignment horizontal="right"/>
    </xf>
    <xf numFmtId="165" fontId="0" fillId="0" borderId="0" xfId="0" applyNumberFormat="1"/>
    <xf numFmtId="0" fontId="5" fillId="0" borderId="1" xfId="0" applyFont="1" applyBorder="1"/>
    <xf numFmtId="0" fontId="2" fillId="0" borderId="1" xfId="0" applyFont="1" applyBorder="1"/>
    <xf numFmtId="165" fontId="0" fillId="2" borderId="1" xfId="0" applyNumberFormat="1" applyFill="1" applyBorder="1"/>
    <xf numFmtId="0" fontId="2" fillId="0" borderId="0" xfId="0" applyFont="1" applyAlignment="1">
      <alignment horizontal="right"/>
    </xf>
    <xf numFmtId="0" fontId="9" fillId="0" borderId="1" xfId="0" applyFont="1" applyBorder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37" fontId="0" fillId="0" borderId="1" xfId="0" applyNumberFormat="1" applyBorder="1"/>
    <xf numFmtId="39" fontId="0" fillId="0" borderId="1" xfId="0" applyNumberForma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165" fontId="0" fillId="3" borderId="1" xfId="0" applyNumberFormat="1" applyFill="1" applyBorder="1"/>
    <xf numFmtId="37" fontId="0" fillId="3" borderId="1" xfId="0" applyNumberFormat="1" applyFill="1" applyBorder="1"/>
    <xf numFmtId="0" fontId="0" fillId="3" borderId="1" xfId="0" applyFill="1" applyBorder="1"/>
    <xf numFmtId="0" fontId="12" fillId="0" borderId="0" xfId="0" applyFont="1"/>
    <xf numFmtId="0" fontId="14" fillId="0" borderId="0" xfId="0" applyFont="1" applyAlignment="1">
      <alignment horizontal="right"/>
    </xf>
    <xf numFmtId="0" fontId="0" fillId="0" borderId="3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37" fontId="0" fillId="0" borderId="1" xfId="0" applyNumberFormat="1" applyBorder="1" applyProtection="1">
      <protection locked="0"/>
    </xf>
    <xf numFmtId="165" fontId="0" fillId="0" borderId="1" xfId="0" applyNumberFormat="1" applyBorder="1" applyProtection="1">
      <protection locked="0"/>
    </xf>
    <xf numFmtId="39" fontId="0" fillId="0" borderId="1" xfId="0" applyNumberFormat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0" fillId="0" borderId="0" xfId="0" applyAlignment="1">
      <alignment wrapText="1"/>
    </xf>
    <xf numFmtId="39" fontId="0" fillId="0" borderId="0" xfId="0" applyNumberFormat="1"/>
    <xf numFmtId="0" fontId="13" fillId="0" borderId="0" xfId="0" applyFont="1" applyAlignment="1">
      <alignment vertical="top" wrapText="1"/>
    </xf>
    <xf numFmtId="0" fontId="5" fillId="0" borderId="0" xfId="0" applyFont="1" applyAlignment="1">
      <alignment horizontal="right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2" fillId="0" borderId="2" xfId="0" applyFont="1" applyBorder="1" applyAlignment="1">
      <alignment horizontal="right"/>
    </xf>
    <xf numFmtId="37" fontId="0" fillId="0" borderId="2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39" fontId="0" fillId="0" borderId="0" xfId="0" applyNumberFormat="1" applyProtection="1">
      <protection locked="0"/>
    </xf>
    <xf numFmtId="0" fontId="2" fillId="0" borderId="1" xfId="0" applyFont="1" applyBorder="1" applyAlignment="1">
      <alignment horizontal="left" vertical="center"/>
    </xf>
    <xf numFmtId="165" fontId="15" fillId="0" borderId="1" xfId="0" applyNumberFormat="1" applyFont="1" applyBorder="1" applyProtection="1">
      <protection locked="0"/>
    </xf>
    <xf numFmtId="0" fontId="0" fillId="0" borderId="0" xfId="0"/>
    <xf numFmtId="166" fontId="17" fillId="0" borderId="0" xfId="1" applyNumberFormat="1" applyFont="1" applyFill="1"/>
    <xf numFmtId="167" fontId="17" fillId="0" borderId="0" xfId="0" applyNumberFormat="1" applyFont="1"/>
    <xf numFmtId="166" fontId="17" fillId="0" borderId="1" xfId="1" applyNumberFormat="1" applyFont="1" applyFill="1" applyBorder="1"/>
    <xf numFmtId="44" fontId="0" fillId="0" borderId="1" xfId="0" applyNumberFormat="1" applyBorder="1" applyAlignment="1">
      <alignment horizontal="center"/>
    </xf>
    <xf numFmtId="167" fontId="17" fillId="0" borderId="1" xfId="0" applyNumberFormat="1" applyFont="1" applyBorder="1"/>
    <xf numFmtId="168" fontId="1" fillId="0" borderId="1" xfId="2" applyNumberFormat="1" applyFont="1" applyFill="1" applyBorder="1"/>
    <xf numFmtId="0" fontId="0" fillId="0" borderId="1" xfId="0" applyBorder="1" applyAlignment="1">
      <alignment vertical="top" wrapText="1"/>
    </xf>
    <xf numFmtId="167" fontId="0" fillId="0" borderId="0" xfId="0" applyNumberFormat="1" applyAlignment="1">
      <alignment horizontal="center"/>
    </xf>
    <xf numFmtId="37" fontId="0" fillId="0" borderId="1" xfId="0" applyNumberFormat="1" applyBorder="1" applyAlignment="1" applyProtection="1">
      <alignment horizontal="right"/>
      <protection locked="0"/>
    </xf>
    <xf numFmtId="168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center"/>
    </xf>
    <xf numFmtId="37" fontId="17" fillId="0" borderId="1" xfId="1" applyNumberFormat="1" applyFont="1" applyFill="1" applyBorder="1"/>
    <xf numFmtId="37" fontId="0" fillId="0" borderId="1" xfId="0" applyNumberFormat="1" applyFont="1" applyBorder="1" applyProtection="1">
      <protection locked="0"/>
    </xf>
    <xf numFmtId="165" fontId="0" fillId="0" borderId="1" xfId="0" applyNumberFormat="1" applyFont="1" applyBorder="1" applyProtection="1">
      <protection locked="0"/>
    </xf>
    <xf numFmtId="39" fontId="0" fillId="0" borderId="1" xfId="0" applyNumberFormat="1" applyFont="1" applyBorder="1" applyProtection="1">
      <protection locked="0"/>
    </xf>
    <xf numFmtId="166" fontId="0" fillId="0" borderId="1" xfId="0" applyNumberFormat="1" applyFont="1" applyBorder="1"/>
    <xf numFmtId="0" fontId="0" fillId="0" borderId="1" xfId="0" applyFont="1" applyBorder="1"/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164" fontId="5" fillId="0" borderId="0" xfId="0" applyNumberFormat="1" applyFont="1"/>
    <xf numFmtId="0" fontId="10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vertical="top"/>
    </xf>
    <xf numFmtId="0" fontId="0" fillId="0" borderId="0" xfId="0"/>
    <xf numFmtId="0" fontId="0" fillId="0" borderId="2" xfId="0" applyBorder="1"/>
    <xf numFmtId="0" fontId="8" fillId="0" borderId="0" xfId="0" quotePrefix="1" applyFont="1" applyAlignment="1">
      <alignment horizontal="center" vertical="top"/>
    </xf>
    <xf numFmtId="4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4" xfId="0" applyNumberFormat="1" applyBorder="1"/>
    <xf numFmtId="0" fontId="0" fillId="0" borderId="4" xfId="0" applyBorder="1"/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2" fillId="0" borderId="4" xfId="0" applyFont="1" applyBorder="1" applyAlignment="1" applyProtection="1">
      <alignment horizontal="right"/>
      <protection locked="0"/>
    </xf>
    <xf numFmtId="39" fontId="2" fillId="4" borderId="0" xfId="0" applyNumberFormat="1" applyFont="1" applyFill="1"/>
    <xf numFmtId="0" fontId="0" fillId="4" borderId="0" xfId="0" applyFill="1"/>
    <xf numFmtId="0" fontId="7" fillId="0" borderId="0" xfId="0" applyFont="1" applyAlignment="1">
      <alignment vertical="top" wrapText="1"/>
    </xf>
    <xf numFmtId="0" fontId="0" fillId="0" borderId="5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4" fillId="0" borderId="0" xfId="0" applyFont="1" applyAlignment="1">
      <alignment vertical="top"/>
    </xf>
    <xf numFmtId="164" fontId="0" fillId="0" borderId="3" xfId="0" applyNumberFormat="1" applyBorder="1"/>
    <xf numFmtId="164" fontId="21" fillId="0" borderId="4" xfId="3" applyNumberFormat="1" applyBorder="1"/>
    <xf numFmtId="14" fontId="0" fillId="0" borderId="4" xfId="0" applyNumberFormat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95250</xdr:rowOff>
    </xdr:from>
    <xdr:to>
      <xdr:col>0</xdr:col>
      <xdr:colOff>1047750</xdr:colOff>
      <xdr:row>2</xdr:row>
      <xdr:rowOff>104775</xdr:rowOff>
    </xdr:to>
    <xdr:pic>
      <xdr:nvPicPr>
        <xdr:cNvPr id="1027" name="Picture 6" descr="Rev black WASt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0"/>
          <a:ext cx="10287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95250</xdr:rowOff>
    </xdr:from>
    <xdr:to>
      <xdr:col>0</xdr:col>
      <xdr:colOff>1209675</xdr:colOff>
      <xdr:row>2</xdr:row>
      <xdr:rowOff>152400</xdr:rowOff>
    </xdr:to>
    <xdr:pic>
      <xdr:nvPicPr>
        <xdr:cNvPr id="1028" name="Picture 2" descr="RevLogo-Black-Ta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95250"/>
          <a:ext cx="11906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73625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levy@co.benton.wa.u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showGridLines="0" topLeftCell="A17" workbookViewId="0">
      <selection activeCell="F10" sqref="F10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">
        <v>112</v>
      </c>
      <c r="B2" s="75"/>
      <c r="C2" s="75"/>
      <c r="D2" s="75"/>
    </row>
    <row r="3" spans="1:4" ht="15.75" customHeight="1">
      <c r="A3" s="11" t="s">
        <v>0</v>
      </c>
      <c r="B3" s="35" t="s">
        <v>113</v>
      </c>
      <c r="C3" s="4"/>
    </row>
    <row r="5" spans="1:4" ht="27.95" customHeight="1">
      <c r="A5" s="10" t="s">
        <v>1</v>
      </c>
      <c r="B5" s="6" t="s">
        <v>16</v>
      </c>
      <c r="C5" s="6" t="s">
        <v>15</v>
      </c>
      <c r="D5" s="6" t="s">
        <v>17</v>
      </c>
    </row>
    <row r="6" spans="1:4" ht="18.95" customHeight="1">
      <c r="A6" s="26" t="s">
        <v>63</v>
      </c>
      <c r="B6" s="24"/>
      <c r="C6" s="8"/>
      <c r="D6" s="25"/>
    </row>
    <row r="7" spans="1:4" ht="18.95" customHeight="1">
      <c r="A7" s="9" t="s">
        <v>2</v>
      </c>
      <c r="B7" s="37">
        <v>36331753518</v>
      </c>
      <c r="C7" s="61">
        <v>0.7490000524</v>
      </c>
      <c r="D7" s="39">
        <v>27212485.288765885</v>
      </c>
    </row>
    <row r="8" spans="1:4" ht="18.95" customHeight="1">
      <c r="A8" s="9" t="s">
        <v>3</v>
      </c>
      <c r="B8" s="37"/>
      <c r="C8" s="38"/>
      <c r="D8" s="39"/>
    </row>
    <row r="9" spans="1:4" ht="18.95" customHeight="1">
      <c r="A9" s="9" t="s">
        <v>85</v>
      </c>
      <c r="B9" s="37">
        <v>36331753518</v>
      </c>
      <c r="C9" s="61">
        <v>2.5000000099999999E-2</v>
      </c>
      <c r="D9" s="39">
        <v>908293.84158317535</v>
      </c>
    </row>
    <row r="10" spans="1:4" ht="18.95" customHeight="1">
      <c r="A10" s="9" t="s">
        <v>4</v>
      </c>
      <c r="B10" s="37"/>
      <c r="C10" s="38"/>
      <c r="D10" s="39"/>
    </row>
    <row r="11" spans="1:4" ht="18.95" customHeight="1">
      <c r="A11" s="9" t="s">
        <v>86</v>
      </c>
      <c r="B11" s="59">
        <v>36331753518</v>
      </c>
      <c r="C11" s="61">
        <v>1.1250000099999999E-2</v>
      </c>
      <c r="D11" s="39">
        <v>408732.2307106753</v>
      </c>
    </row>
    <row r="12" spans="1:4" ht="18.95" customHeight="1">
      <c r="A12" s="9" t="s">
        <v>87</v>
      </c>
      <c r="B12" s="37"/>
      <c r="C12" s="38"/>
      <c r="D12" s="39"/>
    </row>
    <row r="13" spans="1:4" ht="18.95" customHeight="1">
      <c r="A13" s="9" t="s">
        <v>5</v>
      </c>
      <c r="B13" s="37"/>
      <c r="C13" s="38"/>
      <c r="D13" s="39"/>
    </row>
    <row r="14" spans="1:4" ht="18.95" customHeight="1">
      <c r="A14" s="9" t="s">
        <v>88</v>
      </c>
      <c r="B14" s="37"/>
      <c r="C14" s="38"/>
      <c r="D14" s="39"/>
    </row>
    <row r="15" spans="1:4" ht="18.95" customHeight="1">
      <c r="A15" s="9" t="s">
        <v>6</v>
      </c>
      <c r="B15" s="37"/>
      <c r="C15" s="38"/>
      <c r="D15" s="39"/>
    </row>
    <row r="16" spans="1:4" ht="18.95" customHeight="1">
      <c r="A16" s="36" t="s">
        <v>94</v>
      </c>
      <c r="B16" s="37"/>
      <c r="C16" s="38"/>
      <c r="D16" s="39"/>
    </row>
    <row r="17" spans="1:4" ht="18.95" customHeight="1">
      <c r="A17" s="36"/>
      <c r="B17" s="37"/>
      <c r="C17" s="38"/>
      <c r="D17" s="39"/>
    </row>
    <row r="18" spans="1:4" ht="18.95" customHeight="1">
      <c r="A18" s="36"/>
      <c r="B18" s="37"/>
      <c r="C18" s="38"/>
      <c r="D18" s="39"/>
    </row>
    <row r="19" spans="1:4" ht="18.95" customHeight="1">
      <c r="A19" s="36"/>
      <c r="B19" s="37"/>
      <c r="C19" s="38"/>
      <c r="D19" s="39"/>
    </row>
    <row r="20" spans="1:4" ht="18.95" customHeight="1">
      <c r="A20" s="36"/>
      <c r="B20" s="37"/>
      <c r="C20" s="38"/>
      <c r="D20" s="39"/>
    </row>
    <row r="21" spans="1:4" ht="18.95" customHeight="1">
      <c r="A21" s="36"/>
      <c r="B21" s="37"/>
      <c r="C21" s="38"/>
      <c r="D21" s="39"/>
    </row>
    <row r="22" spans="1:4" ht="18.95" customHeight="1">
      <c r="A22" s="36"/>
      <c r="B22" s="37"/>
      <c r="C22" s="38"/>
      <c r="D22" s="39"/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/>
      <c r="B25" s="37"/>
      <c r="C25" s="38"/>
      <c r="D25" s="39"/>
    </row>
    <row r="26" spans="1:4" ht="18.95" customHeight="1">
      <c r="A26" s="36"/>
      <c r="B26" s="37"/>
      <c r="C26" s="38"/>
      <c r="D26" s="39"/>
    </row>
    <row r="27" spans="1:4" ht="18.95" customHeight="1">
      <c r="A27" s="14" t="s">
        <v>7</v>
      </c>
      <c r="B27" s="37"/>
      <c r="C27" s="38"/>
      <c r="D27" s="39">
        <f>SUM(D6:D26)</f>
        <v>28529511.361059733</v>
      </c>
    </row>
    <row r="28" spans="1:4" ht="18.95" customHeight="1">
      <c r="A28" s="26" t="s">
        <v>66</v>
      </c>
      <c r="B28" s="37"/>
      <c r="C28" s="37"/>
      <c r="D28" s="37"/>
    </row>
    <row r="29" spans="1:4" ht="18.95" customHeight="1">
      <c r="A29" s="49"/>
      <c r="B29" s="37"/>
      <c r="C29" s="38"/>
      <c r="D29" s="39"/>
    </row>
    <row r="30" spans="1:4" ht="18.95" customHeight="1">
      <c r="A30" s="36"/>
      <c r="B30" s="37"/>
      <c r="C30" s="38"/>
      <c r="D30" s="39"/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36"/>
      <c r="B33" s="37"/>
      <c r="C33" s="38"/>
      <c r="D33" s="39"/>
    </row>
    <row r="34" spans="1:11" ht="18.95" customHeight="1">
      <c r="A34" s="14" t="s">
        <v>8</v>
      </c>
      <c r="B34" s="37"/>
      <c r="C34" s="37"/>
      <c r="D34" s="37">
        <f>SUM(D28:D33)</f>
        <v>0</v>
      </c>
    </row>
    <row r="35" spans="1:11" ht="18.95" customHeight="1">
      <c r="A35" s="26" t="s">
        <v>65</v>
      </c>
      <c r="B35" s="37"/>
      <c r="C35" s="38"/>
      <c r="D35" s="39"/>
    </row>
    <row r="36" spans="1:11" ht="18.95" customHeight="1">
      <c r="A36" s="9" t="s">
        <v>64</v>
      </c>
      <c r="B36" s="37">
        <v>7834977715</v>
      </c>
      <c r="C36" s="58">
        <v>1.0033788883600001</v>
      </c>
      <c r="D36" s="39">
        <v>7861451.2300020736</v>
      </c>
    </row>
    <row r="37" spans="1:11" ht="18.95" customHeight="1">
      <c r="A37" s="9" t="s">
        <v>10</v>
      </c>
      <c r="B37" s="37"/>
      <c r="C37" s="38"/>
      <c r="D37" s="39"/>
    </row>
    <row r="38" spans="1:11" ht="18.95" customHeight="1">
      <c r="A38" s="9" t="s">
        <v>11</v>
      </c>
      <c r="B38" s="37"/>
      <c r="C38" s="38"/>
      <c r="D38" s="39"/>
    </row>
    <row r="39" spans="1:11" ht="18.95" customHeight="1">
      <c r="A39" s="14" t="s">
        <v>9</v>
      </c>
      <c r="B39" s="37">
        <f>SUM(B35:B38)</f>
        <v>7834977715</v>
      </c>
      <c r="C39" s="37"/>
      <c r="D39" s="37">
        <f t="shared" ref="D39" si="0">SUM(D35:D38)</f>
        <v>7861451.2300020736</v>
      </c>
    </row>
    <row r="40" spans="1:11" ht="15" customHeight="1"/>
    <row r="41" spans="1:11" ht="12.95" customHeight="1">
      <c r="A41" s="76" t="s">
        <v>12</v>
      </c>
      <c r="B41" s="76"/>
      <c r="C41" s="76"/>
    </row>
    <row r="42" spans="1:11">
      <c r="A42" s="12"/>
      <c r="D42" s="2"/>
      <c r="K42" s="1"/>
    </row>
    <row r="43" spans="1:11">
      <c r="A43" s="12" t="s">
        <v>90</v>
      </c>
      <c r="D43" s="34" t="s">
        <v>18</v>
      </c>
    </row>
    <row r="44" spans="1:11">
      <c r="A44" s="12"/>
      <c r="D44" s="2"/>
    </row>
  </sheetData>
  <mergeCells count="2">
    <mergeCell ref="A2:D2"/>
    <mergeCell ref="A41:C41"/>
  </mergeCells>
  <phoneticPr fontId="12" type="noConversion"/>
  <printOptions horizontalCentered="1"/>
  <pageMargins left="0.25" right="0.25" top="0.25" bottom="0.25" header="0.5" footer="0.5"/>
  <pageSetup orientation="portrait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0"/>
  <sheetViews>
    <sheetView showGridLines="0" tabSelected="1" topLeftCell="A15" workbookViewId="0">
      <selection activeCell="G35" sqref="G35"/>
    </sheetView>
  </sheetViews>
  <sheetFormatPr defaultRowHeight="15"/>
  <cols>
    <col min="1" max="1" width="24.42578125" customWidth="1"/>
    <col min="2" max="2" width="13.140625" customWidth="1"/>
    <col min="3" max="3" width="7.42578125" customWidth="1"/>
    <col min="4" max="4" width="4.42578125" customWidth="1"/>
    <col min="5" max="6" width="12.5703125" customWidth="1"/>
    <col min="7" max="7" width="13.5703125" customWidth="1"/>
    <col min="8" max="8" width="10.140625" customWidth="1"/>
    <col min="9" max="9" width="6.85546875" customWidth="1"/>
    <col min="10" max="14" width="10.5703125" customWidth="1"/>
  </cols>
  <sheetData>
    <row r="1" spans="1:9" ht="15" customHeight="1"/>
    <row r="2" spans="1:9" ht="18.75">
      <c r="A2" s="74" t="str">
        <f>'Page 1'!A2</f>
        <v>2024 ASSESSMENTS AND LEVIES DUE IN 2025</v>
      </c>
      <c r="B2" s="83"/>
      <c r="C2" s="83"/>
      <c r="D2" s="83"/>
      <c r="E2" s="83"/>
      <c r="F2" s="83"/>
      <c r="G2" s="83"/>
      <c r="H2" s="83"/>
    </row>
    <row r="3" spans="1:9" ht="15.75" customHeight="1">
      <c r="B3" s="11" t="s">
        <v>0</v>
      </c>
      <c r="C3" s="86" t="str">
        <f>IF('Page 1'!B3="","",'Page 1'!B3)</f>
        <v>Benton</v>
      </c>
      <c r="D3" s="87"/>
      <c r="E3" s="87"/>
      <c r="F3" s="4"/>
      <c r="G3" s="4"/>
    </row>
    <row r="4" spans="1:9" ht="18.95" customHeight="1">
      <c r="D4" s="88"/>
      <c r="E4" s="88"/>
      <c r="F4" s="89"/>
      <c r="G4" s="89"/>
      <c r="H4" s="89"/>
    </row>
    <row r="5" spans="1:9" ht="18.95" customHeight="1">
      <c r="D5" s="89"/>
      <c r="E5" s="89"/>
      <c r="F5" s="89"/>
      <c r="G5" s="89"/>
      <c r="H5" s="89"/>
    </row>
    <row r="6" spans="1:9" ht="18.95" customHeight="1">
      <c r="D6" s="89"/>
      <c r="E6" s="89"/>
      <c r="F6" s="89"/>
      <c r="G6" s="89"/>
      <c r="H6" s="89"/>
    </row>
    <row r="7" spans="1:9" ht="18.95" customHeight="1">
      <c r="D7" s="89"/>
      <c r="E7" s="89"/>
      <c r="F7" s="89"/>
      <c r="G7" s="89"/>
      <c r="H7" s="89"/>
    </row>
    <row r="8" spans="1:9" ht="18.95" customHeight="1">
      <c r="D8" s="89"/>
      <c r="E8" s="89"/>
      <c r="F8" s="89"/>
      <c r="G8" s="89"/>
      <c r="H8" s="89"/>
    </row>
    <row r="9" spans="1:9" ht="18.95" customHeight="1">
      <c r="D9" s="89"/>
      <c r="E9" s="89"/>
      <c r="F9" s="89"/>
      <c r="G9" s="89"/>
      <c r="H9" s="89"/>
    </row>
    <row r="10" spans="1:9" ht="18.95" customHeight="1">
      <c r="A10" s="81" t="s">
        <v>79</v>
      </c>
      <c r="B10" s="81"/>
      <c r="C10" s="81"/>
      <c r="D10" s="81"/>
      <c r="E10" s="81"/>
      <c r="F10" s="81"/>
      <c r="G10" s="81"/>
      <c r="H10" s="81"/>
      <c r="I10" s="81"/>
    </row>
    <row r="11" spans="1:9" ht="18.95" customHeight="1">
      <c r="F11" s="44"/>
      <c r="G11" s="15"/>
      <c r="H11" s="7"/>
    </row>
    <row r="12" spans="1:9" ht="18.95" customHeight="1">
      <c r="A12" t="s">
        <v>82</v>
      </c>
      <c r="E12" s="84">
        <v>304224208.95999998</v>
      </c>
      <c r="F12" s="85"/>
      <c r="G12" s="15"/>
      <c r="H12" s="7"/>
    </row>
    <row r="13" spans="1:9" ht="18.95" customHeight="1">
      <c r="A13" t="s">
        <v>83</v>
      </c>
      <c r="E13" s="93">
        <v>9604374.1199999992</v>
      </c>
      <c r="F13" s="93"/>
      <c r="G13" s="15"/>
      <c r="H13" s="7"/>
    </row>
    <row r="14" spans="1:9" ht="18.95" customHeight="1">
      <c r="A14" t="s">
        <v>84</v>
      </c>
      <c r="E14" s="93">
        <v>4574234.22</v>
      </c>
      <c r="F14" s="93"/>
      <c r="G14" s="15"/>
      <c r="H14" s="7"/>
    </row>
    <row r="15" spans="1:9" ht="18.95" customHeight="1">
      <c r="D15" s="19" t="s">
        <v>13</v>
      </c>
      <c r="E15" s="94">
        <f>SUM(E12:F14)</f>
        <v>318402817.30000001</v>
      </c>
      <c r="F15" s="93"/>
      <c r="G15" s="15"/>
      <c r="H15" s="7"/>
    </row>
    <row r="16" spans="1:9" ht="18.95" customHeight="1">
      <c r="E16" s="95" t="s">
        <v>80</v>
      </c>
      <c r="F16" s="96"/>
      <c r="G16" s="96"/>
      <c r="H16" s="96"/>
    </row>
    <row r="17" spans="1:8" ht="18.95" customHeight="1">
      <c r="A17" s="45" t="s">
        <v>89</v>
      </c>
      <c r="B17" s="45"/>
      <c r="C17" s="45"/>
      <c r="D17" s="43"/>
      <c r="E17" s="43"/>
      <c r="F17" s="43"/>
      <c r="G17" s="43"/>
      <c r="H17" s="43"/>
    </row>
    <row r="18" spans="1:8" ht="18.95" customHeight="1">
      <c r="A18" s="98" t="s">
        <v>159</v>
      </c>
      <c r="B18" s="99"/>
      <c r="C18" s="99"/>
      <c r="D18" s="99"/>
      <c r="E18" s="99"/>
      <c r="F18" s="99"/>
      <c r="G18" s="99"/>
      <c r="H18" s="100"/>
    </row>
    <row r="19" spans="1:8" ht="18.95" customHeight="1">
      <c r="A19" s="101"/>
      <c r="B19" s="102"/>
      <c r="C19" s="102"/>
      <c r="D19" s="102"/>
      <c r="E19" s="102"/>
      <c r="F19" s="102"/>
      <c r="G19" s="102"/>
      <c r="H19" s="103"/>
    </row>
    <row r="20" spans="1:8" ht="18.95" customHeight="1">
      <c r="A20" s="101"/>
      <c r="B20" s="102"/>
      <c r="C20" s="102"/>
      <c r="D20" s="102"/>
      <c r="E20" s="102"/>
      <c r="F20" s="102"/>
      <c r="G20" s="102"/>
      <c r="H20" s="103"/>
    </row>
    <row r="21" spans="1:8" ht="18.95" customHeight="1">
      <c r="A21" s="101"/>
      <c r="B21" s="102"/>
      <c r="C21" s="102"/>
      <c r="D21" s="102"/>
      <c r="E21" s="102"/>
      <c r="F21" s="102"/>
      <c r="G21" s="102"/>
      <c r="H21" s="103"/>
    </row>
    <row r="22" spans="1:8" ht="18.95" customHeight="1">
      <c r="A22" s="101"/>
      <c r="B22" s="102"/>
      <c r="C22" s="102"/>
      <c r="D22" s="102"/>
      <c r="E22" s="102"/>
      <c r="F22" s="102"/>
      <c r="G22" s="102"/>
      <c r="H22" s="103"/>
    </row>
    <row r="23" spans="1:8" ht="18.95" customHeight="1">
      <c r="A23" s="101"/>
      <c r="B23" s="102"/>
      <c r="C23" s="102"/>
      <c r="D23" s="102"/>
      <c r="E23" s="102"/>
      <c r="F23" s="102"/>
      <c r="G23" s="102"/>
      <c r="H23" s="103"/>
    </row>
    <row r="24" spans="1:8" ht="18.95" customHeight="1">
      <c r="A24" s="101"/>
      <c r="B24" s="102"/>
      <c r="C24" s="102"/>
      <c r="D24" s="102"/>
      <c r="E24" s="102"/>
      <c r="F24" s="102"/>
      <c r="G24" s="102"/>
      <c r="H24" s="103"/>
    </row>
    <row r="25" spans="1:8" ht="18.95" customHeight="1">
      <c r="A25" s="101"/>
      <c r="B25" s="102"/>
      <c r="C25" s="102"/>
      <c r="D25" s="102"/>
      <c r="E25" s="102"/>
      <c r="F25" s="102"/>
      <c r="G25" s="102"/>
      <c r="H25" s="103"/>
    </row>
    <row r="26" spans="1:8" ht="18.95" customHeight="1">
      <c r="A26" s="101"/>
      <c r="B26" s="102"/>
      <c r="C26" s="102"/>
      <c r="D26" s="102"/>
      <c r="E26" s="102"/>
      <c r="F26" s="102"/>
      <c r="G26" s="102"/>
      <c r="H26" s="103"/>
    </row>
    <row r="27" spans="1:8" ht="18.95" customHeight="1">
      <c r="A27" s="104"/>
      <c r="B27" s="105"/>
      <c r="C27" s="105"/>
      <c r="D27" s="105"/>
      <c r="E27" s="105"/>
      <c r="F27" s="105"/>
      <c r="G27" s="105"/>
      <c r="H27" s="106"/>
    </row>
    <row r="28" spans="1:8" ht="18.95" customHeight="1">
      <c r="F28" s="7"/>
      <c r="G28" s="15"/>
      <c r="H28" s="7"/>
    </row>
    <row r="29" spans="1:8" ht="18.95" customHeight="1">
      <c r="D29" s="29" t="s">
        <v>76</v>
      </c>
      <c r="E29" s="29"/>
      <c r="F29" s="108" t="s">
        <v>160</v>
      </c>
      <c r="G29" s="87"/>
      <c r="H29" s="87"/>
    </row>
    <row r="30" spans="1:8" ht="18.95" customHeight="1">
      <c r="D30" s="29" t="s">
        <v>72</v>
      </c>
      <c r="E30" s="29"/>
      <c r="F30" s="90" t="s">
        <v>161</v>
      </c>
      <c r="G30" s="91"/>
      <c r="H30" s="91"/>
    </row>
    <row r="31" spans="1:8" ht="18.95" customHeight="1">
      <c r="D31" s="29" t="s">
        <v>73</v>
      </c>
      <c r="E31" s="29"/>
      <c r="F31" s="109" t="s">
        <v>162</v>
      </c>
      <c r="G31" s="91"/>
      <c r="H31" s="91"/>
    </row>
    <row r="32" spans="1:8" ht="18.95" customHeight="1">
      <c r="D32" s="46" t="s">
        <v>74</v>
      </c>
      <c r="E32" s="46"/>
      <c r="F32" s="90"/>
      <c r="G32" s="91"/>
      <c r="H32" s="91"/>
    </row>
    <row r="33" spans="1:8" ht="18.95" customHeight="1">
      <c r="D33" s="46" t="s">
        <v>91</v>
      </c>
      <c r="E33" s="46"/>
      <c r="F33" s="110">
        <v>45692</v>
      </c>
      <c r="G33" s="110"/>
      <c r="H33" s="110"/>
    </row>
    <row r="34" spans="1:8" ht="18.95" customHeight="1">
      <c r="D34" s="46"/>
      <c r="E34" s="46"/>
      <c r="F34" s="7"/>
    </row>
    <row r="35" spans="1:8" ht="18.95" customHeight="1">
      <c r="D35" s="46"/>
      <c r="E35" s="46"/>
      <c r="F35" s="7"/>
    </row>
    <row r="36" spans="1:8" ht="18.95" customHeight="1">
      <c r="D36" s="46"/>
      <c r="E36" s="46"/>
      <c r="F36" s="7"/>
    </row>
    <row r="37" spans="1:8" ht="18.95" customHeight="1">
      <c r="D37" s="46"/>
      <c r="E37" s="46"/>
      <c r="F37" s="7"/>
    </row>
    <row r="38" spans="1:8" ht="18.95" customHeight="1">
      <c r="D38" s="46"/>
      <c r="E38" s="46"/>
      <c r="F38" s="7"/>
    </row>
    <row r="39" spans="1:8" ht="18.95" customHeight="1">
      <c r="D39" s="46"/>
      <c r="E39" s="46"/>
      <c r="F39" s="7"/>
    </row>
    <row r="40" spans="1:8" ht="18.95" customHeight="1">
      <c r="D40" s="46"/>
      <c r="E40" s="46"/>
      <c r="F40" s="7"/>
    </row>
    <row r="41" spans="1:8" ht="18.95" customHeight="1">
      <c r="D41" s="107"/>
      <c r="E41" s="107"/>
      <c r="F41" s="81"/>
      <c r="G41" s="81"/>
      <c r="H41" s="81"/>
    </row>
    <row r="42" spans="1:8" ht="18.95" customHeight="1">
      <c r="D42" s="81"/>
      <c r="E42" s="81"/>
      <c r="F42" s="81"/>
      <c r="G42" s="81"/>
      <c r="H42" s="81"/>
    </row>
    <row r="43" spans="1:8" ht="18.95" customHeight="1">
      <c r="D43" s="81"/>
      <c r="E43" s="81"/>
      <c r="F43" s="81"/>
      <c r="G43" s="81"/>
      <c r="H43" s="81"/>
    </row>
    <row r="44" spans="1:8" ht="18.95" customHeight="1">
      <c r="D44" s="81"/>
      <c r="E44" s="81"/>
      <c r="F44" s="81"/>
      <c r="G44" s="81"/>
      <c r="H44" s="81"/>
    </row>
    <row r="45" spans="1:8" ht="18.95" customHeight="1">
      <c r="D45" s="81"/>
      <c r="E45" s="81"/>
      <c r="F45" s="81"/>
      <c r="G45" s="81"/>
      <c r="H45" s="81"/>
    </row>
    <row r="46" spans="1:8" ht="18.95" customHeight="1">
      <c r="D46" s="81"/>
      <c r="E46" s="81"/>
      <c r="F46" s="81"/>
      <c r="G46" s="81"/>
      <c r="H46" s="81"/>
    </row>
    <row r="47" spans="1:8" ht="18.95" customHeight="1">
      <c r="A47" s="97" t="s">
        <v>78</v>
      </c>
      <c r="B47" s="89"/>
      <c r="C47" s="89"/>
      <c r="D47" s="89"/>
      <c r="E47" s="89"/>
      <c r="F47" s="89"/>
      <c r="G47" s="89"/>
      <c r="H47" s="89"/>
    </row>
    <row r="48" spans="1:8" ht="18.95" customHeight="1">
      <c r="A48" s="89"/>
      <c r="B48" s="89"/>
      <c r="C48" s="89"/>
      <c r="D48" s="89"/>
      <c r="E48" s="89"/>
      <c r="F48" s="89"/>
      <c r="G48" s="89"/>
      <c r="H48" s="89"/>
    </row>
    <row r="49" spans="1:8" ht="15" customHeight="1">
      <c r="A49" s="89"/>
      <c r="B49" s="89"/>
      <c r="C49" s="89"/>
      <c r="D49" s="89"/>
      <c r="E49" s="89"/>
      <c r="F49" s="89"/>
      <c r="G49" s="89"/>
      <c r="H49" s="89"/>
    </row>
    <row r="50" spans="1:8">
      <c r="A50" s="33" t="s">
        <v>90</v>
      </c>
      <c r="B50" s="33"/>
      <c r="G50" s="92" t="s">
        <v>14</v>
      </c>
      <c r="H50" s="81"/>
    </row>
  </sheetData>
  <mergeCells count="18">
    <mergeCell ref="G50:H50"/>
    <mergeCell ref="A10:I10"/>
    <mergeCell ref="E13:F13"/>
    <mergeCell ref="E14:F14"/>
    <mergeCell ref="E15:F15"/>
    <mergeCell ref="E16:H16"/>
    <mergeCell ref="A47:H49"/>
    <mergeCell ref="A18:H27"/>
    <mergeCell ref="D41:H46"/>
    <mergeCell ref="F29:H29"/>
    <mergeCell ref="F32:H32"/>
    <mergeCell ref="F33:H33"/>
    <mergeCell ref="F31:H31"/>
    <mergeCell ref="A2:H2"/>
    <mergeCell ref="E12:F12"/>
    <mergeCell ref="C3:E3"/>
    <mergeCell ref="D4:H9"/>
    <mergeCell ref="F30:H30"/>
  </mergeCells>
  <phoneticPr fontId="12" type="noConversion"/>
  <hyperlinks>
    <hyperlink ref="F31" r:id="rId1" xr:uid="{5AAEBC7B-5FFD-4614-BCAB-B11A80136B3A}"/>
  </hyperlinks>
  <printOptions horizontalCentered="1"/>
  <pageMargins left="0.75" right="0.75" top="0.25" bottom="0.25" header="0.5" footer="0.5"/>
  <pageSetup scale="86" orientation="portrait" horizontalDpi="4294967292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3"/>
  <sheetViews>
    <sheetView showGridLines="0" topLeftCell="A17" workbookViewId="0">
      <selection activeCell="D38" sqref="D38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13" t="str">
        <f>IF('Page 1'!B3="","",'Page 1'!B3)</f>
        <v>Benton</v>
      </c>
      <c r="C3" s="4"/>
    </row>
    <row r="4" spans="1:4" ht="15" customHeight="1"/>
    <row r="5" spans="1:4" ht="27.95" customHeight="1">
      <c r="A5" s="10" t="s">
        <v>1</v>
      </c>
      <c r="B5" s="6" t="s">
        <v>16</v>
      </c>
      <c r="C5" s="6" t="s">
        <v>15</v>
      </c>
      <c r="D5" s="6" t="s">
        <v>17</v>
      </c>
    </row>
    <row r="6" spans="1:4" ht="30.2" customHeight="1">
      <c r="A6" s="27" t="s">
        <v>77</v>
      </c>
      <c r="B6" s="24"/>
      <c r="C6" s="8"/>
      <c r="D6" s="25"/>
    </row>
    <row r="7" spans="1:4" ht="18.95" customHeight="1">
      <c r="A7" s="36" t="s">
        <v>114</v>
      </c>
      <c r="B7" s="37">
        <v>393586322</v>
      </c>
      <c r="C7" s="61">
        <v>0.7143547026</v>
      </c>
      <c r="D7" s="39">
        <v>281160.23999973788</v>
      </c>
    </row>
    <row r="8" spans="1:4" ht="18.95" customHeight="1">
      <c r="A8" s="36" t="s">
        <v>115</v>
      </c>
      <c r="B8" s="37">
        <v>12110258178</v>
      </c>
      <c r="C8" s="61">
        <v>1.3046932416999999</v>
      </c>
      <c r="D8" s="39">
        <v>15800172.000078754</v>
      </c>
    </row>
    <row r="9" spans="1:4" ht="18.95" customHeight="1">
      <c r="A9" s="36" t="s">
        <v>116</v>
      </c>
      <c r="B9" s="37">
        <v>931484585</v>
      </c>
      <c r="C9" s="61">
        <v>1.8112974033</v>
      </c>
      <c r="D9" s="39">
        <v>1687195.6100244783</v>
      </c>
    </row>
    <row r="10" spans="1:4" ht="18.95" customHeight="1">
      <c r="A10" s="36" t="s">
        <v>117</v>
      </c>
      <c r="B10" s="37">
        <v>12224902089</v>
      </c>
      <c r="C10" s="61">
        <v>1.7581796528</v>
      </c>
      <c r="D10" s="39">
        <v>21493574.110352017</v>
      </c>
    </row>
    <row r="11" spans="1:4" ht="18.95" customHeight="1">
      <c r="A11" s="36" t="s">
        <v>118</v>
      </c>
      <c r="B11" s="37">
        <v>2836544629</v>
      </c>
      <c r="C11" s="61">
        <v>1.1419540122</v>
      </c>
      <c r="D11" s="39">
        <v>3239203.5198709108</v>
      </c>
    </row>
    <row r="12" spans="1:4" ht="18.95" customHeight="1">
      <c r="A12" s="36" t="s">
        <v>119</v>
      </c>
      <c r="B12" s="37"/>
      <c r="C12" s="38"/>
      <c r="D12" s="39"/>
    </row>
    <row r="13" spans="1:4" ht="18.95" customHeight="1">
      <c r="A13" s="36" t="s">
        <v>117</v>
      </c>
      <c r="B13" s="37">
        <v>12172219770</v>
      </c>
      <c r="C13" s="61">
        <v>0.13824922910000001</v>
      </c>
      <c r="D13" s="39">
        <v>1682799.9996382794</v>
      </c>
    </row>
    <row r="14" spans="1:4" ht="18.95" customHeight="1">
      <c r="A14" s="36" t="s">
        <v>118</v>
      </c>
      <c r="B14" s="37">
        <v>2819019048</v>
      </c>
      <c r="C14" s="61">
        <v>0.19120126209999999</v>
      </c>
      <c r="D14" s="39">
        <v>538999.99986154039</v>
      </c>
    </row>
    <row r="15" spans="1:4" ht="18.95" customHeight="1">
      <c r="A15" s="36"/>
      <c r="B15" s="37"/>
      <c r="C15" s="38"/>
      <c r="D15" s="39"/>
    </row>
    <row r="16" spans="1:4" ht="18.95" customHeight="1">
      <c r="A16" s="36"/>
      <c r="B16" s="37"/>
      <c r="C16" s="38"/>
      <c r="D16" s="39"/>
    </row>
    <row r="17" spans="1:4" ht="18.95" customHeight="1">
      <c r="A17" s="36"/>
      <c r="B17" s="37"/>
      <c r="C17" s="38"/>
      <c r="D17" s="39"/>
    </row>
    <row r="18" spans="1:4" ht="18.95" customHeight="1">
      <c r="A18" s="36"/>
      <c r="B18" s="37"/>
      <c r="C18" s="38"/>
      <c r="D18" s="39"/>
    </row>
    <row r="19" spans="1:4" ht="18.95" customHeight="1">
      <c r="A19" s="36"/>
      <c r="B19" s="37"/>
      <c r="C19" s="38"/>
      <c r="D19" s="39"/>
    </row>
    <row r="20" spans="1:4" ht="18.95" customHeight="1">
      <c r="A20" s="36"/>
      <c r="B20" s="37"/>
      <c r="C20" s="38"/>
      <c r="D20" s="39"/>
    </row>
    <row r="21" spans="1:4" ht="18.95" customHeight="1">
      <c r="A21" s="36"/>
      <c r="B21" s="37"/>
      <c r="C21" s="38"/>
      <c r="D21" s="39"/>
    </row>
    <row r="22" spans="1:4" ht="18.95" customHeight="1">
      <c r="A22" s="36"/>
      <c r="B22" s="37"/>
      <c r="C22" s="38"/>
      <c r="D22" s="39"/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/>
      <c r="B25" s="37"/>
      <c r="C25" s="38"/>
      <c r="D25" s="39"/>
    </row>
    <row r="26" spans="1:4" ht="18.95" customHeight="1">
      <c r="A26" s="36"/>
      <c r="B26" s="37"/>
      <c r="C26" s="38"/>
      <c r="D26" s="39"/>
    </row>
    <row r="27" spans="1:4" ht="18.95" customHeight="1">
      <c r="A27" s="47"/>
      <c r="B27" s="37"/>
      <c r="C27" s="38"/>
      <c r="D27" s="39"/>
    </row>
    <row r="28" spans="1:4" ht="18.95" customHeight="1">
      <c r="A28" s="36"/>
      <c r="B28" s="37"/>
      <c r="C28" s="38"/>
      <c r="D28" s="39"/>
    </row>
    <row r="29" spans="1:4" ht="18.95" customHeight="1">
      <c r="A29" s="36"/>
      <c r="B29" s="37"/>
      <c r="C29" s="38"/>
      <c r="D29" s="39"/>
    </row>
    <row r="30" spans="1:4" ht="18.95" customHeight="1">
      <c r="A30" s="36"/>
      <c r="B30" s="37"/>
      <c r="C30" s="38"/>
      <c r="D30" s="39"/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48"/>
      <c r="B33" s="37"/>
      <c r="C33" s="38"/>
      <c r="D33" s="39"/>
    </row>
    <row r="34" spans="1:11" ht="18.95" customHeight="1">
      <c r="A34" s="47"/>
      <c r="B34" s="37"/>
      <c r="C34" s="38"/>
      <c r="D34" s="39"/>
    </row>
    <row r="35" spans="1:11" ht="18.95" customHeight="1">
      <c r="A35" s="36"/>
      <c r="B35" s="37"/>
      <c r="C35" s="38"/>
      <c r="D35" s="39"/>
    </row>
    <row r="36" spans="1:11" ht="18.95" customHeight="1">
      <c r="A36" s="17" t="s">
        <v>20</v>
      </c>
      <c r="B36" s="37"/>
      <c r="C36" s="18"/>
      <c r="D36" s="39">
        <v>42501305.480325893</v>
      </c>
    </row>
    <row r="37" spans="1:11" ht="18.95" customHeight="1">
      <c r="A37" s="17" t="s">
        <v>21</v>
      </c>
      <c r="B37" s="37"/>
      <c r="C37" s="18"/>
      <c r="D37" s="39">
        <v>2221799.9994998197</v>
      </c>
    </row>
    <row r="38" spans="1:11" ht="18.95" customHeight="1">
      <c r="A38" s="14" t="s">
        <v>22</v>
      </c>
      <c r="B38" s="37"/>
      <c r="C38" s="18"/>
      <c r="D38" s="39">
        <f>SUM(D36:D37)</f>
        <v>44723105.479825713</v>
      </c>
    </row>
    <row r="39" spans="1:11" ht="15" customHeight="1"/>
    <row r="40" spans="1:11" ht="12.95" customHeight="1">
      <c r="A40" s="76" t="s">
        <v>12</v>
      </c>
      <c r="B40" s="76"/>
      <c r="C40" s="76"/>
    </row>
    <row r="41" spans="1:11">
      <c r="K41" s="1"/>
    </row>
    <row r="43" spans="1:11">
      <c r="A43" s="12" t="s">
        <v>90</v>
      </c>
      <c r="D43" s="34" t="s">
        <v>19</v>
      </c>
    </row>
  </sheetData>
  <mergeCells count="2">
    <mergeCell ref="A2:D2"/>
    <mergeCell ref="A40:C40"/>
  </mergeCells>
  <phoneticPr fontId="12" type="noConversion"/>
  <printOptions horizontalCentered="1"/>
  <pageMargins left="0.25" right="0.25" top="0.25" bottom="0.25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40"/>
  <sheetViews>
    <sheetView showGridLines="0" zoomScaleNormal="75" workbookViewId="0">
      <selection activeCell="D7" sqref="D7"/>
    </sheetView>
  </sheetViews>
  <sheetFormatPr defaultRowHeight="15"/>
  <cols>
    <col min="1" max="1" width="41.42578125" customWidth="1"/>
    <col min="2" max="2" width="17.5703125" customWidth="1"/>
    <col min="3" max="3" width="13.5703125" customWidth="1"/>
    <col min="4" max="4" width="18.85546875" customWidth="1"/>
    <col min="5" max="6" width="16.5703125" customWidth="1"/>
    <col min="7" max="10" width="10.5703125" customWidth="1"/>
  </cols>
  <sheetData>
    <row r="1" spans="1:6" ht="15" customHeight="1"/>
    <row r="2" spans="1:6" ht="18.75">
      <c r="A2" s="74" t="str">
        <f>'Page 1'!A2</f>
        <v>2024 ASSESSMENTS AND LEVIES DUE IN 2025</v>
      </c>
      <c r="B2" s="75"/>
      <c r="C2" s="75"/>
      <c r="D2" s="75"/>
    </row>
    <row r="3" spans="1:6" ht="15.75" customHeight="1">
      <c r="A3" s="11" t="s">
        <v>0</v>
      </c>
      <c r="B3" s="80" t="str">
        <f>IF('Page 1'!B3="","",'Page 1'!B3)</f>
        <v>Benton</v>
      </c>
      <c r="C3" s="80"/>
    </row>
    <row r="4" spans="1:6" ht="15" customHeight="1"/>
    <row r="5" spans="1:6" ht="27.95" customHeight="1">
      <c r="A5" s="54" t="s">
        <v>108</v>
      </c>
      <c r="B5" s="20" t="s">
        <v>61</v>
      </c>
      <c r="C5" s="20" t="s">
        <v>15</v>
      </c>
      <c r="D5" s="20" t="s">
        <v>17</v>
      </c>
      <c r="E5" s="20" t="s">
        <v>75</v>
      </c>
      <c r="F5" s="20" t="s">
        <v>62</v>
      </c>
    </row>
    <row r="6" spans="1:6" ht="18.95" customHeight="1">
      <c r="A6" s="26" t="s">
        <v>26</v>
      </c>
      <c r="B6" s="24"/>
      <c r="C6" s="8"/>
      <c r="D6" s="3"/>
      <c r="E6" s="24"/>
      <c r="F6" s="24"/>
    </row>
    <row r="7" spans="1:6" ht="18.95" customHeight="1">
      <c r="A7" s="36" t="s">
        <v>120</v>
      </c>
      <c r="B7" s="59">
        <v>855372475</v>
      </c>
      <c r="C7" s="61">
        <v>1.7591875164999999</v>
      </c>
      <c r="D7" s="39">
        <v>1504760.5799777084</v>
      </c>
      <c r="E7" s="37"/>
      <c r="F7" s="37"/>
    </row>
    <row r="8" spans="1:6" ht="18.95" customHeight="1">
      <c r="A8" s="36" t="s">
        <v>121</v>
      </c>
      <c r="B8" s="59">
        <v>105698256</v>
      </c>
      <c r="C8" s="61">
        <v>1.3739893969500001</v>
      </c>
      <c r="D8" s="39">
        <v>145228.28302010673</v>
      </c>
      <c r="E8" s="37"/>
      <c r="F8" s="37"/>
    </row>
    <row r="9" spans="1:6" ht="18.95" customHeight="1">
      <c r="A9" s="36" t="s">
        <v>122</v>
      </c>
      <c r="B9" s="59">
        <v>15769739918</v>
      </c>
      <c r="C9" s="61">
        <v>1.520694287</v>
      </c>
      <c r="D9" s="62">
        <v>23980953.40077845</v>
      </c>
      <c r="E9" s="37"/>
      <c r="F9" s="37"/>
    </row>
    <row r="10" spans="1:6" ht="18.95" customHeight="1">
      <c r="A10" s="36" t="s">
        <v>123</v>
      </c>
      <c r="B10" s="59">
        <v>1458023827</v>
      </c>
      <c r="C10" s="61">
        <v>1.2869933298</v>
      </c>
      <c r="D10" s="39">
        <v>1876466.9400384692</v>
      </c>
      <c r="E10" s="37"/>
      <c r="F10" s="37"/>
    </row>
    <row r="11" spans="1:6" ht="18.95" customHeight="1">
      <c r="A11" s="36" t="s">
        <v>124</v>
      </c>
      <c r="B11" s="59">
        <v>586920190</v>
      </c>
      <c r="C11" s="61">
        <v>0.62940925579999996</v>
      </c>
      <c r="D11" s="39">
        <v>369413.0000018946</v>
      </c>
      <c r="E11" s="37"/>
      <c r="F11" s="37"/>
    </row>
    <row r="12" spans="1:6" ht="18.95" customHeight="1">
      <c r="A12" s="36" t="s">
        <v>125</v>
      </c>
      <c r="B12" s="37">
        <v>2317136610</v>
      </c>
      <c r="C12" s="67">
        <v>1.7508437388310001</v>
      </c>
      <c r="D12" s="60">
        <f>B12*C12/1000-0.01</f>
        <v>4056944.115634589</v>
      </c>
      <c r="E12" s="37"/>
      <c r="F12" s="37"/>
    </row>
    <row r="13" spans="1:6" ht="18.95" customHeight="1">
      <c r="A13" s="36" t="s">
        <v>126</v>
      </c>
      <c r="B13" s="66">
        <v>144785459</v>
      </c>
      <c r="C13" s="67">
        <v>1.7508437388310001</v>
      </c>
      <c r="D13" s="60">
        <f>B13*C13/1000</f>
        <v>253496.71436392248</v>
      </c>
      <c r="E13" s="37"/>
      <c r="F13" s="37"/>
    </row>
    <row r="14" spans="1:6" ht="18.95" customHeight="1">
      <c r="A14" s="36" t="s">
        <v>127</v>
      </c>
      <c r="B14" s="59">
        <v>15021975465</v>
      </c>
      <c r="C14" s="61">
        <v>2.1032036108000001</v>
      </c>
      <c r="D14" s="62">
        <v>31594273.039337009</v>
      </c>
      <c r="E14" s="37"/>
      <c r="F14" s="37"/>
    </row>
    <row r="15" spans="1:6" ht="18.95" customHeight="1">
      <c r="A15" s="36"/>
      <c r="B15" s="37"/>
      <c r="C15" s="38"/>
      <c r="D15" s="39"/>
      <c r="E15" s="37"/>
      <c r="F15" s="37"/>
    </row>
    <row r="16" spans="1:6" ht="18.95" customHeight="1">
      <c r="A16" s="36"/>
      <c r="B16" s="37"/>
      <c r="C16" s="38"/>
      <c r="D16" s="39"/>
      <c r="E16" s="37"/>
      <c r="F16" s="37"/>
    </row>
    <row r="17" spans="1:6" ht="18.95" customHeight="1">
      <c r="A17" s="36"/>
      <c r="B17" s="37"/>
      <c r="C17" s="38"/>
      <c r="D17" s="39"/>
      <c r="E17" s="37"/>
      <c r="F17" s="37"/>
    </row>
    <row r="18" spans="1:6" ht="18.95" customHeight="1">
      <c r="A18" s="36"/>
      <c r="B18" s="37"/>
      <c r="C18" s="38"/>
      <c r="D18" s="39"/>
      <c r="E18" s="37"/>
      <c r="F18" s="37"/>
    </row>
    <row r="19" spans="1:6" ht="18.95" customHeight="1">
      <c r="A19" s="36"/>
      <c r="B19" s="37"/>
      <c r="C19" s="38"/>
      <c r="D19" s="39"/>
      <c r="E19" s="37"/>
      <c r="F19" s="37"/>
    </row>
    <row r="20" spans="1:6" ht="18.95" customHeight="1">
      <c r="A20" s="36"/>
      <c r="B20" s="37"/>
      <c r="C20" s="38"/>
      <c r="D20" s="39"/>
      <c r="E20" s="37"/>
      <c r="F20" s="37"/>
    </row>
    <row r="21" spans="1:6" ht="18.95" customHeight="1">
      <c r="A21" s="36"/>
      <c r="B21" s="37"/>
      <c r="C21" s="38"/>
      <c r="D21" s="39"/>
      <c r="E21" s="37"/>
      <c r="F21" s="37"/>
    </row>
    <row r="22" spans="1:6" ht="18.95" customHeight="1">
      <c r="A22" s="36"/>
      <c r="B22" s="37"/>
      <c r="C22" s="38"/>
      <c r="D22" s="39"/>
      <c r="E22" s="37"/>
      <c r="F22" s="37"/>
    </row>
    <row r="23" spans="1:6" ht="18.95" customHeight="1">
      <c r="A23" s="36"/>
      <c r="B23" s="37"/>
      <c r="C23" s="38"/>
      <c r="D23" s="39"/>
      <c r="E23" s="37"/>
      <c r="F23" s="37"/>
    </row>
    <row r="24" spans="1:6" ht="18.95" customHeight="1">
      <c r="A24" s="36"/>
      <c r="B24" s="37"/>
      <c r="C24" s="38"/>
      <c r="D24" s="39"/>
      <c r="E24" s="37"/>
      <c r="F24" s="37"/>
    </row>
    <row r="25" spans="1:6" ht="18.95" customHeight="1">
      <c r="A25" s="36"/>
      <c r="B25" s="37"/>
      <c r="C25" s="38"/>
      <c r="D25" s="39"/>
      <c r="E25" s="37"/>
      <c r="F25" s="37"/>
    </row>
    <row r="26" spans="1:6" ht="18.95" customHeight="1">
      <c r="A26" s="47"/>
      <c r="B26" s="37"/>
      <c r="C26" s="38"/>
      <c r="D26" s="39"/>
      <c r="E26" s="37"/>
      <c r="F26" s="37"/>
    </row>
    <row r="27" spans="1:6" ht="18.95" customHeight="1">
      <c r="A27" s="14" t="s">
        <v>107</v>
      </c>
      <c r="B27" s="37">
        <f>SUM(B6:B26)</f>
        <v>36259652200</v>
      </c>
      <c r="C27" s="30"/>
      <c r="D27" s="39">
        <f>SUM(D6:D12,D14)</f>
        <v>63528039.35878823</v>
      </c>
      <c r="E27" s="39">
        <f t="shared" ref="E27:F27" si="0">SUM(E6:E26)</f>
        <v>0</v>
      </c>
      <c r="F27" s="39">
        <f t="shared" si="0"/>
        <v>0</v>
      </c>
    </row>
    <row r="28" spans="1:6" ht="18.95" customHeight="1">
      <c r="A28" s="79"/>
      <c r="B28" s="79"/>
      <c r="C28" s="5"/>
      <c r="D28" s="5"/>
    </row>
    <row r="29" spans="1:6" ht="18.95" customHeight="1">
      <c r="A29" s="23"/>
      <c r="B29" s="77" t="s">
        <v>12</v>
      </c>
      <c r="C29" s="78"/>
      <c r="D29" s="78"/>
    </row>
    <row r="30" spans="1:6" ht="18.95" customHeight="1">
      <c r="A30" s="33" t="s">
        <v>90</v>
      </c>
      <c r="F30" s="2" t="s">
        <v>23</v>
      </c>
    </row>
    <row r="31" spans="1:6" ht="18.95" hidden="1" customHeight="1">
      <c r="B31" s="7"/>
      <c r="C31" s="15"/>
      <c r="D31" s="7"/>
    </row>
    <row r="32" spans="1:6" ht="18.95" hidden="1" customHeight="1">
      <c r="B32" s="7"/>
      <c r="C32" s="15"/>
      <c r="D32" s="7"/>
    </row>
    <row r="33" spans="1:4" ht="18.95" hidden="1" customHeight="1">
      <c r="A33" s="21"/>
      <c r="B33" s="7"/>
      <c r="C33" s="15"/>
      <c r="D33" s="7"/>
    </row>
    <row r="34" spans="1:4" ht="18.95" hidden="1" customHeight="1">
      <c r="A34" s="22"/>
      <c r="B34" s="7"/>
      <c r="C34" s="15"/>
      <c r="D34" s="7"/>
    </row>
    <row r="35" spans="1:4" ht="18.95" hidden="1" customHeight="1">
      <c r="B35" s="7"/>
      <c r="C35" s="15"/>
      <c r="D35" s="7"/>
    </row>
    <row r="36" spans="1:4" ht="18.95" hidden="1" customHeight="1">
      <c r="A36" s="21"/>
      <c r="B36" s="7"/>
      <c r="C36" s="15"/>
      <c r="D36" s="7"/>
    </row>
    <row r="37" spans="1:4" ht="18.95" hidden="1" customHeight="1">
      <c r="A37" s="21"/>
      <c r="B37" s="7"/>
      <c r="C37" s="15"/>
      <c r="D37" s="7"/>
    </row>
    <row r="38" spans="1:4" ht="18.95" hidden="1" customHeight="1">
      <c r="A38" s="19"/>
      <c r="B38" s="7"/>
      <c r="C38" s="15"/>
      <c r="D38" s="7"/>
    </row>
    <row r="39" spans="1:4" ht="15" hidden="1" customHeight="1"/>
    <row r="40" spans="1:4" ht="12.95" hidden="1" customHeight="1">
      <c r="A40" s="76"/>
      <c r="B40" s="76"/>
      <c r="C40" s="76"/>
    </row>
  </sheetData>
  <mergeCells count="5">
    <mergeCell ref="A40:C40"/>
    <mergeCell ref="A2:D2"/>
    <mergeCell ref="B29:D29"/>
    <mergeCell ref="A28:B28"/>
    <mergeCell ref="B3:C3"/>
  </mergeCells>
  <phoneticPr fontId="12" type="noConversion"/>
  <printOptions horizontalCentered="1"/>
  <pageMargins left="0.25" right="0.25" top="0.25" bottom="0.25" header="0.5" footer="0.5"/>
  <pageSetup orientation="landscape" horizontalDpi="4294967292" r:id="rId1"/>
  <headerFooter alignWithMargins="0"/>
  <rowBreaks count="1" manualBreakCount="1">
    <brk id="30" max="16383" man="1"/>
  </rowBreaks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7"/>
  <sheetViews>
    <sheetView showGridLines="0" topLeftCell="A5" workbookViewId="0">
      <selection activeCell="D40" sqref="D40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35" t="str">
        <f>IF('Page 1'!B3="","",'Page 1'!B3)</f>
        <v>Benton</v>
      </c>
      <c r="C3" s="4"/>
    </row>
    <row r="4" spans="1:4" ht="15" customHeight="1"/>
    <row r="5" spans="1:4" ht="27.95" customHeight="1">
      <c r="A5" s="10" t="s">
        <v>25</v>
      </c>
      <c r="B5" s="6" t="s">
        <v>61</v>
      </c>
      <c r="C5" s="6" t="s">
        <v>15</v>
      </c>
      <c r="D5" s="6" t="s">
        <v>17</v>
      </c>
    </row>
    <row r="6" spans="1:4" ht="18.95" customHeight="1">
      <c r="A6" s="28" t="s">
        <v>26</v>
      </c>
      <c r="B6" s="24"/>
      <c r="C6" s="8"/>
      <c r="D6" s="25"/>
    </row>
    <row r="7" spans="1:4" ht="18.95" customHeight="1">
      <c r="A7" s="36" t="s">
        <v>128</v>
      </c>
      <c r="B7" s="59">
        <v>855372475</v>
      </c>
      <c r="C7" s="61">
        <v>0.77842111999999997</v>
      </c>
      <c r="D7" s="39">
        <v>665840.00000667199</v>
      </c>
    </row>
    <row r="8" spans="1:4" ht="18.95" customHeight="1">
      <c r="A8" s="36" t="s">
        <v>129</v>
      </c>
      <c r="B8" s="59">
        <v>105698256</v>
      </c>
      <c r="C8" s="61">
        <v>1.7118324545750001</v>
      </c>
      <c r="D8" s="39">
        <v>180937.70501277674</v>
      </c>
    </row>
    <row r="9" spans="1:4" ht="18.95" customHeight="1">
      <c r="A9" s="36" t="s">
        <v>130</v>
      </c>
      <c r="B9" s="59">
        <v>15769739918</v>
      </c>
      <c r="C9" s="61">
        <v>1.2111804062</v>
      </c>
      <c r="D9" s="39">
        <v>19100000</v>
      </c>
    </row>
    <row r="10" spans="1:4" ht="18.95" customHeight="1">
      <c r="A10" s="36" t="s">
        <v>131</v>
      </c>
      <c r="B10" s="59">
        <v>15769739918</v>
      </c>
      <c r="C10" s="61">
        <v>0.3012097869</v>
      </c>
      <c r="D10" s="39">
        <v>4750000.0001692036</v>
      </c>
    </row>
    <row r="11" spans="1:4" ht="18.95" customHeight="1">
      <c r="A11" s="36" t="s">
        <v>132</v>
      </c>
      <c r="B11" s="59">
        <v>1458023827</v>
      </c>
      <c r="C11" s="38">
        <v>0</v>
      </c>
      <c r="D11" s="39">
        <v>0</v>
      </c>
    </row>
    <row r="12" spans="1:4" ht="18.95" customHeight="1">
      <c r="A12" s="36" t="s">
        <v>133</v>
      </c>
      <c r="B12" s="59">
        <v>586920190</v>
      </c>
      <c r="C12" s="58">
        <v>8.3486649199999999E-2</v>
      </c>
      <c r="D12" s="39">
        <v>49000.000010927346</v>
      </c>
    </row>
    <row r="13" spans="1:4" ht="18.95" customHeight="1">
      <c r="A13" s="36" t="s">
        <v>134</v>
      </c>
      <c r="B13" s="65">
        <v>2317136610</v>
      </c>
      <c r="C13" s="64">
        <v>1.8668340715859999</v>
      </c>
      <c r="D13" s="39">
        <v>4325709.5720672812</v>
      </c>
    </row>
    <row r="14" spans="1:4" ht="18.95" customHeight="1">
      <c r="A14" s="36" t="s">
        <v>135</v>
      </c>
      <c r="B14" s="66">
        <v>144785459</v>
      </c>
      <c r="C14" s="64">
        <v>1.8668340715859999</v>
      </c>
      <c r="D14" s="39">
        <v>270290.42793141789</v>
      </c>
    </row>
    <row r="15" spans="1:4" s="56" customFormat="1" ht="18.95" customHeight="1">
      <c r="A15" s="36" t="s">
        <v>158</v>
      </c>
      <c r="B15" s="66">
        <v>2317136610</v>
      </c>
      <c r="C15" s="67">
        <v>0.30507180119799998</v>
      </c>
      <c r="D15" s="60">
        <f>B15*C15/1000</f>
        <v>706893.03923452762</v>
      </c>
    </row>
    <row r="16" spans="1:4" s="56" customFormat="1" ht="18.95" customHeight="1">
      <c r="A16" s="36" t="s">
        <v>157</v>
      </c>
      <c r="B16" s="66">
        <v>144785459</v>
      </c>
      <c r="C16" s="67">
        <v>0.30507180119799998</v>
      </c>
      <c r="D16" s="60">
        <f>B16*C16/1000</f>
        <v>44169.960764409174</v>
      </c>
    </row>
    <row r="17" spans="1:4" ht="18.95" customHeight="1">
      <c r="A17" s="36" t="s">
        <v>136</v>
      </c>
      <c r="B17" s="59">
        <v>15021975465</v>
      </c>
      <c r="C17" s="61">
        <v>1.1749453352999999</v>
      </c>
      <c r="D17" s="39">
        <v>17649999.999592796</v>
      </c>
    </row>
    <row r="18" spans="1:4" ht="18.95" customHeight="1">
      <c r="A18" s="36" t="s">
        <v>137</v>
      </c>
      <c r="B18" s="59">
        <v>15021975465</v>
      </c>
      <c r="C18" s="61">
        <v>0.67844305989999998</v>
      </c>
      <c r="D18" s="62">
        <v>10191555.000217326</v>
      </c>
    </row>
    <row r="19" spans="1:4" ht="18.95" customHeight="1">
      <c r="A19" s="36"/>
      <c r="B19" s="37"/>
      <c r="C19" s="38"/>
      <c r="D19" s="39"/>
    </row>
    <row r="20" spans="1:4" ht="18.95" customHeight="1">
      <c r="A20" s="63" t="s">
        <v>138</v>
      </c>
      <c r="B20" s="59">
        <v>36237869708</v>
      </c>
      <c r="C20" s="61">
        <v>1.474393402</v>
      </c>
      <c r="D20" s="39">
        <v>53428876.000010863</v>
      </c>
    </row>
    <row r="21" spans="1:4" ht="18.95" customHeight="1">
      <c r="A21" s="63" t="s">
        <v>139</v>
      </c>
      <c r="B21" s="59">
        <v>36020982931</v>
      </c>
      <c r="C21" s="61">
        <v>0.79363167450000005</v>
      </c>
      <c r="D21" s="39">
        <v>28587393.000665452</v>
      </c>
    </row>
    <row r="22" spans="1:4" ht="18.95" customHeight="1">
      <c r="A22" s="36"/>
      <c r="B22" s="37"/>
      <c r="C22" s="38"/>
      <c r="D22" s="39"/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/>
      <c r="B25" s="37"/>
      <c r="C25" s="38"/>
      <c r="D25" s="39"/>
    </row>
    <row r="26" spans="1:4" ht="18.95" customHeight="1">
      <c r="A26" s="36"/>
      <c r="B26" s="37"/>
      <c r="C26" s="38"/>
      <c r="D26" s="39"/>
    </row>
    <row r="27" spans="1:4" ht="18.95" customHeight="1">
      <c r="A27" s="36"/>
      <c r="B27" s="37"/>
      <c r="C27" s="38"/>
      <c r="D27" s="39"/>
    </row>
    <row r="28" spans="1:4" ht="18.95" customHeight="1">
      <c r="A28" s="36"/>
      <c r="B28" s="37"/>
      <c r="C28" s="38"/>
      <c r="D28" s="39"/>
    </row>
    <row r="29" spans="1:4" ht="18.95" customHeight="1">
      <c r="A29" s="36"/>
      <c r="B29" s="37"/>
      <c r="C29" s="38"/>
      <c r="D29" s="39"/>
    </row>
    <row r="30" spans="1:4" ht="18.95" customHeight="1">
      <c r="A30" s="47"/>
      <c r="B30" s="37"/>
      <c r="C30" s="38"/>
      <c r="D30" s="39"/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36"/>
      <c r="B33" s="37"/>
      <c r="C33" s="38"/>
      <c r="D33" s="39"/>
    </row>
    <row r="34" spans="1:11" ht="18.95" customHeight="1">
      <c r="A34" s="36"/>
      <c r="B34" s="37"/>
      <c r="C34" s="38"/>
      <c r="D34" s="39"/>
    </row>
    <row r="35" spans="1:11" ht="18.95" customHeight="1">
      <c r="A35" s="36"/>
      <c r="B35" s="37"/>
      <c r="C35" s="38"/>
      <c r="D35" s="39"/>
    </row>
    <row r="36" spans="1:11" ht="18.95" customHeight="1">
      <c r="A36" s="48"/>
      <c r="B36" s="37"/>
      <c r="C36" s="38"/>
      <c r="D36" s="39"/>
    </row>
    <row r="37" spans="1:11" ht="18.95" customHeight="1">
      <c r="A37" s="47"/>
      <c r="B37" s="37"/>
      <c r="C37" s="38"/>
      <c r="D37" s="39"/>
    </row>
    <row r="38" spans="1:11" ht="18.95" customHeight="1">
      <c r="A38" s="36"/>
      <c r="B38" s="37"/>
      <c r="C38" s="38"/>
      <c r="D38" s="39"/>
    </row>
    <row r="39" spans="1:11" ht="18.95" customHeight="1">
      <c r="A39" s="40"/>
      <c r="B39" s="37"/>
      <c r="C39" s="38"/>
      <c r="D39" s="39"/>
    </row>
    <row r="40" spans="1:11" ht="18.95" customHeight="1">
      <c r="A40" s="14" t="s">
        <v>67</v>
      </c>
      <c r="B40" s="37">
        <f>SUM(B7:B18)</f>
        <v>69513289652</v>
      </c>
      <c r="C40" s="18"/>
      <c r="D40" s="39">
        <f>SUM(D6:D13,D15,D17:D18)</f>
        <v>57619935.316311508</v>
      </c>
    </row>
    <row r="41" spans="1:11" ht="18.95" customHeight="1">
      <c r="A41" s="14" t="s">
        <v>105</v>
      </c>
      <c r="B41" s="37">
        <f>B20</f>
        <v>36237869708</v>
      </c>
      <c r="D41" s="39">
        <f>D20</f>
        <v>53428876.000010863</v>
      </c>
    </row>
    <row r="42" spans="1:11" ht="18.95" customHeight="1">
      <c r="A42" s="14" t="s">
        <v>106</v>
      </c>
      <c r="B42" s="37">
        <f>B21</f>
        <v>36020982931</v>
      </c>
      <c r="C42" s="8"/>
      <c r="D42" s="39">
        <f>D21</f>
        <v>28587393.000665452</v>
      </c>
    </row>
    <row r="43" spans="1:11" ht="18.95" customHeight="1">
      <c r="A43" s="50"/>
      <c r="B43" s="51"/>
      <c r="C43" s="52"/>
      <c r="D43" s="53"/>
    </row>
    <row r="44" spans="1:11" ht="15" customHeight="1">
      <c r="A44" s="81" t="s">
        <v>27</v>
      </c>
      <c r="B44" s="81"/>
    </row>
    <row r="45" spans="1:11" ht="12.95" customHeight="1">
      <c r="A45" s="76" t="s">
        <v>12</v>
      </c>
      <c r="B45" s="76"/>
      <c r="C45" s="76"/>
    </row>
    <row r="46" spans="1:11">
      <c r="K46" s="1"/>
    </row>
    <row r="47" spans="1:11">
      <c r="A47" s="12" t="s">
        <v>90</v>
      </c>
      <c r="D47" s="34" t="s">
        <v>24</v>
      </c>
    </row>
  </sheetData>
  <mergeCells count="3">
    <mergeCell ref="A2:D2"/>
    <mergeCell ref="A45:C45"/>
    <mergeCell ref="A44:B44"/>
  </mergeCells>
  <phoneticPr fontId="12" type="noConversion"/>
  <printOptions horizontalCentered="1"/>
  <pageMargins left="0.25" right="0.25" top="0.25" bottom="0.25" header="0.5" footer="0.5"/>
  <pageSetup scale="95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43"/>
  <sheetViews>
    <sheetView showGridLines="0" workbookViewId="0">
      <selection activeCell="C48" sqref="C48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35" t="str">
        <f>IF('Page 1'!B3="","",'Page 1'!B3)</f>
        <v>Benton</v>
      </c>
      <c r="C3" s="4"/>
    </row>
    <row r="4" spans="1:4" ht="15" customHeight="1"/>
    <row r="5" spans="1:4" ht="27.95" customHeight="1">
      <c r="A5" s="10" t="s">
        <v>59</v>
      </c>
      <c r="B5" s="6" t="s">
        <v>61</v>
      </c>
      <c r="C5" s="6" t="s">
        <v>15</v>
      </c>
      <c r="D5" s="6" t="s">
        <v>17</v>
      </c>
    </row>
    <row r="6" spans="1:4" ht="18.95" customHeight="1">
      <c r="A6" s="28" t="s">
        <v>26</v>
      </c>
      <c r="B6" s="24"/>
      <c r="C6" s="8"/>
      <c r="D6" s="25"/>
    </row>
    <row r="7" spans="1:4" ht="18.95" customHeight="1">
      <c r="A7" s="36"/>
      <c r="B7" s="37"/>
      <c r="C7" s="38"/>
      <c r="D7" s="39"/>
    </row>
    <row r="8" spans="1:4" ht="18.95" customHeight="1">
      <c r="A8" s="36"/>
      <c r="B8" s="37"/>
      <c r="C8" s="38"/>
      <c r="D8" s="39"/>
    </row>
    <row r="9" spans="1:4" ht="18.95" customHeight="1">
      <c r="A9" s="36"/>
      <c r="B9" s="37"/>
      <c r="C9" s="38"/>
      <c r="D9" s="39"/>
    </row>
    <row r="10" spans="1:4" ht="18.95" customHeight="1">
      <c r="A10" s="36"/>
      <c r="B10" s="37"/>
      <c r="C10" s="38"/>
      <c r="D10" s="39"/>
    </row>
    <row r="11" spans="1:4" ht="18.95" customHeight="1">
      <c r="A11" s="36"/>
      <c r="B11" s="37"/>
      <c r="C11" s="38"/>
      <c r="D11" s="39"/>
    </row>
    <row r="12" spans="1:4" ht="18.95" customHeight="1">
      <c r="A12" s="36"/>
      <c r="B12" s="37"/>
      <c r="C12" s="38"/>
      <c r="D12" s="39"/>
    </row>
    <row r="13" spans="1:4" ht="18.95" customHeight="1">
      <c r="A13" s="36"/>
      <c r="B13" s="37"/>
      <c r="C13" s="38"/>
      <c r="D13" s="39"/>
    </row>
    <row r="14" spans="1:4" ht="18.95" customHeight="1">
      <c r="A14" s="36"/>
      <c r="B14" s="37"/>
      <c r="C14" s="38"/>
      <c r="D14" s="39"/>
    </row>
    <row r="15" spans="1:4" ht="18.95" customHeight="1">
      <c r="A15" s="36"/>
      <c r="B15" s="37"/>
      <c r="C15" s="38"/>
      <c r="D15" s="39"/>
    </row>
    <row r="16" spans="1:4" ht="18.95" customHeight="1">
      <c r="A16" s="36"/>
      <c r="B16" s="37"/>
      <c r="C16" s="38"/>
      <c r="D16" s="39"/>
    </row>
    <row r="17" spans="1:4" ht="18.95" customHeight="1">
      <c r="A17" s="36"/>
      <c r="B17" s="37"/>
      <c r="C17" s="38"/>
      <c r="D17" s="39"/>
    </row>
    <row r="18" spans="1:4" ht="18.95" customHeight="1">
      <c r="A18" s="36"/>
      <c r="B18" s="37"/>
      <c r="C18" s="38"/>
      <c r="D18" s="39"/>
    </row>
    <row r="19" spans="1:4" ht="18.95" customHeight="1">
      <c r="A19" s="36"/>
      <c r="B19" s="37"/>
      <c r="C19" s="38"/>
      <c r="D19" s="39"/>
    </row>
    <row r="20" spans="1:4" ht="18.95" customHeight="1">
      <c r="A20" s="36"/>
      <c r="B20" s="37"/>
      <c r="C20" s="38"/>
      <c r="D20" s="39"/>
    </row>
    <row r="21" spans="1:4" ht="18.95" customHeight="1">
      <c r="A21" s="36"/>
      <c r="B21" s="37"/>
      <c r="C21" s="38"/>
      <c r="D21" s="39"/>
    </row>
    <row r="22" spans="1:4" ht="18.95" customHeight="1">
      <c r="A22" s="36"/>
      <c r="B22" s="37"/>
      <c r="C22" s="38"/>
      <c r="D22" s="39"/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/>
      <c r="B25" s="37"/>
      <c r="C25" s="38"/>
      <c r="D25" s="39"/>
    </row>
    <row r="26" spans="1:4" ht="18.95" customHeight="1">
      <c r="A26" s="36"/>
      <c r="B26" s="37"/>
      <c r="C26" s="38"/>
      <c r="D26" s="39"/>
    </row>
    <row r="27" spans="1:4" ht="18.95" customHeight="1">
      <c r="A27" s="36"/>
      <c r="B27" s="37"/>
      <c r="C27" s="38"/>
      <c r="D27" s="39"/>
    </row>
    <row r="28" spans="1:4" ht="18.95" customHeight="1">
      <c r="A28" s="47"/>
      <c r="B28" s="37"/>
      <c r="C28" s="38"/>
      <c r="D28" s="39"/>
    </row>
    <row r="29" spans="1:4" ht="18.95" customHeight="1">
      <c r="A29" s="36"/>
      <c r="B29" s="37"/>
      <c r="C29" s="38"/>
      <c r="D29" s="39"/>
    </row>
    <row r="30" spans="1:4" ht="18.95" customHeight="1">
      <c r="A30" s="36"/>
      <c r="B30" s="37"/>
      <c r="C30" s="38"/>
      <c r="D30" s="39"/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36"/>
      <c r="B33" s="37"/>
      <c r="C33" s="38"/>
      <c r="D33" s="39"/>
    </row>
    <row r="34" spans="1:11" ht="18.95" customHeight="1">
      <c r="A34" s="48"/>
      <c r="B34" s="37"/>
      <c r="C34" s="38"/>
      <c r="D34" s="39"/>
    </row>
    <row r="35" spans="1:11" ht="18.95" customHeight="1">
      <c r="A35" s="47"/>
      <c r="B35" s="37"/>
      <c r="C35" s="38"/>
      <c r="D35" s="39"/>
    </row>
    <row r="36" spans="1:11" ht="18.95" customHeight="1">
      <c r="A36" s="36"/>
      <c r="B36" s="37"/>
      <c r="C36" s="38"/>
      <c r="D36" s="39"/>
    </row>
    <row r="37" spans="1:11" ht="18.95" customHeight="1">
      <c r="A37" s="40"/>
      <c r="B37" s="37"/>
      <c r="C37" s="38"/>
      <c r="D37" s="39"/>
    </row>
    <row r="38" spans="1:11" ht="18.95" customHeight="1">
      <c r="A38" s="14" t="s">
        <v>29</v>
      </c>
      <c r="B38" s="37"/>
      <c r="C38" s="18"/>
      <c r="D38" s="39">
        <f>SUM(D6:D37)</f>
        <v>0</v>
      </c>
    </row>
    <row r="39" spans="1:11" ht="15" customHeight="1">
      <c r="A39" s="82" t="s">
        <v>27</v>
      </c>
      <c r="B39" s="82"/>
    </row>
    <row r="40" spans="1:11" ht="12.95" customHeight="1">
      <c r="A40" s="76" t="s">
        <v>12</v>
      </c>
      <c r="B40" s="76"/>
      <c r="C40" s="76"/>
    </row>
    <row r="41" spans="1:11" ht="12.95" customHeight="1">
      <c r="A41" s="29"/>
      <c r="B41" s="29"/>
      <c r="C41" s="29"/>
    </row>
    <row r="42" spans="1:11">
      <c r="A42" s="12"/>
      <c r="D42" s="2"/>
      <c r="K42" s="1"/>
    </row>
    <row r="43" spans="1:11">
      <c r="A43" s="33" t="s">
        <v>90</v>
      </c>
      <c r="D43" s="34" t="s">
        <v>28</v>
      </c>
    </row>
  </sheetData>
  <mergeCells count="3">
    <mergeCell ref="A2:D2"/>
    <mergeCell ref="A40:C40"/>
    <mergeCell ref="A39:B39"/>
  </mergeCells>
  <phoneticPr fontId="12" type="noConversion"/>
  <printOptions horizontalCentered="1"/>
  <pageMargins left="0.25" right="0.25" top="0.25" bottom="0.25" header="0.5" footer="0.5"/>
  <pageSetup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47"/>
  <sheetViews>
    <sheetView showGridLines="0" topLeftCell="A15" workbookViewId="0">
      <selection activeCell="S26" sqref="S26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35" t="str">
        <f>IF('Page 1'!B3="","",'Page 1'!B3)</f>
        <v>Benton</v>
      </c>
      <c r="C3" s="4"/>
    </row>
    <row r="4" spans="1:4" ht="15" customHeight="1"/>
    <row r="5" spans="1:4" ht="27.95" customHeight="1">
      <c r="A5" s="10" t="s">
        <v>81</v>
      </c>
      <c r="B5" s="6" t="s">
        <v>16</v>
      </c>
      <c r="C5" s="6" t="s">
        <v>15</v>
      </c>
      <c r="D5" s="6" t="s">
        <v>17</v>
      </c>
    </row>
    <row r="6" spans="1:4" ht="18.95" customHeight="1">
      <c r="A6" s="28" t="s">
        <v>31</v>
      </c>
      <c r="B6" s="69"/>
      <c r="C6" s="70"/>
      <c r="D6" s="71"/>
    </row>
    <row r="7" spans="1:4" ht="18.95" customHeight="1">
      <c r="A7" s="9" t="s">
        <v>33</v>
      </c>
      <c r="B7" s="59">
        <v>20338822215</v>
      </c>
      <c r="C7" s="61">
        <v>0.2380463407</v>
      </c>
      <c r="D7" s="71">
        <v>4841582.2024286184</v>
      </c>
    </row>
    <row r="8" spans="1:4" ht="18.95" customHeight="1">
      <c r="A8" s="9" t="s">
        <v>34</v>
      </c>
      <c r="B8" s="69">
        <v>0</v>
      </c>
      <c r="C8" s="70">
        <v>0</v>
      </c>
      <c r="D8" s="71">
        <v>0</v>
      </c>
    </row>
    <row r="9" spans="1:4" ht="18.95" customHeight="1">
      <c r="A9" s="9" t="s">
        <v>35</v>
      </c>
      <c r="B9" s="57">
        <v>25705767856</v>
      </c>
      <c r="C9" s="70" t="s">
        <v>140</v>
      </c>
      <c r="D9" s="71">
        <f>SUM('Page 7'!D7:D8)</f>
        <v>2758144.7197347293</v>
      </c>
    </row>
    <row r="10" spans="1:4" ht="18.95" customHeight="1">
      <c r="A10" s="9" t="s">
        <v>36</v>
      </c>
      <c r="B10" s="69"/>
      <c r="C10" s="70"/>
      <c r="D10" s="71"/>
    </row>
    <row r="11" spans="1:4" ht="18.95" customHeight="1">
      <c r="A11" s="9" t="s">
        <v>95</v>
      </c>
      <c r="B11" s="69"/>
      <c r="C11" s="70"/>
      <c r="D11" s="71"/>
    </row>
    <row r="12" spans="1:4" ht="18.95" customHeight="1">
      <c r="A12" s="9" t="s">
        <v>96</v>
      </c>
      <c r="B12" s="69"/>
      <c r="C12" s="70"/>
      <c r="D12" s="71"/>
    </row>
    <row r="13" spans="1:4" ht="18.95" customHeight="1">
      <c r="A13" s="9" t="s">
        <v>37</v>
      </c>
      <c r="B13" s="59">
        <v>15821255921</v>
      </c>
      <c r="C13" s="70" t="s">
        <v>140</v>
      </c>
      <c r="D13" s="71">
        <f>SUM('Page 7'!D11:D17)</f>
        <v>15207453.706146436</v>
      </c>
    </row>
    <row r="14" spans="1:4" ht="18.95" customHeight="1">
      <c r="A14" s="9" t="s">
        <v>38</v>
      </c>
      <c r="B14" s="72">
        <v>8606371265</v>
      </c>
      <c r="C14" s="70" t="s">
        <v>140</v>
      </c>
      <c r="D14" s="71">
        <f>SUM('Page 7'!D20:D22)</f>
        <v>703707.94998178864</v>
      </c>
    </row>
    <row r="15" spans="1:4" ht="18.95" customHeight="1">
      <c r="A15" s="9" t="s">
        <v>39</v>
      </c>
      <c r="B15" s="69"/>
      <c r="C15" s="70"/>
      <c r="D15" s="71"/>
    </row>
    <row r="16" spans="1:4" ht="18.95" customHeight="1">
      <c r="A16" s="9" t="s">
        <v>40</v>
      </c>
      <c r="B16" s="59">
        <f>SUM('Page 7'!B25:B26)</f>
        <v>36331753518</v>
      </c>
      <c r="C16" s="70" t="s">
        <v>140</v>
      </c>
      <c r="D16" s="71">
        <f>SUM('Page 7'!D25:D26)</f>
        <v>8382930.9010097468</v>
      </c>
    </row>
    <row r="17" spans="1:4" ht="18.95" customHeight="1">
      <c r="A17" s="9" t="s">
        <v>41</v>
      </c>
      <c r="B17" s="69"/>
      <c r="C17" s="73"/>
      <c r="D17" s="73"/>
    </row>
    <row r="18" spans="1:4" ht="18.95" customHeight="1">
      <c r="A18" s="9" t="s">
        <v>42</v>
      </c>
      <c r="B18" s="69"/>
      <c r="C18" s="70"/>
      <c r="D18" s="71"/>
    </row>
    <row r="19" spans="1:4" ht="18.95" customHeight="1">
      <c r="A19" s="9" t="s">
        <v>43</v>
      </c>
      <c r="B19" s="37"/>
      <c r="C19" s="38"/>
      <c r="D19" s="39"/>
    </row>
    <row r="20" spans="1:4" ht="18.95" customHeight="1">
      <c r="A20" s="9" t="s">
        <v>44</v>
      </c>
      <c r="B20" s="37"/>
      <c r="C20" s="38"/>
      <c r="D20" s="39"/>
    </row>
    <row r="21" spans="1:4" ht="18.95" customHeight="1">
      <c r="A21" s="9" t="s">
        <v>45</v>
      </c>
      <c r="B21" s="37"/>
      <c r="C21" s="38"/>
      <c r="D21" s="39"/>
    </row>
    <row r="22" spans="1:4" ht="18.95" customHeight="1">
      <c r="A22" s="9" t="s">
        <v>46</v>
      </c>
      <c r="B22" s="37"/>
      <c r="C22" s="38"/>
      <c r="D22" s="39"/>
    </row>
    <row r="23" spans="1:4" ht="18.95" customHeight="1">
      <c r="A23" s="9" t="s">
        <v>47</v>
      </c>
      <c r="B23" s="37"/>
      <c r="C23" s="38"/>
      <c r="D23" s="39"/>
    </row>
    <row r="24" spans="1:4" ht="18.95" customHeight="1">
      <c r="A24" s="9" t="s">
        <v>48</v>
      </c>
      <c r="B24" s="37"/>
      <c r="C24" s="38"/>
      <c r="D24" s="39"/>
    </row>
    <row r="25" spans="1:4" ht="18.95" customHeight="1">
      <c r="A25" s="9" t="s">
        <v>49</v>
      </c>
      <c r="B25" s="37"/>
      <c r="C25" s="38"/>
      <c r="D25" s="39"/>
    </row>
    <row r="26" spans="1:4" ht="18.95" customHeight="1">
      <c r="A26" s="9" t="s">
        <v>50</v>
      </c>
      <c r="B26" s="37"/>
      <c r="C26" s="38"/>
      <c r="D26" s="39"/>
    </row>
    <row r="27" spans="1:4" ht="18.95" customHeight="1">
      <c r="A27" s="9" t="s">
        <v>51</v>
      </c>
      <c r="B27" s="37"/>
      <c r="C27" s="38"/>
      <c r="D27" s="39"/>
    </row>
    <row r="28" spans="1:4" ht="18.95" customHeight="1">
      <c r="A28" s="16" t="s">
        <v>52</v>
      </c>
      <c r="B28" s="37"/>
      <c r="C28" s="38"/>
      <c r="D28" s="39"/>
    </row>
    <row r="29" spans="1:4" ht="18.95" customHeight="1">
      <c r="A29" s="9" t="s">
        <v>53</v>
      </c>
      <c r="B29" s="37"/>
      <c r="C29" s="38"/>
      <c r="D29" s="39"/>
    </row>
    <row r="30" spans="1:4" ht="18.95" customHeight="1">
      <c r="A30" s="9" t="s">
        <v>54</v>
      </c>
      <c r="B30" s="37"/>
      <c r="C30" s="38"/>
      <c r="D30" s="39"/>
    </row>
    <row r="31" spans="1:4" ht="18.95" customHeight="1">
      <c r="A31" s="9" t="s">
        <v>55</v>
      </c>
      <c r="B31" s="37">
        <f>SUM('Page 7'!B29:B30)</f>
        <v>4743234793</v>
      </c>
      <c r="C31" s="38" t="s">
        <v>140</v>
      </c>
      <c r="D31" s="39">
        <f>SUM('Page 7'!D29:D30)</f>
        <v>2230686.0645291493</v>
      </c>
    </row>
    <row r="32" spans="1:4" ht="18.95" customHeight="1">
      <c r="A32" s="9" t="s">
        <v>56</v>
      </c>
      <c r="B32" s="37"/>
      <c r="C32" s="38"/>
      <c r="D32" s="39"/>
    </row>
    <row r="33" spans="1:11" ht="18.95" customHeight="1">
      <c r="A33" s="9" t="s">
        <v>104</v>
      </c>
      <c r="B33" s="37"/>
      <c r="C33" s="38"/>
      <c r="D33" s="39"/>
    </row>
    <row r="34" spans="1:11" ht="18.95" customHeight="1">
      <c r="A34" s="9" t="s">
        <v>57</v>
      </c>
      <c r="B34" s="37"/>
      <c r="C34" s="38"/>
      <c r="D34" s="39"/>
    </row>
    <row r="35" spans="1:11" ht="18.95" customHeight="1">
      <c r="A35" s="9" t="s">
        <v>97</v>
      </c>
      <c r="B35" s="37"/>
      <c r="C35" s="38"/>
      <c r="D35" s="39"/>
    </row>
    <row r="36" spans="1:11" ht="18.95" customHeight="1">
      <c r="A36" s="9" t="s">
        <v>98</v>
      </c>
      <c r="B36" s="37"/>
      <c r="C36" s="38"/>
      <c r="D36" s="39"/>
    </row>
    <row r="37" spans="1:11" ht="18.95" customHeight="1">
      <c r="A37" s="9" t="s">
        <v>99</v>
      </c>
      <c r="B37" s="37"/>
      <c r="C37" s="38"/>
      <c r="D37" s="39"/>
    </row>
    <row r="38" spans="1:11" ht="18.95" customHeight="1">
      <c r="A38" s="9" t="s">
        <v>100</v>
      </c>
      <c r="B38" s="37"/>
      <c r="C38" s="38"/>
      <c r="D38" s="39"/>
    </row>
    <row r="39" spans="1:11" ht="18.95" customHeight="1">
      <c r="A39" s="9" t="s">
        <v>101</v>
      </c>
      <c r="B39" s="37"/>
      <c r="C39" s="38"/>
      <c r="D39" s="39"/>
    </row>
    <row r="40" spans="1:11" ht="18.95" customHeight="1">
      <c r="A40" s="9" t="s">
        <v>102</v>
      </c>
      <c r="B40" s="37"/>
      <c r="C40" s="38"/>
      <c r="D40" s="39"/>
    </row>
    <row r="41" spans="1:11" ht="18.95" customHeight="1">
      <c r="A41" s="9" t="s">
        <v>103</v>
      </c>
      <c r="B41" s="37"/>
      <c r="C41" s="38"/>
      <c r="D41" s="39"/>
    </row>
    <row r="42" spans="1:11" ht="18.95" customHeight="1">
      <c r="A42" s="16"/>
      <c r="B42" s="37"/>
      <c r="C42" s="38"/>
      <c r="D42" s="39"/>
    </row>
    <row r="43" spans="1:11" ht="18.95" customHeight="1">
      <c r="A43" s="14" t="s">
        <v>32</v>
      </c>
      <c r="B43" s="31"/>
      <c r="C43" s="30"/>
      <c r="D43" s="39">
        <f>SUM(D6:D42)</f>
        <v>34124505.543830469</v>
      </c>
    </row>
    <row r="44" spans="1:11" ht="18.95" customHeight="1">
      <c r="A44" s="14" t="s">
        <v>68</v>
      </c>
      <c r="B44" s="31"/>
      <c r="C44" s="32"/>
      <c r="D44" s="39">
        <f>'Page 1'!D27+'Page 1'!D34+'Page 1'!D39+'Page 2'!D38+'Page 3'!D27+'Page 4'!D40+'Page 4'!D41+'Page 4'!D42+'Page 5'!D38+'Page 6'!D43</f>
        <v>318402817.29049402</v>
      </c>
    </row>
    <row r="45" spans="1:11" ht="15" customHeight="1">
      <c r="A45" s="82" t="s">
        <v>69</v>
      </c>
      <c r="B45" s="82"/>
    </row>
    <row r="46" spans="1:11" ht="12.95" customHeight="1">
      <c r="A46" s="76" t="s">
        <v>12</v>
      </c>
      <c r="B46" s="76"/>
      <c r="C46" s="76"/>
    </row>
    <row r="47" spans="1:11">
      <c r="A47" s="33" t="s">
        <v>90</v>
      </c>
      <c r="D47" s="34" t="s">
        <v>30</v>
      </c>
      <c r="K47" s="1"/>
    </row>
  </sheetData>
  <mergeCells count="3">
    <mergeCell ref="A2:D2"/>
    <mergeCell ref="A46:C46"/>
    <mergeCell ref="A45:B45"/>
  </mergeCells>
  <phoneticPr fontId="12" type="noConversion"/>
  <printOptions horizontalCentered="1"/>
  <pageMargins left="0.25" right="0.25" top="0.25" bottom="0.25" header="0.5" footer="0.5"/>
  <pageSetup scale="94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42"/>
  <sheetViews>
    <sheetView showGridLines="0" topLeftCell="A25" workbookViewId="0">
      <selection activeCell="D39" sqref="D39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35" t="str">
        <f>IF('Page 1'!B3="","",'Page 1'!B3)</f>
        <v>Benton</v>
      </c>
      <c r="C3" s="4"/>
    </row>
    <row r="4" spans="1:4" ht="15" customHeight="1"/>
    <row r="5" spans="1:4" ht="27.95" customHeight="1">
      <c r="A5" s="10" t="s">
        <v>1</v>
      </c>
      <c r="B5" s="6" t="s">
        <v>16</v>
      </c>
      <c r="C5" s="6" t="s">
        <v>15</v>
      </c>
      <c r="D5" s="6" t="s">
        <v>17</v>
      </c>
    </row>
    <row r="6" spans="1:4" ht="18.95" customHeight="1">
      <c r="A6" s="28" t="s">
        <v>58</v>
      </c>
      <c r="B6" s="24"/>
      <c r="C6" s="8"/>
      <c r="D6" s="25"/>
    </row>
    <row r="7" spans="1:4" ht="18.95" customHeight="1">
      <c r="A7" s="36" t="s">
        <v>141</v>
      </c>
      <c r="B7" s="59">
        <v>4010461122</v>
      </c>
      <c r="C7" s="61">
        <v>0.25560132079999998</v>
      </c>
      <c r="D7" s="39">
        <v>1025079.1598002499</v>
      </c>
    </row>
    <row r="8" spans="1:4" ht="18.95" customHeight="1">
      <c r="A8" s="36" t="s">
        <v>142</v>
      </c>
      <c r="B8" s="59">
        <v>21695306734</v>
      </c>
      <c r="C8" s="61">
        <v>7.9882049199999999E-2</v>
      </c>
      <c r="D8" s="39">
        <v>1733065.5599344792</v>
      </c>
    </row>
    <row r="9" spans="1:4" ht="18.95" customHeight="1">
      <c r="A9" s="36"/>
      <c r="B9" s="37"/>
      <c r="C9" s="38"/>
      <c r="D9" s="39"/>
    </row>
    <row r="10" spans="1:4" ht="18.95" customHeight="1">
      <c r="A10" s="36"/>
      <c r="B10" s="37"/>
      <c r="C10" s="38"/>
      <c r="D10" s="39"/>
    </row>
    <row r="11" spans="1:4" ht="18.95" customHeight="1">
      <c r="A11" s="36" t="s">
        <v>143</v>
      </c>
      <c r="B11" s="59">
        <v>3901050054</v>
      </c>
      <c r="C11" s="61">
        <v>1.2780547163</v>
      </c>
      <c r="D11" s="39">
        <v>4985755.4200370694</v>
      </c>
    </row>
    <row r="12" spans="1:4" ht="18.95" customHeight="1">
      <c r="A12" s="36" t="s">
        <v>144</v>
      </c>
      <c r="B12" s="59">
        <v>3891645078</v>
      </c>
      <c r="C12" s="61">
        <v>4.6167519499999997E-2</v>
      </c>
      <c r="D12" s="62">
        <v>179667.600025644</v>
      </c>
    </row>
    <row r="13" spans="1:4" ht="18.95" customHeight="1">
      <c r="A13" s="36" t="s">
        <v>145</v>
      </c>
      <c r="B13" s="68">
        <v>1144718684</v>
      </c>
      <c r="C13" s="61">
        <v>1.5</v>
      </c>
      <c r="D13" s="39">
        <v>1717078.0260000001</v>
      </c>
    </row>
    <row r="14" spans="1:4" ht="18.95" customHeight="1">
      <c r="A14" s="36" t="s">
        <v>146</v>
      </c>
      <c r="B14" s="59">
        <v>3598516109</v>
      </c>
      <c r="C14" s="61">
        <v>1.3298356531</v>
      </c>
      <c r="D14" s="39">
        <v>4785435.0200028857</v>
      </c>
    </row>
    <row r="15" spans="1:4" ht="18.95" customHeight="1">
      <c r="A15" s="36" t="s">
        <v>147</v>
      </c>
      <c r="B15" s="37">
        <v>148290507</v>
      </c>
      <c r="C15" s="61">
        <v>0.67075918759999997</v>
      </c>
      <c r="D15" s="39">
        <v>99467.22000411211</v>
      </c>
    </row>
    <row r="16" spans="1:4" ht="18.95" customHeight="1">
      <c r="A16" s="36" t="s">
        <v>148</v>
      </c>
      <c r="B16" s="37">
        <v>795748719</v>
      </c>
      <c r="C16" s="61">
        <v>1.2273099492999999</v>
      </c>
      <c r="D16" s="39">
        <v>976630.31997143</v>
      </c>
    </row>
    <row r="17" spans="1:4" ht="18.95" customHeight="1">
      <c r="A17" s="36" t="s">
        <v>149</v>
      </c>
      <c r="B17" s="59">
        <v>2208366552</v>
      </c>
      <c r="C17" s="61">
        <v>1.115494209</v>
      </c>
      <c r="D17" s="39">
        <v>2463420.1001052973</v>
      </c>
    </row>
    <row r="18" spans="1:4" ht="18.95" customHeight="1">
      <c r="A18" s="36"/>
      <c r="B18" s="37"/>
      <c r="C18" s="38"/>
      <c r="D18" s="39"/>
    </row>
    <row r="19" spans="1:4" ht="18.95" customHeight="1">
      <c r="A19" s="36"/>
      <c r="B19" s="37"/>
      <c r="C19" s="38"/>
      <c r="D19" s="39"/>
    </row>
    <row r="20" spans="1:4" ht="18.95" customHeight="1">
      <c r="A20" s="36" t="s">
        <v>150</v>
      </c>
      <c r="B20" s="59">
        <v>4024565296</v>
      </c>
      <c r="C20" s="61">
        <v>1.8330551099999998E-2</v>
      </c>
      <c r="D20" s="39">
        <v>73772.499813614617</v>
      </c>
    </row>
    <row r="21" spans="1:4" ht="18.95" customHeight="1">
      <c r="A21" s="36" t="s">
        <v>151</v>
      </c>
      <c r="B21" s="59">
        <v>1137192462</v>
      </c>
      <c r="C21" s="61">
        <v>0.1091939176</v>
      </c>
      <c r="D21" s="39">
        <v>124174.49999096913</v>
      </c>
    </row>
    <row r="22" spans="1:4" ht="18.95" customHeight="1">
      <c r="A22" s="36" t="s">
        <v>152</v>
      </c>
      <c r="B22" s="59">
        <v>3577533725</v>
      </c>
      <c r="C22" s="61">
        <v>0.14137139970000001</v>
      </c>
      <c r="D22" s="39">
        <v>505760.95017720491</v>
      </c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 t="s">
        <v>153</v>
      </c>
      <c r="B25" s="59">
        <v>10373089855</v>
      </c>
      <c r="C25" s="38">
        <v>0.3051815336</v>
      </c>
      <c r="D25" s="39">
        <v>3165675.4701195015</v>
      </c>
    </row>
    <row r="26" spans="1:4" ht="18.95" customHeight="1">
      <c r="A26" s="36" t="s">
        <v>154</v>
      </c>
      <c r="B26" s="59">
        <v>25958663663</v>
      </c>
      <c r="C26" s="38">
        <v>0.2009832054</v>
      </c>
      <c r="D26" s="39">
        <v>5217255.4308902454</v>
      </c>
    </row>
    <row r="27" spans="1:4" ht="18.95" customHeight="1">
      <c r="A27" s="40"/>
      <c r="B27" s="37"/>
      <c r="C27" s="38"/>
      <c r="D27" s="39"/>
    </row>
    <row r="28" spans="1:4" ht="18.95" customHeight="1">
      <c r="A28" s="36"/>
      <c r="B28" s="37"/>
      <c r="C28" s="38"/>
      <c r="D28" s="39"/>
    </row>
    <row r="29" spans="1:4" ht="18.95" customHeight="1">
      <c r="A29" s="36" t="s">
        <v>155</v>
      </c>
      <c r="B29" s="59">
        <v>1144718684</v>
      </c>
      <c r="C29" s="61">
        <v>0.37688561920000002</v>
      </c>
      <c r="D29" s="39">
        <v>431428.01002914918</v>
      </c>
    </row>
    <row r="30" spans="1:4" ht="18.95" customHeight="1">
      <c r="A30" s="36" t="s">
        <v>156</v>
      </c>
      <c r="B30" s="59">
        <v>3598516109</v>
      </c>
      <c r="C30" s="61">
        <v>0.5</v>
      </c>
      <c r="D30" s="39">
        <v>1799258.0545000001</v>
      </c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36"/>
      <c r="B33" s="37"/>
      <c r="C33" s="38"/>
      <c r="D33" s="39"/>
    </row>
    <row r="34" spans="1:11" ht="18.95" customHeight="1">
      <c r="A34" s="40"/>
      <c r="B34" s="37"/>
      <c r="C34" s="38"/>
      <c r="D34" s="39"/>
    </row>
    <row r="35" spans="1:11" ht="18.95" customHeight="1">
      <c r="A35" s="41"/>
      <c r="B35" s="37"/>
      <c r="C35" s="38"/>
      <c r="D35" s="39"/>
    </row>
    <row r="36" spans="1:11" ht="18.95" customHeight="1">
      <c r="A36" s="40"/>
      <c r="B36" s="37"/>
      <c r="C36" s="38"/>
      <c r="D36" s="39"/>
    </row>
    <row r="37" spans="1:11" ht="18.95" customHeight="1">
      <c r="A37" s="40"/>
      <c r="B37" s="37"/>
      <c r="C37" s="38"/>
      <c r="D37" s="39"/>
    </row>
    <row r="38" spans="1:11" ht="18.95" customHeight="1">
      <c r="A38" s="42"/>
      <c r="B38" s="37"/>
      <c r="C38" s="38"/>
      <c r="D38" s="39"/>
    </row>
    <row r="39" spans="1:11" ht="18.95" customHeight="1">
      <c r="A39" s="42"/>
      <c r="B39" s="37"/>
      <c r="C39" s="55" t="s">
        <v>109</v>
      </c>
      <c r="D39" s="39">
        <f>SUM(D6:D38)</f>
        <v>29282923.341401849</v>
      </c>
    </row>
    <row r="40" spans="1:11" ht="15" customHeight="1">
      <c r="A40" s="82" t="s">
        <v>70</v>
      </c>
      <c r="B40" s="82"/>
    </row>
    <row r="41" spans="1:11" ht="12.95" customHeight="1">
      <c r="A41" s="76" t="s">
        <v>71</v>
      </c>
      <c r="B41" s="76"/>
      <c r="C41" s="76"/>
    </row>
    <row r="42" spans="1:11">
      <c r="A42" s="33" t="s">
        <v>90</v>
      </c>
      <c r="D42" s="34" t="s">
        <v>93</v>
      </c>
      <c r="K42" s="1"/>
    </row>
  </sheetData>
  <mergeCells count="3">
    <mergeCell ref="A2:D2"/>
    <mergeCell ref="A41:C41"/>
    <mergeCell ref="A40:B40"/>
  </mergeCells>
  <phoneticPr fontId="12" type="noConversion"/>
  <printOptions horizontalCentered="1"/>
  <pageMargins left="0.25" right="0.25" top="0.25" bottom="0.25" header="0.5" footer="0.5"/>
  <pageSetup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3"/>
  <sheetViews>
    <sheetView showGridLines="0" workbookViewId="0">
      <selection activeCell="D40" sqref="D40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35" t="str">
        <f>IF('Page 1'!B3="","",'Page 1'!B3)</f>
        <v>Benton</v>
      </c>
      <c r="C3" s="4"/>
    </row>
    <row r="4" spans="1:4" ht="15" customHeight="1"/>
    <row r="5" spans="1:4" ht="27.95" customHeight="1">
      <c r="A5" s="10" t="s">
        <v>1</v>
      </c>
      <c r="B5" s="6" t="s">
        <v>16</v>
      </c>
      <c r="C5" s="6" t="s">
        <v>15</v>
      </c>
      <c r="D5" s="6" t="s">
        <v>17</v>
      </c>
    </row>
    <row r="6" spans="1:4" ht="18.95" customHeight="1">
      <c r="A6" s="28" t="s">
        <v>58</v>
      </c>
      <c r="B6" s="24"/>
      <c r="C6" s="8"/>
      <c r="D6" s="25"/>
    </row>
    <row r="7" spans="1:4" ht="18.95" customHeight="1">
      <c r="A7" s="36"/>
      <c r="B7" s="37"/>
      <c r="C7" s="38"/>
      <c r="D7" s="39"/>
    </row>
    <row r="8" spans="1:4" ht="18.95" customHeight="1">
      <c r="A8" s="36"/>
      <c r="B8" s="37"/>
      <c r="C8" s="38"/>
      <c r="D8" s="39"/>
    </row>
    <row r="9" spans="1:4" ht="18.95" customHeight="1">
      <c r="A9" s="36"/>
      <c r="B9" s="37"/>
      <c r="C9" s="38"/>
      <c r="D9" s="39"/>
    </row>
    <row r="10" spans="1:4" ht="18.95" customHeight="1">
      <c r="A10" s="36"/>
      <c r="B10" s="37"/>
      <c r="C10" s="38"/>
      <c r="D10" s="39"/>
    </row>
    <row r="11" spans="1:4" ht="18.95" customHeight="1">
      <c r="A11" s="36"/>
      <c r="B11" s="37"/>
      <c r="C11" s="38"/>
      <c r="D11" s="39"/>
    </row>
    <row r="12" spans="1:4" ht="18.95" customHeight="1">
      <c r="A12" s="36"/>
      <c r="B12" s="37"/>
      <c r="C12" s="38"/>
      <c r="D12" s="39"/>
    </row>
    <row r="13" spans="1:4" ht="18.95" customHeight="1">
      <c r="A13" s="36"/>
      <c r="B13" s="37"/>
      <c r="C13" s="38"/>
      <c r="D13" s="39"/>
    </row>
    <row r="14" spans="1:4" ht="18.95" customHeight="1">
      <c r="A14" s="36"/>
      <c r="B14" s="37"/>
      <c r="C14" s="38"/>
      <c r="D14" s="39"/>
    </row>
    <row r="15" spans="1:4" ht="18.95" customHeight="1">
      <c r="A15" s="36"/>
      <c r="B15" s="37"/>
      <c r="C15" s="38"/>
      <c r="D15" s="39"/>
    </row>
    <row r="16" spans="1:4" ht="18.95" customHeight="1">
      <c r="A16" s="36"/>
      <c r="B16" s="37"/>
      <c r="C16" s="38"/>
      <c r="D16" s="39"/>
    </row>
    <row r="17" spans="1:4" ht="18.95" customHeight="1">
      <c r="A17" s="36"/>
      <c r="B17" s="37"/>
      <c r="C17" s="38"/>
      <c r="D17" s="39"/>
    </row>
    <row r="18" spans="1:4" ht="18.95" customHeight="1">
      <c r="A18" s="36"/>
      <c r="B18" s="37"/>
      <c r="C18" s="38"/>
      <c r="D18" s="39"/>
    </row>
    <row r="19" spans="1:4" ht="18.95" customHeight="1">
      <c r="A19" s="36"/>
      <c r="B19" s="37"/>
      <c r="C19" s="38"/>
      <c r="D19" s="39"/>
    </row>
    <row r="20" spans="1:4" ht="18.95" customHeight="1">
      <c r="A20" s="36"/>
      <c r="B20" s="37"/>
      <c r="C20" s="38"/>
      <c r="D20" s="39"/>
    </row>
    <row r="21" spans="1:4" ht="18.95" customHeight="1">
      <c r="A21" s="36"/>
      <c r="B21" s="37"/>
      <c r="C21" s="38"/>
      <c r="D21" s="39"/>
    </row>
    <row r="22" spans="1:4" ht="18.95" customHeight="1">
      <c r="A22" s="36"/>
      <c r="B22" s="37"/>
      <c r="C22" s="38"/>
      <c r="D22" s="39"/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/>
      <c r="B25" s="37"/>
      <c r="C25" s="38"/>
      <c r="D25" s="39"/>
    </row>
    <row r="26" spans="1:4" ht="18.95" customHeight="1">
      <c r="A26" s="36"/>
      <c r="B26" s="37"/>
      <c r="C26" s="38"/>
      <c r="D26" s="39"/>
    </row>
    <row r="27" spans="1:4" ht="18.95" customHeight="1">
      <c r="A27" s="40"/>
      <c r="B27" s="37"/>
      <c r="C27" s="38"/>
      <c r="D27" s="39"/>
    </row>
    <row r="28" spans="1:4" ht="18.95" customHeight="1">
      <c r="A28" s="36"/>
      <c r="B28" s="37"/>
      <c r="C28" s="38"/>
      <c r="D28" s="39"/>
    </row>
    <row r="29" spans="1:4" ht="18.95" customHeight="1">
      <c r="A29" s="36"/>
      <c r="B29" s="37"/>
      <c r="C29" s="38"/>
      <c r="D29" s="39"/>
    </row>
    <row r="30" spans="1:4" ht="18.95" customHeight="1">
      <c r="A30" s="36"/>
      <c r="B30" s="37"/>
      <c r="C30" s="38"/>
      <c r="D30" s="39"/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40"/>
      <c r="B33" s="37"/>
      <c r="C33" s="38"/>
      <c r="D33" s="39"/>
    </row>
    <row r="34" spans="1:11" ht="18.95" customHeight="1">
      <c r="A34" s="41"/>
      <c r="B34" s="37"/>
      <c r="C34" s="38"/>
      <c r="D34" s="39"/>
    </row>
    <row r="35" spans="1:11" ht="18.95" customHeight="1">
      <c r="A35" s="41"/>
      <c r="B35" s="37"/>
      <c r="C35" s="38"/>
      <c r="D35" s="39"/>
    </row>
    <row r="36" spans="1:11" ht="18.95" customHeight="1">
      <c r="A36" s="40"/>
      <c r="B36" s="37"/>
      <c r="C36" s="38"/>
      <c r="D36" s="39"/>
    </row>
    <row r="37" spans="1:11" ht="18.95" customHeight="1">
      <c r="A37" s="40"/>
      <c r="B37" s="37"/>
      <c r="C37" s="38"/>
      <c r="D37" s="39"/>
    </row>
    <row r="38" spans="1:11" ht="18.95" customHeight="1">
      <c r="A38" s="42"/>
      <c r="B38" s="37"/>
      <c r="C38" s="38"/>
      <c r="D38" s="39"/>
    </row>
    <row r="39" spans="1:11" ht="18.95" customHeight="1">
      <c r="A39" s="42"/>
      <c r="B39" s="37"/>
      <c r="C39" s="55" t="s">
        <v>110</v>
      </c>
      <c r="D39" s="39">
        <f>SUM(D6:D38)</f>
        <v>0</v>
      </c>
    </row>
    <row r="40" spans="1:11" ht="15" customHeight="1">
      <c r="A40" s="82" t="s">
        <v>70</v>
      </c>
      <c r="B40" s="82"/>
    </row>
    <row r="41" spans="1:11" ht="12.95" customHeight="1">
      <c r="A41" s="76" t="s">
        <v>71</v>
      </c>
      <c r="B41" s="76"/>
      <c r="C41" s="76"/>
    </row>
    <row r="42" spans="1:11">
      <c r="A42" s="12"/>
      <c r="K42" s="1"/>
    </row>
    <row r="43" spans="1:11">
      <c r="A43" s="33" t="s">
        <v>90</v>
      </c>
      <c r="D43" s="34" t="s">
        <v>60</v>
      </c>
    </row>
  </sheetData>
  <mergeCells count="3">
    <mergeCell ref="A2:D2"/>
    <mergeCell ref="A41:C41"/>
    <mergeCell ref="A40:B40"/>
  </mergeCells>
  <phoneticPr fontId="12" type="noConversion"/>
  <printOptions horizontalCentered="1"/>
  <pageMargins left="0.25" right="0.25" top="0.25" bottom="0.25" header="0.5" footer="0.5"/>
  <pageSetup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43"/>
  <sheetViews>
    <sheetView showGridLines="0" workbookViewId="0">
      <selection activeCell="D40" sqref="D40"/>
    </sheetView>
  </sheetViews>
  <sheetFormatPr defaultRowHeight="15"/>
  <cols>
    <col min="1" max="1" width="40.85546875" customWidth="1"/>
    <col min="2" max="2" width="21.5703125" customWidth="1"/>
    <col min="3" max="3" width="13.5703125" customWidth="1"/>
    <col min="4" max="4" width="21.5703125" customWidth="1"/>
    <col min="5" max="5" width="6.85546875" customWidth="1"/>
    <col min="6" max="10" width="10.5703125" customWidth="1"/>
  </cols>
  <sheetData>
    <row r="1" spans="1:4" ht="15" customHeight="1"/>
    <row r="2" spans="1:4" ht="18.75">
      <c r="A2" s="74" t="str">
        <f>'Page 1'!A2</f>
        <v>2024 ASSESSMENTS AND LEVIES DUE IN 2025</v>
      </c>
      <c r="B2" s="75"/>
      <c r="C2" s="75"/>
      <c r="D2" s="75"/>
    </row>
    <row r="3" spans="1:4" ht="15.75" customHeight="1">
      <c r="A3" s="11" t="s">
        <v>0</v>
      </c>
      <c r="B3" s="35" t="str">
        <f>IF('Page 1'!B3="","",'Page 1'!B3)</f>
        <v>Benton</v>
      </c>
      <c r="C3" s="4"/>
    </row>
    <row r="4" spans="1:4" ht="15" customHeight="1"/>
    <row r="5" spans="1:4" ht="27.95" customHeight="1">
      <c r="A5" s="10" t="s">
        <v>1</v>
      </c>
      <c r="B5" s="6" t="s">
        <v>16</v>
      </c>
      <c r="C5" s="6" t="s">
        <v>15</v>
      </c>
      <c r="D5" s="6" t="s">
        <v>17</v>
      </c>
    </row>
    <row r="6" spans="1:4" ht="18.95" customHeight="1">
      <c r="A6" s="28" t="s">
        <v>58</v>
      </c>
      <c r="B6" s="24"/>
      <c r="C6" s="8"/>
      <c r="D6" s="25"/>
    </row>
    <row r="7" spans="1:4" ht="18.95" customHeight="1">
      <c r="A7" s="36"/>
      <c r="B7" s="37"/>
      <c r="C7" s="38"/>
      <c r="D7" s="39"/>
    </row>
    <row r="8" spans="1:4" ht="18.95" customHeight="1">
      <c r="A8" s="36"/>
      <c r="B8" s="37"/>
      <c r="C8" s="38"/>
      <c r="D8" s="39"/>
    </row>
    <row r="9" spans="1:4" ht="18.95" customHeight="1">
      <c r="A9" s="36"/>
      <c r="B9" s="37"/>
      <c r="C9" s="38"/>
      <c r="D9" s="39"/>
    </row>
    <row r="10" spans="1:4" ht="18.95" customHeight="1">
      <c r="A10" s="36"/>
      <c r="B10" s="37"/>
      <c r="C10" s="38"/>
      <c r="D10" s="39"/>
    </row>
    <row r="11" spans="1:4" ht="18.95" customHeight="1">
      <c r="A11" s="36"/>
      <c r="B11" s="37"/>
      <c r="C11" s="38"/>
      <c r="D11" s="39"/>
    </row>
    <row r="12" spans="1:4" ht="18.95" customHeight="1">
      <c r="A12" s="36"/>
      <c r="B12" s="37"/>
      <c r="C12" s="38"/>
      <c r="D12" s="39"/>
    </row>
    <row r="13" spans="1:4" ht="18.95" customHeight="1">
      <c r="A13" s="36"/>
      <c r="B13" s="37"/>
      <c r="C13" s="38"/>
      <c r="D13" s="39"/>
    </row>
    <row r="14" spans="1:4" ht="18.95" customHeight="1">
      <c r="A14" s="36"/>
      <c r="B14" s="37"/>
      <c r="C14" s="38"/>
      <c r="D14" s="39"/>
    </row>
    <row r="15" spans="1:4" ht="18.95" customHeight="1">
      <c r="A15" s="36"/>
      <c r="B15" s="37"/>
      <c r="C15" s="38"/>
      <c r="D15" s="39"/>
    </row>
    <row r="16" spans="1:4" ht="18.95" customHeight="1">
      <c r="A16" s="36"/>
      <c r="B16" s="37"/>
      <c r="C16" s="38"/>
      <c r="D16" s="39"/>
    </row>
    <row r="17" spans="1:4" ht="18.95" customHeight="1">
      <c r="A17" s="36"/>
      <c r="B17" s="37"/>
      <c r="C17" s="38"/>
      <c r="D17" s="39"/>
    </row>
    <row r="18" spans="1:4" ht="18.95" customHeight="1">
      <c r="A18" s="36"/>
      <c r="B18" s="37"/>
      <c r="C18" s="38"/>
      <c r="D18" s="39"/>
    </row>
    <row r="19" spans="1:4" ht="18.95" customHeight="1">
      <c r="A19" s="36"/>
      <c r="B19" s="37"/>
      <c r="C19" s="38"/>
      <c r="D19" s="39"/>
    </row>
    <row r="20" spans="1:4" ht="18.95" customHeight="1">
      <c r="A20" s="36"/>
      <c r="B20" s="37"/>
      <c r="C20" s="38"/>
      <c r="D20" s="39"/>
    </row>
    <row r="21" spans="1:4" ht="18.95" customHeight="1">
      <c r="A21" s="36"/>
      <c r="B21" s="37"/>
      <c r="C21" s="38"/>
      <c r="D21" s="39"/>
    </row>
    <row r="22" spans="1:4" ht="18.95" customHeight="1">
      <c r="A22" s="36"/>
      <c r="B22" s="37"/>
      <c r="C22" s="38"/>
      <c r="D22" s="39"/>
    </row>
    <row r="23" spans="1:4" ht="18.95" customHeight="1">
      <c r="A23" s="36"/>
      <c r="B23" s="37"/>
      <c r="C23" s="38"/>
      <c r="D23" s="39"/>
    </row>
    <row r="24" spans="1:4" ht="18.95" customHeight="1">
      <c r="A24" s="36"/>
      <c r="B24" s="37"/>
      <c r="C24" s="38"/>
      <c r="D24" s="39"/>
    </row>
    <row r="25" spans="1:4" ht="18.95" customHeight="1">
      <c r="A25" s="36"/>
      <c r="B25" s="37"/>
      <c r="C25" s="38"/>
      <c r="D25" s="39"/>
    </row>
    <row r="26" spans="1:4" ht="18.95" customHeight="1">
      <c r="A26" s="36"/>
      <c r="B26" s="37"/>
      <c r="C26" s="38"/>
      <c r="D26" s="39"/>
    </row>
    <row r="27" spans="1:4" ht="18.95" customHeight="1">
      <c r="A27" s="36"/>
      <c r="B27" s="37"/>
      <c r="C27" s="38"/>
      <c r="D27" s="39"/>
    </row>
    <row r="28" spans="1:4" ht="18.95" customHeight="1">
      <c r="A28" s="40"/>
      <c r="B28" s="37"/>
      <c r="C28" s="38"/>
      <c r="D28" s="39"/>
    </row>
    <row r="29" spans="1:4" ht="18.95" customHeight="1">
      <c r="A29" s="36"/>
      <c r="B29" s="37"/>
      <c r="C29" s="38"/>
      <c r="D29" s="39"/>
    </row>
    <row r="30" spans="1:4" ht="18.95" customHeight="1">
      <c r="A30" s="36"/>
      <c r="B30" s="37"/>
      <c r="C30" s="38"/>
      <c r="D30" s="39"/>
    </row>
    <row r="31" spans="1:4" ht="18.95" customHeight="1">
      <c r="A31" s="36"/>
      <c r="B31" s="37"/>
      <c r="C31" s="38"/>
      <c r="D31" s="39"/>
    </row>
    <row r="32" spans="1:4" ht="18.95" customHeight="1">
      <c r="A32" s="36"/>
      <c r="B32" s="37"/>
      <c r="C32" s="38"/>
      <c r="D32" s="39"/>
    </row>
    <row r="33" spans="1:11" ht="18.95" customHeight="1">
      <c r="A33" s="36"/>
      <c r="B33" s="37"/>
      <c r="C33" s="38"/>
      <c r="D33" s="39"/>
    </row>
    <row r="34" spans="1:11" ht="18.95" customHeight="1">
      <c r="A34" s="40"/>
      <c r="B34" s="37"/>
      <c r="C34" s="38"/>
      <c r="D34" s="39"/>
    </row>
    <row r="35" spans="1:11" ht="18.95" customHeight="1">
      <c r="A35" s="41"/>
      <c r="B35" s="37"/>
      <c r="C35" s="38"/>
      <c r="D35" s="39"/>
    </row>
    <row r="36" spans="1:11" ht="18.95" customHeight="1">
      <c r="A36" s="40"/>
      <c r="B36" s="37"/>
      <c r="C36" s="38"/>
      <c r="D36" s="39"/>
    </row>
    <row r="37" spans="1:11" ht="18.95" customHeight="1">
      <c r="A37" s="40"/>
      <c r="B37" s="37"/>
      <c r="C37" s="38"/>
      <c r="D37" s="39"/>
    </row>
    <row r="38" spans="1:11" ht="18.95" customHeight="1">
      <c r="A38" s="42"/>
      <c r="B38" s="37"/>
      <c r="C38" s="38"/>
      <c r="D38" s="39"/>
    </row>
    <row r="39" spans="1:11" ht="18.95" customHeight="1">
      <c r="A39" s="42"/>
      <c r="B39" s="37"/>
      <c r="C39" s="55" t="s">
        <v>111</v>
      </c>
      <c r="D39" s="39">
        <f>SUM(D6:D38)</f>
        <v>0</v>
      </c>
    </row>
    <row r="40" spans="1:11" ht="15" customHeight="1">
      <c r="A40" s="82" t="s">
        <v>70</v>
      </c>
      <c r="B40" s="82"/>
    </row>
    <row r="41" spans="1:11" ht="12.95" customHeight="1">
      <c r="A41" s="76" t="s">
        <v>71</v>
      </c>
      <c r="B41" s="76"/>
      <c r="C41" s="76"/>
    </row>
    <row r="42" spans="1:11">
      <c r="A42" s="33" t="s">
        <v>90</v>
      </c>
      <c r="D42" s="34" t="s">
        <v>92</v>
      </c>
      <c r="K42" s="1"/>
    </row>
    <row r="43" spans="1:11">
      <c r="A43" s="33"/>
      <c r="D43" s="34"/>
    </row>
  </sheetData>
  <mergeCells count="3">
    <mergeCell ref="A2:D2"/>
    <mergeCell ref="A41:C41"/>
    <mergeCell ref="A40:B40"/>
  </mergeCells>
  <phoneticPr fontId="12" type="noConversion"/>
  <printOptions horizontalCentered="1"/>
  <pageMargins left="0.25" right="0.25" top="0.25" bottom="0.25" header="0.5" footer="0.5"/>
  <pageSetup scale="36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'Page 3'!Print_Area</vt:lpstr>
      <vt:lpstr>'Page 6'!Print_Area</vt:lpstr>
      <vt:lpstr>'Page 7'!Print_Area</vt:lpstr>
      <vt:lpstr>'Page 8'!Print_Area</vt:lpstr>
      <vt:lpstr>'Page 9'!Print_Area</vt:lpstr>
    </vt:vector>
  </TitlesOfParts>
  <Company>State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Revenue</dc:creator>
  <cp:lastModifiedBy>Marlena Strieck</cp:lastModifiedBy>
  <cp:lastPrinted>2015-01-09T21:02:01Z</cp:lastPrinted>
  <dcterms:created xsi:type="dcterms:W3CDTF">1999-08-12T20:10:53Z</dcterms:created>
  <dcterms:modified xsi:type="dcterms:W3CDTF">2025-02-04T20:24:35Z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ebc48d15e5fa45158339a243ce2ea4af</vt:lpwstr>
  </property>
  <property fmtid="{D5CDD505-2E9C-101B-9397-08002B2CF9AE}" pid="3" name="LINKTEK-CHUNK-1">
    <vt:lpwstr>010021{"F":2,"I":"EB31-7569-1D0B-7FF5"}</vt:lpwstr>
  </property>
</Properties>
</file>