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Fire #5\"/>
    </mc:Choice>
  </mc:AlternateContent>
  <xr:revisionPtr revIDLastSave="0" documentId="8_{BDE031FA-95F4-4CB1-9AD0-5B0EA3788DC7}"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2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<sst xmlns="http://schemas.openxmlformats.org/spreadsheetml/2006/main" count="219" uniqueCount="142">
  <si>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</si>
  <si>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</si>
  <si>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</si>
  <si>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</si>
  <si>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</si>
  <si>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</si>
  <si>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</si>
  <si>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</si>
  <si>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</si>
  <si>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</si>
  <si>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</si>
  <si>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</si>
  <si>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</si>
  <si>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</si>
  <si>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</si>
  <si>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</si>
  <si>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</si>
  <si>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</si>
  <si>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</si>
  <si>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</si>
  <si>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</si>
  <si>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</si>
  <si>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</si>
  <si>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</si>
  <si>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</si>
  <si>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</si>
  <si>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</si>
  <si>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</si>
  <si>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</si>
  <si>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</si>
  <si>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</si>
  <si>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</si>
  <si>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</si>
  <si>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</si>
  <si>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</si>
  <si>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</si>
  <si>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</si>
  <si>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</si>
  <si>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</si>
  <si>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</si>
  <si>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</si>
  <si>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</si>
  <si>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</si>
  <si>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</si>
  <si>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</si>
  <si>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</si>
  <si>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</si>
  <si>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</si>
  <si>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</si>
  <si>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</si>
  <si>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</si>
  <si>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</si>
  <si>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</si>
  <si>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</si>
  <si>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</si>
  <si>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</si>
  <si>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</si>
  <si>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</si>
  <si>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</si>
  <si>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</si>
  <si>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</si>
  <si>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</si>
  <si>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</si>
  <si>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</si>
  <si>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</si>
  <si>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</si>
  <si>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</si>
  <si>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</si>
  <si>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</si>
  <si>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</si>
  <si>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</si>
  <si>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</si>
  <si>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</si>
  <si>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</si>
  <si>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</si>
  <si>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</si>
  <si>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</si>
  <si>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</si>
  <si>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</si>
  <si>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</si>
  <si>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</si>
  <si>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</si>
  <si>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</si>
  <si>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</si>
  <si>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</si>
  <si>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</si>
  <si>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</si>
  <si>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</si>
  <si>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</si>
  <si>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</si>
  <si>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</si>
  <si>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</si>
  <si>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</si>
  <si>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</si>
  <si>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</si>
  <si>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</si>
  <si>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</si>
  <si>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</si>
  <si>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</si>
  <si>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</si>
  <si>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</si>
  <si>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</si>
  <si>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</si>
  <si>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</si>
  <si>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</si>
  <si>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</si>
  <si>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</si>
  <si>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</si>
  <si>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</si>
  <si>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</si>
  <si>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</si>
  <si>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</si>
  <si>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</si>
  <si>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</si>
  <si>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</si>
  <si>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</si>
  <si>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</si>
  <si>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</si>
  <si>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</si>
  <si>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</si>
  <si>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</si>
  <si>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</si>
  <si>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</si>
  <si>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</si>
  <si>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</si>
  <si>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</si>
  <si>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</si>
  <si>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</si>
  <si>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</si>
  <si>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</si>
  <si>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</si>
  <si>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</si>
  <si>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</si>
  <si>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</si>
  <si>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</si>
  <si>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</si>
  <si>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</si>
  <si>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</si>
  <si>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</si>
  <si>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</si>
  <si>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</si>
  <si>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Districit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</si>
</sst>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9"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99548.47</v>
      </c>
      <c r="F7" s="177"/>
      <c r="G7" s="114" t="s">
        <v>8</v>
      </c>
      <c r="H7" s="286">
        <v>1.01</v>
      </c>
      <c r="I7" s="287"/>
      <c r="J7" s="287"/>
      <c r="K7" s="137"/>
      <c r="L7" s="156" t="s">
        <v>9</v>
      </c>
      <c r="M7" s="157"/>
      <c r="N7" s="173">
        <f>(E7*H7)</f>
        <v>100543.95</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626840</v>
      </c>
      <c r="C10" s="236"/>
      <c r="D10" s="236"/>
      <c r="E10" s="114" t="s">
        <v>8</v>
      </c>
      <c r="F10" s="284">
        <v>0.57296958465100001</v>
      </c>
      <c r="G10" s="285"/>
      <c r="H10" s="285"/>
      <c r="I10" s="114" t="s">
        <v>14</v>
      </c>
      <c r="J10" s="19">
        <v>1000</v>
      </c>
      <c r="K10" s="20"/>
      <c r="L10" s="156" t="s">
        <v>9</v>
      </c>
      <c r="M10" s="189"/>
      <c r="N10" s="173">
        <f>(B10*F10/1000)</f>
        <v>359.16</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0.57296958465100001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10773631</v>
      </c>
      <c r="C17" s="236"/>
      <c r="D17" s="236"/>
      <c r="E17" s="114" t="s">
        <v>21</v>
      </c>
      <c r="F17" s="236">
        <v>10773631</v>
      </c>
      <c r="G17" s="262"/>
      <c r="H17" s="262"/>
      <c r="I17" s="28" t="s">
        <v>9</v>
      </c>
      <c r="J17" s="263">
        <f>IF(B17&lt;0,"0",(B17-F17))</f>
        <v>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0</v>
      </c>
      <c r="C19" s="242"/>
      <c r="D19" s="242"/>
      <c r="E19" s="114" t="s">
        <v>8</v>
      </c>
      <c r="F19" s="259">
        <f>F10</f>
        <v>0.57296958465100001</v>
      </c>
      <c r="G19" s="243"/>
      <c r="H19" s="243"/>
      <c r="I19" s="114" t="s">
        <v>14</v>
      </c>
      <c r="J19" s="19">
        <v>1000</v>
      </c>
      <c r="K19" s="20"/>
      <c r="L19" s="156" t="s">
        <v>9</v>
      </c>
      <c r="M19" s="157"/>
      <c r="N19" s="173">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100903.11</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100903.11</v>
      </c>
      <c r="C28" s="173"/>
      <c r="D28" s="173"/>
      <c r="E28" s="114" t="s">
        <v>14</v>
      </c>
      <c r="F28" s="237">
        <v>147614599</v>
      </c>
      <c r="G28" s="256"/>
      <c r="H28" s="256"/>
      <c r="I28" s="114" t="s">
        <v>8</v>
      </c>
      <c r="J28" s="19">
        <v>1000</v>
      </c>
      <c r="K28" s="20"/>
      <c r="L28" s="156" t="s">
        <v>9</v>
      </c>
      <c r="M28" s="157"/>
      <c r="N28" s="181">
        <f>(B28/F28*1000)</f>
        <v>0.68355779634000002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0.68355779634000002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100903.11</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1.5</v>
      </c>
      <c r="C38" s="248"/>
      <c r="D38" s="114" t="s">
        <v>21</v>
      </c>
      <c r="E38" s="248"/>
      <c r="F38" s="248"/>
      <c r="G38" s="114" t="s">
        <v>21</v>
      </c>
      <c r="H38" s="248"/>
      <c r="I38" s="248"/>
      <c r="J38" s="114" t="s">
        <v>44</v>
      </c>
      <c r="K38" s="249"/>
      <c r="L38" s="249"/>
      <c r="M38" s="40" t="s">
        <v>45</v>
      </c>
      <c r="N38" s="250">
        <f>B38-E38-H38+K38</f>
        <v>1.5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147614599</v>
      </c>
      <c r="C40" s="242"/>
      <c r="D40" s="242"/>
      <c r="E40" s="28" t="s">
        <v>8</v>
      </c>
      <c r="F40" s="181">
        <f>N38</f>
        <v>1.5</v>
      </c>
      <c r="G40" s="243"/>
      <c r="H40" s="243"/>
      <c r="I40" s="114" t="s">
        <v>14</v>
      </c>
      <c r="J40" s="19">
        <v>1000</v>
      </c>
      <c r="K40" s="20"/>
      <c r="L40" s="156" t="s">
        <v>9</v>
      </c>
      <c r="M40" s="157"/>
      <c r="N40" s="173">
        <f>(B40*F40/1000)</f>
        <v>221421.9</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100903.11</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100903.11</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147614599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147614599</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147614599</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147614599</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Districit #5</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0.29999962001795999</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78951.100000000006</v>
      </c>
      <c r="F79" s="211"/>
      <c r="G79" s="114" t="s">
        <v>44</v>
      </c>
      <c r="H79" s="212">
        <v>23685.3</v>
      </c>
      <c r="I79" s="212"/>
      <c r="J79" s="212"/>
      <c r="K79" s="213"/>
      <c r="L79" s="156" t="s">
        <v>9</v>
      </c>
      <c r="M79" s="157"/>
      <c r="N79" s="194">
        <f>E79+H79</f>
        <v>102636.4</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78951.100000000006</v>
      </c>
      <c r="F81" s="176"/>
      <c r="G81" s="114" t="s">
        <v>8</v>
      </c>
      <c r="H81" s="204">
        <v>0.01</v>
      </c>
      <c r="I81" s="204"/>
      <c r="J81" s="204"/>
      <c r="K81" s="205"/>
      <c r="L81" s="156" t="s">
        <v>9</v>
      </c>
      <c r="M81" s="157"/>
      <c r="N81" s="194">
        <f>E81*(100%+H81)</f>
        <v>79740.61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359.16</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80099.77</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80099.77</v>
      </c>
      <c r="C95" s="176"/>
      <c r="D95" s="176"/>
      <c r="E95" s="114" t="s">
        <v>44</v>
      </c>
      <c r="F95" s="177"/>
      <c r="G95" s="196"/>
      <c r="H95" s="196"/>
      <c r="I95" s="114"/>
      <c r="J95" s="20"/>
      <c r="K95" s="20"/>
      <c r="L95" s="156" t="s">
        <v>9</v>
      </c>
      <c r="M95" s="157"/>
      <c r="N95" s="173">
        <f>(B95+F95)</f>
        <v>80099.77</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102636.3</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100903.11</v>
      </c>
      <c r="C105" s="176"/>
      <c r="D105" s="176"/>
      <c r="E105" s="114" t="s">
        <v>44</v>
      </c>
      <c r="F105" s="173">
        <f>F95</f>
        <v>0</v>
      </c>
      <c r="G105" s="183"/>
      <c r="H105" s="183"/>
      <c r="I105" s="114"/>
      <c r="J105" s="20"/>
      <c r="K105" s="20"/>
      <c r="L105" s="156" t="s">
        <v>9</v>
      </c>
      <c r="M105" s="157"/>
      <c r="N105" s="173">
        <f>(B105+F105)</f>
        <v>100903.11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80099.77</v>
      </c>
      <c r="C110" s="176"/>
      <c r="D110" s="176"/>
      <c r="E110" s="114" t="s">
        <v>105</v>
      </c>
      <c r="F110" s="177"/>
      <c r="G110" s="177"/>
      <c r="H110" s="177"/>
      <c r="I110" s="114"/>
      <c r="J110" s="20"/>
      <c r="K110" s="20"/>
      <c r="L110" s="156" t="s">
        <v>9</v>
      </c>
      <c r="M110" s="156"/>
      <c r="N110" s="173">
        <f>(B110-F110)</f>
        <v>80099.77</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221421.9</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80099.77</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80099.77</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80099.77</v>
      </c>
      <c r="C128" s="173"/>
      <c r="D128" s="183"/>
      <c r="E128" s="114" t="s">
        <v>14</v>
      </c>
      <c r="F128" s="180">
        <f>SUM(N51)</f>
        <v>147614599</v>
      </c>
      <c r="G128" s="180"/>
      <c r="H128" s="180"/>
      <c r="I128" s="28" t="s">
        <v>8</v>
      </c>
      <c r="J128" s="19">
        <v>1000</v>
      </c>
      <c r="K128" s="20"/>
      <c r="L128" s="156" t="s">
        <v>9</v>
      </c>
      <c r="M128" s="184"/>
      <c r="N128" s="181">
        <f>SUM(B128/F128*J128)</f>
        <v>0.54262769768499997</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80099.77</v>
      </c>
      <c r="C134" s="173"/>
      <c r="D134" s="173"/>
      <c r="E134" s="114" t="s">
        <v>14</v>
      </c>
      <c r="F134" s="180">
        <f>SUM(N51)</f>
        <v>147614599</v>
      </c>
      <c r="G134" s="180"/>
      <c r="H134" s="180"/>
      <c r="I134" s="28" t="s">
        <v>8</v>
      </c>
      <c r="J134" s="19">
        <v>1000</v>
      </c>
      <c r="K134" s="20"/>
      <c r="L134" s="114" t="s">
        <v>9</v>
      </c>
      <c r="M134" s="120"/>
      <c r="N134" s="181">
        <f>SUM(B134/F134*J134)</f>
        <v>0.54262769768499997</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80099.77</v>
      </c>
      <c r="C140" s="245"/>
      <c r="D140" s="245"/>
      <c r="E140" s="114" t="s">
        <v>14</v>
      </c>
      <c r="F140" s="288">
        <f>SUM(N51)</f>
        <v>147614599</v>
      </c>
      <c r="G140" s="288"/>
      <c r="H140" s="288"/>
      <c r="I140" s="28" t="s">
        <v>8</v>
      </c>
      <c r="J140" s="19">
        <v>1000</v>
      </c>
      <c r="K140" s="136"/>
      <c r="L140" s="114" t="s">
        <v>9</v>
      </c>
      <c r="M140" s="136"/>
      <c r="N140" s="250">
        <f>SUM(B140/F140*J140)</f>
        <v>0.54262769768499997</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2024-11-18T18:44:56Z</cp:lastPrinted>
  <dcterms:created xsi:type="dcterms:W3CDTF">2002-12-18T19:03:54Z</dcterms:created>
  <dcterms:modified xsi:type="dcterms:W3CDTF">2024-11-18T18:50:40Z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