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I:\MCL training\"/>
    </mc:Choice>
  </mc:AlternateContent>
  <xr:revisionPtr revIDLastSave="0" documentId="8_{A36A4964-7460-45D9-ABBA-DFE9B4E781C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Sheet1!$A$1:$M$109</definedName>
    <definedName name="Z_326826F3_91E2_45E5_8404_B4903149A5E4_.wvu.PrintArea" localSheetId="0" hidden="1">Sheet1!$A$1:$M$109</definedName>
    <definedName name="Z_326826F3_91E2_45E5_8404_B4903149A5E4_.wvu.Rows" localSheetId="0" hidden="1">Sheet1!$76:$76</definedName>
  </definedNames>
  <calcPr calcId="191029"/>
  <customWorkbookViews>
    <customWorkbookView name="Burch, Diana (DOR) - Personal View" guid="{326826F3-91E2-45E5-8404-B4903149A5E4}" mergeInterval="0" personalView="1" maximized="1" xWindow="-9" yWindow="-9" windowWidth="1298" windowHeight="994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 l="1"/>
  <c r="L7" i="1" l="1"/>
  <c r="H11" i="1"/>
  <c r="H51" i="1"/>
  <c r="H30" i="1"/>
  <c r="H44" i="1"/>
  <c r="L8" i="1" l="1"/>
  <c r="H37" i="1" l="1"/>
  <c r="H26" i="1" l="1"/>
  <c r="H20" i="1"/>
  <c r="H57" i="1" l="1"/>
  <c r="L67" i="1" l="1"/>
  <c r="I13" i="1" l="1"/>
  <c r="L19" i="1" l="1"/>
  <c r="L15" i="1"/>
  <c r="L17" i="1"/>
  <c r="L16" i="1"/>
  <c r="L18" i="1"/>
  <c r="L20" i="1" l="1"/>
  <c r="I22" i="1" s="1"/>
  <c r="L25" i="1" s="1"/>
  <c r="L24" i="1" l="1"/>
  <c r="L26" i="1" s="1"/>
  <c r="I27" i="1" s="1"/>
  <c r="L11" i="1"/>
  <c r="L29" i="1" l="1"/>
  <c r="L30" i="1" s="1"/>
  <c r="I31" i="1" s="1"/>
  <c r="L34" i="1" l="1"/>
  <c r="L36" i="1"/>
  <c r="L33" i="1"/>
  <c r="L35" i="1"/>
  <c r="L37" i="1" l="1"/>
  <c r="I39" i="1" s="1"/>
  <c r="L41" i="1" s="1"/>
  <c r="L44" i="1" l="1"/>
  <c r="I45" i="1" s="1"/>
  <c r="L49" i="1" l="1"/>
  <c r="L48" i="1"/>
  <c r="L50" i="1"/>
  <c r="L47" i="1"/>
  <c r="L51" i="1" l="1"/>
  <c r="I53" i="1" s="1"/>
  <c r="L55" i="1" s="1"/>
  <c r="L57" i="1" s="1"/>
</calcChain>
</file>

<file path=xl/sharedStrings.xml><?xml version="1.0" encoding="utf-8"?>
<sst xmlns="http://schemas.openxmlformats.org/spreadsheetml/2006/main" count="93" uniqueCount="91">
  <si>
    <t>TCA #</t>
  </si>
  <si>
    <t>Prorationing Worksheet for the $5.90 Aggregate Limit</t>
  </si>
  <si>
    <t>Original</t>
  </si>
  <si>
    <t>Final</t>
  </si>
  <si>
    <t>Rate</t>
  </si>
  <si>
    <t>Level 8</t>
  </si>
  <si>
    <t>County Road</t>
  </si>
  <si>
    <t>City</t>
  </si>
  <si>
    <t>Total Level 8</t>
  </si>
  <si>
    <t>Level 7</t>
  </si>
  <si>
    <t>Fire District (up to 50¢)</t>
  </si>
  <si>
    <t>Library District</t>
  </si>
  <si>
    <t>Hospital District (up to 50¢)</t>
  </si>
  <si>
    <t>Metro Park created before 1/01/02 (up to 50¢)</t>
  </si>
  <si>
    <t>Total Level 7</t>
  </si>
  <si>
    <t>Remaining Capacity After Level 7</t>
  </si>
  <si>
    <t>Level 6</t>
  </si>
  <si>
    <t>Fire District (Remainder of rate after Level 7) **</t>
  </si>
  <si>
    <t>Remaining Capacity After Level 6</t>
  </si>
  <si>
    <t>Level 5</t>
  </si>
  <si>
    <t>Metro Park created on or after 1/01/02 (up to 50¢)</t>
  </si>
  <si>
    <t>Remaining Capacity After Level 5</t>
  </si>
  <si>
    <t>Level 4</t>
  </si>
  <si>
    <t>Hospital District (Remainder of rate after Level 7)</t>
  </si>
  <si>
    <t>Metro Park (Remainder of rate after Level 5 or 7)*</t>
  </si>
  <si>
    <t>Cemetery District</t>
  </si>
  <si>
    <t>Other Junior Taxing Districts (excluding exceptions)</t>
  </si>
  <si>
    <t>Total Level 4</t>
  </si>
  <si>
    <t>Remaining Capacity After Level 4</t>
  </si>
  <si>
    <t>Level 3</t>
  </si>
  <si>
    <t>Flood Control Zone***</t>
  </si>
  <si>
    <t>Remaining Capacity After Level 3</t>
  </si>
  <si>
    <t>Level 2</t>
  </si>
  <si>
    <t>Park &amp; Recreation Service Area</t>
  </si>
  <si>
    <t>Cultural Arts, Stadium, &amp; Convention District</t>
  </si>
  <si>
    <t>City Transportation Authority</t>
  </si>
  <si>
    <t>Total Level 2</t>
  </si>
  <si>
    <t>Remaining Capacity After Level 2</t>
  </si>
  <si>
    <t>Level 1</t>
  </si>
  <si>
    <t>Cultural Access Program</t>
  </si>
  <si>
    <t>Aggregate Totals of Levy Rates</t>
  </si>
  <si>
    <t>Amount of fire rate reduction at Level 6</t>
  </si>
  <si>
    <t>Amount of rate to be protected **</t>
  </si>
  <si>
    <t>Amount of flood rate reduction at level 3</t>
  </si>
  <si>
    <t>Amount of rate to be protected ***</t>
  </si>
  <si>
    <t>Proration Factor Calculation</t>
  </si>
  <si>
    <t>Capacity Available / Total in the Level</t>
  </si>
  <si>
    <t>=</t>
  </si>
  <si>
    <t>*If not protected by vote (RCW 84.52.120)</t>
  </si>
  <si>
    <t>**Up to $0.25 may be protected (RCW 84.52.125)</t>
  </si>
  <si>
    <t>Total Level 6</t>
  </si>
  <si>
    <t>(District must be located in a county with a population</t>
  </si>
  <si>
    <r>
      <t xml:space="preserve">Remaining Capacity After Level 8 </t>
    </r>
    <r>
      <rPr>
        <sz val="14"/>
        <rFont val="Calibri"/>
        <family val="2"/>
        <scheme val="minor"/>
      </rPr>
      <t>($5.90 minus Total Level 8)</t>
    </r>
  </si>
  <si>
    <t>For Level #</t>
  </si>
  <si>
    <t>Instructions For Completing The Prorationing
Worksheet For The $5.90 Aggregate Limit</t>
  </si>
  <si>
    <t>1)</t>
  </si>
  <si>
    <t>2)</t>
  </si>
  <si>
    <t>3)</t>
  </si>
  <si>
    <t>4)</t>
  </si>
  <si>
    <t>5)</t>
  </si>
  <si>
    <t>6)</t>
  </si>
  <si>
    <t>÷</t>
  </si>
  <si>
    <t>County General Levy</t>
  </si>
  <si>
    <t>Amount of RFA rate reduction at Level 6</t>
  </si>
  <si>
    <t>RFA (Remainder of rate after Level 7)**</t>
  </si>
  <si>
    <t>Regional Fire Authority (RFA)  (up to 50¢)</t>
  </si>
  <si>
    <t>Protection of Fire District Rate, RFA, or Flood Control Zone Rate</t>
  </si>
  <si>
    <t>***Up to $0.25 may be protected (RCW 84.52.816)</t>
  </si>
  <si>
    <t>If there is not sufficient funds for all of the levies within a level, the worksheet will automatically reduce the levy</t>
  </si>
  <si>
    <t>rates within that level on a proportionate basis.</t>
  </si>
  <si>
    <t>If you would like to verify the prorationing factor used to reduce the levy rates, enter the Capacity Available and</t>
  </si>
  <si>
    <t>Total Rate needed for that level in the box labeled Proration Factor Calculation. The worksheet will automatically</t>
  </si>
  <si>
    <t>calculate the prorationing factor.</t>
  </si>
  <si>
    <t>If any levy rates remain after all available capacity is used, the worksheet will automatically reduce the final levy rate</t>
  </si>
  <si>
    <t>for those levies to zero.</t>
  </si>
  <si>
    <t>If either the fire district, RFA, or flood control zone district has protected a portion of their levy rate outside of the</t>
  </si>
  <si>
    <t xml:space="preserve">worksheet will automatically calculate the levy rate amount needed for each level, levy rate capacity remaining after </t>
  </si>
  <si>
    <t>each level, and the final levy rate for each level.</t>
  </si>
  <si>
    <t xml:space="preserve">Enter the levy rates as calculated in the Levy Limit process in the Original Rate column for each taxing district. The </t>
  </si>
  <si>
    <t>$5.90 limitation, note that in the box labeled Protection of Fire District, RFA, or Flood Control Zone Rate Box. The</t>
  </si>
  <si>
    <t xml:space="preserve">maximum rate that can be protected is $.25 per thousand dollars assessed value. The levy rate must be subject to </t>
  </si>
  <si>
    <t>a reduction before it can be protected.</t>
  </si>
  <si>
    <t>County - Dissolved special purpose levy</t>
  </si>
  <si>
    <t>Exceptions:  State Levy, Ports, PUDs, Emergency Medical Services, Affordable Housing Districts, Conservation Futures Levies,</t>
  </si>
  <si>
    <t>Park &amp; Recreation District****</t>
  </si>
  <si>
    <t>**** Excluding Park and Rec. levies on an island in King County</t>
  </si>
  <si>
    <t xml:space="preserve"> County Ferry Districts, Criminal Justice, Regional Transit Authority,  Transit Levies and Park &amp; Rec levies under RCW 84.52.010(3)(a)(vii).</t>
  </si>
  <si>
    <t>Total Level 5</t>
  </si>
  <si>
    <t>Total Level 3</t>
  </si>
  <si>
    <t>&gt; 775,000, or within the Chehalis River Basin to proctect rate)</t>
  </si>
  <si>
    <t>This form is designed to be completed electronically by filling in the appropriate data in the highlighted cells for each tax code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</si>
</sst>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000000000"/>
    <numFmt numFmtId="165" formatCode="0.00000%"/>
    <numFmt numFmtId="166" formatCode="0.000000000000%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9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20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strike/>
      <sz val="16"/>
      <name val="Calibri"/>
      <family val="2"/>
      <scheme val="minor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4" fillId="0" borderId="0" xfId="0" applyFont="1"/>
    <xf numFmtId="0" fontId="0" fillId="2" borderId="0" xfId="0" applyFill="1"/>
    <xf numFmtId="0" fontId="3" fillId="0" borderId="0" xfId="0" applyFont="1"/>
    <xf numFmtId="0" fontId="2" fillId="0" borderId="0" xfId="0" applyFont="1"/>
    <xf numFmtId="0" fontId="14" fillId="0" borderId="0" xfId="0" quotePrefix="1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 applyProtection="1">
      <alignment horizontal="center"/>
      <protection hidden="1"/>
    </xf>
    <xf numFmtId="0" fontId="8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hidden="1"/>
    </xf>
    <xf numFmtId="0" fontId="5" fillId="0" borderId="2" xfId="0" applyFont="1" applyBorder="1"/>
    <xf numFmtId="0" fontId="8" fillId="0" borderId="3" xfId="0" applyFont="1" applyBorder="1"/>
    <xf numFmtId="164" fontId="8" fillId="0" borderId="3" xfId="0" applyNumberFormat="1" applyFont="1" applyBorder="1" applyAlignment="1" applyProtection="1">
      <alignment horizontal="center"/>
      <protection hidden="1"/>
    </xf>
    <xf numFmtId="166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 applyProtection="1">
      <alignment horizontal="center"/>
      <protection hidden="1"/>
    </xf>
    <xf numFmtId="164" fontId="8" fillId="0" borderId="5" xfId="0" quotePrefix="1" applyNumberFormat="1" applyFont="1" applyBorder="1" applyAlignment="1" applyProtection="1">
      <alignment horizontal="center"/>
      <protection hidden="1"/>
    </xf>
    <xf numFmtId="0" fontId="5" fillId="0" borderId="6" xfId="0" applyFont="1" applyBorder="1"/>
    <xf numFmtId="164" fontId="8" fillId="0" borderId="0" xfId="0" applyNumberFormat="1" applyFont="1" applyAlignment="1" applyProtection="1">
      <alignment horizontal="center"/>
      <protection hidden="1"/>
    </xf>
    <xf numFmtId="166" fontId="8" fillId="0" borderId="0" xfId="0" applyNumberFormat="1" applyFont="1" applyAlignment="1">
      <alignment horizontal="center"/>
    </xf>
    <xf numFmtId="166" fontId="8" fillId="0" borderId="0" xfId="0" applyNumberFormat="1" applyFont="1" applyAlignment="1" applyProtection="1">
      <alignment horizontal="center"/>
      <protection hidden="1"/>
    </xf>
    <xf numFmtId="0" fontId="5" fillId="0" borderId="0" xfId="0" applyFont="1"/>
    <xf numFmtId="164" fontId="8" fillId="0" borderId="4" xfId="0" applyNumberFormat="1" applyFont="1" applyBorder="1" applyAlignment="1" applyProtection="1">
      <alignment horizontal="center"/>
      <protection hidden="1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164" fontId="8" fillId="0" borderId="1" xfId="0" applyNumberFormat="1" applyFont="1" applyBorder="1" applyAlignment="1" applyProtection="1">
      <alignment horizontal="center"/>
      <protection hidden="1"/>
    </xf>
    <xf numFmtId="165" fontId="5" fillId="0" borderId="0" xfId="0" quotePrefix="1" applyNumberFormat="1" applyFont="1" applyAlignment="1">
      <alignment horizontal="center"/>
    </xf>
    <xf numFmtId="165" fontId="5" fillId="0" borderId="0" xfId="0" quotePrefix="1" applyNumberFormat="1" applyFont="1" applyAlignment="1" applyProtection="1">
      <alignment horizontal="center"/>
      <protection hidden="1"/>
    </xf>
    <xf numFmtId="0" fontId="5" fillId="0" borderId="8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center"/>
      <protection hidden="1"/>
    </xf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 applyProtection="1">
      <alignment horizontal="center"/>
      <protection hidden="1"/>
    </xf>
    <xf numFmtId="0" fontId="8" fillId="0" borderId="9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164" fontId="8" fillId="0" borderId="7" xfId="0" applyNumberFormat="1" applyFont="1" applyBorder="1" applyAlignment="1" applyProtection="1">
      <alignment horizontal="center"/>
      <protection hidden="1"/>
    </xf>
    <xf numFmtId="0" fontId="5" fillId="0" borderId="1" xfId="0" applyFont="1" applyBorder="1"/>
    <xf numFmtId="164" fontId="8" fillId="0" borderId="3" xfId="0" applyNumberFormat="1" applyFont="1" applyBorder="1" applyAlignment="1">
      <alignment horizontal="center"/>
    </xf>
    <xf numFmtId="164" fontId="8" fillId="0" borderId="9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>
      <alignment horizontal="center"/>
    </xf>
    <xf numFmtId="165" fontId="8" fillId="0" borderId="3" xfId="0" applyNumberFormat="1" applyFont="1" applyBorder="1" applyAlignment="1" applyProtection="1">
      <alignment horizontal="center"/>
      <protection hidden="1"/>
    </xf>
    <xf numFmtId="0" fontId="8" fillId="0" borderId="6" xfId="0" applyFont="1" applyBorder="1"/>
    <xf numFmtId="165" fontId="8" fillId="0" borderId="0" xfId="0" applyNumberFormat="1" applyFont="1"/>
    <xf numFmtId="165" fontId="8" fillId="0" borderId="0" xfId="0" applyNumberFormat="1" applyFont="1" applyProtection="1">
      <protection hidden="1"/>
    </xf>
    <xf numFmtId="165" fontId="8" fillId="0" borderId="1" xfId="0" applyNumberFormat="1" applyFont="1" applyBorder="1"/>
    <xf numFmtId="164" fontId="8" fillId="0" borderId="7" xfId="0" applyNumberFormat="1" applyFont="1" applyBorder="1"/>
    <xf numFmtId="0" fontId="8" fillId="0" borderId="0" xfId="0" applyFont="1" applyAlignment="1">
      <alignment horizontal="left"/>
    </xf>
    <xf numFmtId="2" fontId="8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6" fillId="0" borderId="0" xfId="0" applyFont="1"/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15" fillId="0" borderId="0" xfId="0" applyFont="1"/>
    <xf numFmtId="0" fontId="8" fillId="0" borderId="0" xfId="0" applyFont="1" applyProtection="1">
      <protection hidden="1"/>
    </xf>
    <xf numFmtId="0" fontId="16" fillId="0" borderId="0" xfId="0" applyFont="1"/>
    <xf numFmtId="0" fontId="15" fillId="0" borderId="0" xfId="0" applyFont="1" applyAlignment="1">
      <alignment vertical="top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 vertical="top" wrapText="1"/>
    </xf>
    <xf numFmtId="0" fontId="18" fillId="0" borderId="0" xfId="0" applyFont="1" applyAlignment="1">
      <alignment vertical="top"/>
    </xf>
    <xf numFmtId="0" fontId="19" fillId="0" borderId="0" xfId="0" applyFont="1"/>
    <xf numFmtId="164" fontId="8" fillId="0" borderId="5" xfId="0" applyNumberFormat="1" applyFont="1" applyBorder="1" applyAlignment="1">
      <alignment horizontal="center"/>
    </xf>
    <xf numFmtId="164" fontId="8" fillId="3" borderId="4" xfId="0" applyNumberFormat="1" applyFont="1" applyFill="1" applyBorder="1" applyAlignment="1">
      <alignment horizontal="center"/>
    </xf>
    <xf numFmtId="164" fontId="8" fillId="3" borderId="4" xfId="0" applyNumberFormat="1" applyFont="1" applyFill="1" applyBorder="1" applyAlignment="1" applyProtection="1">
      <alignment horizontal="center"/>
      <protection locked="0"/>
    </xf>
    <xf numFmtId="164" fontId="8" fillId="3" borderId="1" xfId="0" applyNumberFormat="1" applyFont="1" applyFill="1" applyBorder="1" applyAlignment="1" applyProtection="1">
      <alignment horizontal="center"/>
      <protection locked="0"/>
    </xf>
    <xf numFmtId="164" fontId="8" fillId="3" borderId="1" xfId="0" applyNumberFormat="1" applyFont="1" applyFill="1" applyBorder="1" applyProtection="1">
      <protection locked="0"/>
    </xf>
    <xf numFmtId="164" fontId="8" fillId="3" borderId="9" xfId="0" applyNumberFormat="1" applyFont="1" applyFill="1" applyBorder="1" applyProtection="1">
      <protection locked="0"/>
    </xf>
    <xf numFmtId="0" fontId="8" fillId="3" borderId="1" xfId="0" applyFont="1" applyFill="1" applyBorder="1" applyProtection="1">
      <protection locked="0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7" fillId="3" borderId="1" xfId="0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5" fillId="0" borderId="0" xfId="0" quotePrefix="1" applyFont="1" applyAlignment="1" applyProtection="1">
      <alignment horizontal="center"/>
      <protection hidden="1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76</xdr:row>
      <xdr:rowOff>50800</xdr:rowOff>
    </xdr:from>
    <xdr:to>
      <xdr:col>3</xdr:col>
      <xdr:colOff>111760</xdr:colOff>
      <xdr:row>79</xdr:row>
      <xdr:rowOff>111760</xdr:rowOff>
    </xdr:to>
    <xdr:pic>
      <xdr:nvPicPr>
        <xdr:cNvPr id="5" name="Picture 2" descr="New Logo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150080"/>
          <a:ext cx="196342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4"/>
  <sheetViews>
    <sheetView tabSelected="1" showWhiteSpace="0" view="pageLayout" zoomScale="75" zoomScaleNormal="75" zoomScalePageLayoutView="75" workbookViewId="0">
      <selection activeCell="H7" sqref="H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6" customWidth="1"/>
    <col min="12" max="12" width="25.7109375" customWidth="1"/>
  </cols>
  <sheetData>
    <row r="1" spans="1:13" ht="18.75" x14ac:dyDescent="0.3">
      <c r="A1" s="1"/>
      <c r="I1" s="2" t="s">
        <v>0</v>
      </c>
      <c r="J1" s="90"/>
      <c r="K1" s="90"/>
      <c r="L1" s="90"/>
    </row>
    <row r="2" spans="1:13" ht="26.25" x14ac:dyDescent="0.4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13" ht="14.45" customHeight="1" x14ac:dyDescent="0.3">
      <c r="A3" s="92" t="s">
        <v>83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13" ht="14.45" customHeight="1" x14ac:dyDescent="0.3">
      <c r="A4" s="94" t="s">
        <v>86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67"/>
    </row>
    <row r="5" spans="1:13" ht="18.75" x14ac:dyDescent="0.3">
      <c r="A5" s="10"/>
      <c r="B5" s="11"/>
      <c r="C5" s="11"/>
      <c r="D5" s="11"/>
      <c r="E5" s="11"/>
      <c r="F5" s="11"/>
      <c r="G5" s="11"/>
      <c r="H5" s="2" t="s">
        <v>2</v>
      </c>
      <c r="I5" s="2"/>
      <c r="J5" s="2"/>
      <c r="K5" s="12"/>
      <c r="L5" s="2" t="s">
        <v>3</v>
      </c>
      <c r="M5" s="67"/>
    </row>
    <row r="6" spans="1:13" ht="18.75" x14ac:dyDescent="0.3">
      <c r="A6" s="13"/>
      <c r="B6" s="14"/>
      <c r="C6" s="14"/>
      <c r="D6" s="14"/>
      <c r="E6" s="14"/>
      <c r="F6" s="14"/>
      <c r="G6" s="14"/>
      <c r="H6" s="15" t="s">
        <v>4</v>
      </c>
      <c r="I6" s="16">
        <v>5.9</v>
      </c>
      <c r="J6" s="15"/>
      <c r="K6" s="17"/>
      <c r="L6" s="15" t="s">
        <v>4</v>
      </c>
      <c r="M6" s="67"/>
    </row>
    <row r="7" spans="1:13" ht="18.75" x14ac:dyDescent="0.3">
      <c r="A7" s="18" t="s">
        <v>5</v>
      </c>
      <c r="B7" s="19" t="s">
        <v>62</v>
      </c>
      <c r="C7" s="19"/>
      <c r="D7" s="19"/>
      <c r="E7" s="19"/>
      <c r="F7" s="19"/>
      <c r="G7" s="19"/>
      <c r="H7" s="82"/>
      <c r="I7" s="20"/>
      <c r="J7" s="21"/>
      <c r="K7" s="22"/>
      <c r="L7" s="23">
        <f>H7</f>
        <v>0</v>
      </c>
      <c r="M7" s="67"/>
    </row>
    <row r="8" spans="1:13" ht="18.75" x14ac:dyDescent="0.3">
      <c r="A8" s="24"/>
      <c r="B8" s="3" t="s">
        <v>82</v>
      </c>
      <c r="C8" s="3"/>
      <c r="D8" s="3"/>
      <c r="E8" s="3"/>
      <c r="F8" s="3"/>
      <c r="G8" s="3"/>
      <c r="H8" s="82"/>
      <c r="I8" s="25"/>
      <c r="J8" s="26"/>
      <c r="K8" s="27"/>
      <c r="L8" s="23">
        <f>H8</f>
        <v>0</v>
      </c>
      <c r="M8" s="67"/>
    </row>
    <row r="9" spans="1:13" ht="18.75" x14ac:dyDescent="0.3">
      <c r="A9" s="24"/>
      <c r="B9" s="3" t="s">
        <v>6</v>
      </c>
      <c r="C9" s="3"/>
      <c r="D9" s="3"/>
      <c r="E9" s="3"/>
      <c r="F9" s="3"/>
      <c r="G9" s="3"/>
      <c r="H9" s="82"/>
      <c r="I9" s="25"/>
      <c r="J9" s="26"/>
      <c r="K9" s="27"/>
      <c r="L9" s="23">
        <f>H9</f>
        <v>0</v>
      </c>
      <c r="M9" s="67"/>
    </row>
    <row r="10" spans="1:13" ht="18.75" x14ac:dyDescent="0.3">
      <c r="A10" s="24"/>
      <c r="B10" s="3" t="s">
        <v>7</v>
      </c>
      <c r="C10" s="3"/>
      <c r="D10" s="3"/>
      <c r="E10" s="3"/>
      <c r="F10" s="3"/>
      <c r="G10" s="3"/>
      <c r="H10" s="82"/>
      <c r="I10" s="25"/>
      <c r="J10" s="26"/>
      <c r="K10" s="27"/>
      <c r="L10" s="23">
        <f>H10</f>
        <v>0</v>
      </c>
      <c r="M10" s="67"/>
    </row>
    <row r="11" spans="1:13" ht="18.75" x14ac:dyDescent="0.3">
      <c r="A11" s="24"/>
      <c r="B11" s="76"/>
      <c r="C11" s="28" t="s">
        <v>8</v>
      </c>
      <c r="D11" s="3"/>
      <c r="E11" s="3"/>
      <c r="F11" s="3"/>
      <c r="G11" s="3"/>
      <c r="H11" s="29">
        <f>H7+H9+H10+H8</f>
        <v>0</v>
      </c>
      <c r="I11" s="25"/>
      <c r="J11" s="30"/>
      <c r="K11" s="31"/>
      <c r="L11" s="32">
        <f>SUM(L7:L10)</f>
        <v>0</v>
      </c>
      <c r="M11" s="67"/>
    </row>
    <row r="12" spans="1:13" ht="18.75" x14ac:dyDescent="0.3">
      <c r="A12" s="24"/>
      <c r="B12" s="3"/>
      <c r="C12" s="3"/>
      <c r="D12" s="3"/>
      <c r="E12" s="3"/>
      <c r="F12" s="3"/>
      <c r="G12" s="3"/>
      <c r="H12" s="76"/>
      <c r="I12" s="25"/>
      <c r="J12" s="30"/>
      <c r="K12" s="31"/>
      <c r="L12" s="33"/>
      <c r="M12" s="67"/>
    </row>
    <row r="13" spans="1:13" ht="18.75" x14ac:dyDescent="0.3">
      <c r="A13" s="24"/>
      <c r="B13" s="28" t="s">
        <v>52</v>
      </c>
      <c r="C13" s="28"/>
      <c r="D13" s="28"/>
      <c r="E13" s="28"/>
      <c r="F13" s="28"/>
      <c r="G13" s="76"/>
      <c r="H13" s="76"/>
      <c r="I13" s="34">
        <f>(I6-H11)</f>
        <v>5.9</v>
      </c>
      <c r="J13" s="35"/>
      <c r="K13" s="36"/>
      <c r="L13" s="33"/>
      <c r="M13" s="67"/>
    </row>
    <row r="14" spans="1:13" ht="18.75" x14ac:dyDescent="0.3">
      <c r="A14" s="37"/>
      <c r="B14" s="38"/>
      <c r="C14" s="38"/>
      <c r="D14" s="38"/>
      <c r="E14" s="38"/>
      <c r="F14" s="38"/>
      <c r="G14" s="38"/>
      <c r="H14" s="39"/>
      <c r="I14" s="40"/>
      <c r="J14" s="41"/>
      <c r="K14" s="42"/>
      <c r="L14" s="43"/>
      <c r="M14" s="67"/>
    </row>
    <row r="15" spans="1:13" ht="18.75" x14ac:dyDescent="0.3">
      <c r="A15" s="18" t="s">
        <v>9</v>
      </c>
      <c r="B15" s="19" t="s">
        <v>10</v>
      </c>
      <c r="C15" s="19"/>
      <c r="D15" s="19"/>
      <c r="E15" s="19"/>
      <c r="F15" s="19"/>
      <c r="G15" s="19"/>
      <c r="H15" s="82"/>
      <c r="I15" s="20"/>
      <c r="J15" s="25"/>
      <c r="K15" s="20"/>
      <c r="L15" s="32">
        <f>IF($I$13&lt;=0,0,IF($I$13&lt;$H$20,($I$13/$H$20)*H15,H15))</f>
        <v>0</v>
      </c>
      <c r="M15" s="67"/>
    </row>
    <row r="16" spans="1:13" ht="18.75" x14ac:dyDescent="0.3">
      <c r="A16" s="24"/>
      <c r="B16" s="3" t="s">
        <v>65</v>
      </c>
      <c r="C16" s="3"/>
      <c r="D16" s="3"/>
      <c r="E16" s="3"/>
      <c r="F16" s="3"/>
      <c r="G16" s="3"/>
      <c r="H16" s="82"/>
      <c r="I16" s="25"/>
      <c r="J16" s="25"/>
      <c r="K16" s="25"/>
      <c r="L16" s="32">
        <f t="shared" ref="L16:L19" si="0">IF($I$13&lt;=0,0,IF($I$13&lt;$H$20,($I$13/$H$20)*H16,H16))</f>
        <v>0</v>
      </c>
      <c r="M16" s="67"/>
    </row>
    <row r="17" spans="1:13" ht="18.75" x14ac:dyDescent="0.3">
      <c r="A17" s="24"/>
      <c r="B17" s="3" t="s">
        <v>11</v>
      </c>
      <c r="C17" s="3"/>
      <c r="D17" s="3"/>
      <c r="E17" s="3"/>
      <c r="F17" s="3"/>
      <c r="G17" s="3"/>
      <c r="H17" s="82"/>
      <c r="I17" s="25"/>
      <c r="J17" s="25"/>
      <c r="K17" s="25"/>
      <c r="L17" s="32">
        <f t="shared" si="0"/>
        <v>0</v>
      </c>
      <c r="M17" s="67"/>
    </row>
    <row r="18" spans="1:13" ht="18.75" x14ac:dyDescent="0.3">
      <c r="A18" s="24"/>
      <c r="B18" s="3" t="s">
        <v>12</v>
      </c>
      <c r="C18" s="3"/>
      <c r="D18" s="3"/>
      <c r="E18" s="3"/>
      <c r="F18" s="3"/>
      <c r="G18" s="3"/>
      <c r="H18" s="82"/>
      <c r="I18" s="25"/>
      <c r="J18" s="25"/>
      <c r="K18" s="25"/>
      <c r="L18" s="32">
        <f t="shared" si="0"/>
        <v>0</v>
      </c>
      <c r="M18" s="67"/>
    </row>
    <row r="19" spans="1:13" ht="18.75" x14ac:dyDescent="0.3">
      <c r="A19" s="24"/>
      <c r="B19" s="3" t="s">
        <v>13</v>
      </c>
      <c r="C19" s="3"/>
      <c r="D19" s="3"/>
      <c r="E19" s="3"/>
      <c r="F19" s="3"/>
      <c r="G19" s="3"/>
      <c r="H19" s="82"/>
      <c r="I19" s="25"/>
      <c r="J19" s="25"/>
      <c r="K19" s="25"/>
      <c r="L19" s="32">
        <f t="shared" si="0"/>
        <v>0</v>
      </c>
      <c r="M19" s="67"/>
    </row>
    <row r="20" spans="1:13" ht="18.75" x14ac:dyDescent="0.3">
      <c r="A20" s="24"/>
      <c r="B20" s="3"/>
      <c r="C20" s="28" t="s">
        <v>14</v>
      </c>
      <c r="D20" s="3"/>
      <c r="E20" s="3"/>
      <c r="F20" s="3"/>
      <c r="G20" s="3"/>
      <c r="H20" s="29">
        <f>H15+H16+H17+H18+H19</f>
        <v>0</v>
      </c>
      <c r="I20" s="25"/>
      <c r="J20" s="31"/>
      <c r="K20" s="31"/>
      <c r="L20" s="32">
        <f>SUM(L15:L19)</f>
        <v>0</v>
      </c>
      <c r="M20" s="67"/>
    </row>
    <row r="21" spans="1:13" ht="18.75" x14ac:dyDescent="0.3">
      <c r="A21" s="24"/>
      <c r="B21" s="3"/>
      <c r="C21" s="3"/>
      <c r="D21" s="3"/>
      <c r="E21" s="3"/>
      <c r="F21" s="3"/>
      <c r="G21" s="3"/>
      <c r="H21" s="44"/>
      <c r="I21" s="25"/>
      <c r="J21" s="31"/>
      <c r="K21" s="31"/>
      <c r="L21" s="45"/>
      <c r="M21" s="67"/>
    </row>
    <row r="22" spans="1:13" ht="18.75" x14ac:dyDescent="0.3">
      <c r="A22" s="24"/>
      <c r="B22" s="28" t="s">
        <v>15</v>
      </c>
      <c r="C22" s="3"/>
      <c r="D22" s="3"/>
      <c r="E22" s="3"/>
      <c r="F22" s="3"/>
      <c r="G22" s="76"/>
      <c r="H22" s="44"/>
      <c r="I22" s="34">
        <f>IF(I13&lt;=0,0,I13-L20)</f>
        <v>5.9</v>
      </c>
      <c r="J22" s="36"/>
      <c r="K22" s="36"/>
      <c r="L22" s="46"/>
      <c r="M22" s="67"/>
    </row>
    <row r="23" spans="1:13" ht="18.75" x14ac:dyDescent="0.3">
      <c r="A23" s="37"/>
      <c r="B23" s="38"/>
      <c r="C23" s="38"/>
      <c r="D23" s="38"/>
      <c r="E23" s="38"/>
      <c r="F23" s="38"/>
      <c r="G23" s="38"/>
      <c r="H23" s="47"/>
      <c r="I23" s="34"/>
      <c r="J23" s="42"/>
      <c r="K23" s="42"/>
      <c r="L23" s="48"/>
      <c r="M23" s="67"/>
    </row>
    <row r="24" spans="1:13" ht="18.75" x14ac:dyDescent="0.3">
      <c r="A24" s="18" t="s">
        <v>16</v>
      </c>
      <c r="B24" s="19" t="s">
        <v>17</v>
      </c>
      <c r="C24" s="19"/>
      <c r="D24" s="19"/>
      <c r="E24" s="19"/>
      <c r="F24" s="19"/>
      <c r="G24" s="19"/>
      <c r="H24" s="82"/>
      <c r="I24" s="25"/>
      <c r="J24" s="25"/>
      <c r="K24" s="20"/>
      <c r="L24" s="32">
        <f>IF($I$22&lt;=0,0,IF($I$22&lt;$H$26,($I$22/$H$26)*H24,H24))</f>
        <v>0</v>
      </c>
      <c r="M24" s="67"/>
    </row>
    <row r="25" spans="1:13" ht="18.75" x14ac:dyDescent="0.3">
      <c r="A25" s="24"/>
      <c r="B25" s="3" t="s">
        <v>64</v>
      </c>
      <c r="C25" s="28"/>
      <c r="D25" s="3"/>
      <c r="E25" s="3"/>
      <c r="F25" s="3"/>
      <c r="G25" s="3"/>
      <c r="H25" s="82"/>
      <c r="I25" s="25"/>
      <c r="J25" s="25"/>
      <c r="K25" s="25"/>
      <c r="L25" s="32">
        <f>IF($I$22&lt;=0,0,IF($I$22&lt;$H$26,($I$22/$H$26)*H25,H25))</f>
        <v>0</v>
      </c>
      <c r="M25" s="67"/>
    </row>
    <row r="26" spans="1:13" ht="18.75" x14ac:dyDescent="0.3">
      <c r="A26" s="24"/>
      <c r="B26" s="3"/>
      <c r="C26" s="28" t="s">
        <v>50</v>
      </c>
      <c r="D26" s="3"/>
      <c r="E26" s="3"/>
      <c r="F26" s="3"/>
      <c r="G26" s="3"/>
      <c r="H26" s="29">
        <f>H24+H25</f>
        <v>0</v>
      </c>
      <c r="I26" s="25"/>
      <c r="J26" s="31"/>
      <c r="K26" s="31"/>
      <c r="L26" s="32">
        <f>L24+L25</f>
        <v>0</v>
      </c>
      <c r="M26" s="67"/>
    </row>
    <row r="27" spans="1:13" ht="18.75" x14ac:dyDescent="0.3">
      <c r="A27" s="24"/>
      <c r="B27" s="28" t="s">
        <v>18</v>
      </c>
      <c r="C27" s="3"/>
      <c r="D27" s="3"/>
      <c r="E27" s="3"/>
      <c r="F27" s="3"/>
      <c r="G27" s="76"/>
      <c r="H27" s="44"/>
      <c r="I27" s="34">
        <f>IF(I22&lt;=0,0,I22-L26)</f>
        <v>5.9</v>
      </c>
      <c r="J27" s="31"/>
      <c r="K27" s="31"/>
      <c r="L27" s="49"/>
      <c r="M27" s="67"/>
    </row>
    <row r="28" spans="1:13" ht="18.75" x14ac:dyDescent="0.3">
      <c r="A28" s="37"/>
      <c r="B28" s="38"/>
      <c r="C28" s="50"/>
      <c r="D28" s="38"/>
      <c r="E28" s="38"/>
      <c r="F28" s="38"/>
      <c r="G28" s="38"/>
      <c r="H28" s="47"/>
      <c r="I28" s="29"/>
      <c r="J28" s="42"/>
      <c r="K28" s="31"/>
      <c r="L28" s="48"/>
      <c r="M28" s="67"/>
    </row>
    <row r="29" spans="1:13" ht="18.75" x14ac:dyDescent="0.3">
      <c r="A29" s="24" t="s">
        <v>19</v>
      </c>
      <c r="B29" s="3" t="s">
        <v>20</v>
      </c>
      <c r="C29" s="28"/>
      <c r="D29" s="3"/>
      <c r="E29" s="3"/>
      <c r="F29" s="3"/>
      <c r="G29" s="3"/>
      <c r="H29" s="82"/>
      <c r="I29" s="25"/>
      <c r="J29" s="25"/>
      <c r="K29" s="20"/>
      <c r="L29" s="32">
        <f>IF($I$27&lt;=0,0,IF($I$27&lt;$H$29,($I$27/$H$29)*H29,H29))</f>
        <v>0</v>
      </c>
      <c r="M29" s="67"/>
    </row>
    <row r="30" spans="1:13" ht="18.75" x14ac:dyDescent="0.3">
      <c r="A30" s="24"/>
      <c r="B30" s="3"/>
      <c r="C30" s="28" t="s">
        <v>87</v>
      </c>
      <c r="D30" s="3"/>
      <c r="E30" s="3"/>
      <c r="F30" s="3"/>
      <c r="G30" s="3"/>
      <c r="H30" s="81">
        <f>H29</f>
        <v>0</v>
      </c>
      <c r="I30" s="25"/>
      <c r="J30" s="31"/>
      <c r="K30" s="31"/>
      <c r="L30" s="80">
        <f>L29</f>
        <v>0</v>
      </c>
      <c r="M30" s="67"/>
    </row>
    <row r="31" spans="1:13" ht="18.75" x14ac:dyDescent="0.3">
      <c r="A31" s="24"/>
      <c r="B31" s="28" t="s">
        <v>21</v>
      </c>
      <c r="C31" s="3"/>
      <c r="D31" s="3"/>
      <c r="E31" s="3"/>
      <c r="F31" s="3"/>
      <c r="G31" s="76"/>
      <c r="H31" s="44"/>
      <c r="I31" s="34">
        <f>IF(I27&lt;=0,0,I27-L30)</f>
        <v>5.9</v>
      </c>
      <c r="J31" s="31"/>
      <c r="K31" s="31"/>
      <c r="L31" s="46"/>
      <c r="M31" s="67"/>
    </row>
    <row r="32" spans="1:13" ht="18.75" x14ac:dyDescent="0.3">
      <c r="A32" s="37"/>
      <c r="B32" s="38"/>
      <c r="C32" s="38"/>
      <c r="D32" s="38"/>
      <c r="E32" s="38"/>
      <c r="F32" s="38"/>
      <c r="G32" s="38"/>
      <c r="H32" s="47"/>
      <c r="I32" s="34"/>
      <c r="J32" s="42"/>
      <c r="K32" s="42"/>
      <c r="L32" s="48"/>
      <c r="M32" s="67"/>
    </row>
    <row r="33" spans="1:13" ht="18.75" x14ac:dyDescent="0.3">
      <c r="A33" s="18" t="s">
        <v>22</v>
      </c>
      <c r="B33" s="19" t="s">
        <v>23</v>
      </c>
      <c r="C33" s="19"/>
      <c r="D33" s="19"/>
      <c r="E33" s="19"/>
      <c r="F33" s="19"/>
      <c r="G33" s="19"/>
      <c r="H33" s="82"/>
      <c r="I33" s="20"/>
      <c r="J33" s="25"/>
      <c r="K33" s="20"/>
      <c r="L33" s="32">
        <f>IF($I$31&lt;=0,0,IF($I$31&lt;$H$37,($I$31/$H$37)*H33,H33))</f>
        <v>0</v>
      </c>
      <c r="M33" s="67"/>
    </row>
    <row r="34" spans="1:13" ht="18.75" x14ac:dyDescent="0.3">
      <c r="A34" s="24"/>
      <c r="B34" s="3" t="s">
        <v>24</v>
      </c>
      <c r="C34" s="3"/>
      <c r="D34" s="3"/>
      <c r="E34" s="3"/>
      <c r="F34" s="3"/>
      <c r="G34" s="3"/>
      <c r="H34" s="82"/>
      <c r="I34" s="25"/>
      <c r="J34" s="25"/>
      <c r="K34" s="25"/>
      <c r="L34" s="32">
        <f t="shared" ref="L34:L36" si="1">IF($I$31&lt;=0,0,IF($I$31&lt;$H$37,($I$31/$H$37)*H34,H34))</f>
        <v>0</v>
      </c>
      <c r="M34" s="67"/>
    </row>
    <row r="35" spans="1:13" ht="18.75" x14ac:dyDescent="0.3">
      <c r="A35" s="24"/>
      <c r="B35" s="3" t="s">
        <v>25</v>
      </c>
      <c r="C35" s="3"/>
      <c r="D35" s="3"/>
      <c r="E35" s="3"/>
      <c r="F35" s="3"/>
      <c r="G35" s="3"/>
      <c r="H35" s="83"/>
      <c r="I35" s="25"/>
      <c r="J35" s="25"/>
      <c r="K35" s="25"/>
      <c r="L35" s="32">
        <f t="shared" si="1"/>
        <v>0</v>
      </c>
      <c r="M35" s="67"/>
    </row>
    <row r="36" spans="1:13" ht="18.75" x14ac:dyDescent="0.3">
      <c r="A36" s="24"/>
      <c r="B36" s="3" t="s">
        <v>26</v>
      </c>
      <c r="C36" s="3"/>
      <c r="D36" s="3"/>
      <c r="E36" s="3"/>
      <c r="F36" s="3"/>
      <c r="G36" s="3"/>
      <c r="H36" s="82"/>
      <c r="I36" s="25"/>
      <c r="J36" s="25"/>
      <c r="K36" s="25"/>
      <c r="L36" s="32">
        <f t="shared" si="1"/>
        <v>0</v>
      </c>
      <c r="M36" s="67"/>
    </row>
    <row r="37" spans="1:13" ht="18.75" x14ac:dyDescent="0.3">
      <c r="A37" s="24"/>
      <c r="B37" s="3"/>
      <c r="C37" s="28" t="s">
        <v>27</v>
      </c>
      <c r="D37" s="3"/>
      <c r="E37" s="3"/>
      <c r="F37" s="3"/>
      <c r="G37" s="3"/>
      <c r="H37" s="29">
        <f>H33+H34+H35+H36</f>
        <v>0</v>
      </c>
      <c r="I37" s="25"/>
      <c r="J37" s="31"/>
      <c r="K37" s="31"/>
      <c r="L37" s="32">
        <f>SUM(L33:L36)</f>
        <v>0</v>
      </c>
      <c r="M37" s="67"/>
    </row>
    <row r="38" spans="1:13" ht="18.75" x14ac:dyDescent="0.3">
      <c r="A38" s="24"/>
      <c r="B38" s="3"/>
      <c r="C38" s="28"/>
      <c r="D38" s="3"/>
      <c r="E38" s="3"/>
      <c r="F38" s="3"/>
      <c r="G38" s="3"/>
      <c r="H38" s="44"/>
      <c r="I38" s="25"/>
      <c r="J38" s="31"/>
      <c r="K38" s="31"/>
      <c r="L38" s="46"/>
      <c r="M38" s="67"/>
    </row>
    <row r="39" spans="1:13" ht="18.75" x14ac:dyDescent="0.3">
      <c r="A39" s="24"/>
      <c r="B39" s="28" t="s">
        <v>28</v>
      </c>
      <c r="C39" s="3"/>
      <c r="D39" s="3"/>
      <c r="E39" s="3"/>
      <c r="F39" s="3"/>
      <c r="G39" s="76"/>
      <c r="H39" s="44"/>
      <c r="I39" s="34">
        <f>IF(I31&lt;=0,0,I31-L37)</f>
        <v>5.9</v>
      </c>
      <c r="J39" s="31"/>
      <c r="K39" s="31"/>
      <c r="L39" s="46"/>
      <c r="M39" s="67"/>
    </row>
    <row r="40" spans="1:13" ht="18.75" x14ac:dyDescent="0.3">
      <c r="A40" s="37"/>
      <c r="B40" s="38"/>
      <c r="C40" s="38"/>
      <c r="D40" s="38"/>
      <c r="E40" s="38"/>
      <c r="F40" s="38"/>
      <c r="G40" s="38"/>
      <c r="H40" s="47"/>
      <c r="I40" s="34"/>
      <c r="J40" s="42"/>
      <c r="K40" s="42"/>
      <c r="L40" s="48"/>
      <c r="M40" s="67"/>
    </row>
    <row r="41" spans="1:13" ht="18.75" x14ac:dyDescent="0.3">
      <c r="A41" s="18" t="s">
        <v>29</v>
      </c>
      <c r="B41" s="19" t="s">
        <v>30</v>
      </c>
      <c r="C41" s="19"/>
      <c r="D41" s="19"/>
      <c r="E41" s="19"/>
      <c r="F41" s="19"/>
      <c r="G41" s="19"/>
      <c r="H41" s="82"/>
      <c r="I41" s="20"/>
      <c r="J41" s="25"/>
      <c r="K41" s="20"/>
      <c r="L41" s="32">
        <f>IF($I$39&lt;=0,0,IF($I$39&lt;H41,($I$39/H41)*H41,H41))</f>
        <v>0</v>
      </c>
      <c r="M41" s="67"/>
    </row>
    <row r="42" spans="1:13" ht="14.45" customHeight="1" x14ac:dyDescent="0.3">
      <c r="A42" s="24"/>
      <c r="B42" s="3" t="s">
        <v>51</v>
      </c>
      <c r="C42" s="3"/>
      <c r="D42" s="3"/>
      <c r="E42" s="3"/>
      <c r="F42" s="3"/>
      <c r="G42" s="3"/>
      <c r="H42" s="3"/>
      <c r="I42" s="68"/>
      <c r="J42" s="57"/>
      <c r="K42" s="57"/>
      <c r="L42" s="45"/>
      <c r="M42" s="67"/>
    </row>
    <row r="43" spans="1:13" ht="18" customHeight="1" x14ac:dyDescent="0.3">
      <c r="A43" s="24"/>
      <c r="B43" s="98" t="s">
        <v>89</v>
      </c>
      <c r="C43" s="98"/>
      <c r="D43" s="98"/>
      <c r="E43" s="98"/>
      <c r="F43" s="98"/>
      <c r="G43" s="98"/>
      <c r="H43" s="44"/>
      <c r="I43" s="25"/>
      <c r="J43" s="31"/>
      <c r="K43" s="31"/>
      <c r="L43" s="46"/>
      <c r="M43" s="67"/>
    </row>
    <row r="44" spans="1:13" ht="18" customHeight="1" x14ac:dyDescent="0.3">
      <c r="A44" s="24"/>
      <c r="B44" s="73"/>
      <c r="C44" s="100" t="s">
        <v>88</v>
      </c>
      <c r="D44" s="100"/>
      <c r="E44" s="100"/>
      <c r="F44" s="73"/>
      <c r="G44" s="73"/>
      <c r="H44" s="47">
        <f>H41</f>
        <v>0</v>
      </c>
      <c r="I44" s="25"/>
      <c r="J44" s="31"/>
      <c r="K44" s="31"/>
      <c r="L44" s="48">
        <f>L41</f>
        <v>0</v>
      </c>
      <c r="M44" s="67"/>
    </row>
    <row r="45" spans="1:13" ht="18" customHeight="1" x14ac:dyDescent="0.3">
      <c r="A45" s="24"/>
      <c r="B45" s="28" t="s">
        <v>31</v>
      </c>
      <c r="C45" s="3"/>
      <c r="D45" s="3"/>
      <c r="E45" s="3"/>
      <c r="F45" s="3"/>
      <c r="G45" s="76"/>
      <c r="H45" s="44"/>
      <c r="I45" s="34">
        <f>IF(I39&lt;=0,0,I39-L44)</f>
        <v>5.9</v>
      </c>
      <c r="J45" s="31"/>
      <c r="K45" s="31"/>
      <c r="L45" s="46"/>
      <c r="M45" s="67"/>
    </row>
    <row r="46" spans="1:13" ht="18.75" x14ac:dyDescent="0.3">
      <c r="A46" s="37"/>
      <c r="B46" s="38"/>
      <c r="C46" s="38"/>
      <c r="D46" s="38"/>
      <c r="E46" s="38"/>
      <c r="F46" s="38"/>
      <c r="G46" s="38"/>
      <c r="H46" s="47"/>
      <c r="I46" s="34"/>
      <c r="J46" s="42"/>
      <c r="K46" s="42"/>
      <c r="L46" s="48"/>
      <c r="M46" s="67"/>
    </row>
    <row r="47" spans="1:13" ht="18.75" x14ac:dyDescent="0.3">
      <c r="A47" s="18" t="s">
        <v>32</v>
      </c>
      <c r="B47" s="19" t="s">
        <v>84</v>
      </c>
      <c r="C47" s="19"/>
      <c r="D47" s="19"/>
      <c r="E47" s="19"/>
      <c r="F47" s="19"/>
      <c r="G47" s="19"/>
      <c r="H47" s="82"/>
      <c r="I47" s="20"/>
      <c r="J47" s="25"/>
      <c r="K47" s="20"/>
      <c r="L47" s="32">
        <f>IF($I$45&lt;=0,0,IF($I$45&lt;$H$51,($I$45/$H$51)*H47,H47))</f>
        <v>0</v>
      </c>
      <c r="M47" s="67"/>
    </row>
    <row r="48" spans="1:13" ht="18.75" x14ac:dyDescent="0.3">
      <c r="A48" s="24"/>
      <c r="B48" s="3" t="s">
        <v>33</v>
      </c>
      <c r="C48" s="3"/>
      <c r="D48" s="3"/>
      <c r="E48" s="3"/>
      <c r="F48" s="3"/>
      <c r="G48" s="3"/>
      <c r="H48" s="82"/>
      <c r="I48" s="25"/>
      <c r="J48" s="25"/>
      <c r="K48" s="25"/>
      <c r="L48" s="32">
        <f t="shared" ref="L48:L50" si="2">IF($I$45&lt;=0,0,IF($I$45&lt;$H$51,($I$45/$H$51)*H48,H48))</f>
        <v>0</v>
      </c>
      <c r="M48" s="67"/>
    </row>
    <row r="49" spans="1:18" ht="18.75" x14ac:dyDescent="0.3">
      <c r="A49" s="24"/>
      <c r="B49" s="3" t="s">
        <v>34</v>
      </c>
      <c r="C49" s="3"/>
      <c r="D49" s="3"/>
      <c r="E49" s="3"/>
      <c r="F49" s="3"/>
      <c r="G49" s="3"/>
      <c r="H49" s="82"/>
      <c r="I49" s="25"/>
      <c r="J49" s="25"/>
      <c r="K49" s="25"/>
      <c r="L49" s="32">
        <f t="shared" si="2"/>
        <v>0</v>
      </c>
      <c r="M49" s="67"/>
    </row>
    <row r="50" spans="1:18" ht="18.75" x14ac:dyDescent="0.3">
      <c r="A50" s="24"/>
      <c r="B50" s="3" t="s">
        <v>35</v>
      </c>
      <c r="C50" s="3"/>
      <c r="D50" s="3"/>
      <c r="E50" s="3"/>
      <c r="F50" s="3"/>
      <c r="G50" s="3"/>
      <c r="H50" s="82"/>
      <c r="I50" s="25"/>
      <c r="J50" s="25"/>
      <c r="K50" s="25"/>
      <c r="L50" s="32">
        <f t="shared" si="2"/>
        <v>0</v>
      </c>
      <c r="M50" s="67"/>
    </row>
    <row r="51" spans="1:18" ht="18.75" x14ac:dyDescent="0.3">
      <c r="A51" s="24"/>
      <c r="B51" s="3"/>
      <c r="C51" s="28" t="s">
        <v>36</v>
      </c>
      <c r="D51" s="3"/>
      <c r="E51" s="3"/>
      <c r="F51" s="3"/>
      <c r="G51" s="3"/>
      <c r="H51" s="29">
        <f>H47+H48+H49+H50</f>
        <v>0</v>
      </c>
      <c r="I51" s="25"/>
      <c r="J51" s="25"/>
      <c r="K51" s="31"/>
      <c r="L51" s="32">
        <f>SUM(L47:L50)</f>
        <v>0</v>
      </c>
      <c r="M51" s="67"/>
    </row>
    <row r="52" spans="1:18" ht="18.75" x14ac:dyDescent="0.3">
      <c r="A52" s="24"/>
      <c r="B52" s="3"/>
      <c r="C52" s="3"/>
      <c r="D52" s="3"/>
      <c r="E52" s="3"/>
      <c r="F52" s="3"/>
      <c r="G52" s="3"/>
      <c r="H52" s="44"/>
      <c r="I52" s="25"/>
      <c r="J52" s="25"/>
      <c r="K52" s="31"/>
      <c r="L52" s="46"/>
      <c r="M52" s="67"/>
    </row>
    <row r="53" spans="1:18" ht="18.75" x14ac:dyDescent="0.3">
      <c r="A53" s="24"/>
      <c r="B53" s="28" t="s">
        <v>37</v>
      </c>
      <c r="C53" s="28"/>
      <c r="D53" s="28"/>
      <c r="E53" s="28"/>
      <c r="F53" s="28"/>
      <c r="G53" s="28"/>
      <c r="H53" s="44"/>
      <c r="I53" s="34">
        <f>IF(I45&lt;=0,0,I45-L51)</f>
        <v>5.9</v>
      </c>
      <c r="J53" s="25"/>
      <c r="K53" s="31"/>
      <c r="L53" s="46"/>
      <c r="M53" s="67"/>
    </row>
    <row r="54" spans="1:18" ht="18.75" x14ac:dyDescent="0.3">
      <c r="A54" s="37"/>
      <c r="B54" s="50"/>
      <c r="C54" s="50"/>
      <c r="D54" s="50"/>
      <c r="E54" s="50"/>
      <c r="F54" s="50"/>
      <c r="G54" s="50"/>
      <c r="H54" s="47"/>
      <c r="I54" s="47"/>
      <c r="J54" s="34"/>
      <c r="K54" s="31"/>
      <c r="L54" s="46"/>
      <c r="M54" s="67"/>
      <c r="P54" s="4"/>
      <c r="Q54" s="5"/>
      <c r="R54" s="5"/>
    </row>
    <row r="55" spans="1:18" ht="18.75" x14ac:dyDescent="0.3">
      <c r="A55" s="24" t="s">
        <v>38</v>
      </c>
      <c r="B55" s="28" t="s">
        <v>39</v>
      </c>
      <c r="C55" s="28"/>
      <c r="D55" s="28"/>
      <c r="E55" s="28"/>
      <c r="F55" s="28"/>
      <c r="G55" s="28"/>
      <c r="H55" s="83"/>
      <c r="I55" s="44"/>
      <c r="J55" s="25"/>
      <c r="K55" s="20"/>
      <c r="L55" s="32">
        <f>IF($I$53&lt;=0,0,IF($I$53&lt;H55,($I$53/H55)*H55,H55))</f>
        <v>0</v>
      </c>
      <c r="M55" s="67"/>
    </row>
    <row r="56" spans="1:18" ht="18.75" x14ac:dyDescent="0.3">
      <c r="A56" s="24"/>
      <c r="B56" s="28"/>
      <c r="C56" s="28"/>
      <c r="D56" s="28"/>
      <c r="E56" s="28"/>
      <c r="F56" s="28"/>
      <c r="G56" s="28"/>
      <c r="H56" s="51"/>
      <c r="I56" s="44"/>
      <c r="J56" s="25"/>
      <c r="K56" s="31"/>
      <c r="L56" s="45"/>
      <c r="M56" s="67"/>
    </row>
    <row r="57" spans="1:18" ht="18.75" x14ac:dyDescent="0.3">
      <c r="A57" s="24"/>
      <c r="B57" s="28" t="s">
        <v>40</v>
      </c>
      <c r="C57" s="28"/>
      <c r="D57" s="28"/>
      <c r="E57" s="28"/>
      <c r="F57" s="28"/>
      <c r="G57" s="28"/>
      <c r="H57" s="34">
        <f>SUM(H11+H20+H26+H30+H37+H44+H51+H55)</f>
        <v>0</v>
      </c>
      <c r="I57" s="44"/>
      <c r="J57" s="25"/>
      <c r="K57" s="31"/>
      <c r="L57" s="52">
        <f>SUM(L11+L20+L24+L25+L29+L37+L39+L41+L45+L51+L55)</f>
        <v>0</v>
      </c>
      <c r="M57" s="67"/>
    </row>
    <row r="58" spans="1:18" ht="18.75" x14ac:dyDescent="0.3">
      <c r="A58" s="37"/>
      <c r="B58" s="38"/>
      <c r="C58" s="38"/>
      <c r="D58" s="38"/>
      <c r="E58" s="38"/>
      <c r="F58" s="38"/>
      <c r="G58" s="38"/>
      <c r="H58" s="47"/>
      <c r="I58" s="47"/>
      <c r="J58" s="25"/>
      <c r="K58" s="42"/>
      <c r="L58" s="48"/>
      <c r="M58" s="67"/>
    </row>
    <row r="59" spans="1:18" ht="18.75" x14ac:dyDescent="0.3">
      <c r="A59" s="18" t="s">
        <v>66</v>
      </c>
      <c r="B59" s="19"/>
      <c r="C59" s="19"/>
      <c r="D59" s="19"/>
      <c r="E59" s="19"/>
      <c r="F59" s="19"/>
      <c r="G59" s="19"/>
      <c r="H59" s="53"/>
      <c r="I59" s="53"/>
      <c r="J59" s="30"/>
      <c r="K59" s="54"/>
      <c r="L59" s="45"/>
      <c r="M59" s="67"/>
    </row>
    <row r="60" spans="1:18" ht="18.75" x14ac:dyDescent="0.3">
      <c r="A60" s="55" t="s">
        <v>41</v>
      </c>
      <c r="B60" s="3"/>
      <c r="C60" s="3"/>
      <c r="D60" s="3"/>
      <c r="E60" s="3"/>
      <c r="F60" s="3"/>
      <c r="G60" s="84"/>
      <c r="H60" s="3" t="s">
        <v>42</v>
      </c>
      <c r="I60" s="3"/>
      <c r="J60" s="56"/>
      <c r="K60" s="57"/>
      <c r="L60" s="85"/>
      <c r="M60" s="67"/>
    </row>
    <row r="61" spans="1:18" ht="18.75" x14ac:dyDescent="0.3">
      <c r="A61" s="55" t="s">
        <v>63</v>
      </c>
      <c r="B61" s="3"/>
      <c r="C61" s="3"/>
      <c r="D61" s="3"/>
      <c r="E61" s="3"/>
      <c r="F61" s="3"/>
      <c r="G61" s="84"/>
      <c r="H61" s="3" t="s">
        <v>42</v>
      </c>
      <c r="I61" s="3"/>
      <c r="J61" s="56"/>
      <c r="K61" s="57"/>
      <c r="L61" s="85"/>
      <c r="M61" s="67"/>
    </row>
    <row r="62" spans="1:18" ht="18.75" x14ac:dyDescent="0.3">
      <c r="A62" s="55" t="s">
        <v>43</v>
      </c>
      <c r="B62" s="3"/>
      <c r="C62" s="3"/>
      <c r="D62" s="3"/>
      <c r="E62" s="3"/>
      <c r="F62" s="3"/>
      <c r="G62" s="84"/>
      <c r="H62" s="3" t="s">
        <v>44</v>
      </c>
      <c r="I62" s="3"/>
      <c r="J62" s="56"/>
      <c r="K62" s="57"/>
      <c r="L62" s="85"/>
      <c r="M62" s="67"/>
    </row>
    <row r="63" spans="1:18" ht="18.75" x14ac:dyDescent="0.3">
      <c r="A63" s="55"/>
      <c r="B63" s="3"/>
      <c r="C63" s="3"/>
      <c r="D63" s="3"/>
      <c r="E63" s="3"/>
      <c r="F63" s="3"/>
      <c r="G63" s="3"/>
      <c r="H63" s="3"/>
      <c r="I63" s="3"/>
      <c r="J63" s="58"/>
      <c r="K63" s="57"/>
      <c r="L63" s="59"/>
      <c r="M63" s="67"/>
    </row>
    <row r="64" spans="1:18" ht="18.75" x14ac:dyDescent="0.3">
      <c r="A64" s="18" t="s">
        <v>45</v>
      </c>
      <c r="B64" s="19"/>
      <c r="C64" s="19"/>
      <c r="D64" s="19"/>
      <c r="E64" s="19"/>
      <c r="F64" s="19"/>
      <c r="G64" s="19"/>
      <c r="H64" s="53"/>
      <c r="I64" s="53"/>
      <c r="J64" s="30"/>
      <c r="K64" s="54"/>
      <c r="L64" s="45"/>
      <c r="M64" s="67"/>
    </row>
    <row r="65" spans="1:14" ht="18.75" x14ac:dyDescent="0.3">
      <c r="A65" s="24"/>
      <c r="B65" s="3" t="s">
        <v>53</v>
      </c>
      <c r="C65" s="60"/>
      <c r="D65" s="86"/>
      <c r="E65" s="3"/>
      <c r="F65" s="3"/>
      <c r="G65" s="3"/>
      <c r="H65" s="76"/>
      <c r="I65" s="76"/>
      <c r="J65" s="30"/>
      <c r="K65" s="31"/>
      <c r="L65" s="46"/>
      <c r="M65" s="67"/>
    </row>
    <row r="66" spans="1:14" ht="18.75" x14ac:dyDescent="0.3">
      <c r="A66" s="24"/>
      <c r="B66" s="3"/>
      <c r="C66" s="60"/>
      <c r="D66" s="3"/>
      <c r="E66" s="3"/>
      <c r="F66" s="3"/>
      <c r="G66" s="3"/>
      <c r="H66" s="76"/>
      <c r="I66" s="76"/>
      <c r="J66" s="30"/>
      <c r="K66" s="31"/>
      <c r="L66" s="46"/>
      <c r="M66" s="67"/>
    </row>
    <row r="67" spans="1:14" ht="18.75" x14ac:dyDescent="0.3">
      <c r="A67" s="24"/>
      <c r="B67" s="3" t="s">
        <v>46</v>
      </c>
      <c r="C67" s="3"/>
      <c r="D67" s="3"/>
      <c r="E67" s="3"/>
      <c r="F67" s="3"/>
      <c r="G67" s="84"/>
      <c r="H67" s="9" t="s">
        <v>61</v>
      </c>
      <c r="I67" s="83"/>
      <c r="J67" s="99" t="s">
        <v>47</v>
      </c>
      <c r="K67" s="99"/>
      <c r="L67" s="52" t="e">
        <f>SUM(G67/I67)</f>
        <v>#DIV/0!</v>
      </c>
      <c r="M67" s="67"/>
    </row>
    <row r="68" spans="1:14" ht="18.75" x14ac:dyDescent="0.3">
      <c r="A68" s="37"/>
      <c r="B68" s="38"/>
      <c r="C68" s="38"/>
      <c r="D68" s="38"/>
      <c r="E68" s="38"/>
      <c r="F68" s="38"/>
      <c r="G68" s="38"/>
      <c r="H68" s="39"/>
      <c r="I68" s="61"/>
      <c r="J68" s="62"/>
      <c r="K68" s="62"/>
      <c r="L68" s="48"/>
      <c r="M68" s="67"/>
    </row>
    <row r="69" spans="1:14" ht="18.75" x14ac:dyDescent="0.3">
      <c r="A69" s="3" t="s">
        <v>48</v>
      </c>
      <c r="B69" s="3"/>
      <c r="C69" s="3"/>
      <c r="D69" s="3"/>
      <c r="E69" s="3"/>
      <c r="F69" s="4"/>
      <c r="G69" s="4"/>
      <c r="H69" s="3" t="s">
        <v>49</v>
      </c>
      <c r="I69" s="3"/>
      <c r="J69" s="3"/>
      <c r="K69" s="3"/>
      <c r="L69" s="3"/>
      <c r="M69" s="63"/>
      <c r="N69" s="5"/>
    </row>
    <row r="70" spans="1:14" ht="18.75" x14ac:dyDescent="0.3">
      <c r="A70" s="3" t="s">
        <v>67</v>
      </c>
      <c r="B70" s="3"/>
      <c r="C70" s="3"/>
      <c r="D70" s="3"/>
      <c r="E70" s="3"/>
      <c r="F70" s="69"/>
      <c r="G70" s="4"/>
      <c r="H70" s="3" t="s">
        <v>85</v>
      </c>
      <c r="I70" s="79"/>
      <c r="J70" s="79"/>
      <c r="K70" s="79"/>
      <c r="L70" s="79"/>
      <c r="M70" s="79"/>
    </row>
    <row r="71" spans="1:14" ht="18.75" x14ac:dyDescent="0.3">
      <c r="A71" s="3"/>
      <c r="B71" s="79"/>
      <c r="C71" s="79"/>
      <c r="D71" s="79"/>
      <c r="E71" s="79"/>
      <c r="G71" s="7"/>
      <c r="H71" s="7"/>
      <c r="I71" s="7"/>
      <c r="J71" s="7"/>
      <c r="K71" s="7"/>
      <c r="L71" s="7"/>
      <c r="M71" s="67"/>
    </row>
    <row r="72" spans="1:14" ht="15.6" customHeight="1" x14ac:dyDescent="0.25">
      <c r="G72" s="8"/>
      <c r="H72" s="8"/>
      <c r="I72" s="8"/>
      <c r="J72" s="8"/>
      <c r="K72" s="8"/>
      <c r="L72" s="8"/>
      <c r="M72" s="67"/>
    </row>
    <row r="73" spans="1:14" ht="18.75" x14ac:dyDescent="0.3">
      <c r="A73" s="3"/>
      <c r="B73" s="3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</row>
    <row r="74" spans="1:14" x14ac:dyDescent="0.25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</row>
    <row r="75" spans="1:14" x14ac:dyDescent="0.2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</row>
    <row r="76" spans="1:14" ht="10.15" hidden="1" customHeight="1" x14ac:dyDescent="0.25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70"/>
    </row>
    <row r="77" spans="1:14" ht="15.6" customHeight="1" x14ac:dyDescent="0.25">
      <c r="A77" s="75"/>
      <c r="B77" s="64"/>
      <c r="C77" s="95" t="s">
        <v>54</v>
      </c>
      <c r="D77" s="96"/>
      <c r="E77" s="96"/>
      <c r="F77" s="96"/>
      <c r="G77" s="96"/>
      <c r="H77" s="96"/>
      <c r="I77" s="96"/>
      <c r="J77" s="96"/>
      <c r="K77" s="96"/>
      <c r="L77" s="96"/>
      <c r="M77" s="70"/>
    </row>
    <row r="78" spans="1:14" ht="36.6" customHeight="1" x14ac:dyDescent="0.25">
      <c r="A78" s="75"/>
      <c r="B78" s="64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70"/>
    </row>
    <row r="79" spans="1:14" x14ac:dyDescent="0.25">
      <c r="A79" s="7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70"/>
    </row>
    <row r="80" spans="1:14" ht="18.75" x14ac:dyDescent="0.25">
      <c r="A80" s="65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66"/>
    </row>
    <row r="81" spans="1:13" ht="18.75" x14ac:dyDescent="0.25">
      <c r="A81" s="65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66"/>
    </row>
    <row r="82" spans="1:13" ht="18" customHeight="1" x14ac:dyDescent="0.2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6"/>
    </row>
    <row r="83" spans="1:13" ht="44.65" customHeight="1" x14ac:dyDescent="0.25">
      <c r="A83" s="72" t="s">
        <v>55</v>
      </c>
      <c r="B83" s="87" t="s">
        <v>90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66"/>
    </row>
    <row r="84" spans="1:13" ht="21" x14ac:dyDescent="0.25">
      <c r="A84" s="72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66"/>
    </row>
    <row r="85" spans="1:13" ht="21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66"/>
    </row>
    <row r="86" spans="1:13" ht="21" x14ac:dyDescent="0.25">
      <c r="A86" s="72" t="s">
        <v>56</v>
      </c>
      <c r="B86" s="87" t="s">
        <v>78</v>
      </c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66"/>
    </row>
    <row r="87" spans="1:13" ht="18" customHeight="1" x14ac:dyDescent="0.25">
      <c r="A87" s="72"/>
      <c r="B87" s="87" t="s">
        <v>76</v>
      </c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66"/>
    </row>
    <row r="88" spans="1:13" ht="21" x14ac:dyDescent="0.25">
      <c r="A88" s="72"/>
      <c r="B88" s="87" t="s">
        <v>77</v>
      </c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66"/>
    </row>
    <row r="89" spans="1:13" ht="21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66"/>
    </row>
    <row r="90" spans="1:13" ht="21" x14ac:dyDescent="0.25">
      <c r="A90" s="72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66"/>
    </row>
    <row r="91" spans="1:13" ht="18" customHeight="1" x14ac:dyDescent="0.25">
      <c r="A91" s="72" t="s">
        <v>57</v>
      </c>
      <c r="B91" s="87" t="s">
        <v>68</v>
      </c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66"/>
    </row>
    <row r="92" spans="1:13" ht="18" customHeight="1" x14ac:dyDescent="0.25">
      <c r="A92" s="72"/>
      <c r="B92" s="87" t="s">
        <v>69</v>
      </c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66"/>
    </row>
    <row r="93" spans="1:13" ht="18" customHeight="1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66"/>
    </row>
    <row r="94" spans="1:13" ht="21" x14ac:dyDescent="0.25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66"/>
    </row>
    <row r="95" spans="1:13" ht="18" customHeight="1" x14ac:dyDescent="0.25">
      <c r="A95" s="72" t="s">
        <v>58</v>
      </c>
      <c r="B95" s="87" t="s">
        <v>70</v>
      </c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66"/>
    </row>
    <row r="96" spans="1:13" ht="18" customHeight="1" x14ac:dyDescent="0.25">
      <c r="A96" s="72"/>
      <c r="B96" s="87" t="s">
        <v>71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66"/>
    </row>
    <row r="97" spans="1:13" ht="18" customHeight="1" x14ac:dyDescent="0.25">
      <c r="A97" s="72"/>
      <c r="B97" s="87" t="s">
        <v>72</v>
      </c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66"/>
    </row>
    <row r="98" spans="1:13" ht="21" x14ac:dyDescent="0.25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66"/>
    </row>
    <row r="99" spans="1:13" ht="21" x14ac:dyDescent="0.25">
      <c r="A99" s="74"/>
      <c r="B99" s="78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66"/>
    </row>
    <row r="100" spans="1:13" ht="21" x14ac:dyDescent="0.25">
      <c r="A100" s="74" t="s">
        <v>59</v>
      </c>
      <c r="B100" s="88" t="s">
        <v>73</v>
      </c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66"/>
    </row>
    <row r="101" spans="1:13" ht="21" x14ac:dyDescent="0.25">
      <c r="A101" s="74"/>
      <c r="B101" s="88" t="s">
        <v>74</v>
      </c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66"/>
    </row>
    <row r="102" spans="1:13" ht="21" x14ac:dyDescent="0.25">
      <c r="A102" s="74"/>
      <c r="B102" s="78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66"/>
    </row>
    <row r="103" spans="1:13" ht="21" x14ac:dyDescent="0.25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66"/>
    </row>
    <row r="104" spans="1:13" ht="21" x14ac:dyDescent="0.25">
      <c r="A104" s="74" t="s">
        <v>60</v>
      </c>
      <c r="B104" s="88" t="s">
        <v>75</v>
      </c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66"/>
    </row>
    <row r="105" spans="1:13" ht="21" x14ac:dyDescent="0.25">
      <c r="A105" s="74"/>
      <c r="B105" s="88" t="s">
        <v>79</v>
      </c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66"/>
    </row>
    <row r="106" spans="1:13" ht="21" x14ac:dyDescent="0.25">
      <c r="A106" s="74"/>
      <c r="B106" s="88" t="s">
        <v>80</v>
      </c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66"/>
    </row>
    <row r="107" spans="1:13" ht="21" x14ac:dyDescent="0.25">
      <c r="A107" s="74"/>
      <c r="B107" s="88" t="s">
        <v>81</v>
      </c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66"/>
    </row>
    <row r="108" spans="1:13" ht="16.149999999999999" customHeight="1" x14ac:dyDescent="0.25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66"/>
    </row>
    <row r="109" spans="1:13" ht="21" x14ac:dyDescent="0.25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66"/>
    </row>
    <row r="110" spans="1:13" ht="21" x14ac:dyDescent="0.3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3"/>
    </row>
    <row r="111" spans="1:13" ht="21" x14ac:dyDescent="0.3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67"/>
    </row>
    <row r="112" spans="1:13" ht="21" x14ac:dyDescent="0.35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67"/>
    </row>
    <row r="113" spans="1:13" x14ac:dyDescent="0.25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</row>
    <row r="114" spans="1:13" x14ac:dyDescent="0.25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</row>
    <row r="115" spans="1:13" x14ac:dyDescent="0.2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</row>
    <row r="116" spans="1:13" x14ac:dyDescent="0.25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</row>
    <row r="117" spans="1:13" x14ac:dyDescent="0.25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</row>
    <row r="118" spans="1:13" x14ac:dyDescent="0.25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</row>
    <row r="119" spans="1:13" x14ac:dyDescent="0.25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</row>
    <row r="120" spans="1:13" x14ac:dyDescent="0.25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</row>
    <row r="121" spans="1:13" x14ac:dyDescent="0.25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</row>
    <row r="122" spans="1:13" x14ac:dyDescent="0.25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</row>
    <row r="123" spans="1:13" x14ac:dyDescent="0.25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customSheetViews>
    <customSheetView guid="{326826F3-91E2-45E5-8404-B4903149A5E4}" scale="75" showPageBreaks="1" printArea="1" hiddenRows="1" topLeftCell="A82">
      <selection activeCell="B96" sqref="B96:K96"/>
      <rowBreaks count="2" manualBreakCount="2">
        <brk id="39" max="11" man="1"/>
        <brk id="80" max="11" man="1"/>
      </rowBreaks>
      <pageMargins left="0.5" right="0.5" top="0.5" bottom="0.5" header="0.3" footer="0.3"/>
      <printOptions horizontalCentered="1" verticalCentered="1"/>
      <pageSetup scale="71" orientation="landscape" r:id="rId1"/>
      <headerFooter>
        <oddFooter xml:space="preserve">&amp;R
</oddFooter>
      </headerFooter>
    </customSheetView>
  </customSheetViews>
  <mergeCells count="27">
    <mergeCell ref="B88:L88"/>
    <mergeCell ref="B87:L87"/>
    <mergeCell ref="B43:G43"/>
    <mergeCell ref="J67:K67"/>
    <mergeCell ref="B83:L83"/>
    <mergeCell ref="C44:E44"/>
    <mergeCell ref="B104:L104"/>
    <mergeCell ref="B105:L105"/>
    <mergeCell ref="B106:L106"/>
    <mergeCell ref="B107:L107"/>
    <mergeCell ref="J1:L1"/>
    <mergeCell ref="A2:L2"/>
    <mergeCell ref="A3:L3"/>
    <mergeCell ref="B91:L91"/>
    <mergeCell ref="A76:L76"/>
    <mergeCell ref="A4:L4"/>
    <mergeCell ref="C77:L78"/>
    <mergeCell ref="B80:L80"/>
    <mergeCell ref="B84:L84"/>
    <mergeCell ref="B90:L90"/>
    <mergeCell ref="B92:L92"/>
    <mergeCell ref="B86:L86"/>
    <mergeCell ref="B95:L95"/>
    <mergeCell ref="B96:L96"/>
    <mergeCell ref="B97:L97"/>
    <mergeCell ref="B100:L100"/>
    <mergeCell ref="B101:L101"/>
  </mergeCells>
  <printOptions horizontalCentered="1"/>
  <pageMargins left="0.5" right="0.5" top="0.25" bottom="0.25" header="0.3" footer="0.3"/>
  <pageSetup scale="53" orientation="portrait" r:id="rId2"/>
  <headerFooter>
    <oddFooter xml:space="preserve">&amp;LREV 64  0097 (10/18/2017)
&amp;R
</oddFooter>
  </headerFooter>
  <rowBreaks count="1" manualBreakCount="1">
    <brk id="72" max="12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Department of Revenue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Prorationing Worksheet for the $5.90 Aggregate Limit</dc:title>
  <dc:creator>Washington State Department of Revenue</dc:creator>
  <cp:keywords>Property tax</cp:keywords>
  <cp:lastModifiedBy>Danielle Hayes</cp:lastModifiedBy>
  <cp:lastPrinted>2021-05-19T14:49:44Z</cp:lastPrinted>
  <dcterms:created xsi:type="dcterms:W3CDTF">2017-06-20T21:53:30Z</dcterms:created>
  <dcterms:modified xsi:type="dcterms:W3CDTF">2024-08-15T22:47:58Z</dcterms:modified>
</cp:coreProperties>
</file>