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ThisWorkbook" defaultThemeVersion="124226"/>
  <mc:AlternateContent xmlns:mc="http://schemas.openxmlformats.org/markup-compatibility/2006">
    <mc:Choice Requires="x15">
      <x15ac:absPath xmlns:x15ac="http://schemas.microsoft.com/office/spreadsheetml/2010/11/ac" url="G:\Clerical\Levies\Levies-Folder\2025\Levy Limitations Worksheets\"/>
    </mc:Choice>
  </mc:AlternateContent>
  <xr:revisionPtr revIDLastSave="0" documentId="13_ncr:1_{57F8F1FD-C00F-4627-A8FD-4E31487BBF87}" xr6:coauthVersionLast="47" xr6:coauthVersionMax="47" xr10:uidLastSave="{00000000-0000-0000-0000-000000000000}"/>
  <workbookProtection workbookAlgorithmName="SHA-512" workbookHashValue="4qhZzfAj9mBpFzLxU3QN+tUOU0wECBTSp3g99e76iUFr7jTYB2wxRGOux33EOvAb5f/92SHYTji98KShrtKrFQ==" workbookSaltValue="v22Q8/K/hVuFYl4llBWPMQ==" workbookSpinCount="100000" lockStructure="1"/>
  <bookViews>
    <workbookView xWindow="28680" yWindow="-120" windowWidth="29040" windowHeight="15720" xr2:uid="{00000000-000D-0000-FFFF-FFFF00000000}"/>
  </bookViews>
  <sheets>
    <sheet name="October 2024" sheetId="2" r:id="rId1"/>
  </sheet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4" i="2" l="1"/>
  <c r="F140" i="2"/>
  <c r="N19" i="2"/>
  <c r="N21" i="2" s="1"/>
  <c r="N55" i="2"/>
  <c r="N40" i="2"/>
  <c r="N115" i="2" s="1"/>
  <c r="F128" i="2"/>
  <c r="N86" i="2" l="1"/>
  <c r="F59" i="2"/>
  <c r="N59" i="2" s="1"/>
  <c r="F63" i="2"/>
  <c r="N63" i="2" s="1"/>
  <c r="B28" i="2"/>
  <c r="N28" i="2" s="1"/>
  <c r="F31" i="2" s="1"/>
  <c r="N31" i="2" s="1"/>
  <c r="N88" i="2" s="1"/>
  <c r="N90" i="2" l="1"/>
  <c r="B95" i="2" s="1"/>
  <c r="N95" i="2" s="1"/>
  <c r="N33" i="2"/>
  <c r="N46" i="2" s="1"/>
  <c r="N44" i="2" l="1"/>
  <c r="B105" i="2"/>
  <c r="N105" i="2" s="1"/>
  <c r="B110" i="2" s="1"/>
  <c r="N110" i="2" s="1"/>
  <c r="N118" i="2" s="1"/>
  <c r="B128" i="2" l="1"/>
  <c r="N128" i="2" s="1"/>
  <c r="N123" i="2"/>
  <c r="B134" i="2" s="1"/>
  <c r="B140" i="2" l="1"/>
  <c r="N140" i="2" s="1"/>
  <c r="N13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<sst xmlns="http://schemas.openxmlformats.org/spreadsheetml/2006/main" count="220" uniqueCount="143">
  <si>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</si>
  <si>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</si>
  <si>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</si>
  <si>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</si>
  <si>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</si>
  <si>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</si>
  <si>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</si>
  <si>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</si>
  <si>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</si>
  <si>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</si>
  <si>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</si>
  <si>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</si>
  <si>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</si>
  <si>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</si>
  <si>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</si>
  <si>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</si>
  <si>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</si>
  <si>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</si>
  <si>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</si>
  <si>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</si>
  <si>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</si>
  <si>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</si>
  <si>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</si>
  <si>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</si>
  <si>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</si>
  <si>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</si>
  <si>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</si>
  <si>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</si>
  <si>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</si>
  <si>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</si>
  <si>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</si>
  <si>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</si>
  <si>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</si>
  <si>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</si>
  <si>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</si>
  <si>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</si>
  <si>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</si>
  <si>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</si>
  <si>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</si>
  <si>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</si>
  <si>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</si>
  <si>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</si>
  <si>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</si>
  <si>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</si>
  <si>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</si>
  <si>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</si>
  <si>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</si>
  <si>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</si>
  <si>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</si>
  <si>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</si>
  <si>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</si>
  <si>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</si>
  <si>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</si>
  <si>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</si>
  <si>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</si>
  <si>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</si>
  <si>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</si>
  <si>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</si>
  <si>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</si>
  <si>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</si>
  <si>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</si>
  <si>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</si>
  <si>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</si>
  <si>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</si>
  <si>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</si>
  <si>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</si>
  <si>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</si>
  <si>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</si>
  <si>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</si>
  <si>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</si>
  <si>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</si>
  <si>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</si>
  <si>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</si>
  <si>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</si>
  <si>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</si>
  <si>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</si>
  <si>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</si>
  <si>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</si>
  <si>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</si>
  <si>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</si>
  <si>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</si>
  <si>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</si>
  <si>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</si>
  <si>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</si>
  <si>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</si>
  <si>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</si>
  <si>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</si>
  <si>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</si>
  <si>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</si>
  <si>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</si>
  <si>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</si>
  <si>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</si>
  <si>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</si>
  <si>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</si>
  <si>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</si>
  <si>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</si>
  <si>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</si>
  <si>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</si>
  <si>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</si>
  <si>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</si>
  <si>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</si>
  <si>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</si>
  <si>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</si>
  <si>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</si>
  <si>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</si>
  <si>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</si>
  <si>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</si>
  <si>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</si>
  <si>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</si>
  <si>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</si>
  <si>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</si>
  <si>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</si>
  <si>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</si>
  <si>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</si>
  <si>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Did the taxing district cause the error? (yes or no)</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</si>
  <si>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</si>
  <si>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</si>
  <si>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</si>
  <si>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</si>
  <si>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</si>
  <si>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</si>
  <si>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</si>
  <si>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</si>
  <si>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</si>
  <si>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</si>
  <si>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</si>
  <si>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</si>
  <si>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</si>
  <si>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</si>
  <si>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</si>
  <si>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</si>
  <si>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</si>
  <si>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</si>
  <si>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</si>
  <si>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</si>
  <si>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</si>
  <si>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</si>
  <si>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</si>
  <si>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</si>
  <si>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</si>
  <si>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</si>
  <si>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Fire 4 EMS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</si>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</sst>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 numFmtId="173" formatCode="m/d/yy;@"/>
  </numFmts>
  <fonts count="35"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
      <sz val="14"/>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93">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2" fillId="0" borderId="0" xfId="0" applyFont="1" applyAlignment="1" applyProtection="1">
      <alignment horizontal="left" vertical="top"/>
      <protection hidden="1"/>
    </xf>
    <xf numFmtId="0" fontId="30" fillId="0" borderId="0" xfId="0" applyFont="1" applyAlignment="1" applyProtection="1">
      <alignment horizontal="left" vertical="top"/>
      <protection hidden="1"/>
    </xf>
    <xf numFmtId="166" fontId="22" fillId="0" borderId="0" xfId="1" applyNumberFormat="1" applyFont="1" applyFill="1" applyBorder="1" applyAlignment="1" applyProtection="1">
      <alignment horizontal="center" vertical="top"/>
      <protection hidden="1"/>
    </xf>
    <xf numFmtId="0" fontId="22" fillId="0" borderId="2" xfId="0" applyFont="1" applyBorder="1" applyAlignment="1" applyProtection="1">
      <alignment vertical="top"/>
      <protection hidden="1"/>
    </xf>
    <xf numFmtId="44" fontId="15" fillId="0" borderId="0" xfId="1" applyFont="1" applyFill="1" applyBorder="1" applyAlignment="1" applyProtection="1">
      <alignment vertical="top"/>
      <protection hidden="1"/>
    </xf>
    <xf numFmtId="0" fontId="34" fillId="0" borderId="0" xfId="0" applyFont="1" applyProtection="1">
      <protection hidden="1"/>
    </xf>
    <xf numFmtId="0" fontId="18" fillId="0" borderId="0" xfId="0" applyFont="1" applyAlignment="1" applyProtection="1">
      <alignment horizontal="left"/>
      <protection hidden="1"/>
    </xf>
    <xf numFmtId="0" fontId="15" fillId="0" borderId="0" xfId="0" applyFont="1" applyAlignment="1" applyProtection="1">
      <alignment horizontal="center" vertical="top"/>
      <protection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5" fillId="0" borderId="7" xfId="0" applyFont="1" applyBorder="1" applyAlignment="1" applyProtection="1">
      <alignment vertical="top"/>
      <protection hidden="1"/>
    </xf>
    <xf numFmtId="166" fontId="18" fillId="0" borderId="4" xfId="1" applyNumberFormat="1" applyFont="1" applyFill="1" applyBorder="1" applyAlignment="1" applyProtection="1">
      <alignment horizontal="center"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8" fillId="0" borderId="0" xfId="0" applyFont="1" applyAlignment="1" applyProtection="1">
      <alignment vertical="top"/>
      <protection hidden="1"/>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15" fillId="0" borderId="4" xfId="0" applyFont="1" applyBorder="1" applyAlignment="1" applyProtection="1">
      <alignment horizontal="center" vertical="top"/>
      <protection hidden="1"/>
    </xf>
    <xf numFmtId="0" fontId="15" fillId="0" borderId="7" xfId="0" applyFont="1" applyBorder="1" applyAlignment="1" applyProtection="1">
      <alignment horizontal="center" vertical="top"/>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20" fillId="0" borderId="0" xfId="0" applyFont="1" applyAlignment="1" applyProtection="1">
      <alignment horizontal="left"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4" xfId="0" applyFont="1" applyBorder="1"/>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6" xfId="0" applyFont="1" applyBorder="1"/>
    <xf numFmtId="0" fontId="18" fillId="0" borderId="4" xfId="0" applyFont="1" applyBorder="1" applyAlignment="1" applyProtection="1">
      <alignment horizontal="center" vertical="top"/>
      <protection locked="0" hidden="1"/>
    </xf>
    <xf numFmtId="173" fontId="1" fillId="0" borderId="7" xfId="0" applyNumberFormat="1" applyFont="1" applyBorder="1" applyAlignment="1">
      <alignment horizontal="center"/>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0" fontId="1" fillId="0" borderId="0" xfId="0" applyFont="1" applyProtection="1">
      <protection hidden="1"/>
    </xf>
    <xf numFmtId="0" fontId="15" fillId="0" borderId="0" xfId="0" applyFont="1" applyAlignment="1" applyProtection="1">
      <alignment horizontal="center" vertical="top"/>
      <protection hidden="1"/>
    </xf>
    <xf numFmtId="0" fontId="1" fillId="0" borderId="0" xfId="0" applyFont="1" applyAlignment="1" applyProtection="1">
      <alignment vertical="top"/>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5" fillId="0" borderId="0" xfId="0" applyFont="1" applyAlignment="1" applyProtection="1">
      <alignment horizontal="left"/>
      <protection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0" fontId="15" fillId="0" borderId="7" xfId="0" applyFont="1" applyBorder="1" applyAlignment="1" applyProtection="1">
      <alignment horizontal="left" vertical="top"/>
      <protection hidden="1"/>
    </xf>
    <xf numFmtId="0" fontId="18" fillId="0" borderId="7" xfId="0" applyFont="1" applyBorder="1" applyAlignment="1" applyProtection="1">
      <alignment horizontal="left" vertical="top"/>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 fillId="0" borderId="0" xfId="0" applyFont="1" applyAlignment="1" applyProtection="1">
      <alignment horizontal="left" vertical="top"/>
      <protection hidden="1"/>
    </xf>
    <xf numFmtId="164" fontId="18" fillId="0" borderId="4" xfId="1" applyNumberFormat="1" applyFont="1" applyFill="1" applyBorder="1" applyAlignment="1" applyProtection="1">
      <alignment horizontal="center" vertical="top"/>
      <protection hidden="1"/>
    </xf>
    <xf numFmtId="0" fontId="5" fillId="0" borderId="4" xfId="0" applyFont="1" applyBorder="1" applyAlignment="1" applyProtection="1">
      <alignment vertical="top"/>
      <protection hidden="1"/>
    </xf>
    <xf numFmtId="0" fontId="1" fillId="0" borderId="7" xfId="0" applyFont="1" applyBorder="1" applyProtection="1">
      <protection hidden="1"/>
    </xf>
    <xf numFmtId="7" fontId="18" fillId="0" borderId="4" xfId="1" applyNumberFormat="1" applyFont="1" applyFill="1" applyBorder="1" applyAlignment="1" applyProtection="1">
      <alignment horizontal="center" vertical="top"/>
      <protection hidden="1"/>
    </xf>
    <xf numFmtId="164" fontId="18" fillId="2" borderId="4" xfId="1" applyNumberFormat="1" applyFont="1" applyFill="1" applyBorder="1" applyAlignment="1" applyProtection="1">
      <alignment horizontal="center" vertical="top"/>
      <protection locked="0" hidden="1"/>
    </xf>
    <xf numFmtId="0" fontId="15" fillId="0" borderId="7" xfId="0" applyFont="1" applyBorder="1" applyAlignment="1" applyProtection="1">
      <alignment vertical="top"/>
      <protection hidden="1"/>
    </xf>
    <xf numFmtId="0" fontId="1" fillId="0" borderId="8" xfId="0" applyFont="1" applyBorder="1" applyProtection="1">
      <protection hidden="1"/>
    </xf>
    <xf numFmtId="165" fontId="18" fillId="0" borderId="4" xfId="1" applyNumberFormat="1" applyFont="1" applyFill="1" applyBorder="1" applyAlignment="1" applyProtection="1">
      <alignment horizontal="center" vertical="top"/>
      <protection hidden="1"/>
    </xf>
    <xf numFmtId="166" fontId="18" fillId="0" borderId="4" xfId="1" applyNumberFormat="1" applyFont="1" applyFill="1" applyBorder="1" applyAlignment="1" applyProtection="1">
      <alignment horizontal="center" vertical="top"/>
      <protection hidden="1"/>
    </xf>
    <xf numFmtId="166" fontId="20" fillId="0" borderId="4" xfId="1" applyNumberFormat="1" applyFont="1" applyFill="1" applyBorder="1" applyAlignment="1" applyProtection="1">
      <alignment horizontal="center" vertical="top"/>
      <protection hidden="1"/>
    </xf>
    <xf numFmtId="164" fontId="1" fillId="0" borderId="4" xfId="0" applyNumberFormat="1" applyFont="1" applyBorder="1" applyAlignment="1" applyProtection="1">
      <alignment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5" fillId="0" borderId="0" xfId="0" applyFont="1" applyAlignment="1" applyProtection="1">
      <alignment horizontal="left" vertical="top"/>
      <protection hidden="1"/>
    </xf>
    <xf numFmtId="0" fontId="1" fillId="0" borderId="0" xfId="0" applyFont="1" applyAlignment="1" applyProtection="1">
      <alignment horizontal="right" vertical="top"/>
      <protection hidden="1"/>
    </xf>
    <xf numFmtId="0" fontId="1"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20" fillId="0" borderId="9" xfId="0" applyFont="1" applyBorder="1" applyAlignment="1" applyProtection="1">
      <alignment horizontal="center"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164" fontId="18" fillId="0" borderId="4" xfId="1" applyNumberFormat="1" applyFont="1" applyFill="1" applyBorder="1" applyAlignment="1" applyProtection="1">
      <alignment horizontal="righ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44" fontId="25" fillId="0" borderId="7" xfId="1" applyFont="1" applyFill="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7" fontId="18" fillId="2" borderId="4" xfId="1" applyNumberFormat="1" applyFont="1" applyFill="1" applyBorder="1" applyAlignment="1" applyProtection="1">
      <alignment horizontal="center" vertical="top"/>
      <protection locked="0"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0" fontId="7" fillId="0" borderId="0" xfId="0" applyFont="1" applyAlignment="1" applyProtection="1">
      <alignment horizontal="center"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 fillId="0" borderId="0" xfId="0" applyFont="1"/>
    <xf numFmtId="0" fontId="15" fillId="0" borderId="0" xfId="0" applyFont="1" applyAlignment="1" applyProtection="1">
      <alignment horizontal="left" wrapText="1"/>
      <protection hidden="1"/>
    </xf>
    <xf numFmtId="0" fontId="1" fillId="0" borderId="0" xfId="0" applyFont="1" applyAlignment="1">
      <alignment horizontal="left"/>
    </xf>
    <xf numFmtId="0" fontId="15" fillId="0" borderId="4" xfId="0" applyFont="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5" fontId="18" fillId="2" borderId="4" xfId="1" applyNumberFormat="1" applyFont="1" applyFill="1" applyBorder="1" applyAlignment="1" applyProtection="1">
      <alignment horizontal="center" vertical="top"/>
      <protection locked="0" hidden="1"/>
    </xf>
    <xf numFmtId="165" fontId="18" fillId="2" borderId="4" xfId="1" applyNumberFormat="1" applyFont="1" applyFill="1" applyBorder="1" applyAlignment="1" applyProtection="1">
      <alignment horizontal="center" vertical="top"/>
      <protection locked="0"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164" fontId="7" fillId="0" borderId="4" xfId="0" applyNumberFormat="1" applyFont="1" applyBorder="1" applyAlignment="1">
      <alignment horizontal="center"/>
    </xf>
    <xf numFmtId="0" fontId="7" fillId="0" borderId="4" xfId="0" applyFont="1" applyBorder="1" applyAlignment="1">
      <alignment horizontal="center"/>
    </xf>
    <xf numFmtId="0" fontId="18" fillId="0" borderId="0" xfId="0" applyFont="1" applyAlignment="1" applyProtection="1">
      <alignment horizontal="left" vertical="top" wrapText="1"/>
      <protection hidden="1"/>
    </xf>
    <xf numFmtId="0" fontId="18" fillId="0" borderId="4" xfId="0" applyFont="1" applyBorder="1" applyAlignment="1" applyProtection="1">
      <alignment horizontal="left" vertical="top" wrapText="1"/>
      <protection hidden="1"/>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166" fontId="7" fillId="0" borderId="4" xfId="0" applyNumberFormat="1" applyFont="1" applyBorder="1" applyAlignment="1">
      <alignment horizontal="center"/>
    </xf>
    <xf numFmtId="0" fontId="5" fillId="0" borderId="7" xfId="0" applyFont="1" applyBorder="1" applyAlignment="1">
      <alignment horizontal="center" vertical="top"/>
    </xf>
    <xf numFmtId="0" fontId="5" fillId="0" borderId="0" xfId="0" applyFont="1" applyAlignment="1" applyProtection="1">
      <alignment vertical="top"/>
      <protection hidden="1"/>
    </xf>
    <xf numFmtId="0" fontId="9" fillId="0" borderId="7" xfId="0" applyFont="1" applyBorder="1" applyAlignment="1">
      <alignment vertical="top"/>
    </xf>
    <xf numFmtId="0" fontId="18" fillId="0" borderId="2" xfId="0" applyFont="1" applyBorder="1" applyAlignment="1" applyProtection="1">
      <alignment horizontal="left" vertical="top" wrapText="1"/>
      <protection hidden="1"/>
    </xf>
    <xf numFmtId="0" fontId="18" fillId="0" borderId="3" xfId="0" applyFont="1" applyBorder="1" applyAlignment="1" applyProtection="1">
      <alignment horizontal="left" vertical="top" wrapText="1"/>
      <protection hidden="1"/>
    </xf>
    <xf numFmtId="165" fontId="1" fillId="2" borderId="4" xfId="0" applyNumberFormat="1" applyFont="1" applyFill="1" applyBorder="1" applyAlignment="1" applyProtection="1">
      <alignment vertical="top"/>
      <protection locked="0"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20" fillId="0" borderId="0" xfId="0" applyFont="1" applyAlignment="1" applyProtection="1">
      <alignment horizontal="left" vertical="top"/>
      <protection hidden="1"/>
    </xf>
    <xf numFmtId="0" fontId="5" fillId="0" borderId="0" xfId="0" applyFont="1" applyAlignment="1" applyProtection="1">
      <alignment horizontal="center"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8" fillId="0" borderId="0" xfId="0" applyFont="1" applyAlignment="1" applyProtection="1">
      <alignment horizontal="left" wrapText="1"/>
      <protection hidden="1"/>
    </xf>
    <xf numFmtId="0" fontId="1" fillId="2" borderId="0" xfId="0" applyFont="1" applyFill="1" applyAlignment="1" applyProtection="1">
      <alignment horizontal="left" vertical="top" wrapText="1"/>
      <protection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165" fontId="7" fillId="0" borderId="4" xfId="0" applyNumberFormat="1"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2"/>
  <sheetViews>
    <sheetView showGridLines="0" tabSelected="1" topLeftCell="A100" zoomScaleNormal="100" workbookViewId="0">
      <selection activeCell="B137" sqref="B137:E137"/>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8.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276" t="s">
        <v>0</v>
      </c>
      <c r="B1" s="276"/>
      <c r="C1" s="276"/>
      <c r="D1" s="276"/>
      <c r="E1" s="276"/>
      <c r="F1" s="276"/>
      <c r="G1" s="276"/>
      <c r="H1" s="276"/>
      <c r="I1" s="276"/>
      <c r="J1" s="276"/>
      <c r="K1" s="276"/>
      <c r="L1" s="276"/>
      <c r="M1" s="276"/>
      <c r="N1" s="276"/>
      <c r="O1" s="276"/>
      <c r="P1" s="276"/>
      <c r="Q1" s="276"/>
      <c r="R1" s="1"/>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c r="IJ1" s="136"/>
      <c r="IK1" s="136"/>
      <c r="IL1" s="136"/>
      <c r="IM1" s="136"/>
      <c r="IN1" s="136"/>
      <c r="IO1" s="136"/>
      <c r="IP1" s="136"/>
      <c r="IQ1" s="136"/>
      <c r="IR1" s="136"/>
      <c r="IS1" s="136"/>
      <c r="IT1" s="136"/>
      <c r="IU1" s="136"/>
      <c r="IV1" s="136"/>
    </row>
    <row r="2" spans="1:256" ht="7.15" customHeight="1" x14ac:dyDescent="0.25">
      <c r="A2" s="277"/>
      <c r="B2" s="277"/>
      <c r="C2" s="277"/>
      <c r="D2" s="277"/>
      <c r="E2" s="277"/>
      <c r="F2" s="277"/>
      <c r="G2" s="277"/>
      <c r="H2" s="277"/>
      <c r="I2" s="277"/>
      <c r="J2" s="277"/>
      <c r="K2" s="277"/>
      <c r="L2" s="277"/>
      <c r="M2" s="277"/>
      <c r="N2" s="277"/>
      <c r="O2" s="277"/>
      <c r="P2" s="277"/>
      <c r="Q2" s="277"/>
      <c r="R2" s="1"/>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c r="IJ2" s="136"/>
      <c r="IK2" s="136"/>
      <c r="IL2" s="136"/>
      <c r="IM2" s="136"/>
      <c r="IN2" s="136"/>
      <c r="IO2" s="136"/>
      <c r="IP2" s="136"/>
      <c r="IQ2" s="136"/>
      <c r="IR2" s="136"/>
      <c r="IS2" s="136"/>
      <c r="IT2" s="136"/>
      <c r="IU2" s="136"/>
      <c r="IV2" s="136"/>
    </row>
    <row r="3" spans="1:256" ht="18.75" x14ac:dyDescent="0.3">
      <c r="A3" s="160" t="s">
        <v>1</v>
      </c>
      <c r="B3" s="160"/>
      <c r="C3" s="160"/>
      <c r="D3" s="278" t="s">
        <v>141</v>
      </c>
      <c r="E3" s="279"/>
      <c r="F3" s="279"/>
      <c r="G3" s="280"/>
      <c r="H3" s="280"/>
      <c r="I3" s="3"/>
      <c r="J3" s="133">
        <v>2024</v>
      </c>
      <c r="K3" s="281" t="s">
        <v>2</v>
      </c>
      <c r="L3" s="231"/>
      <c r="M3" s="231"/>
      <c r="N3" s="51">
        <f>IF(J3&lt;&gt;"",(J3+1),"")</f>
        <v>2025</v>
      </c>
      <c r="O3" s="282" t="s">
        <v>3</v>
      </c>
      <c r="P3" s="233"/>
      <c r="Q3" s="4"/>
      <c r="R3" s="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row>
    <row r="4" spans="1:256" s="100" customFormat="1" ht="20.65" customHeight="1" x14ac:dyDescent="0.2">
      <c r="A4" s="153" t="s">
        <v>4</v>
      </c>
      <c r="B4" s="153"/>
      <c r="C4" s="153"/>
      <c r="D4" s="153"/>
      <c r="E4" s="153"/>
      <c r="F4" s="153"/>
      <c r="G4" s="153"/>
      <c r="H4" s="153"/>
      <c r="I4" s="153"/>
      <c r="J4" s="153"/>
      <c r="K4" s="153"/>
      <c r="L4" s="153"/>
      <c r="M4" s="153"/>
      <c r="N4" s="153"/>
      <c r="O4" s="153"/>
      <c r="P4" s="153"/>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209" t="s">
        <v>6</v>
      </c>
      <c r="C5" s="209"/>
      <c r="D5" s="209"/>
      <c r="E5" s="209"/>
      <c r="F5" s="209"/>
      <c r="G5" s="209"/>
      <c r="H5" s="209"/>
      <c r="I5" s="209"/>
      <c r="J5" s="209"/>
      <c r="K5" s="209"/>
      <c r="L5" s="209"/>
      <c r="M5" s="209"/>
      <c r="N5" s="209"/>
      <c r="O5" s="209"/>
      <c r="P5" s="209"/>
      <c r="Q5" s="210"/>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29"/>
      <c r="C6" s="129"/>
      <c r="D6" s="129"/>
      <c r="E6" s="129"/>
      <c r="F6" s="129"/>
      <c r="G6" s="129"/>
      <c r="H6" s="129"/>
      <c r="I6" s="129"/>
      <c r="J6" s="129"/>
      <c r="K6" s="129"/>
      <c r="L6" s="129"/>
      <c r="M6" s="129"/>
      <c r="N6" s="129"/>
      <c r="O6" s="129"/>
      <c r="P6" s="129"/>
      <c r="Q6" s="130"/>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4" t="s">
        <v>7</v>
      </c>
      <c r="C7" s="87">
        <v>2024</v>
      </c>
      <c r="D7" s="124"/>
      <c r="E7" s="177">
        <v>1525150.83</v>
      </c>
      <c r="F7" s="177"/>
      <c r="G7" s="114" t="s">
        <v>8</v>
      </c>
      <c r="H7" s="286">
        <v>1.06</v>
      </c>
      <c r="I7" s="287"/>
      <c r="J7" s="287"/>
      <c r="K7" s="137"/>
      <c r="L7" s="156" t="s">
        <v>9</v>
      </c>
      <c r="M7" s="157"/>
      <c r="N7" s="173">
        <f>(E7*H7)</f>
        <v>1616659.88</v>
      </c>
      <c r="O7" s="173"/>
      <c r="P7" s="173"/>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4"/>
      <c r="C8" s="121"/>
      <c r="D8" s="124"/>
      <c r="E8" s="199" t="s">
        <v>10</v>
      </c>
      <c r="F8" s="257"/>
      <c r="G8" s="116"/>
      <c r="H8" s="258" t="s">
        <v>11</v>
      </c>
      <c r="I8" s="258"/>
      <c r="J8" s="258"/>
      <c r="K8" s="17"/>
      <c r="L8" s="17"/>
      <c r="M8" s="116"/>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246" t="s">
        <v>13</v>
      </c>
      <c r="C9" s="246"/>
      <c r="D9" s="246"/>
      <c r="E9" s="246"/>
      <c r="F9" s="246"/>
      <c r="G9" s="246"/>
      <c r="H9" s="246"/>
      <c r="I9" s="246"/>
      <c r="J9" s="246"/>
      <c r="K9" s="246"/>
      <c r="L9" s="246"/>
      <c r="M9" s="246"/>
      <c r="N9" s="246"/>
      <c r="O9" s="246"/>
      <c r="P9" s="246"/>
      <c r="Q9" s="254"/>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236">
        <v>88653500</v>
      </c>
      <c r="C10" s="236"/>
      <c r="D10" s="236"/>
      <c r="E10" s="114" t="s">
        <v>8</v>
      </c>
      <c r="F10" s="284">
        <v>0.49654820069299999</v>
      </c>
      <c r="G10" s="285"/>
      <c r="H10" s="285"/>
      <c r="I10" s="114" t="s">
        <v>14</v>
      </c>
      <c r="J10" s="19">
        <v>1000</v>
      </c>
      <c r="K10" s="20"/>
      <c r="L10" s="156" t="s">
        <v>9</v>
      </c>
      <c r="M10" s="189"/>
      <c r="N10" s="173">
        <f>(B10*F10/1000)</f>
        <v>44020.74</v>
      </c>
      <c r="O10" s="173"/>
      <c r="P10" s="173"/>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235" t="s">
        <v>15</v>
      </c>
      <c r="C11" s="235"/>
      <c r="D11" s="235"/>
      <c r="E11" s="121"/>
      <c r="F11" s="185" t="s">
        <v>16</v>
      </c>
      <c r="G11" s="267"/>
      <c r="H11" s="267"/>
      <c r="I11" s="121"/>
      <c r="J11" s="121"/>
      <c r="K11" s="121"/>
      <c r="L11" s="121"/>
      <c r="M11" s="22"/>
      <c r="N11" s="121"/>
      <c r="O11" s="121"/>
      <c r="P11" s="121"/>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171" t="s">
        <v>18</v>
      </c>
      <c r="C12" s="266"/>
      <c r="D12" s="266"/>
      <c r="E12" s="266"/>
      <c r="F12" s="266"/>
      <c r="G12" s="266"/>
      <c r="H12" s="266"/>
      <c r="I12" s="266"/>
      <c r="J12" s="266"/>
      <c r="K12" s="266"/>
      <c r="L12" s="266"/>
      <c r="M12" s="266"/>
      <c r="N12" s="266"/>
      <c r="O12" s="266"/>
      <c r="P12" s="266"/>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71"/>
      <c r="C13" s="271"/>
      <c r="D13" s="271"/>
      <c r="E13" s="132" t="s">
        <v>8</v>
      </c>
      <c r="F13" s="268">
        <f>F10</f>
        <v>0.49654820069299999</v>
      </c>
      <c r="G13" s="269"/>
      <c r="H13" s="269"/>
      <c r="I13" s="132" t="s">
        <v>14</v>
      </c>
      <c r="J13" s="101">
        <v>1000</v>
      </c>
      <c r="K13" s="116"/>
      <c r="L13" s="156" t="s">
        <v>9</v>
      </c>
      <c r="M13" s="216"/>
      <c r="N13" s="270">
        <f>(B13*F13/1000)</f>
        <v>0</v>
      </c>
      <c r="O13" s="270"/>
      <c r="P13" s="270"/>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16"/>
      <c r="C14" s="121" t="s">
        <v>15</v>
      </c>
      <c r="D14" s="121"/>
      <c r="E14" s="121"/>
      <c r="F14" s="185" t="s">
        <v>16</v>
      </c>
      <c r="G14" s="267"/>
      <c r="H14" s="267"/>
      <c r="I14" s="116"/>
      <c r="J14" s="116"/>
      <c r="K14" s="116"/>
      <c r="L14" s="116"/>
      <c r="M14" s="124"/>
      <c r="N14" s="116"/>
      <c r="O14" s="116"/>
      <c r="P14" s="116"/>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246" t="s">
        <v>20</v>
      </c>
      <c r="C15" s="260"/>
      <c r="D15" s="260"/>
      <c r="E15" s="260"/>
      <c r="F15" s="260"/>
      <c r="G15" s="260"/>
      <c r="H15" s="260"/>
      <c r="I15" s="260"/>
      <c r="J15" s="260"/>
      <c r="K15" s="260"/>
      <c r="L15" s="260"/>
      <c r="M15" s="260"/>
      <c r="N15" s="260"/>
      <c r="O15" s="260"/>
      <c r="P15" s="260"/>
      <c r="Q15" s="261"/>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29"/>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236">
        <v>23907725</v>
      </c>
      <c r="C17" s="236"/>
      <c r="D17" s="236"/>
      <c r="E17" s="114" t="s">
        <v>21</v>
      </c>
      <c r="F17" s="236">
        <v>22926691</v>
      </c>
      <c r="G17" s="262"/>
      <c r="H17" s="262"/>
      <c r="I17" s="28" t="s">
        <v>9</v>
      </c>
      <c r="J17" s="263">
        <f>IF(B17&lt;0,"0",(B17-F17))</f>
        <v>981034</v>
      </c>
      <c r="K17" s="264"/>
      <c r="L17" s="264"/>
      <c r="M17" s="264"/>
      <c r="N17" s="265"/>
      <c r="O17" s="265"/>
      <c r="P17" s="265"/>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235" t="s">
        <v>22</v>
      </c>
      <c r="C18" s="235"/>
      <c r="D18" s="235"/>
      <c r="E18" s="22"/>
      <c r="F18" s="235" t="s">
        <v>23</v>
      </c>
      <c r="G18" s="235"/>
      <c r="H18" s="235"/>
      <c r="I18" s="121"/>
      <c r="J18" s="185" t="s">
        <v>24</v>
      </c>
      <c r="K18" s="185"/>
      <c r="L18" s="252"/>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242">
        <f>IF(B17-F17&lt;0,"0",(B17-F17))</f>
        <v>981034</v>
      </c>
      <c r="C19" s="242"/>
      <c r="D19" s="242"/>
      <c r="E19" s="114" t="s">
        <v>8</v>
      </c>
      <c r="F19" s="259">
        <f>F10</f>
        <v>0.49654820069299999</v>
      </c>
      <c r="G19" s="243"/>
      <c r="H19" s="243"/>
      <c r="I19" s="114" t="s">
        <v>14</v>
      </c>
      <c r="J19" s="19">
        <v>1000</v>
      </c>
      <c r="K19" s="20"/>
      <c r="L19" s="156" t="s">
        <v>9</v>
      </c>
      <c r="M19" s="157"/>
      <c r="N19" s="173">
        <f>IF(B17-F17&lt;0,"0",(B19*F19/J19))</f>
        <v>487.13</v>
      </c>
      <c r="O19" s="173"/>
      <c r="P19" s="173"/>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235" t="s">
        <v>25</v>
      </c>
      <c r="C20" s="235"/>
      <c r="D20" s="235"/>
      <c r="E20" s="22"/>
      <c r="F20" s="185" t="s">
        <v>16</v>
      </c>
      <c r="G20" s="157"/>
      <c r="H20" s="157"/>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171" t="s">
        <v>27</v>
      </c>
      <c r="C21" s="171"/>
      <c r="D21" s="171"/>
      <c r="E21" s="171"/>
      <c r="F21" s="171"/>
      <c r="G21" s="171"/>
      <c r="H21" s="171"/>
      <c r="I21" s="171"/>
      <c r="J21" s="105" t="s">
        <v>28</v>
      </c>
      <c r="K21" s="29"/>
      <c r="L21" s="156" t="s">
        <v>9</v>
      </c>
      <c r="M21" s="157"/>
      <c r="N21" s="173">
        <f>IF(N17&lt;0,(N7+N10),(N7+N10+N13+N19))</f>
        <v>1661167.75</v>
      </c>
      <c r="O21" s="173"/>
      <c r="P21" s="173"/>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4"/>
      <c r="B23" s="124"/>
      <c r="C23" s="124"/>
      <c r="D23" s="124"/>
      <c r="E23" s="124"/>
      <c r="F23" s="124"/>
      <c r="G23" s="124"/>
      <c r="H23" s="124"/>
      <c r="I23" s="124"/>
      <c r="J23" s="124"/>
      <c r="K23" s="124"/>
      <c r="L23" s="124"/>
      <c r="M23" s="124"/>
      <c r="N23" s="124"/>
      <c r="O23" s="124"/>
      <c r="P23" s="124"/>
      <c r="Q23" s="124"/>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55" t="s">
        <v>29</v>
      </c>
      <c r="B24" s="209"/>
      <c r="C24" s="209"/>
      <c r="D24" s="209"/>
      <c r="E24" s="209"/>
      <c r="F24" s="209"/>
      <c r="G24" s="209"/>
      <c r="H24" s="209"/>
      <c r="I24" s="209"/>
      <c r="J24" s="209"/>
      <c r="K24" s="209"/>
      <c r="L24" s="209"/>
      <c r="M24" s="209"/>
      <c r="N24" s="209"/>
      <c r="O24" s="209"/>
      <c r="P24" s="209"/>
      <c r="Q24" s="210"/>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25"/>
      <c r="B25" s="129"/>
      <c r="C25" s="129"/>
      <c r="D25" s="129"/>
      <c r="E25" s="129"/>
      <c r="F25" s="129"/>
      <c r="G25" s="129"/>
      <c r="H25" s="129"/>
      <c r="I25" s="129"/>
      <c r="J25" s="129"/>
      <c r="K25" s="129"/>
      <c r="L25" s="129"/>
      <c r="M25" s="129"/>
      <c r="N25" s="129"/>
      <c r="O25" s="129"/>
      <c r="P25" s="129"/>
      <c r="Q25" s="130"/>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246" t="s">
        <v>31</v>
      </c>
      <c r="C26" s="246"/>
      <c r="D26" s="246"/>
      <c r="E26" s="246"/>
      <c r="F26" s="246"/>
      <c r="G26" s="246"/>
      <c r="H26" s="246"/>
      <c r="I26" s="246"/>
      <c r="J26" s="246"/>
      <c r="K26" s="246"/>
      <c r="L26" s="246"/>
      <c r="M26" s="246"/>
      <c r="N26" s="246"/>
      <c r="O26" s="246"/>
      <c r="P26" s="246"/>
      <c r="Q26" s="254"/>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29"/>
      <c r="C27" s="129"/>
      <c r="D27" s="129"/>
      <c r="E27" s="129"/>
      <c r="F27" s="129"/>
      <c r="G27" s="129"/>
      <c r="H27" s="129"/>
      <c r="I27" s="129"/>
      <c r="J27" s="129"/>
      <c r="K27" s="129"/>
      <c r="L27" s="129"/>
      <c r="M27" s="129"/>
      <c r="N27" s="129"/>
      <c r="O27" s="129"/>
      <c r="P27" s="129"/>
      <c r="Q27" s="130"/>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73">
        <f>SUM(N21)</f>
        <v>1661167.75</v>
      </c>
      <c r="C28" s="173"/>
      <c r="D28" s="173"/>
      <c r="E28" s="114" t="s">
        <v>14</v>
      </c>
      <c r="F28" s="237">
        <v>3598516109</v>
      </c>
      <c r="G28" s="256"/>
      <c r="H28" s="256"/>
      <c r="I28" s="114" t="s">
        <v>8</v>
      </c>
      <c r="J28" s="19">
        <v>1000</v>
      </c>
      <c r="K28" s="20"/>
      <c r="L28" s="156" t="s">
        <v>9</v>
      </c>
      <c r="M28" s="157"/>
      <c r="N28" s="181">
        <f>(B28/F28*1000)</f>
        <v>0.46162576453300003</v>
      </c>
      <c r="O28" s="181"/>
      <c r="P28" s="181"/>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235" t="s">
        <v>32</v>
      </c>
      <c r="C29" s="235"/>
      <c r="D29" s="235"/>
      <c r="E29" s="22"/>
      <c r="F29" s="90" t="s">
        <v>33</v>
      </c>
      <c r="G29" s="91"/>
      <c r="H29" s="91"/>
      <c r="I29" s="131"/>
      <c r="J29" s="121"/>
      <c r="K29" s="121"/>
      <c r="L29" s="121"/>
      <c r="M29" s="22"/>
      <c r="N29" s="185"/>
      <c r="O29" s="185"/>
      <c r="P29" s="185"/>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246" t="s">
        <v>35</v>
      </c>
      <c r="C30" s="246"/>
      <c r="D30" s="246"/>
      <c r="E30" s="246"/>
      <c r="F30" s="246"/>
      <c r="G30" s="246"/>
      <c r="H30" s="246"/>
      <c r="I30" s="246"/>
      <c r="J30" s="246"/>
      <c r="K30" s="246"/>
      <c r="L30" s="246"/>
      <c r="M30" s="246"/>
      <c r="N30" s="246"/>
      <c r="O30" s="246"/>
      <c r="P30" s="246"/>
      <c r="Q30" s="254"/>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236"/>
      <c r="C31" s="236"/>
      <c r="D31" s="236"/>
      <c r="E31" s="114" t="s">
        <v>8</v>
      </c>
      <c r="F31" s="181">
        <f>SUM(N28)</f>
        <v>0.46162576453300003</v>
      </c>
      <c r="G31" s="243"/>
      <c r="H31" s="243"/>
      <c r="I31" s="114" t="s">
        <v>14</v>
      </c>
      <c r="J31" s="19">
        <v>1000</v>
      </c>
      <c r="K31" s="20"/>
      <c r="L31" s="156" t="s">
        <v>9</v>
      </c>
      <c r="M31" s="157"/>
      <c r="N31" s="173" t="str">
        <f>IF(ISBLANK(B31),"0",(B31*F31/1000))</f>
        <v>0</v>
      </c>
      <c r="O31" s="173"/>
      <c r="P31" s="173"/>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235" t="s">
        <v>36</v>
      </c>
      <c r="C32" s="235"/>
      <c r="D32" s="235"/>
      <c r="E32" s="22"/>
      <c r="F32" s="185" t="s">
        <v>37</v>
      </c>
      <c r="G32" s="252"/>
      <c r="H32" s="252"/>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171" t="s">
        <v>39</v>
      </c>
      <c r="C33" s="172"/>
      <c r="D33" s="172"/>
      <c r="E33" s="172"/>
      <c r="F33" s="172"/>
      <c r="G33" s="172"/>
      <c r="H33" s="172"/>
      <c r="I33" s="172"/>
      <c r="J33" s="155"/>
      <c r="K33" s="106" t="s">
        <v>40</v>
      </c>
      <c r="L33" s="156" t="s">
        <v>9</v>
      </c>
      <c r="M33" s="157"/>
      <c r="N33" s="173">
        <f>IF(F28&lt;0,(N21),(N21+N31))</f>
        <v>1661167.75</v>
      </c>
      <c r="O33" s="173"/>
      <c r="P33" s="173"/>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40"/>
      <c r="C34" s="140"/>
      <c r="D34" s="140"/>
      <c r="E34" s="140"/>
      <c r="F34" s="140"/>
      <c r="G34" s="140"/>
      <c r="H34" s="140"/>
      <c r="I34" s="140"/>
      <c r="J34" s="140"/>
      <c r="K34" s="140"/>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4"/>
      <c r="B35" s="124"/>
      <c r="C35" s="124"/>
      <c r="D35" s="124"/>
      <c r="E35" s="124"/>
      <c r="F35" s="124"/>
      <c r="G35" s="124"/>
      <c r="H35" s="124"/>
      <c r="I35" s="124"/>
      <c r="J35" s="124"/>
      <c r="K35" s="124"/>
      <c r="L35" s="124"/>
      <c r="M35" s="124"/>
      <c r="N35" s="124"/>
      <c r="O35" s="124"/>
      <c r="P35" s="124"/>
      <c r="Q35" s="124"/>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163" t="s">
        <v>42</v>
      </c>
      <c r="C36" s="163"/>
      <c r="D36" s="163"/>
      <c r="E36" s="163"/>
      <c r="F36" s="163"/>
      <c r="G36" s="163"/>
      <c r="H36" s="163"/>
      <c r="I36" s="163"/>
      <c r="J36" s="163"/>
      <c r="K36" s="163"/>
      <c r="L36" s="163"/>
      <c r="M36" s="163"/>
      <c r="N36" s="253"/>
      <c r="O36" s="253"/>
      <c r="P36" s="253"/>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31"/>
      <c r="M37" s="131"/>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48">
        <v>0.5</v>
      </c>
      <c r="C38" s="248"/>
      <c r="D38" s="114" t="s">
        <v>21</v>
      </c>
      <c r="E38" s="248"/>
      <c r="F38" s="248"/>
      <c r="G38" s="114" t="s">
        <v>21</v>
      </c>
      <c r="H38" s="248"/>
      <c r="I38" s="248"/>
      <c r="J38" s="114" t="s">
        <v>44</v>
      </c>
      <c r="K38" s="249"/>
      <c r="L38" s="249"/>
      <c r="M38" s="40" t="s">
        <v>45</v>
      </c>
      <c r="N38" s="250">
        <f>B38-E38-H38+K38</f>
        <v>0.5</v>
      </c>
      <c r="O38" s="245"/>
      <c r="P38" s="245"/>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85" t="s">
        <v>46</v>
      </c>
      <c r="C39" s="185"/>
      <c r="D39" s="117"/>
      <c r="E39" s="235" t="s">
        <v>47</v>
      </c>
      <c r="F39" s="235"/>
      <c r="G39" s="117"/>
      <c r="H39" s="235" t="s">
        <v>48</v>
      </c>
      <c r="I39" s="235"/>
      <c r="J39" s="185" t="s">
        <v>49</v>
      </c>
      <c r="K39" s="185"/>
      <c r="L39" s="185"/>
      <c r="M39" s="185"/>
      <c r="N39" s="251" t="s">
        <v>50</v>
      </c>
      <c r="O39" s="251"/>
      <c r="P39" s="251"/>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242">
        <f>F28+B31</f>
        <v>3598516109</v>
      </c>
      <c r="C40" s="242"/>
      <c r="D40" s="242"/>
      <c r="E40" s="28" t="s">
        <v>8</v>
      </c>
      <c r="F40" s="181">
        <f>N38</f>
        <v>0.5</v>
      </c>
      <c r="G40" s="243"/>
      <c r="H40" s="243"/>
      <c r="I40" s="114" t="s">
        <v>14</v>
      </c>
      <c r="J40" s="19">
        <v>1000</v>
      </c>
      <c r="K40" s="20"/>
      <c r="L40" s="156" t="s">
        <v>9</v>
      </c>
      <c r="M40" s="157"/>
      <c r="N40" s="173">
        <f>(B40*F40/1000)</f>
        <v>1799258.05</v>
      </c>
      <c r="O40" s="173"/>
      <c r="P40" s="173"/>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191" t="s">
        <v>51</v>
      </c>
      <c r="C41" s="191"/>
      <c r="D41" s="191"/>
      <c r="E41" s="42"/>
      <c r="F41" s="169" t="s">
        <v>50</v>
      </c>
      <c r="G41" s="174"/>
      <c r="H41" s="174"/>
      <c r="I41" s="42"/>
      <c r="J41" s="42"/>
      <c r="K41" s="42"/>
      <c r="L41" s="42"/>
      <c r="M41" s="42"/>
      <c r="N41" s="191" t="s">
        <v>52</v>
      </c>
      <c r="O41" s="191"/>
      <c r="P41" s="191"/>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4"/>
      <c r="B42" s="116"/>
      <c r="C42" s="116"/>
      <c r="D42" s="116"/>
      <c r="E42" s="116"/>
      <c r="F42" s="116"/>
      <c r="G42" s="116"/>
      <c r="H42" s="116"/>
      <c r="I42" s="116"/>
      <c r="J42" s="116"/>
      <c r="K42" s="116"/>
      <c r="L42" s="116"/>
      <c r="M42" s="116"/>
      <c r="N42" s="124"/>
      <c r="O42" s="124"/>
      <c r="P42" s="124"/>
      <c r="Q42" s="124"/>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4"/>
      <c r="B43" s="170"/>
      <c r="C43" s="170"/>
      <c r="D43" s="170"/>
      <c r="E43" s="170"/>
      <c r="F43" s="170"/>
      <c r="G43" s="170"/>
      <c r="H43" s="170"/>
      <c r="I43" s="170"/>
      <c r="J43" s="170"/>
      <c r="K43" s="170"/>
      <c r="L43" s="170"/>
      <c r="M43" s="170"/>
      <c r="N43" s="124"/>
      <c r="O43" s="124"/>
      <c r="P43" s="124"/>
      <c r="Q43" s="124"/>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163" t="s">
        <v>54</v>
      </c>
      <c r="C44" s="238"/>
      <c r="D44" s="238"/>
      <c r="E44" s="238"/>
      <c r="F44" s="238"/>
      <c r="G44" s="238"/>
      <c r="H44" s="238"/>
      <c r="I44" s="238"/>
      <c r="J44" s="238"/>
      <c r="K44" s="141"/>
      <c r="L44" s="239" t="s">
        <v>9</v>
      </c>
      <c r="M44" s="240"/>
      <c r="N44" s="241">
        <f>MIN(N33,N40)</f>
        <v>1661167.75</v>
      </c>
      <c r="O44" s="241"/>
      <c r="P44" s="241"/>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4"/>
      <c r="C45" s="124"/>
      <c r="D45" s="124"/>
      <c r="E45" s="124"/>
      <c r="F45" s="124"/>
      <c r="G45" s="124"/>
      <c r="H45" s="124"/>
      <c r="I45" s="124"/>
      <c r="J45" s="124"/>
      <c r="K45" s="124"/>
      <c r="L45" s="124"/>
      <c r="M45" s="124"/>
      <c r="N45" s="124"/>
      <c r="O45" s="124"/>
      <c r="P45" s="124"/>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246" t="s">
        <v>56</v>
      </c>
      <c r="C46" s="246"/>
      <c r="D46" s="246"/>
      <c r="E46" s="246"/>
      <c r="F46" s="246"/>
      <c r="G46" s="246"/>
      <c r="H46" s="246"/>
      <c r="I46" s="246"/>
      <c r="J46" s="246"/>
      <c r="K46" s="246"/>
      <c r="L46" s="156" t="s">
        <v>9</v>
      </c>
      <c r="M46" s="157"/>
      <c r="N46" s="244">
        <f>MAX(MIN(N40,(N33-N13)),E7)</f>
        <v>1661167.75</v>
      </c>
      <c r="O46" s="245"/>
      <c r="P46" s="245"/>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47"/>
      <c r="C47" s="247"/>
      <c r="D47" s="247"/>
      <c r="E47" s="247"/>
      <c r="F47" s="247"/>
      <c r="G47" s="247"/>
      <c r="H47" s="247"/>
      <c r="I47" s="247"/>
      <c r="J47" s="247"/>
      <c r="K47" s="247"/>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4"/>
      <c r="B48" s="124"/>
      <c r="C48" s="124"/>
      <c r="D48" s="124"/>
      <c r="E48" s="116"/>
      <c r="F48" s="116"/>
      <c r="G48" s="116"/>
      <c r="H48" s="116"/>
      <c r="I48" s="116"/>
      <c r="J48" s="116"/>
      <c r="K48" s="116"/>
      <c r="L48" s="116"/>
      <c r="M48" s="116"/>
      <c r="N48" s="45"/>
      <c r="O48" s="45"/>
      <c r="P48" s="45"/>
      <c r="Q48" s="124"/>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2" t="s">
        <v>57</v>
      </c>
      <c r="B49" s="163" t="s">
        <v>58</v>
      </c>
      <c r="C49" s="163"/>
      <c r="D49" s="163"/>
      <c r="E49" s="163"/>
      <c r="F49" s="163"/>
      <c r="G49" s="163"/>
      <c r="H49" s="163"/>
      <c r="I49" s="163"/>
      <c r="J49" s="163"/>
      <c r="K49" s="163"/>
      <c r="L49" s="163"/>
      <c r="M49" s="163"/>
      <c r="N49" s="123"/>
      <c r="O49" s="123"/>
      <c r="P49" s="123"/>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171" t="s">
        <v>59</v>
      </c>
      <c r="C50" s="171"/>
      <c r="D50" s="171"/>
      <c r="E50" s="171"/>
      <c r="F50" s="171"/>
      <c r="G50" s="171"/>
      <c r="H50" s="171"/>
      <c r="I50" s="171"/>
      <c r="J50" s="171"/>
      <c r="K50" s="171"/>
      <c r="L50" s="171"/>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171" t="s">
        <v>60</v>
      </c>
      <c r="C51" s="171"/>
      <c r="D51" s="171"/>
      <c r="E51" s="171"/>
      <c r="F51" s="171"/>
      <c r="G51" s="171"/>
      <c r="H51" s="171"/>
      <c r="I51" s="171"/>
      <c r="J51" s="171"/>
      <c r="K51" s="171"/>
      <c r="L51" s="171"/>
      <c r="M51" s="117"/>
      <c r="N51" s="180">
        <f>B40</f>
        <v>3598516109</v>
      </c>
      <c r="O51" s="180"/>
      <c r="P51" s="180"/>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171" t="s">
        <v>61</v>
      </c>
      <c r="C52" s="171"/>
      <c r="D52" s="171"/>
      <c r="E52" s="171"/>
      <c r="F52" s="171"/>
      <c r="G52" s="171"/>
      <c r="H52" s="171"/>
      <c r="I52" s="171"/>
      <c r="J52" s="171"/>
      <c r="K52" s="171"/>
      <c r="L52" s="171"/>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171" t="s">
        <v>62</v>
      </c>
      <c r="C53" s="171"/>
      <c r="D53" s="171"/>
      <c r="E53" s="171"/>
      <c r="F53" s="171"/>
      <c r="G53" s="171"/>
      <c r="H53" s="171"/>
      <c r="I53" s="171"/>
      <c r="J53" s="171"/>
      <c r="K53" s="171"/>
      <c r="L53" s="171"/>
      <c r="M53" s="117"/>
      <c r="N53" s="237"/>
      <c r="O53" s="237"/>
      <c r="P53" s="237"/>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171" t="s">
        <v>63</v>
      </c>
      <c r="C54" s="171"/>
      <c r="D54" s="171"/>
      <c r="E54" s="171"/>
      <c r="F54" s="171"/>
      <c r="G54" s="171"/>
      <c r="H54" s="171"/>
      <c r="I54" s="171"/>
      <c r="J54" s="171"/>
      <c r="K54" s="117"/>
      <c r="L54" s="117"/>
      <c r="M54" s="117"/>
      <c r="N54" s="236"/>
      <c r="O54" s="236"/>
      <c r="P54" s="236"/>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171" t="s">
        <v>64</v>
      </c>
      <c r="C55" s="171"/>
      <c r="D55" s="171"/>
      <c r="E55" s="171"/>
      <c r="F55" s="171"/>
      <c r="G55" s="171"/>
      <c r="H55" s="171"/>
      <c r="I55" s="171"/>
      <c r="J55" s="171"/>
      <c r="K55" s="171" t="s">
        <v>65</v>
      </c>
      <c r="L55" s="171"/>
      <c r="M55" s="117"/>
      <c r="N55" s="180">
        <f>(N51-N53+N54)</f>
        <v>3598516109</v>
      </c>
      <c r="O55" s="180"/>
      <c r="P55" s="180"/>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4"/>
      <c r="B57" s="124"/>
      <c r="C57" s="124"/>
      <c r="D57" s="124"/>
      <c r="E57" s="124"/>
      <c r="F57" s="124"/>
      <c r="G57" s="124"/>
      <c r="H57" s="124"/>
      <c r="I57" s="124"/>
      <c r="J57" s="124"/>
      <c r="K57" s="124"/>
      <c r="L57" s="124"/>
      <c r="M57" s="124"/>
      <c r="N57" s="124"/>
      <c r="O57" s="124"/>
      <c r="P57" s="124"/>
      <c r="Q57" s="124"/>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18"/>
      <c r="C58" s="118"/>
      <c r="D58" s="118"/>
      <c r="E58" s="118"/>
      <c r="F58" s="11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11"/>
      <c r="C59" s="211"/>
      <c r="D59" s="211"/>
      <c r="E59" s="114" t="s">
        <v>14</v>
      </c>
      <c r="F59" s="180">
        <f>SUM(N55)</f>
        <v>3598516109</v>
      </c>
      <c r="G59" s="180"/>
      <c r="H59" s="180"/>
      <c r="I59" s="28" t="s">
        <v>8</v>
      </c>
      <c r="J59" s="19">
        <v>1000</v>
      </c>
      <c r="K59" s="20"/>
      <c r="L59" s="156" t="s">
        <v>9</v>
      </c>
      <c r="M59" s="184"/>
      <c r="N59" s="181">
        <f>(B59/F59*1000)</f>
        <v>0</v>
      </c>
      <c r="O59" s="181"/>
      <c r="P59" s="181"/>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85" t="s">
        <v>67</v>
      </c>
      <c r="C60" s="185"/>
      <c r="D60" s="185"/>
      <c r="E60" s="121"/>
      <c r="F60" s="235" t="s">
        <v>68</v>
      </c>
      <c r="G60" s="235"/>
      <c r="H60" s="235"/>
      <c r="I60" s="121"/>
      <c r="J60" s="121"/>
      <c r="K60" s="121"/>
      <c r="L60" s="121"/>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4"/>
      <c r="H61" s="124"/>
      <c r="I61" s="124"/>
      <c r="J61" s="124"/>
      <c r="K61" s="124"/>
      <c r="L61" s="124"/>
      <c r="M61" s="124"/>
      <c r="N61" s="124"/>
      <c r="O61" s="124"/>
      <c r="P61" s="124"/>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6"/>
      <c r="B62" s="117"/>
      <c r="C62" s="117"/>
      <c r="D62" s="117"/>
      <c r="E62" s="117"/>
      <c r="F62" s="117"/>
      <c r="G62" s="117"/>
      <c r="H62" s="117"/>
      <c r="I62" s="117"/>
      <c r="J62" s="117"/>
      <c r="K62" s="117"/>
      <c r="L62" s="117"/>
      <c r="M62" s="117"/>
      <c r="N62" s="117"/>
      <c r="O62" s="117"/>
      <c r="P62" s="124"/>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11"/>
      <c r="C63" s="211"/>
      <c r="D63" s="211"/>
      <c r="E63" s="114" t="s">
        <v>70</v>
      </c>
      <c r="F63" s="180">
        <f>SUM(N55)</f>
        <v>3598516109</v>
      </c>
      <c r="G63" s="180"/>
      <c r="H63" s="180"/>
      <c r="I63" s="28" t="s">
        <v>8</v>
      </c>
      <c r="J63" s="19">
        <v>1000</v>
      </c>
      <c r="K63" s="20"/>
      <c r="L63" s="156" t="s">
        <v>9</v>
      </c>
      <c r="M63" s="184"/>
      <c r="N63" s="181">
        <f>(B63/F63*1000)</f>
        <v>0</v>
      </c>
      <c r="O63" s="181"/>
      <c r="P63" s="181"/>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69" t="s">
        <v>67</v>
      </c>
      <c r="C64" s="169"/>
      <c r="D64" s="169"/>
      <c r="E64" s="115"/>
      <c r="F64" s="191" t="s">
        <v>68</v>
      </c>
      <c r="G64" s="191"/>
      <c r="H64" s="191"/>
      <c r="I64" s="115"/>
      <c r="J64" s="115"/>
      <c r="K64" s="115"/>
      <c r="L64" s="115"/>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152" t="s">
        <v>71</v>
      </c>
      <c r="C65" s="152"/>
      <c r="D65" s="50"/>
      <c r="E65" s="50"/>
      <c r="F65" s="50"/>
      <c r="G65" s="50"/>
      <c r="H65" s="50"/>
      <c r="I65" s="50"/>
      <c r="J65" s="50"/>
      <c r="K65" s="50"/>
      <c r="L65" s="50"/>
      <c r="M65" s="50"/>
      <c r="N65" s="50"/>
      <c r="O65" s="50"/>
      <c r="P65" s="50" t="s">
        <v>72</v>
      </c>
      <c r="Q65" s="50"/>
      <c r="R65" s="1"/>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c r="CX65" s="135"/>
      <c r="CY65" s="135"/>
      <c r="CZ65" s="135"/>
      <c r="DA65" s="135"/>
      <c r="DB65" s="135"/>
      <c r="DC65" s="135"/>
      <c r="DD65" s="135"/>
      <c r="DE65" s="135"/>
      <c r="DF65" s="135"/>
      <c r="DG65" s="135"/>
      <c r="DH65" s="136"/>
      <c r="DI65" s="136"/>
      <c r="DJ65" s="136"/>
      <c r="DK65" s="136"/>
      <c r="DL65" s="136"/>
      <c r="DM65" s="136"/>
      <c r="DN65" s="136"/>
      <c r="DO65" s="136"/>
      <c r="DP65" s="136"/>
      <c r="DQ65" s="136"/>
      <c r="DR65" s="136"/>
      <c r="DS65" s="136"/>
      <c r="DT65" s="136"/>
      <c r="DU65" s="136"/>
      <c r="DV65" s="136"/>
      <c r="DW65" s="136"/>
      <c r="DX65" s="136"/>
      <c r="DY65" s="136"/>
      <c r="DZ65" s="136"/>
      <c r="EA65" s="136"/>
      <c r="EB65" s="136"/>
      <c r="EC65" s="136"/>
      <c r="ED65" s="136"/>
      <c r="EE65" s="136"/>
      <c r="EF65" s="136"/>
      <c r="EG65" s="136"/>
      <c r="EH65" s="136"/>
      <c r="EI65" s="136"/>
      <c r="EJ65" s="136"/>
      <c r="EK65" s="136"/>
      <c r="EL65" s="136"/>
      <c r="EM65" s="136"/>
      <c r="EN65" s="136"/>
      <c r="EO65" s="136"/>
      <c r="EP65" s="136"/>
      <c r="EQ65" s="136"/>
      <c r="ER65" s="136"/>
      <c r="ES65" s="136"/>
      <c r="ET65" s="136"/>
      <c r="EU65" s="136"/>
      <c r="EV65" s="136"/>
      <c r="EW65" s="136"/>
      <c r="EX65" s="136"/>
      <c r="EY65" s="136"/>
      <c r="EZ65" s="136"/>
      <c r="FA65" s="136"/>
      <c r="FB65" s="136"/>
      <c r="FC65" s="136"/>
      <c r="FD65" s="136"/>
      <c r="FE65" s="136"/>
      <c r="FF65" s="136"/>
      <c r="FG65" s="136"/>
      <c r="FH65" s="136"/>
      <c r="FI65" s="136"/>
      <c r="FJ65" s="136"/>
      <c r="FK65" s="136"/>
      <c r="FL65" s="136"/>
      <c r="FM65" s="136"/>
      <c r="FN65" s="136"/>
      <c r="FO65" s="136"/>
      <c r="FP65" s="136"/>
      <c r="FQ65" s="136"/>
      <c r="FR65" s="136"/>
      <c r="FS65" s="136"/>
      <c r="FT65" s="136"/>
      <c r="FU65" s="136"/>
      <c r="FV65" s="136"/>
      <c r="FW65" s="136"/>
      <c r="FX65" s="136"/>
      <c r="FY65" s="136"/>
      <c r="FZ65" s="136"/>
      <c r="GA65" s="136"/>
      <c r="GB65" s="136"/>
      <c r="GC65" s="136"/>
      <c r="GD65" s="136"/>
      <c r="GE65" s="136"/>
      <c r="GF65" s="136"/>
      <c r="GG65" s="136"/>
      <c r="GH65" s="136"/>
      <c r="GI65" s="136"/>
      <c r="GJ65" s="136"/>
      <c r="GK65" s="136"/>
      <c r="GL65" s="136"/>
      <c r="GM65" s="136"/>
      <c r="GN65" s="136"/>
      <c r="GO65" s="136"/>
      <c r="GP65" s="136"/>
      <c r="GQ65" s="136"/>
      <c r="GR65" s="136"/>
      <c r="GS65" s="136"/>
      <c r="GT65" s="136"/>
      <c r="GU65" s="136"/>
      <c r="GV65" s="136"/>
      <c r="GW65" s="136"/>
      <c r="GX65" s="136"/>
      <c r="GY65" s="136"/>
      <c r="GZ65" s="136"/>
      <c r="HA65" s="136"/>
      <c r="HB65" s="136"/>
      <c r="HC65" s="136"/>
      <c r="HD65" s="136"/>
      <c r="HE65" s="136"/>
      <c r="HF65" s="136"/>
      <c r="HG65" s="136"/>
      <c r="HH65" s="136"/>
      <c r="HI65" s="136"/>
      <c r="HJ65" s="136"/>
      <c r="HK65" s="136"/>
      <c r="HL65" s="136"/>
      <c r="HM65" s="136"/>
      <c r="HN65" s="136"/>
      <c r="HO65" s="136"/>
      <c r="HP65" s="136"/>
      <c r="HQ65" s="136"/>
      <c r="HR65" s="136"/>
      <c r="HS65" s="136"/>
      <c r="HT65" s="136"/>
      <c r="HU65" s="136"/>
      <c r="HV65" s="136"/>
      <c r="HW65" s="136"/>
      <c r="HX65" s="136"/>
      <c r="HY65" s="136"/>
      <c r="HZ65" s="136"/>
      <c r="IA65" s="136"/>
      <c r="IB65" s="136"/>
      <c r="IC65" s="136"/>
      <c r="ID65" s="136"/>
      <c r="IE65" s="136"/>
      <c r="IF65" s="136"/>
      <c r="IG65" s="136"/>
      <c r="IH65" s="136"/>
      <c r="II65" s="136"/>
      <c r="IJ65" s="136"/>
      <c r="IK65" s="136"/>
      <c r="IL65" s="136"/>
      <c r="IM65" s="136"/>
      <c r="IN65" s="136"/>
      <c r="IO65" s="136"/>
      <c r="IP65" s="136"/>
      <c r="IQ65" s="136"/>
      <c r="IR65" s="136"/>
      <c r="IS65" s="136"/>
      <c r="IT65" s="136"/>
      <c r="IU65" s="136"/>
      <c r="IV65" s="136"/>
    </row>
    <row r="66" spans="1:256" ht="6.6" customHeight="1" x14ac:dyDescent="0.2">
      <c r="A66" s="227"/>
      <c r="B66" s="227"/>
      <c r="C66" s="227"/>
      <c r="D66" s="227"/>
      <c r="E66" s="227"/>
      <c r="F66" s="227"/>
      <c r="G66" s="227"/>
      <c r="H66" s="227"/>
      <c r="I66" s="227"/>
      <c r="J66" s="227"/>
      <c r="K66" s="227"/>
      <c r="L66" s="227"/>
      <c r="M66" s="227"/>
      <c r="N66" s="227"/>
      <c r="O66" s="227"/>
      <c r="P66" s="227"/>
      <c r="Q66" s="227"/>
      <c r="R66" s="1"/>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c r="CX66" s="135"/>
      <c r="CY66" s="135"/>
      <c r="CZ66" s="135"/>
      <c r="DA66" s="135"/>
      <c r="DB66" s="135"/>
      <c r="DC66" s="135"/>
      <c r="DD66" s="135"/>
      <c r="DE66" s="135"/>
      <c r="DF66" s="135"/>
      <c r="DG66" s="135"/>
      <c r="DH66" s="136"/>
      <c r="DI66" s="136"/>
      <c r="DJ66" s="136"/>
      <c r="DK66" s="136"/>
      <c r="DL66" s="136"/>
      <c r="DM66" s="136"/>
      <c r="DN66" s="136"/>
      <c r="DO66" s="136"/>
      <c r="DP66" s="136"/>
      <c r="DQ66" s="136"/>
      <c r="DR66" s="136"/>
      <c r="DS66" s="136"/>
      <c r="DT66" s="136"/>
      <c r="DU66" s="136"/>
      <c r="DV66" s="136"/>
      <c r="DW66" s="136"/>
      <c r="DX66" s="136"/>
      <c r="DY66" s="136"/>
      <c r="DZ66" s="136"/>
      <c r="EA66" s="136"/>
      <c r="EB66" s="136"/>
      <c r="EC66" s="136"/>
      <c r="ED66" s="136"/>
      <c r="EE66" s="136"/>
      <c r="EF66" s="136"/>
      <c r="EG66" s="136"/>
      <c r="EH66" s="136"/>
      <c r="EI66" s="136"/>
      <c r="EJ66" s="136"/>
      <c r="EK66" s="136"/>
      <c r="EL66" s="136"/>
      <c r="EM66" s="136"/>
      <c r="EN66" s="136"/>
      <c r="EO66" s="136"/>
      <c r="EP66" s="136"/>
      <c r="EQ66" s="136"/>
      <c r="ER66" s="136"/>
      <c r="ES66" s="136"/>
      <c r="ET66" s="136"/>
      <c r="EU66" s="136"/>
      <c r="EV66" s="136"/>
      <c r="EW66" s="136"/>
      <c r="EX66" s="136"/>
      <c r="EY66" s="136"/>
      <c r="EZ66" s="136"/>
      <c r="FA66" s="136"/>
      <c r="FB66" s="136"/>
      <c r="FC66" s="136"/>
      <c r="FD66" s="136"/>
      <c r="FE66" s="136"/>
      <c r="FF66" s="136"/>
      <c r="FG66" s="136"/>
      <c r="FH66" s="136"/>
      <c r="FI66" s="136"/>
      <c r="FJ66" s="136"/>
      <c r="FK66" s="136"/>
      <c r="FL66" s="136"/>
      <c r="FM66" s="136"/>
      <c r="FN66" s="136"/>
      <c r="FO66" s="136"/>
      <c r="FP66" s="136"/>
      <c r="FQ66" s="136"/>
      <c r="FR66" s="136"/>
      <c r="FS66" s="136"/>
      <c r="FT66" s="136"/>
      <c r="FU66" s="136"/>
      <c r="FV66" s="136"/>
      <c r="FW66" s="136"/>
      <c r="FX66" s="136"/>
      <c r="FY66" s="136"/>
      <c r="FZ66" s="136"/>
      <c r="GA66" s="136"/>
      <c r="GB66" s="136"/>
      <c r="GC66" s="136"/>
      <c r="GD66" s="136"/>
      <c r="GE66" s="136"/>
      <c r="GF66" s="136"/>
      <c r="GG66" s="136"/>
      <c r="GH66" s="136"/>
      <c r="GI66" s="136"/>
      <c r="GJ66" s="136"/>
      <c r="GK66" s="136"/>
      <c r="GL66" s="136"/>
      <c r="GM66" s="136"/>
      <c r="GN66" s="136"/>
      <c r="GO66" s="136"/>
      <c r="GP66" s="136"/>
      <c r="GQ66" s="136"/>
      <c r="GR66" s="136"/>
      <c r="GS66" s="136"/>
      <c r="GT66" s="136"/>
      <c r="GU66" s="136"/>
      <c r="GV66" s="136"/>
      <c r="GW66" s="136"/>
      <c r="GX66" s="136"/>
      <c r="GY66" s="136"/>
      <c r="GZ66" s="136"/>
      <c r="HA66" s="136"/>
      <c r="HB66" s="136"/>
      <c r="HC66" s="136"/>
      <c r="HD66" s="136"/>
      <c r="HE66" s="136"/>
      <c r="HF66" s="136"/>
      <c r="HG66" s="136"/>
      <c r="HH66" s="136"/>
      <c r="HI66" s="136"/>
      <c r="HJ66" s="136"/>
      <c r="HK66" s="136"/>
      <c r="HL66" s="136"/>
      <c r="HM66" s="136"/>
      <c r="HN66" s="136"/>
      <c r="HO66" s="136"/>
      <c r="HP66" s="136"/>
      <c r="HQ66" s="136"/>
      <c r="HR66" s="136"/>
      <c r="HS66" s="136"/>
      <c r="HT66" s="136"/>
      <c r="HU66" s="136"/>
      <c r="HV66" s="136"/>
      <c r="HW66" s="136"/>
      <c r="HX66" s="136"/>
      <c r="HY66" s="136"/>
      <c r="HZ66" s="136"/>
      <c r="IA66" s="136"/>
      <c r="IB66" s="136"/>
      <c r="IC66" s="136"/>
      <c r="ID66" s="136"/>
      <c r="IE66" s="136"/>
      <c r="IF66" s="136"/>
      <c r="IG66" s="136"/>
      <c r="IH66" s="136"/>
      <c r="II66" s="136"/>
      <c r="IJ66" s="136"/>
      <c r="IK66" s="136"/>
      <c r="IL66" s="136"/>
      <c r="IM66" s="136"/>
      <c r="IN66" s="136"/>
      <c r="IO66" s="136"/>
      <c r="IP66" s="136"/>
      <c r="IQ66" s="136"/>
      <c r="IR66" s="136"/>
      <c r="IS66" s="136"/>
      <c r="IT66" s="136"/>
      <c r="IU66" s="136"/>
      <c r="IV66" s="136"/>
    </row>
    <row r="67" spans="1:256" ht="24" customHeight="1" x14ac:dyDescent="0.3">
      <c r="A67" s="160" t="s">
        <v>1</v>
      </c>
      <c r="B67" s="160"/>
      <c r="C67" s="160"/>
      <c r="D67" s="228" t="str">
        <f>(D3)</f>
        <v>Fire 4 EMS</v>
      </c>
      <c r="E67" s="228"/>
      <c r="F67" s="228"/>
      <c r="G67" s="229"/>
      <c r="H67" s="229"/>
      <c r="I67" s="3"/>
      <c r="J67" s="51">
        <f>(J3)</f>
        <v>2024</v>
      </c>
      <c r="K67" s="230" t="s">
        <v>73</v>
      </c>
      <c r="L67" s="231"/>
      <c r="M67" s="231"/>
      <c r="N67" s="52">
        <f>(N3)</f>
        <v>2025</v>
      </c>
      <c r="O67" s="232" t="s">
        <v>3</v>
      </c>
      <c r="P67" s="233"/>
      <c r="Q67" s="4"/>
      <c r="R67" s="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c r="CX67" s="135"/>
      <c r="CY67" s="135"/>
      <c r="CZ67" s="135"/>
      <c r="DA67" s="135"/>
      <c r="DB67" s="135"/>
      <c r="DC67" s="135"/>
      <c r="DD67" s="135"/>
      <c r="DE67" s="135"/>
      <c r="DF67" s="135"/>
      <c r="DG67" s="135"/>
      <c r="DH67" s="136"/>
      <c r="DI67" s="136"/>
      <c r="DJ67" s="136"/>
      <c r="DK67" s="136"/>
      <c r="DL67" s="136"/>
      <c r="DM67" s="136"/>
      <c r="DN67" s="136"/>
      <c r="DO67" s="136"/>
      <c r="DP67" s="136"/>
      <c r="DQ67" s="136"/>
      <c r="DR67" s="136"/>
      <c r="DS67" s="136"/>
      <c r="DT67" s="136"/>
      <c r="DU67" s="136"/>
      <c r="DV67" s="136"/>
      <c r="DW67" s="136"/>
      <c r="DX67" s="136"/>
      <c r="DY67" s="136"/>
      <c r="DZ67" s="136"/>
      <c r="EA67" s="136"/>
      <c r="EB67" s="136"/>
      <c r="EC67" s="136"/>
      <c r="ED67" s="136"/>
      <c r="EE67" s="136"/>
      <c r="EF67" s="136"/>
      <c r="EG67" s="136"/>
      <c r="EH67" s="136"/>
      <c r="EI67" s="136"/>
      <c r="EJ67" s="136"/>
      <c r="EK67" s="136"/>
      <c r="EL67" s="136"/>
      <c r="EM67" s="136"/>
      <c r="EN67" s="136"/>
      <c r="EO67" s="136"/>
      <c r="EP67" s="136"/>
      <c r="EQ67" s="136"/>
      <c r="ER67" s="136"/>
      <c r="ES67" s="136"/>
      <c r="ET67" s="136"/>
      <c r="EU67" s="136"/>
      <c r="EV67" s="136"/>
      <c r="EW67" s="136"/>
      <c r="EX67" s="136"/>
      <c r="EY67" s="136"/>
      <c r="EZ67" s="136"/>
      <c r="FA67" s="136"/>
      <c r="FB67" s="136"/>
      <c r="FC67" s="136"/>
      <c r="FD67" s="136"/>
      <c r="FE67" s="136"/>
      <c r="FF67" s="136"/>
      <c r="FG67" s="136"/>
      <c r="FH67" s="136"/>
      <c r="FI67" s="136"/>
      <c r="FJ67" s="136"/>
      <c r="FK67" s="136"/>
      <c r="FL67" s="136"/>
      <c r="FM67" s="136"/>
      <c r="FN67" s="136"/>
      <c r="FO67" s="136"/>
      <c r="FP67" s="136"/>
      <c r="FQ67" s="136"/>
      <c r="FR67" s="136"/>
      <c r="FS67" s="136"/>
      <c r="FT67" s="136"/>
      <c r="FU67" s="136"/>
      <c r="FV67" s="136"/>
      <c r="FW67" s="136"/>
      <c r="FX67" s="136"/>
      <c r="FY67" s="136"/>
      <c r="FZ67" s="136"/>
      <c r="GA67" s="136"/>
      <c r="GB67" s="136"/>
      <c r="GC67" s="136"/>
      <c r="GD67" s="136"/>
      <c r="GE67" s="136"/>
      <c r="GF67" s="136"/>
      <c r="GG67" s="136"/>
      <c r="GH67" s="136"/>
      <c r="GI67" s="136"/>
      <c r="GJ67" s="136"/>
      <c r="GK67" s="136"/>
      <c r="GL67" s="136"/>
      <c r="GM67" s="136"/>
      <c r="GN67" s="136"/>
      <c r="GO67" s="136"/>
      <c r="GP67" s="136"/>
      <c r="GQ67" s="136"/>
      <c r="GR67" s="136"/>
      <c r="GS67" s="136"/>
      <c r="GT67" s="136"/>
      <c r="GU67" s="136"/>
      <c r="GV67" s="136"/>
      <c r="GW67" s="136"/>
      <c r="GX67" s="136"/>
      <c r="GY67" s="136"/>
      <c r="GZ67" s="136"/>
      <c r="HA67" s="136"/>
      <c r="HB67" s="136"/>
      <c r="HC67" s="136"/>
      <c r="HD67" s="136"/>
      <c r="HE67" s="136"/>
      <c r="HF67" s="136"/>
      <c r="HG67" s="136"/>
      <c r="HH67" s="136"/>
      <c r="HI67" s="136"/>
      <c r="HJ67" s="136"/>
      <c r="HK67" s="136"/>
      <c r="HL67" s="136"/>
      <c r="HM67" s="136"/>
      <c r="HN67" s="136"/>
      <c r="HO67" s="136"/>
      <c r="HP67" s="136"/>
      <c r="HQ67" s="136"/>
      <c r="HR67" s="136"/>
      <c r="HS67" s="136"/>
      <c r="HT67" s="136"/>
      <c r="HU67" s="136"/>
      <c r="HV67" s="136"/>
      <c r="HW67" s="136"/>
      <c r="HX67" s="136"/>
      <c r="HY67" s="136"/>
      <c r="HZ67" s="136"/>
      <c r="IA67" s="136"/>
      <c r="IB67" s="136"/>
      <c r="IC67" s="136"/>
      <c r="ID67" s="136"/>
      <c r="IE67" s="136"/>
      <c r="IF67" s="136"/>
      <c r="IG67" s="136"/>
      <c r="IH67" s="136"/>
      <c r="II67" s="136"/>
      <c r="IJ67" s="136"/>
      <c r="IK67" s="136"/>
      <c r="IL67" s="136"/>
      <c r="IM67" s="136"/>
      <c r="IN67" s="136"/>
      <c r="IO67" s="136"/>
      <c r="IP67" s="136"/>
      <c r="IQ67" s="136"/>
      <c r="IR67" s="136"/>
      <c r="IS67" s="136"/>
      <c r="IT67" s="136"/>
      <c r="IU67" s="136"/>
      <c r="IV67" s="136"/>
    </row>
    <row r="68" spans="1:256" ht="15" x14ac:dyDescent="0.2">
      <c r="A68" s="234"/>
      <c r="B68" s="234"/>
      <c r="C68" s="234"/>
      <c r="D68" s="234"/>
      <c r="E68" s="234"/>
      <c r="F68" s="234"/>
      <c r="G68" s="234"/>
      <c r="H68" s="234"/>
      <c r="I68" s="234"/>
      <c r="J68" s="234"/>
      <c r="K68" s="234"/>
      <c r="L68" s="234"/>
      <c r="M68" s="234"/>
      <c r="N68" s="234"/>
      <c r="O68" s="234"/>
      <c r="P68" s="234"/>
      <c r="Q68" s="234"/>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17" t="s">
        <v>74</v>
      </c>
      <c r="B69" s="218"/>
      <c r="C69" s="218"/>
      <c r="D69" s="219" t="s">
        <v>75</v>
      </c>
      <c r="E69" s="220"/>
      <c r="F69" s="220"/>
      <c r="G69" s="220"/>
      <c r="H69" s="221"/>
      <c r="I69" s="53"/>
      <c r="J69" s="53"/>
      <c r="K69" s="128"/>
      <c r="L69" s="54"/>
      <c r="M69" s="55"/>
      <c r="N69" s="56"/>
      <c r="O69" s="57"/>
      <c r="P69" s="58"/>
      <c r="Q69" s="59"/>
      <c r="R69" s="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c r="CX69" s="135"/>
      <c r="CY69" s="135"/>
      <c r="CZ69" s="135"/>
      <c r="DA69" s="135"/>
      <c r="DB69" s="135"/>
      <c r="DC69" s="135"/>
      <c r="DD69" s="135"/>
      <c r="DE69" s="135"/>
      <c r="DF69" s="135"/>
      <c r="DG69" s="135"/>
      <c r="DH69" s="136"/>
      <c r="DI69" s="136"/>
      <c r="DJ69" s="136"/>
      <c r="DK69" s="136"/>
      <c r="DL69" s="136"/>
      <c r="DM69" s="136"/>
      <c r="DN69" s="136"/>
      <c r="DO69" s="136"/>
      <c r="DP69" s="136"/>
      <c r="DQ69" s="136"/>
      <c r="DR69" s="136"/>
      <c r="DS69" s="136"/>
      <c r="DT69" s="136"/>
      <c r="DU69" s="136"/>
      <c r="DV69" s="136"/>
      <c r="DW69" s="136"/>
      <c r="DX69" s="136"/>
      <c r="DY69" s="136"/>
      <c r="DZ69" s="136"/>
      <c r="EA69" s="136"/>
      <c r="EB69" s="136"/>
      <c r="EC69" s="136"/>
      <c r="ED69" s="136"/>
      <c r="EE69" s="136"/>
      <c r="EF69" s="136"/>
      <c r="EG69" s="136"/>
      <c r="EH69" s="136"/>
      <c r="EI69" s="136"/>
      <c r="EJ69" s="136"/>
      <c r="EK69" s="136"/>
      <c r="EL69" s="136"/>
      <c r="EM69" s="136"/>
      <c r="EN69" s="136"/>
      <c r="EO69" s="136"/>
      <c r="EP69" s="136"/>
      <c r="EQ69" s="136"/>
      <c r="ER69" s="136"/>
      <c r="ES69" s="136"/>
      <c r="ET69" s="136"/>
      <c r="EU69" s="136"/>
      <c r="EV69" s="136"/>
      <c r="EW69" s="136"/>
      <c r="EX69" s="136"/>
      <c r="EY69" s="136"/>
      <c r="EZ69" s="136"/>
      <c r="FA69" s="136"/>
      <c r="FB69" s="136"/>
      <c r="FC69" s="136"/>
      <c r="FD69" s="136"/>
      <c r="FE69" s="136"/>
      <c r="FF69" s="136"/>
      <c r="FG69" s="136"/>
      <c r="FH69" s="136"/>
      <c r="FI69" s="136"/>
      <c r="FJ69" s="136"/>
      <c r="FK69" s="136"/>
      <c r="FL69" s="136"/>
      <c r="FM69" s="136"/>
      <c r="FN69" s="136"/>
      <c r="FO69" s="136"/>
      <c r="FP69" s="136"/>
      <c r="FQ69" s="136"/>
      <c r="FR69" s="136"/>
      <c r="FS69" s="136"/>
      <c r="FT69" s="136"/>
      <c r="FU69" s="136"/>
      <c r="FV69" s="136"/>
      <c r="FW69" s="136"/>
      <c r="FX69" s="136"/>
      <c r="FY69" s="136"/>
      <c r="FZ69" s="136"/>
      <c r="GA69" s="136"/>
      <c r="GB69" s="136"/>
      <c r="GC69" s="136"/>
      <c r="GD69" s="136"/>
      <c r="GE69" s="136"/>
      <c r="GF69" s="136"/>
      <c r="GG69" s="136"/>
      <c r="GH69" s="136"/>
      <c r="GI69" s="136"/>
      <c r="GJ69" s="136"/>
      <c r="GK69" s="136"/>
      <c r="GL69" s="136"/>
      <c r="GM69" s="136"/>
      <c r="GN69" s="136"/>
      <c r="GO69" s="136"/>
      <c r="GP69" s="136"/>
      <c r="GQ69" s="136"/>
      <c r="GR69" s="136"/>
      <c r="GS69" s="136"/>
      <c r="GT69" s="136"/>
      <c r="GU69" s="136"/>
      <c r="GV69" s="136"/>
      <c r="GW69" s="136"/>
      <c r="GX69" s="136"/>
      <c r="GY69" s="136"/>
      <c r="GZ69" s="136"/>
      <c r="HA69" s="136"/>
      <c r="HB69" s="136"/>
      <c r="HC69" s="136"/>
      <c r="HD69" s="136"/>
      <c r="HE69" s="136"/>
      <c r="HF69" s="136"/>
      <c r="HG69" s="136"/>
      <c r="HH69" s="136"/>
      <c r="HI69" s="136"/>
      <c r="HJ69" s="136"/>
      <c r="HK69" s="136"/>
      <c r="HL69" s="136"/>
      <c r="HM69" s="136"/>
      <c r="HN69" s="136"/>
      <c r="HO69" s="136"/>
      <c r="HP69" s="136"/>
      <c r="HQ69" s="136"/>
      <c r="HR69" s="136"/>
      <c r="HS69" s="136"/>
      <c r="HT69" s="136"/>
      <c r="HU69" s="136"/>
      <c r="HV69" s="136"/>
      <c r="HW69" s="136"/>
      <c r="HX69" s="136"/>
      <c r="HY69" s="136"/>
      <c r="HZ69" s="136"/>
      <c r="IA69" s="136"/>
      <c r="IB69" s="136"/>
      <c r="IC69" s="136"/>
      <c r="ID69" s="136"/>
      <c r="IE69" s="136"/>
      <c r="IF69" s="136"/>
      <c r="IG69" s="136"/>
      <c r="IH69" s="136"/>
      <c r="II69" s="136"/>
      <c r="IJ69" s="136"/>
      <c r="IK69" s="136"/>
      <c r="IL69" s="136"/>
      <c r="IM69" s="136"/>
      <c r="IN69" s="136"/>
      <c r="IO69" s="136"/>
      <c r="IP69" s="136"/>
      <c r="IQ69" s="136"/>
      <c r="IR69" s="136"/>
      <c r="IS69" s="136"/>
      <c r="IT69" s="136"/>
      <c r="IU69" s="136"/>
      <c r="IV69" s="136"/>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206" t="s">
        <v>76</v>
      </c>
      <c r="B71" s="246"/>
      <c r="C71" s="246"/>
      <c r="D71" s="246"/>
      <c r="E71" s="246"/>
      <c r="F71" s="246"/>
      <c r="G71" s="246"/>
      <c r="H71" s="246"/>
      <c r="I71" s="246"/>
      <c r="J71" s="246"/>
      <c r="K71" s="246"/>
      <c r="L71" s="283" t="s">
        <v>77</v>
      </c>
      <c r="M71" s="283"/>
      <c r="N71" s="283"/>
      <c r="O71" s="62"/>
      <c r="P71" s="62"/>
      <c r="Q71" s="63"/>
      <c r="R71" s="64"/>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c r="CX71" s="135"/>
      <c r="CY71" s="135"/>
      <c r="CZ71" s="135"/>
      <c r="DA71" s="135"/>
      <c r="DB71" s="135"/>
      <c r="DC71" s="135"/>
      <c r="DD71" s="135"/>
      <c r="DE71" s="135"/>
      <c r="DF71" s="135"/>
      <c r="DG71" s="135"/>
      <c r="DH71" s="136"/>
      <c r="DI71" s="136"/>
      <c r="DJ71" s="136"/>
      <c r="DK71" s="136"/>
      <c r="DL71" s="136"/>
      <c r="DM71" s="136"/>
      <c r="DN71" s="136"/>
      <c r="DO71" s="136"/>
      <c r="DP71" s="136"/>
      <c r="DQ71" s="136"/>
      <c r="DR71" s="136"/>
      <c r="DS71" s="136"/>
      <c r="DT71" s="136"/>
      <c r="DU71" s="136"/>
      <c r="DV71" s="136"/>
      <c r="DW71" s="136"/>
      <c r="DX71" s="136"/>
      <c r="DY71" s="136"/>
      <c r="DZ71" s="136"/>
      <c r="EA71" s="136"/>
      <c r="EB71" s="136"/>
      <c r="EC71" s="136"/>
      <c r="ED71" s="136"/>
      <c r="EE71" s="136"/>
      <c r="EF71" s="136"/>
      <c r="EG71" s="136"/>
      <c r="EH71" s="136"/>
      <c r="EI71" s="136"/>
      <c r="EJ71" s="136"/>
      <c r="EK71" s="136"/>
      <c r="EL71" s="136"/>
      <c r="EM71" s="136"/>
      <c r="EN71" s="136"/>
      <c r="EO71" s="136"/>
      <c r="EP71" s="136"/>
      <c r="EQ71" s="136"/>
      <c r="ER71" s="136"/>
      <c r="ES71" s="136"/>
      <c r="ET71" s="136"/>
      <c r="EU71" s="136"/>
      <c r="EV71" s="136"/>
      <c r="EW71" s="136"/>
      <c r="EX71" s="136"/>
      <c r="EY71" s="136"/>
      <c r="EZ71" s="136"/>
      <c r="FA71" s="136"/>
      <c r="FB71" s="136"/>
      <c r="FC71" s="136"/>
      <c r="FD71" s="136"/>
      <c r="FE71" s="136"/>
      <c r="FF71" s="136"/>
      <c r="FG71" s="136"/>
      <c r="FH71" s="136"/>
      <c r="FI71" s="136"/>
      <c r="FJ71" s="136"/>
      <c r="FK71" s="136"/>
      <c r="FL71" s="136"/>
      <c r="FM71" s="136"/>
      <c r="FN71" s="136"/>
      <c r="FO71" s="136"/>
      <c r="FP71" s="136"/>
      <c r="FQ71" s="136"/>
      <c r="FR71" s="136"/>
      <c r="FS71" s="136"/>
      <c r="FT71" s="136"/>
      <c r="FU71" s="136"/>
      <c r="FV71" s="136"/>
      <c r="FW71" s="136"/>
      <c r="FX71" s="136"/>
      <c r="FY71" s="136"/>
      <c r="FZ71" s="136"/>
      <c r="GA71" s="136"/>
      <c r="GB71" s="136"/>
      <c r="GC71" s="136"/>
      <c r="GD71" s="136"/>
      <c r="GE71" s="136"/>
      <c r="GF71" s="136"/>
      <c r="GG71" s="136"/>
      <c r="GH71" s="136"/>
      <c r="GI71" s="136"/>
      <c r="GJ71" s="136"/>
      <c r="GK71" s="136"/>
      <c r="GL71" s="136"/>
      <c r="GM71" s="136"/>
      <c r="GN71" s="136"/>
      <c r="GO71" s="136"/>
      <c r="GP71" s="136"/>
      <c r="GQ71" s="136"/>
      <c r="GR71" s="136"/>
      <c r="GS71" s="136"/>
      <c r="GT71" s="136"/>
      <c r="GU71" s="136"/>
      <c r="GV71" s="136"/>
      <c r="GW71" s="136"/>
      <c r="GX71" s="136"/>
      <c r="GY71" s="136"/>
      <c r="GZ71" s="136"/>
      <c r="HA71" s="136"/>
      <c r="HB71" s="136"/>
      <c r="HC71" s="136"/>
      <c r="HD71" s="136"/>
      <c r="HE71" s="136"/>
      <c r="HF71" s="136"/>
      <c r="HG71" s="136"/>
      <c r="HH71" s="136"/>
      <c r="HI71" s="136"/>
      <c r="HJ71" s="136"/>
      <c r="HK71" s="136"/>
      <c r="HL71" s="136"/>
      <c r="HM71" s="136"/>
      <c r="HN71" s="136"/>
      <c r="HO71" s="136"/>
      <c r="HP71" s="136"/>
      <c r="HQ71" s="136"/>
      <c r="HR71" s="136"/>
      <c r="HS71" s="136"/>
      <c r="HT71" s="136"/>
      <c r="HU71" s="136"/>
      <c r="HV71" s="136"/>
      <c r="HW71" s="136"/>
      <c r="HX71" s="136"/>
      <c r="HY71" s="136"/>
      <c r="HZ71" s="136"/>
      <c r="IA71" s="136"/>
      <c r="IB71" s="136"/>
      <c r="IC71" s="136"/>
      <c r="ID71" s="136"/>
      <c r="IE71" s="136"/>
      <c r="IF71" s="136"/>
      <c r="IG71" s="136"/>
      <c r="IH71" s="136"/>
      <c r="II71" s="136"/>
      <c r="IJ71" s="136"/>
      <c r="IK71" s="136"/>
      <c r="IL71" s="136"/>
      <c r="IM71" s="136"/>
      <c r="IN71" s="136"/>
      <c r="IO71" s="136"/>
      <c r="IP71" s="136"/>
      <c r="IQ71" s="136"/>
      <c r="IR71" s="136"/>
      <c r="IS71" s="136"/>
      <c r="IT71" s="136"/>
      <c r="IU71" s="136"/>
      <c r="IV71" s="136"/>
    </row>
    <row r="72" spans="1:256" ht="1.9" customHeight="1" x14ac:dyDescent="0.2">
      <c r="A72" s="222"/>
      <c r="B72" s="223"/>
      <c r="C72" s="223"/>
      <c r="D72" s="223"/>
      <c r="E72" s="223"/>
      <c r="F72" s="223"/>
      <c r="G72" s="223"/>
      <c r="H72" s="223"/>
      <c r="I72" s="223"/>
      <c r="J72" s="223"/>
      <c r="K72" s="223"/>
      <c r="L72" s="223"/>
      <c r="M72" s="223"/>
      <c r="N72" s="223"/>
      <c r="O72" s="223"/>
      <c r="P72" s="223"/>
      <c r="Q72" s="224"/>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206" t="s">
        <v>78</v>
      </c>
      <c r="B73" s="157"/>
      <c r="C73" s="157"/>
      <c r="D73" s="157"/>
      <c r="E73" s="157"/>
      <c r="F73" s="157"/>
      <c r="G73" s="157"/>
      <c r="H73" s="157"/>
      <c r="I73" s="157"/>
      <c r="J73" s="157"/>
      <c r="K73" s="157"/>
      <c r="L73" s="214" t="s">
        <v>79</v>
      </c>
      <c r="M73" s="214"/>
      <c r="N73" s="214"/>
      <c r="O73" s="214"/>
      <c r="P73" s="134"/>
      <c r="Q73" s="63"/>
      <c r="R73" s="64"/>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c r="CX73" s="135"/>
      <c r="CY73" s="135"/>
      <c r="CZ73" s="135"/>
      <c r="DA73" s="135"/>
      <c r="DB73" s="135"/>
      <c r="DC73" s="135"/>
      <c r="DD73" s="135"/>
      <c r="DE73" s="135"/>
      <c r="DF73" s="135"/>
      <c r="DG73" s="135"/>
      <c r="DH73" s="136"/>
      <c r="DI73" s="136"/>
      <c r="DJ73" s="136"/>
      <c r="DK73" s="136"/>
      <c r="DL73" s="136"/>
      <c r="DM73" s="136"/>
      <c r="DN73" s="136"/>
      <c r="DO73" s="136"/>
      <c r="DP73" s="136"/>
      <c r="DQ73" s="136"/>
      <c r="DR73" s="136"/>
      <c r="DS73" s="136"/>
      <c r="DT73" s="136"/>
      <c r="DU73" s="136"/>
      <c r="DV73" s="136"/>
      <c r="DW73" s="136"/>
      <c r="DX73" s="136"/>
      <c r="DY73" s="136"/>
      <c r="DZ73" s="136"/>
      <c r="EA73" s="136"/>
      <c r="EB73" s="136"/>
      <c r="EC73" s="136"/>
      <c r="ED73" s="136"/>
      <c r="EE73" s="136"/>
      <c r="EF73" s="136"/>
      <c r="EG73" s="136"/>
      <c r="EH73" s="136"/>
      <c r="EI73" s="136"/>
      <c r="EJ73" s="136"/>
      <c r="EK73" s="136"/>
      <c r="EL73" s="136"/>
      <c r="EM73" s="136"/>
      <c r="EN73" s="136"/>
      <c r="EO73" s="136"/>
      <c r="EP73" s="136"/>
      <c r="EQ73" s="136"/>
      <c r="ER73" s="136"/>
      <c r="ES73" s="136"/>
      <c r="ET73" s="136"/>
      <c r="EU73" s="136"/>
      <c r="EV73" s="136"/>
      <c r="EW73" s="136"/>
      <c r="EX73" s="136"/>
      <c r="EY73" s="136"/>
      <c r="EZ73" s="136"/>
      <c r="FA73" s="136"/>
      <c r="FB73" s="136"/>
      <c r="FC73" s="136"/>
      <c r="FD73" s="136"/>
      <c r="FE73" s="136"/>
      <c r="FF73" s="136"/>
      <c r="FG73" s="136"/>
      <c r="FH73" s="136"/>
      <c r="FI73" s="136"/>
      <c r="FJ73" s="136"/>
      <c r="FK73" s="136"/>
      <c r="FL73" s="136"/>
      <c r="FM73" s="136"/>
      <c r="FN73" s="136"/>
      <c r="FO73" s="136"/>
      <c r="FP73" s="136"/>
      <c r="FQ73" s="136"/>
      <c r="FR73" s="136"/>
      <c r="FS73" s="136"/>
      <c r="FT73" s="136"/>
      <c r="FU73" s="136"/>
      <c r="FV73" s="136"/>
      <c r="FW73" s="136"/>
      <c r="FX73" s="136"/>
      <c r="FY73" s="136"/>
      <c r="FZ73" s="136"/>
      <c r="GA73" s="136"/>
      <c r="GB73" s="136"/>
      <c r="GC73" s="136"/>
      <c r="GD73" s="136"/>
      <c r="GE73" s="136"/>
      <c r="GF73" s="136"/>
      <c r="GG73" s="136"/>
      <c r="GH73" s="136"/>
      <c r="GI73" s="136"/>
      <c r="GJ73" s="136"/>
      <c r="GK73" s="136"/>
      <c r="GL73" s="136"/>
      <c r="GM73" s="136"/>
      <c r="GN73" s="136"/>
      <c r="GO73" s="136"/>
      <c r="GP73" s="136"/>
      <c r="GQ73" s="136"/>
      <c r="GR73" s="136"/>
      <c r="GS73" s="136"/>
      <c r="GT73" s="136"/>
      <c r="GU73" s="136"/>
      <c r="GV73" s="136"/>
      <c r="GW73" s="136"/>
      <c r="GX73" s="136"/>
      <c r="GY73" s="136"/>
      <c r="GZ73" s="136"/>
      <c r="HA73" s="136"/>
      <c r="HB73" s="136"/>
      <c r="HC73" s="136"/>
      <c r="HD73" s="136"/>
      <c r="HE73" s="136"/>
      <c r="HF73" s="136"/>
      <c r="HG73" s="136"/>
      <c r="HH73" s="136"/>
      <c r="HI73" s="136"/>
      <c r="HJ73" s="136"/>
      <c r="HK73" s="136"/>
      <c r="HL73" s="136"/>
      <c r="HM73" s="136"/>
      <c r="HN73" s="136"/>
      <c r="HO73" s="136"/>
      <c r="HP73" s="136"/>
      <c r="HQ73" s="136"/>
      <c r="HR73" s="136"/>
      <c r="HS73" s="136"/>
      <c r="HT73" s="136"/>
      <c r="HU73" s="136"/>
      <c r="HV73" s="136"/>
      <c r="HW73" s="136"/>
      <c r="HX73" s="136"/>
      <c r="HY73" s="136"/>
      <c r="HZ73" s="136"/>
      <c r="IA73" s="136"/>
      <c r="IB73" s="136"/>
      <c r="IC73" s="136"/>
      <c r="ID73" s="136"/>
      <c r="IE73" s="136"/>
      <c r="IF73" s="136"/>
      <c r="IG73" s="136"/>
      <c r="IH73" s="136"/>
      <c r="II73" s="136"/>
      <c r="IJ73" s="136"/>
      <c r="IK73" s="136"/>
      <c r="IL73" s="136"/>
      <c r="IM73" s="136"/>
      <c r="IN73" s="136"/>
      <c r="IO73" s="136"/>
      <c r="IP73" s="136"/>
      <c r="IQ73" s="136"/>
      <c r="IR73" s="136"/>
      <c r="IS73" s="136"/>
      <c r="IT73" s="136"/>
      <c r="IU73" s="136"/>
      <c r="IV73" s="136"/>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207" t="s">
        <v>80</v>
      </c>
      <c r="B75" s="208"/>
      <c r="C75" s="208"/>
      <c r="D75" s="208"/>
      <c r="E75" s="208"/>
      <c r="F75" s="215"/>
      <c r="G75" s="215"/>
      <c r="H75" s="215"/>
      <c r="I75" s="138"/>
      <c r="J75" s="216" t="s">
        <v>81</v>
      </c>
      <c r="K75" s="216"/>
      <c r="L75" s="216"/>
      <c r="M75" s="216"/>
      <c r="N75" s="225">
        <f>H79/E79</f>
        <v>4.9999911450940002E-2</v>
      </c>
      <c r="O75" s="226"/>
      <c r="P75" s="226"/>
      <c r="Q75" s="65"/>
      <c r="R75" s="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c r="CX75" s="135"/>
      <c r="CY75" s="135"/>
      <c r="CZ75" s="135"/>
      <c r="DA75" s="135"/>
      <c r="DB75" s="135"/>
      <c r="DC75" s="135"/>
      <c r="DD75" s="135"/>
      <c r="DE75" s="135"/>
      <c r="DF75" s="135"/>
      <c r="DG75" s="135"/>
      <c r="DH75" s="136"/>
      <c r="DI75" s="136"/>
      <c r="DJ75" s="136"/>
      <c r="DK75" s="136"/>
      <c r="DL75" s="136"/>
      <c r="DM75" s="136"/>
      <c r="DN75" s="136"/>
      <c r="DO75" s="136"/>
      <c r="DP75" s="136"/>
      <c r="DQ75" s="136"/>
      <c r="DR75" s="136"/>
      <c r="DS75" s="136"/>
      <c r="DT75" s="136"/>
      <c r="DU75" s="136"/>
      <c r="DV75" s="136"/>
      <c r="DW75" s="136"/>
      <c r="DX75" s="136"/>
      <c r="DY75" s="136"/>
      <c r="DZ75" s="136"/>
      <c r="EA75" s="136"/>
      <c r="EB75" s="136"/>
      <c r="EC75" s="136"/>
      <c r="ED75" s="136"/>
      <c r="EE75" s="136"/>
      <c r="EF75" s="136"/>
      <c r="EG75" s="136"/>
      <c r="EH75" s="136"/>
      <c r="EI75" s="136"/>
      <c r="EJ75" s="136"/>
      <c r="EK75" s="136"/>
      <c r="EL75" s="136"/>
      <c r="EM75" s="136"/>
      <c r="EN75" s="136"/>
      <c r="EO75" s="136"/>
      <c r="EP75" s="136"/>
      <c r="EQ75" s="136"/>
      <c r="ER75" s="136"/>
      <c r="ES75" s="136"/>
      <c r="ET75" s="136"/>
      <c r="EU75" s="136"/>
      <c r="EV75" s="136"/>
      <c r="EW75" s="136"/>
      <c r="EX75" s="136"/>
      <c r="EY75" s="136"/>
      <c r="EZ75" s="136"/>
      <c r="FA75" s="136"/>
      <c r="FB75" s="136"/>
      <c r="FC75" s="136"/>
      <c r="FD75" s="136"/>
      <c r="FE75" s="136"/>
      <c r="FF75" s="136"/>
      <c r="FG75" s="136"/>
      <c r="FH75" s="136"/>
      <c r="FI75" s="136"/>
      <c r="FJ75" s="136"/>
      <c r="FK75" s="136"/>
      <c r="FL75" s="136"/>
      <c r="FM75" s="136"/>
      <c r="FN75" s="136"/>
      <c r="FO75" s="136"/>
      <c r="FP75" s="136"/>
      <c r="FQ75" s="136"/>
      <c r="FR75" s="136"/>
      <c r="FS75" s="136"/>
      <c r="FT75" s="136"/>
      <c r="FU75" s="136"/>
      <c r="FV75" s="136"/>
      <c r="FW75" s="136"/>
      <c r="FX75" s="136"/>
      <c r="FY75" s="136"/>
      <c r="FZ75" s="136"/>
      <c r="GA75" s="136"/>
      <c r="GB75" s="136"/>
      <c r="GC75" s="136"/>
      <c r="GD75" s="136"/>
      <c r="GE75" s="136"/>
      <c r="GF75" s="136"/>
      <c r="GG75" s="136"/>
      <c r="GH75" s="136"/>
      <c r="GI75" s="136"/>
      <c r="GJ75" s="136"/>
      <c r="GK75" s="136"/>
      <c r="GL75" s="136"/>
      <c r="GM75" s="136"/>
      <c r="GN75" s="136"/>
      <c r="GO75" s="136"/>
      <c r="GP75" s="136"/>
      <c r="GQ75" s="136"/>
      <c r="GR75" s="136"/>
      <c r="GS75" s="136"/>
      <c r="GT75" s="136"/>
      <c r="GU75" s="136"/>
      <c r="GV75" s="136"/>
      <c r="GW75" s="136"/>
      <c r="GX75" s="136"/>
      <c r="GY75" s="136"/>
      <c r="GZ75" s="136"/>
      <c r="HA75" s="136"/>
      <c r="HB75" s="136"/>
      <c r="HC75" s="136"/>
      <c r="HD75" s="136"/>
      <c r="HE75" s="136"/>
      <c r="HF75" s="136"/>
      <c r="HG75" s="136"/>
      <c r="HH75" s="136"/>
      <c r="HI75" s="136"/>
      <c r="HJ75" s="136"/>
      <c r="HK75" s="136"/>
      <c r="HL75" s="136"/>
      <c r="HM75" s="136"/>
      <c r="HN75" s="136"/>
      <c r="HO75" s="136"/>
      <c r="HP75" s="136"/>
      <c r="HQ75" s="136"/>
      <c r="HR75" s="136"/>
      <c r="HS75" s="136"/>
      <c r="HT75" s="136"/>
      <c r="HU75" s="136"/>
      <c r="HV75" s="136"/>
      <c r="HW75" s="136"/>
      <c r="HX75" s="136"/>
      <c r="HY75" s="136"/>
      <c r="HZ75" s="136"/>
      <c r="IA75" s="136"/>
      <c r="IB75" s="136"/>
      <c r="IC75" s="136"/>
      <c r="ID75" s="136"/>
      <c r="IE75" s="136"/>
      <c r="IF75" s="136"/>
      <c r="IG75" s="136"/>
      <c r="IH75" s="136"/>
      <c r="II75" s="136"/>
      <c r="IJ75" s="136"/>
      <c r="IK75" s="136"/>
      <c r="IL75" s="136"/>
      <c r="IM75" s="136"/>
      <c r="IN75" s="136"/>
      <c r="IO75" s="136"/>
      <c r="IP75" s="136"/>
      <c r="IQ75" s="136"/>
      <c r="IR75" s="136"/>
      <c r="IS75" s="136"/>
      <c r="IT75" s="136"/>
      <c r="IU75" s="136"/>
      <c r="IV75" s="136"/>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4"/>
      <c r="B77" s="124"/>
      <c r="C77" s="124"/>
      <c r="D77" s="124"/>
      <c r="E77" s="124"/>
      <c r="F77" s="124"/>
      <c r="G77" s="124"/>
      <c r="H77" s="124"/>
      <c r="I77" s="124"/>
      <c r="J77" s="124"/>
      <c r="K77" s="124"/>
      <c r="L77" s="124"/>
      <c r="M77" s="124"/>
      <c r="N77" s="124"/>
      <c r="O77" s="124"/>
      <c r="P77" s="124"/>
      <c r="Q77" s="124"/>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209" t="s">
        <v>82</v>
      </c>
      <c r="C78" s="209"/>
      <c r="D78" s="209"/>
      <c r="E78" s="209"/>
      <c r="F78" s="209"/>
      <c r="G78" s="209"/>
      <c r="H78" s="209"/>
      <c r="I78" s="209"/>
      <c r="J78" s="209"/>
      <c r="K78" s="209"/>
      <c r="L78" s="209"/>
      <c r="M78" s="209"/>
      <c r="N78" s="209"/>
      <c r="O78" s="209"/>
      <c r="P78" s="209"/>
      <c r="Q78" s="210"/>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4" t="s">
        <v>7</v>
      </c>
      <c r="C79" s="87">
        <v>2023</v>
      </c>
      <c r="D79" s="124"/>
      <c r="E79" s="211">
        <v>1682682.98</v>
      </c>
      <c r="F79" s="211"/>
      <c r="G79" s="114" t="s">
        <v>44</v>
      </c>
      <c r="H79" s="212">
        <v>84134</v>
      </c>
      <c r="I79" s="212"/>
      <c r="J79" s="212"/>
      <c r="K79" s="213"/>
      <c r="L79" s="156" t="s">
        <v>9</v>
      </c>
      <c r="M79" s="157"/>
      <c r="N79" s="194">
        <f>E79+H79</f>
        <v>1766816.98</v>
      </c>
      <c r="O79" s="194"/>
      <c r="P79" s="194"/>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4"/>
      <c r="C80" s="121"/>
      <c r="D80" s="124"/>
      <c r="E80" s="199" t="s">
        <v>83</v>
      </c>
      <c r="F80" s="199"/>
      <c r="G80" s="116"/>
      <c r="H80" s="200" t="s">
        <v>84</v>
      </c>
      <c r="I80" s="200"/>
      <c r="J80" s="200"/>
      <c r="K80" s="201"/>
      <c r="L80" s="17"/>
      <c r="M80" s="116"/>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4" t="s">
        <v>7</v>
      </c>
      <c r="C81" s="72">
        <f>C79</f>
        <v>2023</v>
      </c>
      <c r="D81" s="124"/>
      <c r="E81" s="176">
        <f>E79</f>
        <v>1682682.98</v>
      </c>
      <c r="F81" s="176"/>
      <c r="G81" s="114" t="s">
        <v>8</v>
      </c>
      <c r="H81" s="204">
        <v>0.06</v>
      </c>
      <c r="I81" s="204"/>
      <c r="J81" s="204"/>
      <c r="K81" s="205"/>
      <c r="L81" s="156" t="s">
        <v>9</v>
      </c>
      <c r="M81" s="157"/>
      <c r="N81" s="194">
        <f>E81*(100%+H81)</f>
        <v>1783643.96</v>
      </c>
      <c r="O81" s="194"/>
      <c r="P81" s="194"/>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4"/>
      <c r="C82" s="121"/>
      <c r="D82" s="124"/>
      <c r="E82" s="199" t="s">
        <v>83</v>
      </c>
      <c r="F82" s="199"/>
      <c r="G82" s="116"/>
      <c r="H82" s="200" t="s">
        <v>85</v>
      </c>
      <c r="I82" s="200"/>
      <c r="J82" s="200"/>
      <c r="K82" s="201"/>
      <c r="L82" s="17"/>
      <c r="M82" s="116"/>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171" t="s">
        <v>87</v>
      </c>
      <c r="C83" s="171"/>
      <c r="D83" s="171"/>
      <c r="E83" s="171"/>
      <c r="F83" s="171"/>
      <c r="G83" s="171"/>
      <c r="H83" s="171"/>
      <c r="I83" s="171"/>
      <c r="J83" s="171"/>
      <c r="K83" s="171"/>
      <c r="L83" s="156" t="s">
        <v>9</v>
      </c>
      <c r="M83" s="157"/>
      <c r="N83" s="202">
        <f>N10</f>
        <v>44020.74</v>
      </c>
      <c r="O83" s="203"/>
      <c r="P83" s="203"/>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171" t="s">
        <v>88</v>
      </c>
      <c r="C84" s="171"/>
      <c r="D84" s="171"/>
      <c r="E84" s="171"/>
      <c r="F84" s="171"/>
      <c r="G84" s="171"/>
      <c r="H84" s="171"/>
      <c r="I84" s="171"/>
      <c r="J84" s="171"/>
      <c r="K84" s="117"/>
      <c r="L84" s="156" t="s">
        <v>9</v>
      </c>
      <c r="M84" s="157"/>
      <c r="N84" s="194">
        <f>N13</f>
        <v>0</v>
      </c>
      <c r="O84" s="194"/>
      <c r="P84" s="194"/>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4"/>
      <c r="C85" s="124"/>
      <c r="D85" s="124"/>
      <c r="E85" s="116"/>
      <c r="F85" s="116"/>
      <c r="G85" s="116"/>
      <c r="H85" s="116"/>
      <c r="I85" s="116"/>
      <c r="J85" s="116"/>
      <c r="K85" s="116"/>
      <c r="L85" s="116"/>
      <c r="M85" s="116"/>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171" t="s">
        <v>90</v>
      </c>
      <c r="C86" s="171"/>
      <c r="D86" s="171"/>
      <c r="E86" s="171"/>
      <c r="F86" s="171"/>
      <c r="G86" s="171"/>
      <c r="H86" s="171"/>
      <c r="I86" s="171"/>
      <c r="J86" s="171"/>
      <c r="K86" s="117"/>
      <c r="L86" s="156" t="s">
        <v>9</v>
      </c>
      <c r="M86" s="157"/>
      <c r="N86" s="194">
        <f>(N19)</f>
        <v>487.13</v>
      </c>
      <c r="O86" s="194"/>
      <c r="P86" s="194"/>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4"/>
      <c r="C87" s="124"/>
      <c r="D87" s="124"/>
      <c r="E87" s="116"/>
      <c r="F87" s="116"/>
      <c r="G87" s="116"/>
      <c r="H87" s="116"/>
      <c r="I87" s="116"/>
      <c r="J87" s="116"/>
      <c r="K87" s="116"/>
      <c r="L87" s="116"/>
      <c r="M87" s="116"/>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171" t="s">
        <v>91</v>
      </c>
      <c r="C88" s="171"/>
      <c r="D88" s="171"/>
      <c r="E88" s="171"/>
      <c r="F88" s="171"/>
      <c r="G88" s="171"/>
      <c r="H88" s="171"/>
      <c r="I88" s="171"/>
      <c r="J88" s="116"/>
      <c r="K88" s="116"/>
      <c r="L88" s="156" t="s">
        <v>9</v>
      </c>
      <c r="M88" s="157"/>
      <c r="N88" s="194" t="str">
        <f>(N31)</f>
        <v>0</v>
      </c>
      <c r="O88" s="194"/>
      <c r="P88" s="194"/>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4"/>
      <c r="C89" s="124"/>
      <c r="D89" s="124"/>
      <c r="E89" s="116"/>
      <c r="F89" s="116"/>
      <c r="G89" s="116"/>
      <c r="H89" s="116"/>
      <c r="I89" s="116"/>
      <c r="J89" s="116"/>
      <c r="K89" s="116"/>
      <c r="L89" s="116"/>
      <c r="M89" s="116"/>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197" t="s">
        <v>93</v>
      </c>
      <c r="C90" s="197"/>
      <c r="D90" s="197"/>
      <c r="E90" s="197"/>
      <c r="F90" s="197"/>
      <c r="G90" s="197"/>
      <c r="H90" s="197"/>
      <c r="I90" s="198" t="s">
        <v>94</v>
      </c>
      <c r="J90" s="198"/>
      <c r="K90" s="198"/>
      <c r="L90" s="156" t="s">
        <v>9</v>
      </c>
      <c r="M90" s="157"/>
      <c r="N90" s="194">
        <f>(MIN(N79:N81)+N83+N84+N86+N88)</f>
        <v>1811324.85</v>
      </c>
      <c r="O90" s="194"/>
      <c r="P90" s="194"/>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4"/>
      <c r="B92" s="124"/>
      <c r="C92" s="124"/>
      <c r="D92" s="124"/>
      <c r="E92" s="124"/>
      <c r="F92" s="124"/>
      <c r="G92" s="124"/>
      <c r="H92" s="124"/>
      <c r="I92" s="124"/>
      <c r="J92" s="124"/>
      <c r="K92" s="124"/>
      <c r="L92" s="124"/>
      <c r="M92" s="124"/>
      <c r="N92" s="124"/>
      <c r="O92" s="124"/>
      <c r="P92" s="124"/>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164" t="s">
        <v>95</v>
      </c>
      <c r="C93" s="164"/>
      <c r="D93" s="164"/>
      <c r="E93" s="164"/>
      <c r="F93" s="164"/>
      <c r="G93" s="164"/>
      <c r="H93" s="164"/>
      <c r="I93" s="164"/>
      <c r="J93" s="164"/>
      <c r="K93" s="164"/>
      <c r="L93" s="164"/>
      <c r="M93" s="164"/>
      <c r="N93" s="195"/>
      <c r="O93" s="195"/>
      <c r="P93" s="195"/>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4"/>
      <c r="O94" s="124"/>
      <c r="P94" s="124"/>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176">
        <f>N90</f>
        <v>1811324.85</v>
      </c>
      <c r="C95" s="176"/>
      <c r="D95" s="176"/>
      <c r="E95" s="114" t="s">
        <v>44</v>
      </c>
      <c r="F95" s="177">
        <v>2118.42</v>
      </c>
      <c r="G95" s="196"/>
      <c r="H95" s="196"/>
      <c r="I95" s="114"/>
      <c r="J95" s="20"/>
      <c r="K95" s="20"/>
      <c r="L95" s="156" t="s">
        <v>9</v>
      </c>
      <c r="M95" s="157"/>
      <c r="N95" s="173">
        <f>(B95+F95)</f>
        <v>1813443.27</v>
      </c>
      <c r="O95" s="173"/>
      <c r="P95" s="173"/>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191" t="s">
        <v>96</v>
      </c>
      <c r="C96" s="191"/>
      <c r="D96" s="191"/>
      <c r="E96" s="42"/>
      <c r="F96" s="169" t="s">
        <v>97</v>
      </c>
      <c r="G96" s="174"/>
      <c r="H96" s="174"/>
      <c r="I96" s="42"/>
      <c r="J96" s="42"/>
      <c r="K96" s="42"/>
      <c r="L96" s="42"/>
      <c r="M96" s="42"/>
      <c r="N96" s="192" t="s">
        <v>98</v>
      </c>
      <c r="O96" s="191"/>
      <c r="P96" s="191"/>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193"/>
      <c r="C98" s="193"/>
      <c r="D98" s="193"/>
      <c r="E98" s="193"/>
      <c r="F98" s="193"/>
      <c r="G98" s="193"/>
      <c r="H98" s="193"/>
      <c r="I98" s="193"/>
      <c r="J98" s="193"/>
      <c r="K98" s="193"/>
      <c r="L98" s="193"/>
      <c r="M98" s="193"/>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171" t="s">
        <v>99</v>
      </c>
      <c r="C99" s="171"/>
      <c r="D99" s="171"/>
      <c r="E99" s="171"/>
      <c r="F99" s="171"/>
      <c r="G99" s="171"/>
      <c r="H99" s="171"/>
      <c r="I99" s="171"/>
      <c r="J99" s="171"/>
      <c r="K99" s="171"/>
      <c r="L99" s="171"/>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171" t="s">
        <v>100</v>
      </c>
      <c r="C100" s="171"/>
      <c r="D100" s="171"/>
      <c r="E100" s="171"/>
      <c r="F100" s="171"/>
      <c r="G100" s="171"/>
      <c r="H100" s="171"/>
      <c r="I100" s="171"/>
      <c r="J100" s="171"/>
      <c r="K100" s="117"/>
      <c r="L100" s="156" t="s">
        <v>9</v>
      </c>
      <c r="M100" s="157"/>
      <c r="N100" s="177">
        <v>2000000</v>
      </c>
      <c r="O100" s="177"/>
      <c r="P100" s="177"/>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190"/>
      <c r="C101" s="190"/>
      <c r="D101" s="190"/>
      <c r="E101" s="190"/>
      <c r="F101" s="190"/>
      <c r="G101" s="190"/>
      <c r="H101" s="190"/>
      <c r="I101" s="190"/>
      <c r="J101" s="190"/>
      <c r="K101" s="190"/>
      <c r="L101" s="190"/>
      <c r="M101" s="190"/>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4"/>
      <c r="B102" s="187"/>
      <c r="C102" s="187"/>
      <c r="D102" s="187"/>
      <c r="E102" s="187"/>
      <c r="F102" s="187"/>
      <c r="G102" s="187"/>
      <c r="H102" s="187"/>
      <c r="I102" s="187"/>
      <c r="J102" s="187"/>
      <c r="K102" s="187"/>
      <c r="L102" s="187"/>
      <c r="M102" s="187"/>
      <c r="N102" s="116"/>
      <c r="O102" s="116"/>
      <c r="P102" s="116"/>
      <c r="Q102" s="124"/>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164" t="s">
        <v>101</v>
      </c>
      <c r="C103" s="164"/>
      <c r="D103" s="164"/>
      <c r="E103" s="164"/>
      <c r="F103" s="164"/>
      <c r="G103" s="164"/>
      <c r="H103" s="164"/>
      <c r="I103" s="164"/>
      <c r="J103" s="164"/>
      <c r="K103" s="164"/>
      <c r="L103" s="164"/>
      <c r="M103" s="164"/>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4"/>
      <c r="O104" s="124"/>
      <c r="P104" s="124"/>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176">
        <f>(N33)</f>
        <v>1661167.75</v>
      </c>
      <c r="C105" s="176"/>
      <c r="D105" s="176"/>
      <c r="E105" s="114" t="s">
        <v>44</v>
      </c>
      <c r="F105" s="173">
        <f>F95</f>
        <v>2118.42</v>
      </c>
      <c r="G105" s="183"/>
      <c r="H105" s="183"/>
      <c r="I105" s="114"/>
      <c r="J105" s="20"/>
      <c r="K105" s="20"/>
      <c r="L105" s="156" t="s">
        <v>9</v>
      </c>
      <c r="M105" s="157"/>
      <c r="N105" s="173">
        <f>(B105+F105)</f>
        <v>1663286.17</v>
      </c>
      <c r="O105" s="173"/>
      <c r="P105" s="173"/>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69" t="s">
        <v>102</v>
      </c>
      <c r="C106" s="169"/>
      <c r="D106" s="169"/>
      <c r="E106" s="42"/>
      <c r="F106" s="169" t="s">
        <v>97</v>
      </c>
      <c r="G106" s="174"/>
      <c r="H106" s="174"/>
      <c r="I106" s="42"/>
      <c r="J106" s="42"/>
      <c r="K106" s="42"/>
      <c r="L106" s="42"/>
      <c r="M106" s="42"/>
      <c r="N106" s="169" t="s">
        <v>103</v>
      </c>
      <c r="O106" s="169"/>
      <c r="P106" s="169"/>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4"/>
      <c r="B107" s="124"/>
      <c r="C107" s="124"/>
      <c r="D107" s="124"/>
      <c r="E107" s="124"/>
      <c r="F107" s="124"/>
      <c r="G107" s="124"/>
      <c r="H107" s="124"/>
      <c r="I107" s="124"/>
      <c r="J107" s="40"/>
      <c r="K107" s="124"/>
      <c r="L107" s="124"/>
      <c r="M107" s="124"/>
      <c r="N107" s="124"/>
      <c r="O107" s="124"/>
      <c r="P107" s="124"/>
      <c r="Q107" s="124"/>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164" t="s">
        <v>104</v>
      </c>
      <c r="C108" s="175"/>
      <c r="D108" s="175"/>
      <c r="E108" s="175"/>
      <c r="F108" s="175"/>
      <c r="G108" s="175"/>
      <c r="H108" s="175"/>
      <c r="I108" s="175"/>
      <c r="J108" s="175"/>
      <c r="K108" s="175"/>
      <c r="L108" s="175"/>
      <c r="M108" s="175"/>
      <c r="N108" s="175"/>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4"/>
      <c r="O109" s="124"/>
      <c r="P109" s="124"/>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176">
        <f>MIN(N95:N100:N105)</f>
        <v>1663286.17</v>
      </c>
      <c r="C110" s="176"/>
      <c r="D110" s="176"/>
      <c r="E110" s="114" t="s">
        <v>105</v>
      </c>
      <c r="F110" s="177"/>
      <c r="G110" s="177"/>
      <c r="H110" s="177"/>
      <c r="I110" s="114"/>
      <c r="J110" s="20"/>
      <c r="K110" s="20"/>
      <c r="L110" s="156" t="s">
        <v>9</v>
      </c>
      <c r="M110" s="156"/>
      <c r="N110" s="173">
        <f>(B110-F110)</f>
        <v>1663286.17</v>
      </c>
      <c r="O110" s="173"/>
      <c r="P110" s="173"/>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69" t="s">
        <v>106</v>
      </c>
      <c r="C111" s="169"/>
      <c r="D111" s="169"/>
      <c r="E111" s="42"/>
      <c r="F111" s="169" t="s">
        <v>107</v>
      </c>
      <c r="G111" s="169"/>
      <c r="H111" s="169"/>
      <c r="I111" s="42"/>
      <c r="J111" s="42"/>
      <c r="K111" s="42"/>
      <c r="L111" s="42"/>
      <c r="M111" s="42"/>
      <c r="N111" s="169" t="s">
        <v>103</v>
      </c>
      <c r="O111" s="169"/>
      <c r="P111" s="169"/>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4"/>
      <c r="B112" s="116"/>
      <c r="C112" s="116"/>
      <c r="D112" s="116"/>
      <c r="E112" s="116"/>
      <c r="F112" s="116"/>
      <c r="G112" s="116"/>
      <c r="H112" s="116"/>
      <c r="I112" s="116"/>
      <c r="J112" s="116"/>
      <c r="K112" s="116"/>
      <c r="L112" s="116"/>
      <c r="M112" s="116"/>
      <c r="N112" s="124"/>
      <c r="O112" s="124"/>
      <c r="P112" s="124"/>
      <c r="Q112" s="124"/>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4"/>
      <c r="B113" s="170"/>
      <c r="C113" s="170"/>
      <c r="D113" s="170"/>
      <c r="E113" s="170"/>
      <c r="F113" s="170"/>
      <c r="G113" s="170"/>
      <c r="H113" s="170"/>
      <c r="I113" s="170"/>
      <c r="J113" s="170"/>
      <c r="K113" s="170"/>
      <c r="L113" s="170"/>
      <c r="M113" s="170"/>
      <c r="N113" s="124"/>
      <c r="O113" s="124"/>
      <c r="P113" s="124"/>
      <c r="Q113" s="124"/>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3"/>
      <c r="D114" s="123"/>
      <c r="E114" s="123"/>
      <c r="F114" s="123"/>
      <c r="G114" s="123"/>
      <c r="H114" s="123"/>
      <c r="I114" s="123"/>
      <c r="J114" s="123"/>
      <c r="K114" s="123"/>
      <c r="L114" s="123"/>
      <c r="M114" s="123"/>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171" t="s">
        <v>109</v>
      </c>
      <c r="C115" s="172"/>
      <c r="D115" s="172"/>
      <c r="E115" s="172"/>
      <c r="F115" s="172"/>
      <c r="G115" s="172"/>
      <c r="H115" s="172"/>
      <c r="I115" s="172"/>
      <c r="J115" s="172"/>
      <c r="K115" s="139"/>
      <c r="L115" s="156" t="s">
        <v>9</v>
      </c>
      <c r="M115" s="157"/>
      <c r="N115" s="173">
        <f>N40</f>
        <v>1799258.05</v>
      </c>
      <c r="O115" s="173"/>
      <c r="P115" s="173"/>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4"/>
      <c r="C117" s="124"/>
      <c r="D117" s="124"/>
      <c r="E117" s="116"/>
      <c r="F117" s="116"/>
      <c r="G117" s="116"/>
      <c r="H117" s="116"/>
      <c r="I117" s="116"/>
      <c r="J117" s="116"/>
      <c r="K117" s="116"/>
      <c r="L117" s="116"/>
      <c r="M117" s="116"/>
      <c r="N117" s="45"/>
      <c r="O117" s="45"/>
      <c r="P117" s="45"/>
      <c r="Q117" s="124"/>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2" t="s">
        <v>57</v>
      </c>
      <c r="B118" s="164" t="s">
        <v>110</v>
      </c>
      <c r="C118" s="164"/>
      <c r="D118" s="164"/>
      <c r="E118" s="164"/>
      <c r="F118" s="164"/>
      <c r="G118" s="164"/>
      <c r="H118" s="164"/>
      <c r="I118" s="164"/>
      <c r="J118" s="164"/>
      <c r="K118" s="164"/>
      <c r="L118" s="164"/>
      <c r="M118" s="164"/>
      <c r="N118" s="165">
        <f>MIN(N110:N115)</f>
        <v>1663286.17</v>
      </c>
      <c r="O118" s="165"/>
      <c r="P118" s="166"/>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6" t="s">
        <v>111</v>
      </c>
      <c r="B119" s="187" t="s">
        <v>112</v>
      </c>
      <c r="C119" s="172"/>
      <c r="D119" s="188" t="s">
        <v>113</v>
      </c>
      <c r="E119" s="188"/>
      <c r="F119" s="150">
        <v>2022</v>
      </c>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6"/>
      <c r="B120" s="122"/>
      <c r="C120" s="139"/>
      <c r="D120" s="189" t="s">
        <v>114</v>
      </c>
      <c r="E120" s="189"/>
      <c r="F120" s="189"/>
      <c r="G120" s="189"/>
      <c r="H120" s="189"/>
      <c r="I120" s="189"/>
      <c r="J120" s="150" t="s">
        <v>142</v>
      </c>
      <c r="K120" s="117"/>
      <c r="L120" s="117"/>
      <c r="M120" s="117"/>
      <c r="N120" s="12"/>
      <c r="O120" s="12"/>
      <c r="P120" s="12"/>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26"/>
      <c r="B121" s="154" t="s">
        <v>115</v>
      </c>
      <c r="C121" s="155"/>
      <c r="D121" s="155"/>
      <c r="E121" s="155"/>
      <c r="F121" s="155"/>
      <c r="G121" s="155"/>
      <c r="H121" s="155"/>
      <c r="I121" s="155"/>
      <c r="J121" s="155"/>
      <c r="K121" s="117"/>
      <c r="L121" s="117"/>
      <c r="M121" s="117"/>
      <c r="N121" s="167"/>
      <c r="O121" s="167"/>
      <c r="P121" s="168"/>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 x14ac:dyDescent="0.2">
      <c r="A122" s="15"/>
      <c r="B122" s="154" t="s">
        <v>116</v>
      </c>
      <c r="C122" s="155"/>
      <c r="D122" s="155"/>
      <c r="E122" s="155"/>
      <c r="F122" s="155"/>
      <c r="G122" s="155"/>
      <c r="H122" s="155"/>
      <c r="I122" s="155"/>
      <c r="J122" s="155"/>
      <c r="K122" s="117"/>
      <c r="L122" s="156"/>
      <c r="M122" s="157"/>
      <c r="N122" s="158">
        <v>156830.16</v>
      </c>
      <c r="O122" s="158"/>
      <c r="P122" s="159"/>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15.75" x14ac:dyDescent="0.25">
      <c r="A123" s="103" t="s">
        <v>117</v>
      </c>
      <c r="B123" s="160" t="s">
        <v>118</v>
      </c>
      <c r="C123" s="161"/>
      <c r="D123" s="161"/>
      <c r="E123" s="161"/>
      <c r="F123" s="161"/>
      <c r="G123" s="161"/>
      <c r="H123" s="161"/>
      <c r="I123" s="161"/>
      <c r="J123" s="161"/>
      <c r="K123" s="113"/>
      <c r="L123" s="113"/>
      <c r="M123" s="113"/>
      <c r="N123" s="162">
        <f>(N118-N121+N122)</f>
        <v>1820116.33</v>
      </c>
      <c r="O123" s="162"/>
      <c r="P123" s="162"/>
      <c r="Q123" s="27"/>
      <c r="R123" s="11"/>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row>
    <row r="124" spans="1:256" ht="7.9" customHeight="1" x14ac:dyDescent="0.2">
      <c r="A124" s="41"/>
      <c r="B124" s="31"/>
      <c r="C124" s="31"/>
      <c r="D124" s="31"/>
      <c r="E124" s="72"/>
      <c r="F124" s="72"/>
      <c r="G124" s="72"/>
      <c r="H124" s="72"/>
      <c r="I124" s="72"/>
      <c r="J124" s="72"/>
      <c r="K124" s="72"/>
      <c r="L124" s="72"/>
      <c r="M124" s="72"/>
      <c r="N124" s="89"/>
      <c r="O124" s="89"/>
      <c r="P124" s="89"/>
      <c r="Q124" s="32"/>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0.9" customHeight="1" x14ac:dyDescent="0.2">
      <c r="A125" s="124"/>
      <c r="B125" s="124"/>
      <c r="C125" s="124"/>
      <c r="D125" s="124"/>
      <c r="E125" s="124"/>
      <c r="F125" s="124"/>
      <c r="G125" s="124"/>
      <c r="H125" s="124"/>
      <c r="I125" s="124"/>
      <c r="J125" s="124"/>
      <c r="K125" s="124"/>
      <c r="L125" s="124"/>
      <c r="M125" s="124"/>
      <c r="N125" s="124"/>
      <c r="O125" s="124"/>
      <c r="P125" s="124"/>
      <c r="Q125" s="124"/>
      <c r="R125" s="7"/>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row>
    <row r="126" spans="1:256" ht="15" x14ac:dyDescent="0.2">
      <c r="A126" s="104" t="s">
        <v>119</v>
      </c>
      <c r="B126" s="163" t="s">
        <v>120</v>
      </c>
      <c r="C126" s="163"/>
      <c r="D126" s="163"/>
      <c r="E126" s="163"/>
      <c r="F126" s="163"/>
      <c r="G126" s="163"/>
      <c r="H126" s="163"/>
      <c r="I126" s="163"/>
      <c r="J126" s="163"/>
      <c r="K126" s="163"/>
      <c r="L126" s="163"/>
      <c r="M126" s="163"/>
      <c r="N126" s="163"/>
      <c r="O126" s="77"/>
      <c r="P126" s="77"/>
      <c r="Q126" s="38"/>
      <c r="R126" s="11"/>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row>
    <row r="127" spans="1:256" x14ac:dyDescent="0.2">
      <c r="A127" s="78"/>
      <c r="B127" s="107" t="s">
        <v>121</v>
      </c>
      <c r="C127" s="107"/>
      <c r="D127" s="107"/>
      <c r="E127" s="107"/>
      <c r="F127" s="107"/>
      <c r="G127" s="108"/>
      <c r="H127" s="108"/>
      <c r="I127" s="108"/>
      <c r="J127" s="108"/>
      <c r="K127" s="108"/>
      <c r="L127" s="108"/>
      <c r="M127" s="108"/>
      <c r="N127" s="108"/>
      <c r="O127" s="109"/>
      <c r="P127" s="109"/>
      <c r="Q127" s="110"/>
      <c r="R127" s="1"/>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row>
    <row r="128" spans="1:256" ht="15" x14ac:dyDescent="0.2">
      <c r="A128" s="78"/>
      <c r="B128" s="173">
        <f>MIN(N115,N118)</f>
        <v>1663286.17</v>
      </c>
      <c r="C128" s="173"/>
      <c r="D128" s="183"/>
      <c r="E128" s="114" t="s">
        <v>14</v>
      </c>
      <c r="F128" s="180">
        <f>SUM(N51)</f>
        <v>3598516109</v>
      </c>
      <c r="G128" s="180"/>
      <c r="H128" s="180"/>
      <c r="I128" s="28" t="s">
        <v>8</v>
      </c>
      <c r="J128" s="19">
        <v>1000</v>
      </c>
      <c r="K128" s="20"/>
      <c r="L128" s="156" t="s">
        <v>9</v>
      </c>
      <c r="M128" s="184"/>
      <c r="N128" s="181">
        <f>SUM(B128/F128*J128)</f>
        <v>0.46221445718699999</v>
      </c>
      <c r="O128" s="181"/>
      <c r="P128" s="181"/>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13.9" customHeight="1" x14ac:dyDescent="0.2">
      <c r="A129" s="78"/>
      <c r="B129" s="185" t="s">
        <v>122</v>
      </c>
      <c r="C129" s="185"/>
      <c r="D129" s="185"/>
      <c r="E129" s="40"/>
      <c r="F129" s="22" t="s">
        <v>123</v>
      </c>
      <c r="G129" s="22"/>
      <c r="H129" s="22"/>
      <c r="I129" s="111"/>
      <c r="J129" s="20"/>
      <c r="K129" s="20"/>
      <c r="L129" s="114"/>
      <c r="M129" s="120"/>
      <c r="N129" s="186" t="s">
        <v>124</v>
      </c>
      <c r="O129" s="186"/>
      <c r="P129" s="186"/>
      <c r="Q129" s="16"/>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7.5" hidden="1" customHeight="1" x14ac:dyDescent="0.2">
      <c r="A130" s="79"/>
      <c r="B130" s="115"/>
      <c r="C130" s="115"/>
      <c r="D130" s="115"/>
      <c r="E130" s="127"/>
      <c r="F130" s="115"/>
      <c r="G130" s="115"/>
      <c r="H130" s="115"/>
      <c r="I130" s="80"/>
      <c r="J130" s="19"/>
      <c r="K130" s="19"/>
      <c r="L130" s="127"/>
      <c r="M130" s="81"/>
      <c r="N130" s="119"/>
      <c r="O130" s="119"/>
      <c r="P130" s="119"/>
      <c r="Q130" s="32"/>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9.6" customHeight="1" x14ac:dyDescent="0.2">
      <c r="A131" s="13"/>
      <c r="B131" s="13"/>
      <c r="C131" s="13"/>
      <c r="D131" s="13"/>
      <c r="E131" s="13"/>
      <c r="F131" s="13"/>
      <c r="G131" s="13"/>
      <c r="H131" s="13"/>
      <c r="I131" s="13"/>
      <c r="J131" s="13"/>
      <c r="K131" s="13"/>
      <c r="L131" s="13"/>
      <c r="M131" s="13"/>
      <c r="N131" s="13"/>
      <c r="O131" s="13"/>
      <c r="P131" s="13"/>
      <c r="Q131" s="124"/>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143" t="s">
        <v>125</v>
      </c>
      <c r="B132" s="178" t="s">
        <v>126</v>
      </c>
      <c r="C132" s="175"/>
      <c r="D132" s="175"/>
      <c r="E132" s="175"/>
      <c r="F132" s="175"/>
      <c r="G132" s="175"/>
      <c r="H132" s="175"/>
      <c r="I132" s="175"/>
      <c r="J132" s="175"/>
      <c r="K132" s="175"/>
      <c r="L132" s="175"/>
      <c r="M132" s="175"/>
      <c r="N132" s="175"/>
      <c r="O132" s="175"/>
      <c r="P132" s="175"/>
      <c r="Q132" s="179"/>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24" t="s">
        <v>127</v>
      </c>
      <c r="C133" s="117"/>
      <c r="D133" s="117"/>
      <c r="E133" s="117"/>
      <c r="F133" s="117"/>
      <c r="G133" s="117"/>
      <c r="H133" s="117"/>
      <c r="I133" s="117"/>
      <c r="J133" s="117"/>
      <c r="K133" s="117"/>
      <c r="L133" s="117"/>
      <c r="M133" s="117"/>
      <c r="N133" s="117"/>
      <c r="O133" s="124"/>
      <c r="P133" s="124"/>
      <c r="Q133" s="16"/>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5" x14ac:dyDescent="0.2">
      <c r="A134" s="82"/>
      <c r="B134" s="173">
        <f>IF(AND(J120="No",F119&gt;2023),MIN(N100,N123),MIN(N115,N123,N100))</f>
        <v>1799258.05</v>
      </c>
      <c r="C134" s="173"/>
      <c r="D134" s="173"/>
      <c r="E134" s="114" t="s">
        <v>14</v>
      </c>
      <c r="F134" s="180">
        <f>SUM(N51)</f>
        <v>3598516109</v>
      </c>
      <c r="G134" s="180"/>
      <c r="H134" s="180"/>
      <c r="I134" s="28" t="s">
        <v>8</v>
      </c>
      <c r="J134" s="19">
        <v>1000</v>
      </c>
      <c r="K134" s="20"/>
      <c r="L134" s="114" t="s">
        <v>9</v>
      </c>
      <c r="M134" s="120"/>
      <c r="N134" s="181">
        <f>SUM(B134/F134*J134)</f>
        <v>0.49999999874899997</v>
      </c>
      <c r="O134" s="181"/>
      <c r="P134" s="181"/>
      <c r="Q134" s="83"/>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4.65" customHeight="1" x14ac:dyDescent="0.2">
      <c r="A135" s="144"/>
      <c r="B135" s="169" t="s">
        <v>128</v>
      </c>
      <c r="C135" s="169"/>
      <c r="D135" s="169"/>
      <c r="E135" s="127"/>
      <c r="F135" s="169" t="s">
        <v>129</v>
      </c>
      <c r="G135" s="169"/>
      <c r="H135" s="169"/>
      <c r="I135" s="80"/>
      <c r="J135" s="19"/>
      <c r="K135" s="19"/>
      <c r="L135" s="127"/>
      <c r="M135" s="81"/>
      <c r="N135" s="182" t="s">
        <v>130</v>
      </c>
      <c r="O135" s="182"/>
      <c r="P135" s="182"/>
      <c r="Q135" s="84"/>
      <c r="R135" s="11"/>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row>
    <row r="136" spans="1:256" ht="17.45" customHeight="1" x14ac:dyDescent="0.25">
      <c r="A136" s="143" t="s">
        <v>131</v>
      </c>
      <c r="B136" s="272" t="s">
        <v>132</v>
      </c>
      <c r="C136" s="272"/>
      <c r="D136" s="272"/>
      <c r="E136" s="272"/>
      <c r="F136" s="272"/>
      <c r="G136" s="272"/>
      <c r="H136" s="272"/>
      <c r="I136" s="272"/>
      <c r="J136" s="272"/>
      <c r="K136" s="272"/>
      <c r="L136" s="272"/>
      <c r="M136" s="272"/>
      <c r="N136" s="272"/>
      <c r="O136" s="272"/>
      <c r="P136" s="272"/>
      <c r="Q136" s="38"/>
      <c r="R136" s="7"/>
      <c r="S136" s="112"/>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row>
    <row r="137" spans="1:256" ht="17.45" customHeight="1" x14ac:dyDescent="0.2">
      <c r="A137" s="145" t="s">
        <v>133</v>
      </c>
      <c r="B137" s="289"/>
      <c r="C137" s="289"/>
      <c r="D137" s="289"/>
      <c r="E137" s="289"/>
      <c r="F137" s="94" t="s">
        <v>134</v>
      </c>
      <c r="G137" s="92"/>
      <c r="H137" s="292"/>
      <c r="I137" s="292"/>
      <c r="J137" s="292"/>
      <c r="K137" s="292"/>
      <c r="L137" s="292"/>
      <c r="M137" s="136"/>
      <c r="N137" s="146"/>
      <c r="O137" s="146"/>
      <c r="P137" s="146"/>
      <c r="Q137" s="147"/>
      <c r="R137" s="1"/>
      <c r="S137" s="12"/>
      <c r="T137" s="12"/>
      <c r="U137" s="12"/>
      <c r="V137" s="12"/>
      <c r="W137" s="12"/>
      <c r="X137" s="12"/>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c r="CX137" s="135"/>
      <c r="CY137" s="135"/>
      <c r="CZ137" s="135"/>
      <c r="DA137" s="135"/>
      <c r="DB137" s="135"/>
      <c r="DC137" s="135"/>
      <c r="DD137" s="135"/>
      <c r="DE137" s="135"/>
      <c r="DF137" s="135"/>
      <c r="DG137" s="135"/>
      <c r="DH137" s="136"/>
      <c r="DI137" s="136"/>
      <c r="DJ137" s="136"/>
      <c r="DK137" s="136"/>
      <c r="DL137" s="136"/>
      <c r="DM137" s="136"/>
      <c r="DN137" s="136"/>
      <c r="DO137" s="136"/>
      <c r="DP137" s="136"/>
      <c r="DQ137" s="136"/>
      <c r="DR137" s="136"/>
      <c r="DS137" s="136"/>
      <c r="DT137" s="136"/>
      <c r="DU137" s="136"/>
      <c r="DV137" s="136"/>
      <c r="DW137" s="136"/>
      <c r="DX137" s="136"/>
      <c r="DY137" s="136"/>
      <c r="DZ137" s="136"/>
      <c r="EA137" s="136"/>
      <c r="EB137" s="136"/>
      <c r="EC137" s="136"/>
      <c r="ED137" s="136"/>
      <c r="EE137" s="136"/>
      <c r="EF137" s="136"/>
      <c r="EG137" s="136"/>
      <c r="EH137" s="136"/>
      <c r="EI137" s="136"/>
      <c r="EJ137" s="136"/>
      <c r="EK137" s="136"/>
      <c r="EL137" s="136"/>
      <c r="EM137" s="136"/>
      <c r="EN137" s="136"/>
      <c r="EO137" s="136"/>
      <c r="EP137" s="136"/>
      <c r="EQ137" s="136"/>
      <c r="ER137" s="136"/>
      <c r="ES137" s="136"/>
      <c r="ET137" s="136"/>
      <c r="EU137" s="136"/>
      <c r="EV137" s="136"/>
      <c r="EW137" s="136"/>
      <c r="EX137" s="136"/>
      <c r="EY137" s="136"/>
      <c r="EZ137" s="136"/>
      <c r="FA137" s="136"/>
      <c r="FB137" s="136"/>
      <c r="FC137" s="136"/>
      <c r="FD137" s="136"/>
      <c r="FE137" s="136"/>
      <c r="FF137" s="136"/>
      <c r="FG137" s="136"/>
      <c r="FH137" s="136"/>
      <c r="FI137" s="136"/>
      <c r="FJ137" s="136"/>
      <c r="FK137" s="136"/>
      <c r="FL137" s="136"/>
      <c r="FM137" s="136"/>
      <c r="FN137" s="136"/>
      <c r="FO137" s="136"/>
      <c r="FP137" s="136"/>
      <c r="FQ137" s="136"/>
      <c r="FR137" s="136"/>
      <c r="FS137" s="136"/>
      <c r="FT137" s="136"/>
      <c r="FU137" s="136"/>
      <c r="FV137" s="136"/>
      <c r="FW137" s="136"/>
      <c r="FX137" s="136"/>
      <c r="FY137" s="136"/>
      <c r="FZ137" s="136"/>
      <c r="GA137" s="136"/>
      <c r="GB137" s="136"/>
      <c r="GC137" s="136"/>
      <c r="GD137" s="136"/>
      <c r="GE137" s="136"/>
      <c r="GF137" s="136"/>
      <c r="GG137" s="136"/>
      <c r="GH137" s="136"/>
      <c r="GI137" s="136"/>
      <c r="GJ137" s="136"/>
      <c r="GK137" s="136"/>
      <c r="GL137" s="136"/>
      <c r="GM137" s="136"/>
      <c r="GN137" s="136"/>
      <c r="GO137" s="136"/>
      <c r="GP137" s="136"/>
      <c r="GQ137" s="136"/>
      <c r="GR137" s="136"/>
      <c r="GS137" s="136"/>
      <c r="GT137" s="136"/>
      <c r="GU137" s="136"/>
      <c r="GV137" s="136"/>
      <c r="GW137" s="136"/>
      <c r="GX137" s="136"/>
      <c r="GY137" s="136"/>
      <c r="GZ137" s="136"/>
      <c r="HA137" s="136"/>
      <c r="HB137" s="136"/>
      <c r="HC137" s="136"/>
      <c r="HD137" s="136"/>
      <c r="HE137" s="136"/>
      <c r="HF137" s="136"/>
      <c r="HG137" s="136"/>
      <c r="HH137" s="136"/>
      <c r="HI137" s="136"/>
      <c r="HJ137" s="136"/>
      <c r="HK137" s="136"/>
      <c r="HL137" s="136"/>
      <c r="HM137" s="136"/>
      <c r="HN137" s="136"/>
      <c r="HO137" s="136"/>
      <c r="HP137" s="136"/>
      <c r="HQ137" s="136"/>
      <c r="HR137" s="136"/>
      <c r="HS137" s="136"/>
      <c r="HT137" s="136"/>
      <c r="HU137" s="136"/>
      <c r="HV137" s="136"/>
      <c r="HW137" s="136"/>
      <c r="HX137" s="136"/>
      <c r="HY137" s="136"/>
      <c r="HZ137" s="136"/>
      <c r="IA137" s="136"/>
      <c r="IB137" s="136"/>
      <c r="IC137" s="136"/>
      <c r="ID137" s="136"/>
      <c r="IE137" s="136"/>
      <c r="IF137" s="136"/>
      <c r="IG137" s="136"/>
      <c r="IH137" s="136"/>
      <c r="II137" s="136"/>
      <c r="IJ137" s="136"/>
      <c r="IK137" s="136"/>
      <c r="IL137" s="136"/>
      <c r="IM137" s="136"/>
      <c r="IN137" s="136"/>
      <c r="IO137" s="136"/>
      <c r="IP137" s="136"/>
      <c r="IQ137" s="136"/>
      <c r="IR137" s="136"/>
      <c r="IS137" s="136"/>
      <c r="IT137" s="136"/>
      <c r="IU137" s="136"/>
      <c r="IV137" s="136"/>
    </row>
    <row r="138" spans="1:256" x14ac:dyDescent="0.2">
      <c r="A138" s="145"/>
      <c r="B138" s="290" t="s">
        <v>135</v>
      </c>
      <c r="C138" s="290"/>
      <c r="D138" s="290"/>
      <c r="E138" s="290"/>
      <c r="F138" s="121"/>
      <c r="G138" s="121"/>
      <c r="H138" s="136" t="s">
        <v>136</v>
      </c>
      <c r="I138" s="22"/>
      <c r="J138" s="93"/>
      <c r="K138" s="93"/>
      <c r="L138" s="136"/>
      <c r="M138" s="136"/>
      <c r="N138" s="274"/>
      <c r="O138" s="274"/>
      <c r="P138" s="274"/>
      <c r="Q138" s="147"/>
      <c r="R138" s="1"/>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c r="CX138" s="135"/>
      <c r="CY138" s="135"/>
      <c r="CZ138" s="135"/>
      <c r="DA138" s="135"/>
      <c r="DB138" s="135"/>
      <c r="DC138" s="135"/>
      <c r="DD138" s="135"/>
      <c r="DE138" s="135"/>
      <c r="DF138" s="135"/>
      <c r="DG138" s="135"/>
      <c r="DH138" s="136"/>
      <c r="DI138" s="136"/>
      <c r="DJ138" s="136"/>
      <c r="DK138" s="136"/>
      <c r="DL138" s="136"/>
      <c r="DM138" s="136"/>
      <c r="DN138" s="136"/>
      <c r="DO138" s="136"/>
      <c r="DP138" s="136"/>
      <c r="DQ138" s="136"/>
      <c r="DR138" s="136"/>
      <c r="DS138" s="136"/>
      <c r="DT138" s="136"/>
      <c r="DU138" s="136"/>
      <c r="DV138" s="136"/>
      <c r="DW138" s="136"/>
      <c r="DX138" s="136"/>
      <c r="DY138" s="136"/>
      <c r="DZ138" s="136"/>
      <c r="EA138" s="136"/>
      <c r="EB138" s="136"/>
      <c r="EC138" s="136"/>
      <c r="ED138" s="136"/>
      <c r="EE138" s="136"/>
      <c r="EF138" s="136"/>
      <c r="EG138" s="136"/>
      <c r="EH138" s="136"/>
      <c r="EI138" s="136"/>
      <c r="EJ138" s="136"/>
      <c r="EK138" s="136"/>
      <c r="EL138" s="136"/>
      <c r="EM138" s="136"/>
      <c r="EN138" s="136"/>
      <c r="EO138" s="136"/>
      <c r="EP138" s="136"/>
      <c r="EQ138" s="136"/>
      <c r="ER138" s="136"/>
      <c r="ES138" s="136"/>
      <c r="ET138" s="136"/>
      <c r="EU138" s="136"/>
      <c r="EV138" s="136"/>
      <c r="EW138" s="136"/>
      <c r="EX138" s="136"/>
      <c r="EY138" s="136"/>
      <c r="EZ138" s="136"/>
      <c r="FA138" s="136"/>
      <c r="FB138" s="136"/>
      <c r="FC138" s="136"/>
      <c r="FD138" s="136"/>
      <c r="FE138" s="136"/>
      <c r="FF138" s="136"/>
      <c r="FG138" s="136"/>
      <c r="FH138" s="136"/>
      <c r="FI138" s="136"/>
      <c r="FJ138" s="136"/>
      <c r="FK138" s="136"/>
      <c r="FL138" s="136"/>
      <c r="FM138" s="136"/>
      <c r="FN138" s="136"/>
      <c r="FO138" s="136"/>
      <c r="FP138" s="136"/>
      <c r="FQ138" s="136"/>
      <c r="FR138" s="136"/>
      <c r="FS138" s="136"/>
      <c r="FT138" s="136"/>
      <c r="FU138" s="136"/>
      <c r="FV138" s="136"/>
      <c r="FW138" s="136"/>
      <c r="FX138" s="136"/>
      <c r="FY138" s="136"/>
      <c r="FZ138" s="136"/>
      <c r="GA138" s="136"/>
      <c r="GB138" s="136"/>
      <c r="GC138" s="136"/>
      <c r="GD138" s="136"/>
      <c r="GE138" s="136"/>
      <c r="GF138" s="136"/>
      <c r="GG138" s="136"/>
      <c r="GH138" s="136"/>
      <c r="GI138" s="136"/>
      <c r="GJ138" s="136"/>
      <c r="GK138" s="136"/>
      <c r="GL138" s="136"/>
      <c r="GM138" s="136"/>
      <c r="GN138" s="136"/>
      <c r="GO138" s="136"/>
      <c r="GP138" s="136"/>
      <c r="GQ138" s="136"/>
      <c r="GR138" s="136"/>
      <c r="GS138" s="136"/>
      <c r="GT138" s="136"/>
      <c r="GU138" s="136"/>
      <c r="GV138" s="136"/>
      <c r="GW138" s="136"/>
      <c r="GX138" s="136"/>
      <c r="GY138" s="136"/>
      <c r="GZ138" s="136"/>
      <c r="HA138" s="136"/>
      <c r="HB138" s="136"/>
      <c r="HC138" s="136"/>
      <c r="HD138" s="136"/>
      <c r="HE138" s="136"/>
      <c r="HF138" s="136"/>
      <c r="HG138" s="136"/>
      <c r="HH138" s="136"/>
      <c r="HI138" s="136"/>
      <c r="HJ138" s="136"/>
      <c r="HK138" s="136"/>
      <c r="HL138" s="136"/>
      <c r="HM138" s="136"/>
      <c r="HN138" s="136"/>
      <c r="HO138" s="136"/>
      <c r="HP138" s="136"/>
      <c r="HQ138" s="136"/>
      <c r="HR138" s="136"/>
      <c r="HS138" s="136"/>
      <c r="HT138" s="136"/>
      <c r="HU138" s="136"/>
      <c r="HV138" s="136"/>
      <c r="HW138" s="136"/>
      <c r="HX138" s="136"/>
      <c r="HY138" s="136"/>
      <c r="HZ138" s="136"/>
      <c r="IA138" s="136"/>
      <c r="IB138" s="136"/>
      <c r="IC138" s="136"/>
      <c r="ID138" s="136"/>
      <c r="IE138" s="136"/>
      <c r="IF138" s="136"/>
      <c r="IG138" s="136"/>
      <c r="IH138" s="136"/>
      <c r="II138" s="136"/>
      <c r="IJ138" s="136"/>
      <c r="IK138" s="136"/>
      <c r="IL138" s="136"/>
      <c r="IM138" s="136"/>
      <c r="IN138" s="136"/>
      <c r="IO138" s="136"/>
      <c r="IP138" s="136"/>
      <c r="IQ138" s="136"/>
      <c r="IR138" s="136"/>
      <c r="IS138" s="136"/>
      <c r="IT138" s="136"/>
      <c r="IU138" s="136"/>
      <c r="IV138" s="136"/>
    </row>
    <row r="139" spans="1:256" ht="5.45" customHeight="1" x14ac:dyDescent="0.2">
      <c r="A139" s="145"/>
      <c r="B139" s="273"/>
      <c r="C139" s="274"/>
      <c r="D139" s="274"/>
      <c r="E139" s="274"/>
      <c r="F139" s="136"/>
      <c r="G139" s="136"/>
      <c r="H139" s="275"/>
      <c r="I139" s="275"/>
      <c r="J139" s="275"/>
      <c r="K139" s="275"/>
      <c r="L139" s="275"/>
      <c r="M139" s="136"/>
      <c r="N139" s="136"/>
      <c r="O139" s="136"/>
      <c r="P139" s="136"/>
      <c r="Q139" s="147"/>
      <c r="R139" s="1"/>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c r="CX139" s="135"/>
      <c r="CY139" s="135"/>
      <c r="CZ139" s="135"/>
      <c r="DA139" s="135"/>
      <c r="DB139" s="135"/>
      <c r="DC139" s="135"/>
      <c r="DD139" s="135"/>
      <c r="DE139" s="135"/>
      <c r="DF139" s="135"/>
      <c r="DG139" s="135"/>
      <c r="DH139" s="136"/>
      <c r="DI139" s="136"/>
      <c r="DJ139" s="136"/>
      <c r="DK139" s="136"/>
      <c r="DL139" s="136"/>
      <c r="DM139" s="136"/>
      <c r="DN139" s="136"/>
      <c r="DO139" s="136"/>
      <c r="DP139" s="136"/>
      <c r="DQ139" s="136"/>
      <c r="DR139" s="136"/>
      <c r="DS139" s="136"/>
      <c r="DT139" s="136"/>
      <c r="DU139" s="136"/>
      <c r="DV139" s="136"/>
      <c r="DW139" s="136"/>
      <c r="DX139" s="136"/>
      <c r="DY139" s="136"/>
      <c r="DZ139" s="136"/>
      <c r="EA139" s="136"/>
      <c r="EB139" s="136"/>
      <c r="EC139" s="136"/>
      <c r="ED139" s="136"/>
      <c r="EE139" s="136"/>
      <c r="EF139" s="136"/>
      <c r="EG139" s="136"/>
      <c r="EH139" s="136"/>
      <c r="EI139" s="136"/>
      <c r="EJ139" s="136"/>
      <c r="EK139" s="136"/>
      <c r="EL139" s="136"/>
      <c r="EM139" s="136"/>
      <c r="EN139" s="136"/>
      <c r="EO139" s="136"/>
      <c r="EP139" s="136"/>
      <c r="EQ139" s="136"/>
      <c r="ER139" s="136"/>
      <c r="ES139" s="136"/>
      <c r="ET139" s="136"/>
      <c r="EU139" s="136"/>
      <c r="EV139" s="136"/>
      <c r="EW139" s="136"/>
      <c r="EX139" s="136"/>
      <c r="EY139" s="136"/>
      <c r="EZ139" s="136"/>
      <c r="FA139" s="136"/>
      <c r="FB139" s="136"/>
      <c r="FC139" s="136"/>
      <c r="FD139" s="136"/>
      <c r="FE139" s="136"/>
      <c r="FF139" s="136"/>
      <c r="FG139" s="136"/>
      <c r="FH139" s="136"/>
      <c r="FI139" s="136"/>
      <c r="FJ139" s="136"/>
      <c r="FK139" s="136"/>
      <c r="FL139" s="136"/>
      <c r="FM139" s="136"/>
      <c r="FN139" s="136"/>
      <c r="FO139" s="136"/>
      <c r="FP139" s="136"/>
      <c r="FQ139" s="136"/>
      <c r="FR139" s="136"/>
      <c r="FS139" s="136"/>
      <c r="FT139" s="136"/>
      <c r="FU139" s="136"/>
      <c r="FV139" s="136"/>
      <c r="FW139" s="136"/>
      <c r="FX139" s="136"/>
      <c r="FY139" s="136"/>
      <c r="FZ139" s="136"/>
      <c r="GA139" s="136"/>
      <c r="GB139" s="136"/>
      <c r="GC139" s="136"/>
      <c r="GD139" s="136"/>
      <c r="GE139" s="136"/>
      <c r="GF139" s="136"/>
      <c r="GG139" s="136"/>
      <c r="GH139" s="136"/>
      <c r="GI139" s="136"/>
      <c r="GJ139" s="136"/>
      <c r="GK139" s="136"/>
      <c r="GL139" s="136"/>
      <c r="GM139" s="136"/>
      <c r="GN139" s="136"/>
      <c r="GO139" s="136"/>
      <c r="GP139" s="136"/>
      <c r="GQ139" s="136"/>
      <c r="GR139" s="136"/>
      <c r="GS139" s="136"/>
      <c r="GT139" s="136"/>
      <c r="GU139" s="136"/>
      <c r="GV139" s="136"/>
      <c r="GW139" s="136"/>
      <c r="GX139" s="136"/>
      <c r="GY139" s="136"/>
      <c r="GZ139" s="136"/>
      <c r="HA139" s="136"/>
      <c r="HB139" s="136"/>
      <c r="HC139" s="136"/>
      <c r="HD139" s="136"/>
      <c r="HE139" s="136"/>
      <c r="HF139" s="136"/>
      <c r="HG139" s="136"/>
      <c r="HH139" s="136"/>
      <c r="HI139" s="136"/>
      <c r="HJ139" s="136"/>
      <c r="HK139" s="136"/>
      <c r="HL139" s="136"/>
      <c r="HM139" s="136"/>
      <c r="HN139" s="136"/>
      <c r="HO139" s="136"/>
      <c r="HP139" s="136"/>
      <c r="HQ139" s="136"/>
      <c r="HR139" s="136"/>
      <c r="HS139" s="136"/>
      <c r="HT139" s="136"/>
      <c r="HU139" s="136"/>
      <c r="HV139" s="136"/>
      <c r="HW139" s="136"/>
      <c r="HX139" s="136"/>
      <c r="HY139" s="136"/>
      <c r="HZ139" s="136"/>
      <c r="IA139" s="136"/>
      <c r="IB139" s="136"/>
      <c r="IC139" s="136"/>
      <c r="ID139" s="136"/>
      <c r="IE139" s="136"/>
      <c r="IF139" s="136"/>
      <c r="IG139" s="136"/>
      <c r="IH139" s="136"/>
      <c r="II139" s="136"/>
      <c r="IJ139" s="136"/>
      <c r="IK139" s="136"/>
      <c r="IL139" s="136"/>
      <c r="IM139" s="136"/>
      <c r="IN139" s="136"/>
      <c r="IO139" s="136"/>
      <c r="IP139" s="136"/>
      <c r="IQ139" s="136"/>
      <c r="IR139" s="136"/>
      <c r="IS139" s="136"/>
      <c r="IT139" s="136"/>
      <c r="IU139" s="136"/>
      <c r="IV139" s="136"/>
    </row>
    <row r="140" spans="1:256" ht="15" x14ac:dyDescent="0.2">
      <c r="A140" s="145" t="s">
        <v>137</v>
      </c>
      <c r="B140" s="244">
        <f>(B134+B137-H137)</f>
        <v>1799258.05</v>
      </c>
      <c r="C140" s="245"/>
      <c r="D140" s="245"/>
      <c r="E140" s="114" t="s">
        <v>14</v>
      </c>
      <c r="F140" s="288">
        <f>SUM(N51)</f>
        <v>3598516109</v>
      </c>
      <c r="G140" s="288"/>
      <c r="H140" s="288"/>
      <c r="I140" s="28" t="s">
        <v>8</v>
      </c>
      <c r="J140" s="19">
        <v>1000</v>
      </c>
      <c r="K140" s="136"/>
      <c r="L140" s="114" t="s">
        <v>9</v>
      </c>
      <c r="M140" s="136"/>
      <c r="N140" s="250">
        <f>SUM(B140/F140*J140)</f>
        <v>0.49999999874899997</v>
      </c>
      <c r="O140" s="250"/>
      <c r="P140" s="250"/>
      <c r="Q140" s="147"/>
      <c r="R140" s="1"/>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c r="CX140" s="135"/>
      <c r="CY140" s="135"/>
      <c r="CZ140" s="135"/>
      <c r="DA140" s="135"/>
      <c r="DB140" s="135"/>
      <c r="DC140" s="135"/>
      <c r="DD140" s="135"/>
      <c r="DE140" s="135"/>
      <c r="DF140" s="135"/>
      <c r="DG140" s="135"/>
      <c r="DH140" s="136"/>
      <c r="DI140" s="136"/>
      <c r="DJ140" s="136"/>
      <c r="DK140" s="136"/>
      <c r="DL140" s="136"/>
      <c r="DM140" s="136"/>
      <c r="DN140" s="136"/>
      <c r="DO140" s="136"/>
      <c r="DP140" s="136"/>
      <c r="DQ140" s="136"/>
      <c r="DR140" s="136"/>
      <c r="DS140" s="136"/>
      <c r="DT140" s="136"/>
      <c r="DU140" s="136"/>
      <c r="DV140" s="136"/>
      <c r="DW140" s="136"/>
      <c r="DX140" s="136"/>
      <c r="DY140" s="136"/>
      <c r="DZ140" s="136"/>
      <c r="EA140" s="136"/>
      <c r="EB140" s="136"/>
      <c r="EC140" s="136"/>
      <c r="ED140" s="136"/>
      <c r="EE140" s="136"/>
      <c r="EF140" s="136"/>
      <c r="EG140" s="136"/>
      <c r="EH140" s="136"/>
      <c r="EI140" s="136"/>
      <c r="EJ140" s="136"/>
      <c r="EK140" s="136"/>
      <c r="EL140" s="136"/>
      <c r="EM140" s="136"/>
      <c r="EN140" s="136"/>
      <c r="EO140" s="136"/>
      <c r="EP140" s="136"/>
      <c r="EQ140" s="136"/>
      <c r="ER140" s="136"/>
      <c r="ES140" s="136"/>
      <c r="ET140" s="136"/>
      <c r="EU140" s="136"/>
      <c r="EV140" s="136"/>
      <c r="EW140" s="136"/>
      <c r="EX140" s="136"/>
      <c r="EY140" s="136"/>
      <c r="EZ140" s="136"/>
      <c r="FA140" s="136"/>
      <c r="FB140" s="136"/>
      <c r="FC140" s="136"/>
      <c r="FD140" s="136"/>
      <c r="FE140" s="136"/>
      <c r="FF140" s="136"/>
      <c r="FG140" s="136"/>
      <c r="FH140" s="136"/>
      <c r="FI140" s="136"/>
      <c r="FJ140" s="136"/>
      <c r="FK140" s="136"/>
      <c r="FL140" s="136"/>
      <c r="FM140" s="136"/>
      <c r="FN140" s="136"/>
      <c r="FO140" s="136"/>
      <c r="FP140" s="136"/>
      <c r="FQ140" s="136"/>
      <c r="FR140" s="136"/>
      <c r="FS140" s="136"/>
      <c r="FT140" s="136"/>
      <c r="FU140" s="136"/>
      <c r="FV140" s="136"/>
      <c r="FW140" s="136"/>
      <c r="FX140" s="136"/>
      <c r="FY140" s="136"/>
      <c r="FZ140" s="136"/>
      <c r="GA140" s="136"/>
      <c r="GB140" s="136"/>
      <c r="GC140" s="136"/>
      <c r="GD140" s="136"/>
      <c r="GE140" s="136"/>
      <c r="GF140" s="136"/>
      <c r="GG140" s="136"/>
      <c r="GH140" s="136"/>
      <c r="GI140" s="136"/>
      <c r="GJ140" s="136"/>
      <c r="GK140" s="136"/>
      <c r="GL140" s="136"/>
      <c r="GM140" s="136"/>
      <c r="GN140" s="136"/>
      <c r="GO140" s="136"/>
      <c r="GP140" s="136"/>
      <c r="GQ140" s="136"/>
      <c r="GR140" s="136"/>
      <c r="GS140" s="136"/>
      <c r="GT140" s="136"/>
      <c r="GU140" s="136"/>
      <c r="GV140" s="136"/>
      <c r="GW140" s="136"/>
      <c r="GX140" s="136"/>
      <c r="GY140" s="136"/>
      <c r="GZ140" s="136"/>
      <c r="HA140" s="136"/>
      <c r="HB140" s="136"/>
      <c r="HC140" s="136"/>
      <c r="HD140" s="136"/>
      <c r="HE140" s="136"/>
      <c r="HF140" s="136"/>
      <c r="HG140" s="136"/>
      <c r="HH140" s="136"/>
      <c r="HI140" s="136"/>
      <c r="HJ140" s="136"/>
      <c r="HK140" s="136"/>
      <c r="HL140" s="136"/>
      <c r="HM140" s="136"/>
      <c r="HN140" s="136"/>
      <c r="HO140" s="136"/>
      <c r="HP140" s="136"/>
      <c r="HQ140" s="136"/>
      <c r="HR140" s="136"/>
      <c r="HS140" s="136"/>
      <c r="HT140" s="136"/>
      <c r="HU140" s="136"/>
      <c r="HV140" s="136"/>
      <c r="HW140" s="136"/>
      <c r="HX140" s="136"/>
      <c r="HY140" s="136"/>
      <c r="HZ140" s="136"/>
      <c r="IA140" s="136"/>
      <c r="IB140" s="136"/>
      <c r="IC140" s="136"/>
      <c r="ID140" s="136"/>
      <c r="IE140" s="136"/>
      <c r="IF140" s="136"/>
      <c r="IG140" s="136"/>
      <c r="IH140" s="136"/>
      <c r="II140" s="136"/>
      <c r="IJ140" s="136"/>
      <c r="IK140" s="136"/>
      <c r="IL140" s="136"/>
      <c r="IM140" s="136"/>
      <c r="IN140" s="136"/>
      <c r="IO140" s="136"/>
      <c r="IP140" s="136"/>
      <c r="IQ140" s="136"/>
      <c r="IR140" s="136"/>
      <c r="IS140" s="136"/>
      <c r="IT140" s="136"/>
      <c r="IU140" s="136"/>
      <c r="IV140" s="136"/>
    </row>
    <row r="141" spans="1:256" x14ac:dyDescent="0.2">
      <c r="A141" s="148"/>
      <c r="B141" s="291" t="s">
        <v>138</v>
      </c>
      <c r="C141" s="291"/>
      <c r="D141" s="291"/>
      <c r="E141" s="142"/>
      <c r="F141" s="169" t="s">
        <v>129</v>
      </c>
      <c r="G141" s="169"/>
      <c r="H141" s="169"/>
      <c r="I141" s="142"/>
      <c r="J141" s="142"/>
      <c r="K141" s="142"/>
      <c r="L141" s="142"/>
      <c r="M141" s="142"/>
      <c r="N141" s="291" t="s">
        <v>139</v>
      </c>
      <c r="O141" s="291"/>
      <c r="P141" s="291"/>
      <c r="Q141" s="149"/>
      <c r="R141" s="1"/>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c r="CX141" s="135"/>
      <c r="CY141" s="135"/>
      <c r="CZ141" s="135"/>
      <c r="DA141" s="135"/>
      <c r="DB141" s="135"/>
      <c r="DC141" s="135"/>
      <c r="DD141" s="135"/>
      <c r="DE141" s="135"/>
      <c r="DF141" s="135"/>
      <c r="DG141" s="135"/>
      <c r="DH141" s="136"/>
      <c r="DI141" s="136"/>
      <c r="DJ141" s="136"/>
      <c r="DK141" s="136"/>
      <c r="DL141" s="136"/>
      <c r="DM141" s="136"/>
      <c r="DN141" s="136"/>
      <c r="DO141" s="136"/>
      <c r="DP141" s="136"/>
      <c r="DQ141" s="136"/>
      <c r="DR141" s="136"/>
      <c r="DS141" s="136"/>
      <c r="DT141" s="136"/>
      <c r="DU141" s="136"/>
      <c r="DV141" s="136"/>
      <c r="DW141" s="136"/>
      <c r="DX141" s="136"/>
      <c r="DY141" s="136"/>
      <c r="DZ141" s="136"/>
      <c r="EA141" s="136"/>
      <c r="EB141" s="136"/>
      <c r="EC141" s="136"/>
      <c r="ED141" s="136"/>
      <c r="EE141" s="136"/>
      <c r="EF141" s="136"/>
      <c r="EG141" s="136"/>
      <c r="EH141" s="136"/>
      <c r="EI141" s="136"/>
      <c r="EJ141" s="136"/>
      <c r="EK141" s="136"/>
      <c r="EL141" s="136"/>
      <c r="EM141" s="136"/>
      <c r="EN141" s="136"/>
      <c r="EO141" s="136"/>
      <c r="EP141" s="136"/>
      <c r="EQ141" s="136"/>
      <c r="ER141" s="136"/>
      <c r="ES141" s="136"/>
      <c r="ET141" s="136"/>
      <c r="EU141" s="136"/>
      <c r="EV141" s="136"/>
      <c r="EW141" s="136"/>
      <c r="EX141" s="136"/>
      <c r="EY141" s="136"/>
      <c r="EZ141" s="136"/>
      <c r="FA141" s="136"/>
      <c r="FB141" s="136"/>
      <c r="FC141" s="136"/>
      <c r="FD141" s="136"/>
      <c r="FE141" s="136"/>
      <c r="FF141" s="136"/>
      <c r="FG141" s="136"/>
      <c r="FH141" s="136"/>
      <c r="FI141" s="136"/>
      <c r="FJ141" s="136"/>
      <c r="FK141" s="136"/>
      <c r="FL141" s="136"/>
      <c r="FM141" s="136"/>
      <c r="FN141" s="136"/>
      <c r="FO141" s="136"/>
      <c r="FP141" s="136"/>
      <c r="FQ141" s="136"/>
      <c r="FR141" s="136"/>
      <c r="FS141" s="136"/>
      <c r="FT141" s="136"/>
      <c r="FU141" s="136"/>
      <c r="FV141" s="136"/>
      <c r="FW141" s="136"/>
      <c r="FX141" s="136"/>
      <c r="FY141" s="136"/>
      <c r="FZ141" s="136"/>
      <c r="GA141" s="136"/>
      <c r="GB141" s="136"/>
      <c r="GC141" s="136"/>
      <c r="GD141" s="136"/>
      <c r="GE141" s="136"/>
      <c r="GF141" s="136"/>
      <c r="GG141" s="136"/>
      <c r="GH141" s="136"/>
      <c r="GI141" s="136"/>
      <c r="GJ141" s="136"/>
      <c r="GK141" s="136"/>
      <c r="GL141" s="136"/>
      <c r="GM141" s="136"/>
      <c r="GN141" s="136"/>
      <c r="GO141" s="136"/>
      <c r="GP141" s="136"/>
      <c r="GQ141" s="136"/>
      <c r="GR141" s="136"/>
      <c r="GS141" s="136"/>
      <c r="GT141" s="136"/>
      <c r="GU141" s="136"/>
      <c r="GV141" s="136"/>
      <c r="GW141" s="136"/>
      <c r="GX141" s="136"/>
      <c r="GY141" s="136"/>
      <c r="GZ141" s="136"/>
      <c r="HA141" s="136"/>
      <c r="HB141" s="136"/>
      <c r="HC141" s="136"/>
      <c r="HD141" s="136"/>
      <c r="HE141" s="136"/>
      <c r="HF141" s="136"/>
      <c r="HG141" s="136"/>
      <c r="HH141" s="136"/>
      <c r="HI141" s="136"/>
      <c r="HJ141" s="136"/>
      <c r="HK141" s="136"/>
      <c r="HL141" s="136"/>
      <c r="HM141" s="136"/>
      <c r="HN141" s="136"/>
      <c r="HO141" s="136"/>
      <c r="HP141" s="136"/>
      <c r="HQ141" s="136"/>
      <c r="HR141" s="136"/>
      <c r="HS141" s="136"/>
      <c r="HT141" s="136"/>
      <c r="HU141" s="136"/>
      <c r="HV141" s="136"/>
      <c r="HW141" s="136"/>
      <c r="HX141" s="136"/>
      <c r="HY141" s="136"/>
      <c r="HZ141" s="136"/>
      <c r="IA141" s="136"/>
      <c r="IB141" s="136"/>
      <c r="IC141" s="136"/>
      <c r="ID141" s="136"/>
      <c r="IE141" s="136"/>
      <c r="IF141" s="136"/>
      <c r="IG141" s="136"/>
      <c r="IH141" s="136"/>
      <c r="II141" s="136"/>
      <c r="IJ141" s="136"/>
      <c r="IK141" s="136"/>
      <c r="IL141" s="136"/>
      <c r="IM141" s="136"/>
      <c r="IN141" s="136"/>
      <c r="IO141" s="136"/>
      <c r="IP141" s="136"/>
      <c r="IQ141" s="136"/>
      <c r="IR141" s="136"/>
      <c r="IS141" s="136"/>
      <c r="IT141" s="136"/>
      <c r="IU141" s="136"/>
      <c r="IV141" s="136"/>
    </row>
    <row r="142" spans="1:256" x14ac:dyDescent="0.2">
      <c r="A142" s="136"/>
      <c r="B142" s="136" t="s">
        <v>71</v>
      </c>
      <c r="C142" s="136"/>
      <c r="D142" s="151">
        <v>45582</v>
      </c>
      <c r="E142" s="151"/>
      <c r="F142" s="136"/>
      <c r="G142" s="136"/>
      <c r="H142" s="136"/>
      <c r="I142" s="136"/>
      <c r="J142" s="136"/>
      <c r="K142" s="136"/>
      <c r="L142" s="136"/>
      <c r="M142" s="136"/>
      <c r="N142" s="136"/>
      <c r="O142" s="136"/>
      <c r="P142" s="136" t="s">
        <v>140</v>
      </c>
      <c r="Q142" s="136"/>
      <c r="R142" s="1"/>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c r="CX142" s="135"/>
      <c r="CY142" s="135"/>
      <c r="CZ142" s="135"/>
      <c r="DA142" s="135"/>
      <c r="DB142" s="135"/>
      <c r="DC142" s="135"/>
      <c r="DD142" s="135"/>
      <c r="DE142" s="135"/>
      <c r="DF142" s="135"/>
      <c r="DG142" s="135"/>
      <c r="DH142" s="136"/>
      <c r="DI142" s="136"/>
      <c r="DJ142" s="136"/>
      <c r="DK142" s="136"/>
      <c r="DL142" s="136"/>
      <c r="DM142" s="136"/>
      <c r="DN142" s="136"/>
      <c r="DO142" s="136"/>
      <c r="DP142" s="136"/>
      <c r="DQ142" s="136"/>
      <c r="DR142" s="136"/>
      <c r="DS142" s="136"/>
      <c r="DT142" s="136"/>
      <c r="DU142" s="136"/>
      <c r="DV142" s="136"/>
      <c r="DW142" s="136"/>
      <c r="DX142" s="136"/>
      <c r="DY142" s="136"/>
      <c r="DZ142" s="136"/>
      <c r="EA142" s="136"/>
      <c r="EB142" s="136"/>
      <c r="EC142" s="136"/>
      <c r="ED142" s="136"/>
      <c r="EE142" s="136"/>
      <c r="EF142" s="136"/>
      <c r="EG142" s="136"/>
      <c r="EH142" s="136"/>
      <c r="EI142" s="136"/>
      <c r="EJ142" s="136"/>
      <c r="EK142" s="136"/>
      <c r="EL142" s="136"/>
      <c r="EM142" s="136"/>
      <c r="EN142" s="136"/>
      <c r="EO142" s="136"/>
      <c r="EP142" s="136"/>
      <c r="EQ142" s="136"/>
      <c r="ER142" s="136"/>
      <c r="ES142" s="136"/>
      <c r="ET142" s="136"/>
      <c r="EU142" s="136"/>
      <c r="EV142" s="136"/>
      <c r="EW142" s="136"/>
      <c r="EX142" s="136"/>
      <c r="EY142" s="136"/>
      <c r="EZ142" s="136"/>
      <c r="FA142" s="136"/>
      <c r="FB142" s="136"/>
      <c r="FC142" s="136"/>
      <c r="FD142" s="136"/>
      <c r="FE142" s="136"/>
      <c r="FF142" s="136"/>
      <c r="FG142" s="136"/>
      <c r="FH142" s="136"/>
      <c r="FI142" s="136"/>
      <c r="FJ142" s="136"/>
      <c r="FK142" s="136"/>
      <c r="FL142" s="136"/>
      <c r="FM142" s="136"/>
      <c r="FN142" s="136"/>
      <c r="FO142" s="136"/>
      <c r="FP142" s="136"/>
      <c r="FQ142" s="136"/>
      <c r="FR142" s="136"/>
      <c r="FS142" s="136"/>
      <c r="FT142" s="136"/>
      <c r="FU142" s="136"/>
      <c r="FV142" s="136"/>
      <c r="FW142" s="136"/>
      <c r="FX142" s="136"/>
      <c r="FY142" s="136"/>
      <c r="FZ142" s="136"/>
      <c r="GA142" s="136"/>
      <c r="GB142" s="136"/>
      <c r="GC142" s="136"/>
      <c r="GD142" s="136"/>
      <c r="GE142" s="136"/>
      <c r="GF142" s="136"/>
      <c r="GG142" s="136"/>
      <c r="GH142" s="136"/>
      <c r="GI142" s="136"/>
      <c r="GJ142" s="136"/>
      <c r="GK142" s="136"/>
      <c r="GL142" s="136"/>
      <c r="GM142" s="136"/>
      <c r="GN142" s="136"/>
      <c r="GO142" s="136"/>
      <c r="GP142" s="136"/>
      <c r="GQ142" s="136"/>
      <c r="GR142" s="136"/>
      <c r="GS142" s="136"/>
      <c r="GT142" s="136"/>
      <c r="GU142" s="136"/>
      <c r="GV142" s="136"/>
      <c r="GW142" s="136"/>
      <c r="GX142" s="136"/>
      <c r="GY142" s="136"/>
      <c r="GZ142" s="136"/>
      <c r="HA142" s="136"/>
      <c r="HB142" s="136"/>
      <c r="HC142" s="136"/>
      <c r="HD142" s="136"/>
      <c r="HE142" s="136"/>
      <c r="HF142" s="136"/>
      <c r="HG142" s="136"/>
      <c r="HH142" s="136"/>
      <c r="HI142" s="136"/>
      <c r="HJ142" s="136"/>
      <c r="HK142" s="136"/>
      <c r="HL142" s="136"/>
      <c r="HM142" s="136"/>
      <c r="HN142" s="136"/>
      <c r="HO142" s="136"/>
      <c r="HP142" s="136"/>
      <c r="HQ142" s="136"/>
      <c r="HR142" s="136"/>
      <c r="HS142" s="136"/>
      <c r="HT142" s="136"/>
      <c r="HU142" s="136"/>
      <c r="HV142" s="136"/>
      <c r="HW142" s="136"/>
      <c r="HX142" s="136"/>
      <c r="HY142" s="136"/>
      <c r="HZ142" s="136"/>
      <c r="IA142" s="136"/>
      <c r="IB142" s="136"/>
      <c r="IC142" s="136"/>
      <c r="ID142" s="136"/>
      <c r="IE142" s="136"/>
      <c r="IF142" s="136"/>
      <c r="IG142" s="136"/>
      <c r="IH142" s="136"/>
      <c r="II142" s="136"/>
      <c r="IJ142" s="136"/>
      <c r="IK142" s="136"/>
      <c r="IL142" s="136"/>
      <c r="IM142" s="136"/>
      <c r="IN142" s="136"/>
      <c r="IO142" s="136"/>
      <c r="IP142" s="136"/>
      <c r="IQ142" s="136"/>
      <c r="IR142" s="136"/>
      <c r="IS142" s="136"/>
      <c r="IT142" s="136"/>
      <c r="IU142" s="136"/>
      <c r="IV142" s="136"/>
    </row>
    <row r="143" spans="1:256" x14ac:dyDescent="0.2">
      <c r="A143" s="136"/>
      <c r="B143" s="136"/>
      <c r="C143" s="136"/>
      <c r="D143" s="136"/>
      <c r="E143" s="136"/>
      <c r="F143" s="136"/>
      <c r="G143" s="136"/>
      <c r="H143" s="136"/>
      <c r="I143" s="136"/>
      <c r="J143" s="136"/>
      <c r="K143" s="136"/>
      <c r="L143" s="136"/>
      <c r="M143" s="136"/>
      <c r="N143" s="136"/>
      <c r="O143" s="136"/>
      <c r="P143" s="136"/>
      <c r="Q143" s="136"/>
      <c r="R143" s="1"/>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c r="CX143" s="135"/>
      <c r="CY143" s="135"/>
      <c r="CZ143" s="135"/>
      <c r="DA143" s="135"/>
      <c r="DB143" s="135"/>
      <c r="DC143" s="135"/>
      <c r="DD143" s="135"/>
      <c r="DE143" s="135"/>
      <c r="DF143" s="135"/>
      <c r="DG143" s="135"/>
      <c r="DH143" s="136"/>
      <c r="DI143" s="136"/>
      <c r="DJ143" s="136"/>
      <c r="DK143" s="136"/>
      <c r="DL143" s="136"/>
      <c r="DM143" s="136"/>
      <c r="DN143" s="136"/>
      <c r="DO143" s="136"/>
      <c r="DP143" s="136"/>
      <c r="DQ143" s="136"/>
      <c r="DR143" s="136"/>
      <c r="DS143" s="136"/>
      <c r="DT143" s="136"/>
      <c r="DU143" s="136"/>
      <c r="DV143" s="136"/>
      <c r="DW143" s="136"/>
      <c r="DX143" s="136"/>
      <c r="DY143" s="136"/>
      <c r="DZ143" s="136"/>
      <c r="EA143" s="136"/>
      <c r="EB143" s="136"/>
      <c r="EC143" s="136"/>
      <c r="ED143" s="136"/>
      <c r="EE143" s="136"/>
      <c r="EF143" s="136"/>
      <c r="EG143" s="136"/>
      <c r="EH143" s="136"/>
      <c r="EI143" s="136"/>
      <c r="EJ143" s="136"/>
      <c r="EK143" s="136"/>
      <c r="EL143" s="136"/>
      <c r="EM143" s="136"/>
      <c r="EN143" s="136"/>
      <c r="EO143" s="136"/>
      <c r="EP143" s="136"/>
      <c r="EQ143" s="136"/>
      <c r="ER143" s="136"/>
      <c r="ES143" s="136"/>
      <c r="ET143" s="136"/>
      <c r="EU143" s="136"/>
      <c r="EV143" s="136"/>
      <c r="EW143" s="136"/>
      <c r="EX143" s="136"/>
      <c r="EY143" s="136"/>
      <c r="EZ143" s="136"/>
      <c r="FA143" s="136"/>
      <c r="FB143" s="136"/>
      <c r="FC143" s="136"/>
      <c r="FD143" s="136"/>
      <c r="FE143" s="136"/>
      <c r="FF143" s="136"/>
      <c r="FG143" s="136"/>
      <c r="FH143" s="136"/>
      <c r="FI143" s="136"/>
      <c r="FJ143" s="136"/>
      <c r="FK143" s="136"/>
      <c r="FL143" s="136"/>
      <c r="FM143" s="136"/>
      <c r="FN143" s="136"/>
      <c r="FO143" s="136"/>
      <c r="FP143" s="136"/>
      <c r="FQ143" s="136"/>
      <c r="FR143" s="136"/>
      <c r="FS143" s="136"/>
      <c r="FT143" s="136"/>
      <c r="FU143" s="136"/>
      <c r="FV143" s="136"/>
      <c r="FW143" s="136"/>
      <c r="FX143" s="136"/>
      <c r="FY143" s="136"/>
      <c r="FZ143" s="136"/>
      <c r="GA143" s="136"/>
      <c r="GB143" s="136"/>
      <c r="GC143" s="136"/>
      <c r="GD143" s="136"/>
      <c r="GE143" s="136"/>
      <c r="GF143" s="136"/>
      <c r="GG143" s="136"/>
      <c r="GH143" s="136"/>
      <c r="GI143" s="136"/>
      <c r="GJ143" s="136"/>
      <c r="GK143" s="136"/>
      <c r="GL143" s="136"/>
      <c r="GM143" s="136"/>
      <c r="GN143" s="136"/>
      <c r="GO143" s="136"/>
      <c r="GP143" s="136"/>
      <c r="GQ143" s="136"/>
      <c r="GR143" s="136"/>
      <c r="GS143" s="136"/>
      <c r="GT143" s="136"/>
      <c r="GU143" s="136"/>
      <c r="GV143" s="136"/>
      <c r="GW143" s="136"/>
      <c r="GX143" s="136"/>
      <c r="GY143" s="136"/>
      <c r="GZ143" s="136"/>
      <c r="HA143" s="136"/>
      <c r="HB143" s="136"/>
      <c r="HC143" s="136"/>
      <c r="HD143" s="136"/>
      <c r="HE143" s="136"/>
      <c r="HF143" s="136"/>
      <c r="HG143" s="136"/>
      <c r="HH143" s="136"/>
      <c r="HI143" s="136"/>
      <c r="HJ143" s="136"/>
      <c r="HK143" s="136"/>
      <c r="HL143" s="136"/>
      <c r="HM143" s="136"/>
      <c r="HN143" s="136"/>
      <c r="HO143" s="136"/>
      <c r="HP143" s="136"/>
      <c r="HQ143" s="136"/>
      <c r="HR143" s="136"/>
      <c r="HS143" s="136"/>
      <c r="HT143" s="136"/>
      <c r="HU143" s="136"/>
      <c r="HV143" s="136"/>
      <c r="HW143" s="136"/>
      <c r="HX143" s="136"/>
      <c r="HY143" s="136"/>
      <c r="HZ143" s="136"/>
      <c r="IA143" s="136"/>
      <c r="IB143" s="136"/>
      <c r="IC143" s="136"/>
      <c r="ID143" s="136"/>
      <c r="IE143" s="136"/>
      <c r="IF143" s="136"/>
      <c r="IG143" s="136"/>
      <c r="IH143" s="136"/>
      <c r="II143" s="136"/>
      <c r="IJ143" s="136"/>
      <c r="IK143" s="136"/>
      <c r="IL143" s="136"/>
      <c r="IM143" s="136"/>
      <c r="IN143" s="136"/>
      <c r="IO143" s="136"/>
      <c r="IP143" s="136"/>
      <c r="IQ143" s="136"/>
      <c r="IR143" s="136"/>
      <c r="IS143" s="136"/>
      <c r="IT143" s="136"/>
      <c r="IU143" s="136"/>
      <c r="IV143" s="136"/>
    </row>
    <row r="144" spans="1:256" ht="15" x14ac:dyDescent="0.2">
      <c r="A144" s="136"/>
      <c r="B144" s="136"/>
      <c r="C144" s="136"/>
      <c r="D144" s="136"/>
      <c r="E144" s="136"/>
      <c r="F144" s="136"/>
      <c r="G144" s="136"/>
      <c r="H144" s="95"/>
      <c r="I144" s="114"/>
      <c r="J144" s="114"/>
      <c r="K144" s="136"/>
      <c r="L144" s="136"/>
      <c r="M144" s="136"/>
      <c r="N144" s="136"/>
      <c r="O144" s="136"/>
      <c r="P144" s="136"/>
      <c r="Q144" s="136"/>
      <c r="R144" s="1"/>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c r="CX144" s="135"/>
      <c r="CY144" s="135"/>
      <c r="CZ144" s="135"/>
      <c r="DA144" s="135"/>
      <c r="DB144" s="135"/>
      <c r="DC144" s="135"/>
      <c r="DD144" s="135"/>
      <c r="DE144" s="135"/>
      <c r="DF144" s="135"/>
      <c r="DG144" s="135"/>
      <c r="DH144" s="136"/>
      <c r="DI144" s="136"/>
      <c r="DJ144" s="136"/>
      <c r="DK144" s="136"/>
      <c r="DL144" s="136"/>
      <c r="DM144" s="136"/>
      <c r="DN144" s="136"/>
      <c r="DO144" s="136"/>
      <c r="DP144" s="136"/>
      <c r="DQ144" s="136"/>
      <c r="DR144" s="136"/>
      <c r="DS144" s="136"/>
      <c r="DT144" s="136"/>
      <c r="DU144" s="136"/>
      <c r="DV144" s="136"/>
      <c r="DW144" s="136"/>
      <c r="DX144" s="136"/>
      <c r="DY144" s="136"/>
      <c r="DZ144" s="136"/>
      <c r="EA144" s="136"/>
      <c r="EB144" s="136"/>
      <c r="EC144" s="136"/>
      <c r="ED144" s="136"/>
      <c r="EE144" s="136"/>
      <c r="EF144" s="136"/>
      <c r="EG144" s="136"/>
      <c r="EH144" s="136"/>
      <c r="EI144" s="136"/>
      <c r="EJ144" s="136"/>
      <c r="EK144" s="136"/>
      <c r="EL144" s="136"/>
      <c r="EM144" s="136"/>
      <c r="EN144" s="136"/>
      <c r="EO144" s="136"/>
      <c r="EP144" s="136"/>
      <c r="EQ144" s="136"/>
      <c r="ER144" s="136"/>
      <c r="ES144" s="136"/>
      <c r="ET144" s="136"/>
      <c r="EU144" s="136"/>
      <c r="EV144" s="136"/>
      <c r="EW144" s="136"/>
      <c r="EX144" s="136"/>
      <c r="EY144" s="136"/>
      <c r="EZ144" s="136"/>
      <c r="FA144" s="136"/>
      <c r="FB144" s="136"/>
      <c r="FC144" s="136"/>
      <c r="FD144" s="136"/>
      <c r="FE144" s="136"/>
      <c r="FF144" s="136"/>
      <c r="FG144" s="136"/>
      <c r="FH144" s="136"/>
      <c r="FI144" s="136"/>
      <c r="FJ144" s="136"/>
      <c r="FK144" s="136"/>
      <c r="FL144" s="136"/>
      <c r="FM144" s="136"/>
      <c r="FN144" s="136"/>
      <c r="FO144" s="136"/>
      <c r="FP144" s="136"/>
      <c r="FQ144" s="136"/>
      <c r="FR144" s="136"/>
      <c r="FS144" s="136"/>
      <c r="FT144" s="136"/>
      <c r="FU144" s="136"/>
      <c r="FV144" s="136"/>
      <c r="FW144" s="136"/>
      <c r="FX144" s="136"/>
      <c r="FY144" s="136"/>
      <c r="FZ144" s="136"/>
      <c r="GA144" s="136"/>
      <c r="GB144" s="136"/>
      <c r="GC144" s="136"/>
      <c r="GD144" s="136"/>
      <c r="GE144" s="136"/>
      <c r="GF144" s="136"/>
      <c r="GG144" s="136"/>
      <c r="GH144" s="136"/>
      <c r="GI144" s="136"/>
      <c r="GJ144" s="136"/>
      <c r="GK144" s="136"/>
      <c r="GL144" s="136"/>
      <c r="GM144" s="136"/>
      <c r="GN144" s="136"/>
      <c r="GO144" s="136"/>
      <c r="GP144" s="136"/>
      <c r="GQ144" s="136"/>
      <c r="GR144" s="136"/>
      <c r="GS144" s="136"/>
      <c r="GT144" s="136"/>
      <c r="GU144" s="136"/>
      <c r="GV144" s="136"/>
      <c r="GW144" s="136"/>
      <c r="GX144" s="136"/>
      <c r="GY144" s="136"/>
      <c r="GZ144" s="136"/>
      <c r="HA144" s="136"/>
      <c r="HB144" s="136"/>
      <c r="HC144" s="136"/>
      <c r="HD144" s="136"/>
      <c r="HE144" s="136"/>
      <c r="HF144" s="136"/>
      <c r="HG144" s="136"/>
      <c r="HH144" s="136"/>
      <c r="HI144" s="136"/>
      <c r="HJ144" s="136"/>
      <c r="HK144" s="136"/>
      <c r="HL144" s="136"/>
      <c r="HM144" s="136"/>
      <c r="HN144" s="136"/>
      <c r="HO144" s="136"/>
      <c r="HP144" s="136"/>
      <c r="HQ144" s="136"/>
      <c r="HR144" s="136"/>
      <c r="HS144" s="136"/>
      <c r="HT144" s="136"/>
      <c r="HU144" s="136"/>
      <c r="HV144" s="136"/>
      <c r="HW144" s="136"/>
      <c r="HX144" s="136"/>
      <c r="HY144" s="136"/>
      <c r="HZ144" s="136"/>
      <c r="IA144" s="136"/>
      <c r="IB144" s="136"/>
      <c r="IC144" s="136"/>
      <c r="ID144" s="136"/>
      <c r="IE144" s="136"/>
      <c r="IF144" s="136"/>
      <c r="IG144" s="136"/>
      <c r="IH144" s="136"/>
      <c r="II144" s="136"/>
      <c r="IJ144" s="136"/>
      <c r="IK144" s="136"/>
      <c r="IL144" s="136"/>
      <c r="IM144" s="136"/>
      <c r="IN144" s="136"/>
      <c r="IO144" s="136"/>
      <c r="IP144" s="136"/>
      <c r="IQ144" s="136"/>
      <c r="IR144" s="136"/>
      <c r="IS144" s="136"/>
      <c r="IT144" s="136"/>
      <c r="IU144" s="136"/>
      <c r="IV144" s="136"/>
    </row>
    <row r="145" spans="18:111" x14ac:dyDescent="0.2">
      <c r="R145" s="1"/>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c r="CX145" s="135"/>
      <c r="CY145" s="135"/>
      <c r="CZ145" s="135"/>
      <c r="DA145" s="135"/>
      <c r="DB145" s="135"/>
      <c r="DC145" s="135"/>
      <c r="DD145" s="135"/>
      <c r="DE145" s="135"/>
      <c r="DF145" s="135"/>
      <c r="DG145" s="135"/>
    </row>
    <row r="146" spans="18:111" x14ac:dyDescent="0.2">
      <c r="R146" s="1"/>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c r="CX146" s="135"/>
      <c r="CY146" s="135"/>
      <c r="CZ146" s="135"/>
      <c r="DA146" s="135"/>
      <c r="DB146" s="135"/>
      <c r="DC146" s="135"/>
      <c r="DD146" s="135"/>
      <c r="DE146" s="135"/>
      <c r="DF146" s="135"/>
      <c r="DG146" s="135"/>
    </row>
    <row r="147" spans="18:111" x14ac:dyDescent="0.2">
      <c r="R147" s="1"/>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c r="CX147" s="135"/>
      <c r="CY147" s="135"/>
      <c r="CZ147" s="135"/>
      <c r="DA147" s="135"/>
      <c r="DB147" s="135"/>
      <c r="DC147" s="135"/>
      <c r="DD147" s="135"/>
      <c r="DE147" s="135"/>
      <c r="DF147" s="135"/>
      <c r="DG147" s="135"/>
    </row>
    <row r="148" spans="18:111" x14ac:dyDescent="0.2">
      <c r="R148" s="1"/>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c r="CX148" s="135"/>
      <c r="CY148" s="135"/>
      <c r="CZ148" s="135"/>
      <c r="DA148" s="135"/>
      <c r="DB148" s="135"/>
      <c r="DC148" s="135"/>
      <c r="DD148" s="135"/>
      <c r="DE148" s="135"/>
      <c r="DF148" s="135"/>
      <c r="DG148" s="135"/>
    </row>
    <row r="149" spans="18:111" x14ac:dyDescent="0.2">
      <c r="R149" s="1"/>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c r="CX149" s="135"/>
      <c r="CY149" s="135"/>
      <c r="CZ149" s="135"/>
      <c r="DA149" s="135"/>
      <c r="DB149" s="135"/>
      <c r="DC149" s="135"/>
      <c r="DD149" s="135"/>
      <c r="DE149" s="135"/>
      <c r="DF149" s="135"/>
      <c r="DG149" s="135"/>
    </row>
    <row r="150" spans="18:111" x14ac:dyDescent="0.2">
      <c r="R150" s="1"/>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c r="CX150" s="135"/>
      <c r="CY150" s="135"/>
      <c r="CZ150" s="135"/>
      <c r="DA150" s="135"/>
      <c r="DB150" s="135"/>
      <c r="DC150" s="135"/>
      <c r="DD150" s="135"/>
      <c r="DE150" s="135"/>
      <c r="DF150" s="135"/>
      <c r="DG150" s="135"/>
    </row>
    <row r="151" spans="18:111" x14ac:dyDescent="0.2">
      <c r="R151" s="1"/>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c r="CX151" s="135"/>
      <c r="CY151" s="135"/>
      <c r="CZ151" s="135"/>
      <c r="DA151" s="135"/>
      <c r="DB151" s="135"/>
      <c r="DC151" s="135"/>
      <c r="DD151" s="135"/>
      <c r="DE151" s="135"/>
      <c r="DF151" s="135"/>
      <c r="DG151" s="135"/>
    </row>
    <row r="152" spans="18:111" x14ac:dyDescent="0.2">
      <c r="R152" s="1"/>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c r="CX152" s="135"/>
      <c r="CY152" s="135"/>
      <c r="CZ152" s="135"/>
      <c r="DA152" s="135"/>
      <c r="DB152" s="135"/>
      <c r="DC152" s="135"/>
      <c r="DD152" s="135"/>
      <c r="DE152" s="135"/>
      <c r="DF152" s="135"/>
      <c r="DG152" s="135"/>
    </row>
    <row r="153" spans="18:111" x14ac:dyDescent="0.2">
      <c r="R153" s="1"/>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c r="CX153" s="135"/>
      <c r="CY153" s="135"/>
      <c r="CZ153" s="135"/>
      <c r="DA153" s="135"/>
      <c r="DB153" s="135"/>
      <c r="DC153" s="135"/>
      <c r="DD153" s="135"/>
      <c r="DE153" s="135"/>
      <c r="DF153" s="135"/>
      <c r="DG153" s="135"/>
    </row>
    <row r="154" spans="18:111" x14ac:dyDescent="0.2">
      <c r="R154" s="1"/>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c r="CX154" s="135"/>
      <c r="CY154" s="135"/>
      <c r="CZ154" s="135"/>
      <c r="DA154" s="135"/>
      <c r="DB154" s="135"/>
      <c r="DC154" s="135"/>
      <c r="DD154" s="135"/>
      <c r="DE154" s="135"/>
      <c r="DF154" s="135"/>
      <c r="DG154" s="135"/>
    </row>
    <row r="155" spans="18:111" x14ac:dyDescent="0.2">
      <c r="R155" s="1"/>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c r="CX155" s="135"/>
      <c r="CY155" s="135"/>
      <c r="CZ155" s="135"/>
      <c r="DA155" s="135"/>
      <c r="DB155" s="135"/>
      <c r="DC155" s="135"/>
      <c r="DD155" s="135"/>
      <c r="DE155" s="135"/>
      <c r="DF155" s="135"/>
      <c r="DG155" s="135"/>
    </row>
    <row r="156" spans="18:111" x14ac:dyDescent="0.2">
      <c r="R156" s="1"/>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c r="CX156" s="135"/>
      <c r="CY156" s="135"/>
      <c r="CZ156" s="135"/>
      <c r="DA156" s="135"/>
      <c r="DB156" s="135"/>
      <c r="DC156" s="135"/>
      <c r="DD156" s="135"/>
      <c r="DE156" s="135"/>
      <c r="DF156" s="135"/>
      <c r="DG156" s="135"/>
    </row>
    <row r="157" spans="18:111" x14ac:dyDescent="0.2">
      <c r="R157" s="1"/>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c r="CX157" s="135"/>
      <c r="CY157" s="135"/>
      <c r="CZ157" s="135"/>
      <c r="DA157" s="135"/>
      <c r="DB157" s="135"/>
      <c r="DC157" s="135"/>
      <c r="DD157" s="135"/>
      <c r="DE157" s="135"/>
      <c r="DF157" s="135"/>
      <c r="DG157" s="135"/>
    </row>
    <row r="158" spans="18:111" x14ac:dyDescent="0.2">
      <c r="R158" s="1"/>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c r="CX158" s="135"/>
      <c r="CY158" s="135"/>
      <c r="CZ158" s="135"/>
      <c r="DA158" s="135"/>
      <c r="DB158" s="135"/>
      <c r="DC158" s="135"/>
      <c r="DD158" s="135"/>
      <c r="DE158" s="135"/>
      <c r="DF158" s="135"/>
      <c r="DG158" s="135"/>
    </row>
    <row r="159" spans="18:111" x14ac:dyDescent="0.2">
      <c r="R159" s="1"/>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c r="CX159" s="135"/>
      <c r="CY159" s="135"/>
      <c r="CZ159" s="135"/>
      <c r="DA159" s="135"/>
      <c r="DB159" s="135"/>
      <c r="DC159" s="135"/>
      <c r="DD159" s="135"/>
      <c r="DE159" s="135"/>
      <c r="DF159" s="135"/>
      <c r="DG159" s="135"/>
    </row>
    <row r="160" spans="18:111" x14ac:dyDescent="0.2">
      <c r="R160" s="1"/>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c r="CX160" s="135"/>
      <c r="CY160" s="135"/>
      <c r="CZ160" s="135"/>
      <c r="DA160" s="135"/>
      <c r="DB160" s="135"/>
      <c r="DC160" s="135"/>
      <c r="DD160" s="135"/>
      <c r="DE160" s="135"/>
      <c r="DF160" s="135"/>
      <c r="DG160" s="135"/>
    </row>
    <row r="161" spans="18:111" x14ac:dyDescent="0.2">
      <c r="R161" s="1"/>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c r="CX161" s="135"/>
      <c r="CY161" s="135"/>
      <c r="CZ161" s="135"/>
      <c r="DA161" s="135"/>
      <c r="DB161" s="135"/>
      <c r="DC161" s="135"/>
      <c r="DD161" s="135"/>
      <c r="DE161" s="135"/>
      <c r="DF161" s="135"/>
      <c r="DG161" s="135"/>
    </row>
    <row r="162" spans="18:111" x14ac:dyDescent="0.2">
      <c r="R162" s="1"/>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c r="CX162" s="135"/>
      <c r="CY162" s="135"/>
      <c r="CZ162" s="135"/>
      <c r="DA162" s="135"/>
      <c r="DB162" s="135"/>
      <c r="DC162" s="135"/>
      <c r="DD162" s="135"/>
      <c r="DE162" s="135"/>
      <c r="DF162" s="135"/>
      <c r="DG162" s="135"/>
    </row>
    <row r="163" spans="18:111" x14ac:dyDescent="0.2">
      <c r="R163" s="1"/>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c r="CX163" s="135"/>
      <c r="CY163" s="135"/>
      <c r="CZ163" s="135"/>
      <c r="DA163" s="135"/>
      <c r="DB163" s="135"/>
      <c r="DC163" s="135"/>
      <c r="DD163" s="135"/>
      <c r="DE163" s="135"/>
      <c r="DF163" s="135"/>
      <c r="DG163" s="135"/>
    </row>
    <row r="164" spans="18:111" x14ac:dyDescent="0.2">
      <c r="R164" s="1"/>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c r="CX164" s="135"/>
      <c r="CY164" s="135"/>
      <c r="CZ164" s="135"/>
      <c r="DA164" s="135"/>
      <c r="DB164" s="135"/>
      <c r="DC164" s="135"/>
      <c r="DD164" s="135"/>
      <c r="DE164" s="135"/>
      <c r="DF164" s="135"/>
      <c r="DG164" s="135"/>
    </row>
    <row r="165" spans="18:111" x14ac:dyDescent="0.2">
      <c r="R165" s="1"/>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c r="CX165" s="135"/>
      <c r="CY165" s="135"/>
      <c r="CZ165" s="135"/>
      <c r="DA165" s="135"/>
      <c r="DB165" s="135"/>
      <c r="DC165" s="135"/>
      <c r="DD165" s="135"/>
      <c r="DE165" s="135"/>
      <c r="DF165" s="135"/>
      <c r="DG165" s="135"/>
    </row>
    <row r="166" spans="18:111" x14ac:dyDescent="0.2">
      <c r="R166" s="1"/>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c r="CX166" s="135"/>
      <c r="CY166" s="135"/>
      <c r="CZ166" s="135"/>
      <c r="DA166" s="135"/>
      <c r="DB166" s="135"/>
      <c r="DC166" s="135"/>
      <c r="DD166" s="135"/>
      <c r="DE166" s="135"/>
      <c r="DF166" s="135"/>
      <c r="DG166" s="135"/>
    </row>
    <row r="167" spans="18:111" x14ac:dyDescent="0.2">
      <c r="R167" s="1"/>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c r="CX167" s="135"/>
      <c r="CY167" s="135"/>
      <c r="CZ167" s="135"/>
      <c r="DA167" s="135"/>
      <c r="DB167" s="135"/>
      <c r="DC167" s="135"/>
      <c r="DD167" s="135"/>
      <c r="DE167" s="135"/>
      <c r="DF167" s="135"/>
      <c r="DG167" s="135"/>
    </row>
    <row r="168" spans="18:111" x14ac:dyDescent="0.2">
      <c r="R168" s="1"/>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c r="CX168" s="135"/>
      <c r="CY168" s="135"/>
      <c r="CZ168" s="135"/>
      <c r="DA168" s="135"/>
      <c r="DB168" s="135"/>
      <c r="DC168" s="135"/>
      <c r="DD168" s="135"/>
      <c r="DE168" s="135"/>
      <c r="DF168" s="135"/>
      <c r="DG168" s="135"/>
    </row>
    <row r="169" spans="18:111" x14ac:dyDescent="0.2">
      <c r="R169" s="1"/>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c r="CX169" s="135"/>
      <c r="CY169" s="135"/>
      <c r="CZ169" s="135"/>
      <c r="DA169" s="135"/>
      <c r="DB169" s="135"/>
      <c r="DC169" s="135"/>
      <c r="DD169" s="135"/>
      <c r="DE169" s="135"/>
      <c r="DF169" s="135"/>
      <c r="DG169" s="135"/>
    </row>
    <row r="170" spans="18:111" x14ac:dyDescent="0.2">
      <c r="R170" s="1"/>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c r="CX170" s="135"/>
      <c r="CY170" s="135"/>
      <c r="CZ170" s="135"/>
      <c r="DA170" s="135"/>
      <c r="DB170" s="135"/>
      <c r="DC170" s="135"/>
      <c r="DD170" s="135"/>
      <c r="DE170" s="135"/>
      <c r="DF170" s="135"/>
      <c r="DG170" s="135"/>
    </row>
    <row r="171" spans="18:111" x14ac:dyDescent="0.2">
      <c r="R171" s="1"/>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c r="CX171" s="135"/>
      <c r="CY171" s="135"/>
      <c r="CZ171" s="135"/>
      <c r="DA171" s="135"/>
      <c r="DB171" s="135"/>
      <c r="DC171" s="135"/>
      <c r="DD171" s="135"/>
      <c r="DE171" s="135"/>
      <c r="DF171" s="135"/>
      <c r="DG171" s="135"/>
    </row>
    <row r="172" spans="18:111" x14ac:dyDescent="0.2">
      <c r="R172" s="1"/>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c r="CX172" s="135"/>
      <c r="CY172" s="135"/>
      <c r="CZ172" s="135"/>
      <c r="DA172" s="135"/>
      <c r="DB172" s="135"/>
      <c r="DC172" s="135"/>
      <c r="DD172" s="135"/>
      <c r="DE172" s="135"/>
      <c r="DF172" s="135"/>
      <c r="DG172" s="135"/>
    </row>
    <row r="173" spans="18:111" x14ac:dyDescent="0.2">
      <c r="R173" s="1"/>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c r="CX173" s="135"/>
      <c r="CY173" s="135"/>
      <c r="CZ173" s="135"/>
      <c r="DA173" s="135"/>
      <c r="DB173" s="135"/>
      <c r="DC173" s="135"/>
      <c r="DD173" s="135"/>
      <c r="DE173" s="135"/>
      <c r="DF173" s="135"/>
      <c r="DG173" s="135"/>
    </row>
    <row r="174" spans="18:111" x14ac:dyDescent="0.2">
      <c r="R174" s="1"/>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c r="CX174" s="135"/>
      <c r="CY174" s="135"/>
      <c r="CZ174" s="135"/>
      <c r="DA174" s="135"/>
      <c r="DB174" s="135"/>
      <c r="DC174" s="135"/>
      <c r="DD174" s="135"/>
      <c r="DE174" s="135"/>
      <c r="DF174" s="135"/>
      <c r="DG174" s="135"/>
    </row>
    <row r="175" spans="18:111" x14ac:dyDescent="0.2">
      <c r="R175" s="1"/>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c r="CX175" s="135"/>
      <c r="CY175" s="135"/>
      <c r="CZ175" s="135"/>
      <c r="DA175" s="135"/>
      <c r="DB175" s="135"/>
      <c r="DC175" s="135"/>
      <c r="DD175" s="135"/>
      <c r="DE175" s="135"/>
      <c r="DF175" s="135"/>
      <c r="DG175" s="135"/>
    </row>
    <row r="176" spans="18:111" x14ac:dyDescent="0.2">
      <c r="R176" s="1"/>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c r="CX176" s="135"/>
      <c r="CY176" s="135"/>
      <c r="CZ176" s="135"/>
      <c r="DA176" s="135"/>
      <c r="DB176" s="135"/>
      <c r="DC176" s="135"/>
      <c r="DD176" s="135"/>
      <c r="DE176" s="135"/>
      <c r="DF176" s="135"/>
      <c r="DG176" s="135"/>
    </row>
    <row r="177" spans="18:111" x14ac:dyDescent="0.2">
      <c r="R177" s="1"/>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c r="CX177" s="135"/>
      <c r="CY177" s="135"/>
      <c r="CZ177" s="135"/>
      <c r="DA177" s="135"/>
      <c r="DB177" s="135"/>
      <c r="DC177" s="135"/>
      <c r="DD177" s="135"/>
      <c r="DE177" s="135"/>
      <c r="DF177" s="135"/>
      <c r="DG177" s="135"/>
    </row>
    <row r="178" spans="18:111" x14ac:dyDescent="0.2">
      <c r="R178" s="1"/>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c r="CX178" s="135"/>
      <c r="CY178" s="135"/>
      <c r="CZ178" s="135"/>
      <c r="DA178" s="135"/>
      <c r="DB178" s="135"/>
      <c r="DC178" s="135"/>
      <c r="DD178" s="135"/>
      <c r="DE178" s="135"/>
      <c r="DF178" s="135"/>
      <c r="DG178" s="135"/>
    </row>
    <row r="179" spans="18:111" x14ac:dyDescent="0.2">
      <c r="R179" s="1"/>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c r="CX179" s="135"/>
      <c r="CY179" s="135"/>
      <c r="CZ179" s="135"/>
      <c r="DA179" s="135"/>
      <c r="DB179" s="135"/>
      <c r="DC179" s="135"/>
      <c r="DD179" s="135"/>
      <c r="DE179" s="135"/>
      <c r="DF179" s="135"/>
      <c r="DG179" s="135"/>
    </row>
    <row r="180" spans="18:111" x14ac:dyDescent="0.2">
      <c r="R180" s="1"/>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c r="CX180" s="135"/>
      <c r="CY180" s="135"/>
      <c r="CZ180" s="135"/>
      <c r="DA180" s="135"/>
      <c r="DB180" s="135"/>
      <c r="DC180" s="135"/>
      <c r="DD180" s="135"/>
      <c r="DE180" s="135"/>
      <c r="DF180" s="135"/>
      <c r="DG180" s="135"/>
    </row>
    <row r="181" spans="18:111" x14ac:dyDescent="0.2">
      <c r="R181" s="1"/>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c r="CX181" s="135"/>
      <c r="CY181" s="135"/>
      <c r="CZ181" s="135"/>
      <c r="DA181" s="135"/>
      <c r="DB181" s="135"/>
      <c r="DC181" s="135"/>
      <c r="DD181" s="135"/>
      <c r="DE181" s="135"/>
      <c r="DF181" s="135"/>
      <c r="DG181" s="135"/>
    </row>
    <row r="182" spans="18:111" x14ac:dyDescent="0.2">
      <c r="R182" s="1"/>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c r="CX182" s="135"/>
      <c r="CY182" s="135"/>
      <c r="CZ182" s="135"/>
      <c r="DA182" s="135"/>
      <c r="DB182" s="135"/>
      <c r="DC182" s="135"/>
      <c r="DD182" s="135"/>
      <c r="DE182" s="135"/>
      <c r="DF182" s="135"/>
      <c r="DG182" s="135"/>
    </row>
    <row r="183" spans="18:111" x14ac:dyDescent="0.2">
      <c r="R183" s="1"/>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c r="CX183" s="135"/>
      <c r="CY183" s="135"/>
      <c r="CZ183" s="135"/>
      <c r="DA183" s="135"/>
      <c r="DB183" s="135"/>
      <c r="DC183" s="135"/>
      <c r="DD183" s="135"/>
      <c r="DE183" s="135"/>
      <c r="DF183" s="135"/>
      <c r="DG183" s="135"/>
    </row>
    <row r="184" spans="18:111" x14ac:dyDescent="0.2">
      <c r="R184" s="1"/>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c r="CX184" s="135"/>
      <c r="CY184" s="135"/>
      <c r="CZ184" s="135"/>
      <c r="DA184" s="135"/>
      <c r="DB184" s="135"/>
      <c r="DC184" s="135"/>
      <c r="DD184" s="135"/>
      <c r="DE184" s="135"/>
      <c r="DF184" s="135"/>
      <c r="DG184" s="135"/>
    </row>
    <row r="185" spans="18:111" x14ac:dyDescent="0.2">
      <c r="R185" s="1"/>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c r="CX185" s="135"/>
      <c r="CY185" s="135"/>
      <c r="CZ185" s="135"/>
      <c r="DA185" s="135"/>
      <c r="DB185" s="135"/>
      <c r="DC185" s="135"/>
      <c r="DD185" s="135"/>
      <c r="DE185" s="135"/>
      <c r="DF185" s="135"/>
      <c r="DG185" s="135"/>
    </row>
    <row r="186" spans="18:111" x14ac:dyDescent="0.2">
      <c r="R186" s="1"/>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c r="CX186" s="135"/>
      <c r="CY186" s="135"/>
      <c r="CZ186" s="135"/>
      <c r="DA186" s="135"/>
      <c r="DB186" s="135"/>
      <c r="DC186" s="135"/>
      <c r="DD186" s="135"/>
      <c r="DE186" s="135"/>
      <c r="DF186" s="135"/>
      <c r="DG186" s="135"/>
    </row>
    <row r="187" spans="18:111" x14ac:dyDescent="0.2">
      <c r="R187" s="1"/>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c r="CX187" s="135"/>
      <c r="CY187" s="135"/>
      <c r="CZ187" s="135"/>
      <c r="DA187" s="135"/>
      <c r="DB187" s="135"/>
      <c r="DC187" s="135"/>
      <c r="DD187" s="135"/>
      <c r="DE187" s="135"/>
      <c r="DF187" s="135"/>
      <c r="DG187" s="135"/>
    </row>
    <row r="188" spans="18:111" x14ac:dyDescent="0.2">
      <c r="R188" s="1"/>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c r="CX188" s="135"/>
      <c r="CY188" s="135"/>
      <c r="CZ188" s="135"/>
      <c r="DA188" s="135"/>
      <c r="DB188" s="135"/>
      <c r="DC188" s="135"/>
      <c r="DD188" s="135"/>
      <c r="DE188" s="135"/>
      <c r="DF188" s="135"/>
      <c r="DG188" s="135"/>
    </row>
    <row r="189" spans="18:111" x14ac:dyDescent="0.2">
      <c r="R189" s="1"/>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c r="CX189" s="135"/>
      <c r="CY189" s="135"/>
      <c r="CZ189" s="135"/>
      <c r="DA189" s="135"/>
      <c r="DB189" s="135"/>
      <c r="DC189" s="135"/>
      <c r="DD189" s="135"/>
      <c r="DE189" s="135"/>
      <c r="DF189" s="135"/>
      <c r="DG189" s="135"/>
    </row>
    <row r="190" spans="18:111" x14ac:dyDescent="0.2">
      <c r="R190" s="1"/>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c r="CX190" s="135"/>
      <c r="CY190" s="135"/>
      <c r="CZ190" s="135"/>
      <c r="DA190" s="135"/>
      <c r="DB190" s="135"/>
      <c r="DC190" s="135"/>
      <c r="DD190" s="135"/>
      <c r="DE190" s="135"/>
      <c r="DF190" s="135"/>
      <c r="DG190" s="135"/>
    </row>
    <row r="191" spans="18:111" x14ac:dyDescent="0.2">
      <c r="R191" s="1"/>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c r="CX191" s="135"/>
      <c r="CY191" s="135"/>
      <c r="CZ191" s="135"/>
      <c r="DA191" s="135"/>
      <c r="DB191" s="135"/>
      <c r="DC191" s="135"/>
      <c r="DD191" s="135"/>
      <c r="DE191" s="135"/>
      <c r="DF191" s="135"/>
      <c r="DG191" s="135"/>
    </row>
    <row r="192" spans="18:111" x14ac:dyDescent="0.2">
      <c r="R192" s="1"/>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c r="CX192" s="135"/>
      <c r="CY192" s="135"/>
      <c r="CZ192" s="135"/>
      <c r="DA192" s="135"/>
      <c r="DB192" s="135"/>
      <c r="DC192" s="135"/>
      <c r="DD192" s="135"/>
      <c r="DE192" s="135"/>
      <c r="DF192" s="135"/>
      <c r="DG192" s="135"/>
    </row>
    <row r="193" spans="18:111" x14ac:dyDescent="0.2">
      <c r="R193" s="1"/>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c r="CX193" s="135"/>
      <c r="CY193" s="135"/>
      <c r="CZ193" s="135"/>
      <c r="DA193" s="135"/>
      <c r="DB193" s="135"/>
      <c r="DC193" s="135"/>
      <c r="DD193" s="135"/>
      <c r="DE193" s="135"/>
      <c r="DF193" s="135"/>
      <c r="DG193" s="135"/>
    </row>
    <row r="194" spans="18:111" x14ac:dyDescent="0.2">
      <c r="R194" s="1"/>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c r="CX194" s="135"/>
      <c r="CY194" s="135"/>
      <c r="CZ194" s="135"/>
      <c r="DA194" s="135"/>
      <c r="DB194" s="135"/>
      <c r="DC194" s="135"/>
      <c r="DD194" s="135"/>
      <c r="DE194" s="135"/>
      <c r="DF194" s="135"/>
      <c r="DG194" s="135"/>
    </row>
    <row r="195" spans="18:111" x14ac:dyDescent="0.2">
      <c r="R195" s="1"/>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c r="CX195" s="135"/>
      <c r="CY195" s="135"/>
      <c r="CZ195" s="135"/>
      <c r="DA195" s="135"/>
      <c r="DB195" s="135"/>
      <c r="DC195" s="135"/>
      <c r="DD195" s="135"/>
      <c r="DE195" s="135"/>
      <c r="DF195" s="135"/>
      <c r="DG195" s="135"/>
    </row>
    <row r="196" spans="18:111" x14ac:dyDescent="0.2">
      <c r="R196" s="1"/>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c r="CX196" s="135"/>
      <c r="CY196" s="135"/>
      <c r="CZ196" s="135"/>
      <c r="DA196" s="135"/>
      <c r="DB196" s="135"/>
      <c r="DC196" s="135"/>
      <c r="DD196" s="135"/>
      <c r="DE196" s="135"/>
      <c r="DF196" s="135"/>
      <c r="DG196" s="135"/>
    </row>
    <row r="197" spans="18:111" x14ac:dyDescent="0.2">
      <c r="R197" s="1"/>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c r="CX197" s="135"/>
      <c r="CY197" s="135"/>
      <c r="CZ197" s="135"/>
      <c r="DA197" s="135"/>
      <c r="DB197" s="135"/>
      <c r="DC197" s="135"/>
      <c r="DD197" s="135"/>
      <c r="DE197" s="135"/>
      <c r="DF197" s="135"/>
      <c r="DG197" s="135"/>
    </row>
    <row r="198" spans="18:111" x14ac:dyDescent="0.2">
      <c r="R198" s="1"/>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c r="CX198" s="135"/>
      <c r="CY198" s="135"/>
      <c r="CZ198" s="135"/>
      <c r="DA198" s="135"/>
      <c r="DB198" s="135"/>
      <c r="DC198" s="135"/>
      <c r="DD198" s="135"/>
      <c r="DE198" s="135"/>
      <c r="DF198" s="135"/>
      <c r="DG198" s="135"/>
    </row>
    <row r="199" spans="18:111" x14ac:dyDescent="0.2">
      <c r="R199" s="1"/>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c r="CX199" s="135"/>
      <c r="CY199" s="135"/>
      <c r="CZ199" s="135"/>
      <c r="DA199" s="135"/>
      <c r="DB199" s="135"/>
      <c r="DC199" s="135"/>
      <c r="DD199" s="135"/>
      <c r="DE199" s="135"/>
      <c r="DF199" s="135"/>
      <c r="DG199" s="135"/>
    </row>
    <row r="200" spans="18:111" x14ac:dyDescent="0.2">
      <c r="R200" s="1"/>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c r="CX200" s="135"/>
      <c r="CY200" s="135"/>
      <c r="CZ200" s="135"/>
      <c r="DA200" s="135"/>
      <c r="DB200" s="135"/>
      <c r="DC200" s="135"/>
      <c r="DD200" s="135"/>
      <c r="DE200" s="135"/>
      <c r="DF200" s="135"/>
      <c r="DG200" s="135"/>
    </row>
    <row r="201" spans="18:111" x14ac:dyDescent="0.2">
      <c r="R201" s="1"/>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c r="CX201" s="135"/>
      <c r="CY201" s="135"/>
      <c r="CZ201" s="135"/>
      <c r="DA201" s="135"/>
      <c r="DB201" s="135"/>
      <c r="DC201" s="135"/>
      <c r="DD201" s="135"/>
      <c r="DE201" s="135"/>
      <c r="DF201" s="135"/>
      <c r="DG201" s="135"/>
    </row>
    <row r="202" spans="18:111" x14ac:dyDescent="0.2">
      <c r="R202" s="1"/>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c r="CX202" s="135"/>
      <c r="CY202" s="135"/>
      <c r="CZ202" s="135"/>
      <c r="DA202" s="135"/>
      <c r="DB202" s="135"/>
      <c r="DC202" s="135"/>
      <c r="DD202" s="135"/>
      <c r="DE202" s="135"/>
      <c r="DF202" s="135"/>
      <c r="DG202" s="135"/>
    </row>
    <row r="203" spans="18:111" x14ac:dyDescent="0.2">
      <c r="R203" s="1"/>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c r="CX203" s="135"/>
      <c r="CY203" s="135"/>
      <c r="CZ203" s="135"/>
      <c r="DA203" s="135"/>
      <c r="DB203" s="135"/>
      <c r="DC203" s="135"/>
      <c r="DD203" s="135"/>
      <c r="DE203" s="135"/>
      <c r="DF203" s="135"/>
      <c r="DG203" s="135"/>
    </row>
    <row r="204" spans="18:111" x14ac:dyDescent="0.2">
      <c r="R204" s="1"/>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c r="CX204" s="135"/>
      <c r="CY204" s="135"/>
      <c r="CZ204" s="135"/>
      <c r="DA204" s="135"/>
      <c r="DB204" s="135"/>
      <c r="DC204" s="135"/>
      <c r="DD204" s="135"/>
      <c r="DE204" s="135"/>
      <c r="DF204" s="135"/>
      <c r="DG204" s="135"/>
    </row>
    <row r="205" spans="18:111" x14ac:dyDescent="0.2">
      <c r="R205" s="1"/>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c r="CX205" s="135"/>
      <c r="CY205" s="135"/>
      <c r="CZ205" s="135"/>
      <c r="DA205" s="135"/>
      <c r="DB205" s="135"/>
      <c r="DC205" s="135"/>
      <c r="DD205" s="135"/>
      <c r="DE205" s="135"/>
      <c r="DF205" s="135"/>
      <c r="DG205" s="135"/>
    </row>
    <row r="206" spans="18:111" x14ac:dyDescent="0.2">
      <c r="R206" s="1"/>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c r="CX206" s="135"/>
      <c r="CY206" s="135"/>
      <c r="CZ206" s="135"/>
      <c r="DA206" s="135"/>
      <c r="DB206" s="135"/>
      <c r="DC206" s="135"/>
      <c r="DD206" s="135"/>
      <c r="DE206" s="135"/>
      <c r="DF206" s="135"/>
      <c r="DG206" s="135"/>
    </row>
    <row r="207" spans="18:111" x14ac:dyDescent="0.2">
      <c r="R207" s="1"/>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c r="CX207" s="135"/>
      <c r="CY207" s="135"/>
      <c r="CZ207" s="135"/>
      <c r="DA207" s="135"/>
      <c r="DB207" s="135"/>
      <c r="DC207" s="135"/>
      <c r="DD207" s="135"/>
      <c r="DE207" s="135"/>
      <c r="DF207" s="135"/>
      <c r="DG207" s="135"/>
    </row>
    <row r="208" spans="18:111" x14ac:dyDescent="0.2">
      <c r="R208" s="1"/>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c r="CX208" s="135"/>
      <c r="CY208" s="135"/>
      <c r="CZ208" s="135"/>
      <c r="DA208" s="135"/>
      <c r="DB208" s="135"/>
      <c r="DC208" s="135"/>
      <c r="DD208" s="135"/>
      <c r="DE208" s="135"/>
      <c r="DF208" s="135"/>
      <c r="DG208" s="135"/>
    </row>
    <row r="209" spans="18:111" x14ac:dyDescent="0.2">
      <c r="R209" s="1"/>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c r="CX209" s="135"/>
      <c r="CY209" s="135"/>
      <c r="CZ209" s="135"/>
      <c r="DA209" s="135"/>
      <c r="DB209" s="135"/>
      <c r="DC209" s="135"/>
      <c r="DD209" s="135"/>
      <c r="DE209" s="135"/>
      <c r="DF209" s="135"/>
      <c r="DG209" s="135"/>
    </row>
    <row r="210" spans="18:111" x14ac:dyDescent="0.2">
      <c r="R210" s="1"/>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c r="CX210" s="135"/>
      <c r="CY210" s="135"/>
      <c r="CZ210" s="135"/>
      <c r="DA210" s="135"/>
      <c r="DB210" s="135"/>
      <c r="DC210" s="135"/>
      <c r="DD210" s="135"/>
      <c r="DE210" s="135"/>
      <c r="DF210" s="135"/>
      <c r="DG210" s="135"/>
    </row>
    <row r="211" spans="18:111" x14ac:dyDescent="0.2">
      <c r="R211" s="1"/>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c r="CX211" s="135"/>
      <c r="CY211" s="135"/>
      <c r="CZ211" s="135"/>
      <c r="DA211" s="135"/>
      <c r="DB211" s="135"/>
      <c r="DC211" s="135"/>
      <c r="DD211" s="135"/>
      <c r="DE211" s="135"/>
      <c r="DF211" s="135"/>
      <c r="DG211" s="135"/>
    </row>
    <row r="212" spans="18:111" x14ac:dyDescent="0.2">
      <c r="R212" s="1"/>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c r="CX212" s="135"/>
      <c r="CY212" s="135"/>
      <c r="CZ212" s="135"/>
      <c r="DA212" s="135"/>
      <c r="DB212" s="135"/>
      <c r="DC212" s="135"/>
      <c r="DD212" s="135"/>
      <c r="DE212" s="135"/>
      <c r="DF212" s="135"/>
      <c r="DG212" s="135"/>
    </row>
    <row r="213" spans="18:111" x14ac:dyDescent="0.2">
      <c r="R213" s="1"/>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c r="CX213" s="135"/>
      <c r="CY213" s="135"/>
      <c r="CZ213" s="135"/>
      <c r="DA213" s="135"/>
      <c r="DB213" s="135"/>
      <c r="DC213" s="135"/>
      <c r="DD213" s="135"/>
      <c r="DE213" s="135"/>
      <c r="DF213" s="135"/>
      <c r="DG213" s="135"/>
    </row>
    <row r="214" spans="18:111" x14ac:dyDescent="0.2">
      <c r="R214" s="1"/>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c r="CX214" s="135"/>
      <c r="CY214" s="135"/>
      <c r="CZ214" s="135"/>
      <c r="DA214" s="135"/>
      <c r="DB214" s="135"/>
      <c r="DC214" s="135"/>
      <c r="DD214" s="135"/>
      <c r="DE214" s="135"/>
      <c r="DF214" s="135"/>
      <c r="DG214" s="135"/>
    </row>
    <row r="215" spans="18:111" x14ac:dyDescent="0.2">
      <c r="R215" s="1"/>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c r="CX215" s="135"/>
      <c r="CY215" s="135"/>
      <c r="CZ215" s="135"/>
      <c r="DA215" s="135"/>
      <c r="DB215" s="135"/>
      <c r="DC215" s="135"/>
      <c r="DD215" s="135"/>
      <c r="DE215" s="135"/>
      <c r="DF215" s="135"/>
      <c r="DG215" s="135"/>
    </row>
    <row r="216" spans="18:111" x14ac:dyDescent="0.2">
      <c r="R216" s="1"/>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c r="CX216" s="135"/>
      <c r="CY216" s="135"/>
      <c r="CZ216" s="135"/>
      <c r="DA216" s="135"/>
      <c r="DB216" s="135"/>
      <c r="DC216" s="135"/>
      <c r="DD216" s="135"/>
      <c r="DE216" s="135"/>
      <c r="DF216" s="135"/>
      <c r="DG216" s="135"/>
    </row>
    <row r="217" spans="18:111" x14ac:dyDescent="0.2">
      <c r="R217" s="1"/>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c r="CX217" s="135"/>
      <c r="CY217" s="135"/>
      <c r="CZ217" s="135"/>
      <c r="DA217" s="135"/>
      <c r="DB217" s="135"/>
      <c r="DC217" s="135"/>
      <c r="DD217" s="135"/>
      <c r="DE217" s="135"/>
      <c r="DF217" s="135"/>
      <c r="DG217" s="135"/>
    </row>
    <row r="218" spans="18:111" x14ac:dyDescent="0.2">
      <c r="R218" s="1"/>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c r="CX218" s="135"/>
      <c r="CY218" s="135"/>
      <c r="CZ218" s="135"/>
      <c r="DA218" s="135"/>
      <c r="DB218" s="135"/>
      <c r="DC218" s="135"/>
      <c r="DD218" s="135"/>
      <c r="DE218" s="135"/>
      <c r="DF218" s="135"/>
      <c r="DG218" s="135"/>
    </row>
    <row r="219" spans="18:111" x14ac:dyDescent="0.2">
      <c r="R219" s="1"/>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c r="CX219" s="135"/>
      <c r="CY219" s="135"/>
      <c r="CZ219" s="135"/>
      <c r="DA219" s="135"/>
      <c r="DB219" s="135"/>
      <c r="DC219" s="135"/>
      <c r="DD219" s="135"/>
      <c r="DE219" s="135"/>
      <c r="DF219" s="135"/>
      <c r="DG219" s="135"/>
    </row>
    <row r="220" spans="18:111" x14ac:dyDescent="0.2">
      <c r="R220" s="1"/>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c r="CX220" s="135"/>
      <c r="CY220" s="135"/>
      <c r="CZ220" s="135"/>
      <c r="DA220" s="135"/>
      <c r="DB220" s="135"/>
      <c r="DC220" s="135"/>
      <c r="DD220" s="135"/>
      <c r="DE220" s="135"/>
      <c r="DF220" s="135"/>
      <c r="DG220" s="135"/>
    </row>
    <row r="221" spans="18:111" x14ac:dyDescent="0.2">
      <c r="R221" s="1"/>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c r="CX221" s="135"/>
      <c r="CY221" s="135"/>
      <c r="CZ221" s="135"/>
      <c r="DA221" s="135"/>
      <c r="DB221" s="135"/>
      <c r="DC221" s="135"/>
      <c r="DD221" s="135"/>
      <c r="DE221" s="135"/>
      <c r="DF221" s="135"/>
      <c r="DG221" s="135"/>
    </row>
    <row r="222" spans="18:111" x14ac:dyDescent="0.2">
      <c r="R222" s="1"/>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c r="CX222" s="135"/>
      <c r="CY222" s="135"/>
      <c r="CZ222" s="135"/>
      <c r="DA222" s="135"/>
      <c r="DB222" s="135"/>
      <c r="DC222" s="135"/>
      <c r="DD222" s="135"/>
      <c r="DE222" s="135"/>
      <c r="DF222" s="135"/>
      <c r="DG222" s="135"/>
    </row>
    <row r="223" spans="18:111" x14ac:dyDescent="0.2">
      <c r="R223" s="1"/>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c r="CX223" s="135"/>
      <c r="CY223" s="135"/>
      <c r="CZ223" s="135"/>
      <c r="DA223" s="135"/>
      <c r="DB223" s="135"/>
      <c r="DC223" s="135"/>
      <c r="DD223" s="135"/>
      <c r="DE223" s="135"/>
      <c r="DF223" s="135"/>
      <c r="DG223" s="135"/>
    </row>
    <row r="224" spans="18:111" x14ac:dyDescent="0.2">
      <c r="R224" s="1"/>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c r="CX224" s="135"/>
      <c r="CY224" s="135"/>
      <c r="CZ224" s="135"/>
      <c r="DA224" s="135"/>
      <c r="DB224" s="135"/>
      <c r="DC224" s="135"/>
      <c r="DD224" s="135"/>
      <c r="DE224" s="135"/>
      <c r="DF224" s="135"/>
      <c r="DG224" s="135"/>
    </row>
    <row r="225" spans="18:111" x14ac:dyDescent="0.2">
      <c r="R225" s="1"/>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c r="CX225" s="135"/>
      <c r="CY225" s="135"/>
      <c r="CZ225" s="135"/>
      <c r="DA225" s="135"/>
      <c r="DB225" s="135"/>
      <c r="DC225" s="135"/>
      <c r="DD225" s="135"/>
      <c r="DE225" s="135"/>
      <c r="DF225" s="135"/>
      <c r="DG225" s="135"/>
    </row>
    <row r="226" spans="18:111" x14ac:dyDescent="0.2">
      <c r="R226" s="1"/>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c r="CX226" s="135"/>
      <c r="CY226" s="135"/>
      <c r="CZ226" s="135"/>
      <c r="DA226" s="135"/>
      <c r="DB226" s="135"/>
      <c r="DC226" s="135"/>
      <c r="DD226" s="135"/>
      <c r="DE226" s="135"/>
      <c r="DF226" s="135"/>
      <c r="DG226" s="135"/>
    </row>
    <row r="227" spans="18:111" x14ac:dyDescent="0.2">
      <c r="R227" s="1"/>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c r="CX227" s="135"/>
      <c r="CY227" s="135"/>
      <c r="CZ227" s="135"/>
      <c r="DA227" s="135"/>
      <c r="DB227" s="135"/>
      <c r="DC227" s="135"/>
      <c r="DD227" s="135"/>
      <c r="DE227" s="135"/>
      <c r="DF227" s="135"/>
      <c r="DG227" s="135"/>
    </row>
    <row r="228" spans="18:111" x14ac:dyDescent="0.2">
      <c r="R228" s="1"/>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c r="CX228" s="135"/>
      <c r="CY228" s="135"/>
      <c r="CZ228" s="135"/>
      <c r="DA228" s="135"/>
      <c r="DB228" s="135"/>
      <c r="DC228" s="135"/>
      <c r="DD228" s="135"/>
      <c r="DE228" s="135"/>
      <c r="DF228" s="135"/>
      <c r="DG228" s="135"/>
    </row>
    <row r="229" spans="18:111" x14ac:dyDescent="0.2">
      <c r="R229" s="1"/>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c r="CX229" s="135"/>
      <c r="CY229" s="135"/>
      <c r="CZ229" s="135"/>
      <c r="DA229" s="135"/>
      <c r="DB229" s="135"/>
      <c r="DC229" s="135"/>
      <c r="DD229" s="135"/>
      <c r="DE229" s="135"/>
      <c r="DF229" s="135"/>
      <c r="DG229" s="135"/>
    </row>
    <row r="230" spans="18:111" x14ac:dyDescent="0.2">
      <c r="R230" s="1"/>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c r="CX230" s="135"/>
      <c r="CY230" s="135"/>
      <c r="CZ230" s="135"/>
      <c r="DA230" s="135"/>
      <c r="DB230" s="135"/>
      <c r="DC230" s="135"/>
      <c r="DD230" s="135"/>
      <c r="DE230" s="135"/>
      <c r="DF230" s="135"/>
      <c r="DG230" s="135"/>
    </row>
    <row r="231" spans="18:111" x14ac:dyDescent="0.2">
      <c r="R231" s="1"/>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c r="CX231" s="135"/>
      <c r="CY231" s="135"/>
      <c r="CZ231" s="135"/>
      <c r="DA231" s="135"/>
      <c r="DB231" s="135"/>
      <c r="DC231" s="135"/>
      <c r="DD231" s="135"/>
      <c r="DE231" s="135"/>
      <c r="DF231" s="135"/>
      <c r="DG231" s="135"/>
    </row>
    <row r="232" spans="18:111" x14ac:dyDescent="0.2">
      <c r="R232" s="1"/>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c r="CX232" s="135"/>
      <c r="CY232" s="135"/>
      <c r="CZ232" s="135"/>
      <c r="DA232" s="135"/>
      <c r="DB232" s="135"/>
      <c r="DC232" s="135"/>
      <c r="DD232" s="135"/>
      <c r="DE232" s="135"/>
      <c r="DF232" s="135"/>
      <c r="DG232" s="135"/>
    </row>
    <row r="233" spans="18:111" x14ac:dyDescent="0.2">
      <c r="R233" s="1"/>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c r="CX233" s="135"/>
      <c r="CY233" s="135"/>
      <c r="CZ233" s="135"/>
      <c r="DA233" s="135"/>
      <c r="DB233" s="135"/>
      <c r="DC233" s="135"/>
      <c r="DD233" s="135"/>
      <c r="DE233" s="135"/>
      <c r="DF233" s="135"/>
      <c r="DG233" s="135"/>
    </row>
    <row r="234" spans="18:111" x14ac:dyDescent="0.2">
      <c r="R234" s="1"/>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c r="CX234" s="135"/>
      <c r="CY234" s="135"/>
      <c r="CZ234" s="135"/>
      <c r="DA234" s="135"/>
      <c r="DB234" s="135"/>
      <c r="DC234" s="135"/>
      <c r="DD234" s="135"/>
      <c r="DE234" s="135"/>
      <c r="DF234" s="135"/>
      <c r="DG234" s="135"/>
    </row>
    <row r="235" spans="18:111" x14ac:dyDescent="0.2">
      <c r="R235" s="1"/>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c r="CX235" s="135"/>
      <c r="CY235" s="135"/>
      <c r="CZ235" s="135"/>
      <c r="DA235" s="135"/>
      <c r="DB235" s="135"/>
      <c r="DC235" s="135"/>
      <c r="DD235" s="135"/>
      <c r="DE235" s="135"/>
      <c r="DF235" s="135"/>
      <c r="DG235" s="135"/>
    </row>
    <row r="236" spans="18:111" x14ac:dyDescent="0.2">
      <c r="R236" s="1"/>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c r="CX236" s="135"/>
      <c r="CY236" s="135"/>
      <c r="CZ236" s="135"/>
      <c r="DA236" s="135"/>
      <c r="DB236" s="135"/>
      <c r="DC236" s="135"/>
      <c r="DD236" s="135"/>
      <c r="DE236" s="135"/>
      <c r="DF236" s="135"/>
      <c r="DG236" s="135"/>
    </row>
    <row r="237" spans="18:111" x14ac:dyDescent="0.2">
      <c r="R237" s="1"/>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c r="CX237" s="135"/>
      <c r="CY237" s="135"/>
      <c r="CZ237" s="135"/>
      <c r="DA237" s="135"/>
      <c r="DB237" s="135"/>
      <c r="DC237" s="135"/>
      <c r="DD237" s="135"/>
      <c r="DE237" s="135"/>
      <c r="DF237" s="135"/>
      <c r="DG237" s="135"/>
    </row>
    <row r="238" spans="18:111" x14ac:dyDescent="0.2">
      <c r="R238" s="1"/>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c r="CX238" s="135"/>
      <c r="CY238" s="135"/>
      <c r="CZ238" s="135"/>
      <c r="DA238" s="135"/>
      <c r="DB238" s="135"/>
      <c r="DC238" s="135"/>
      <c r="DD238" s="135"/>
      <c r="DE238" s="135"/>
      <c r="DF238" s="135"/>
      <c r="DG238" s="135"/>
    </row>
    <row r="239" spans="18:111" x14ac:dyDescent="0.2">
      <c r="R239" s="1"/>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c r="CX239" s="135"/>
      <c r="CY239" s="135"/>
      <c r="CZ239" s="135"/>
      <c r="DA239" s="135"/>
      <c r="DB239" s="135"/>
      <c r="DC239" s="135"/>
      <c r="DD239" s="135"/>
      <c r="DE239" s="135"/>
      <c r="DF239" s="135"/>
      <c r="DG239" s="135"/>
    </row>
    <row r="240" spans="18:111" x14ac:dyDescent="0.2">
      <c r="R240" s="1"/>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c r="CX240" s="135"/>
      <c r="CY240" s="135"/>
      <c r="CZ240" s="135"/>
      <c r="DA240" s="135"/>
      <c r="DB240" s="135"/>
      <c r="DC240" s="135"/>
      <c r="DD240" s="135"/>
      <c r="DE240" s="135"/>
      <c r="DF240" s="135"/>
      <c r="DG240" s="135"/>
    </row>
    <row r="241" spans="18:111" x14ac:dyDescent="0.2">
      <c r="R241" s="1"/>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c r="CX241" s="135"/>
      <c r="CY241" s="135"/>
      <c r="CZ241" s="135"/>
      <c r="DA241" s="135"/>
      <c r="DB241" s="135"/>
      <c r="DC241" s="135"/>
      <c r="DD241" s="135"/>
      <c r="DE241" s="135"/>
      <c r="DF241" s="135"/>
      <c r="DG241" s="135"/>
    </row>
    <row r="242" spans="18:111" x14ac:dyDescent="0.2">
      <c r="R242" s="1"/>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c r="CX242" s="135"/>
      <c r="CY242" s="135"/>
      <c r="CZ242" s="135"/>
      <c r="DA242" s="135"/>
      <c r="DB242" s="135"/>
      <c r="DC242" s="135"/>
      <c r="DD242" s="135"/>
      <c r="DE242" s="135"/>
      <c r="DF242" s="135"/>
      <c r="DG242" s="135"/>
    </row>
    <row r="243" spans="18:111" x14ac:dyDescent="0.2">
      <c r="R243" s="1"/>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c r="CX243" s="135"/>
      <c r="CY243" s="135"/>
      <c r="CZ243" s="135"/>
      <c r="DA243" s="135"/>
      <c r="DB243" s="135"/>
      <c r="DC243" s="135"/>
      <c r="DD243" s="135"/>
      <c r="DE243" s="135"/>
      <c r="DF243" s="135"/>
      <c r="DG243" s="135"/>
    </row>
    <row r="244" spans="18:111" x14ac:dyDescent="0.2">
      <c r="R244" s="1"/>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c r="CX244" s="135"/>
      <c r="CY244" s="135"/>
      <c r="CZ244" s="135"/>
      <c r="DA244" s="135"/>
      <c r="DB244" s="135"/>
      <c r="DC244" s="135"/>
      <c r="DD244" s="135"/>
      <c r="DE244" s="135"/>
      <c r="DF244" s="135"/>
      <c r="DG244" s="135"/>
    </row>
    <row r="245" spans="18:111" x14ac:dyDescent="0.2">
      <c r="R245" s="1"/>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c r="CX245" s="135"/>
      <c r="CY245" s="135"/>
      <c r="CZ245" s="135"/>
      <c r="DA245" s="135"/>
      <c r="DB245" s="135"/>
      <c r="DC245" s="135"/>
      <c r="DD245" s="135"/>
      <c r="DE245" s="135"/>
      <c r="DF245" s="135"/>
      <c r="DG245" s="135"/>
    </row>
    <row r="246" spans="18:111" x14ac:dyDescent="0.2">
      <c r="R246" s="1"/>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c r="CX246" s="135"/>
      <c r="CY246" s="135"/>
      <c r="CZ246" s="135"/>
      <c r="DA246" s="135"/>
      <c r="DB246" s="135"/>
      <c r="DC246" s="135"/>
      <c r="DD246" s="135"/>
      <c r="DE246" s="135"/>
      <c r="DF246" s="135"/>
      <c r="DG246" s="135"/>
    </row>
    <row r="247" spans="18:111" x14ac:dyDescent="0.2">
      <c r="R247" s="1"/>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c r="CX247" s="135"/>
      <c r="CY247" s="135"/>
      <c r="CZ247" s="135"/>
      <c r="DA247" s="135"/>
      <c r="DB247" s="135"/>
      <c r="DC247" s="135"/>
      <c r="DD247" s="135"/>
      <c r="DE247" s="135"/>
      <c r="DF247" s="135"/>
      <c r="DG247" s="135"/>
    </row>
    <row r="248" spans="18:111" x14ac:dyDescent="0.2">
      <c r="R248" s="1"/>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c r="CX248" s="135"/>
      <c r="CY248" s="135"/>
      <c r="CZ248" s="135"/>
      <c r="DA248" s="135"/>
      <c r="DB248" s="135"/>
      <c r="DC248" s="135"/>
      <c r="DD248" s="135"/>
      <c r="DE248" s="135"/>
      <c r="DF248" s="135"/>
      <c r="DG248" s="135"/>
    </row>
    <row r="249" spans="18:111" x14ac:dyDescent="0.2">
      <c r="R249" s="1"/>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c r="CX249" s="135"/>
      <c r="CY249" s="135"/>
      <c r="CZ249" s="135"/>
      <c r="DA249" s="135"/>
      <c r="DB249" s="135"/>
      <c r="DC249" s="135"/>
      <c r="DD249" s="135"/>
      <c r="DE249" s="135"/>
      <c r="DF249" s="135"/>
      <c r="DG249" s="135"/>
    </row>
    <row r="250" spans="18:111" x14ac:dyDescent="0.2">
      <c r="R250" s="1"/>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c r="CX250" s="135"/>
      <c r="CY250" s="135"/>
      <c r="CZ250" s="135"/>
      <c r="DA250" s="135"/>
      <c r="DB250" s="135"/>
      <c r="DC250" s="135"/>
      <c r="DD250" s="135"/>
      <c r="DE250" s="135"/>
      <c r="DF250" s="135"/>
      <c r="DG250" s="135"/>
    </row>
    <row r="251" spans="18:111" x14ac:dyDescent="0.2">
      <c r="R251" s="1"/>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c r="CX251" s="135"/>
      <c r="CY251" s="135"/>
      <c r="CZ251" s="135"/>
      <c r="DA251" s="135"/>
      <c r="DB251" s="135"/>
      <c r="DC251" s="135"/>
      <c r="DD251" s="135"/>
      <c r="DE251" s="135"/>
      <c r="DF251" s="135"/>
      <c r="DG251" s="135"/>
    </row>
    <row r="252" spans="18:111" x14ac:dyDescent="0.2">
      <c r="R252" s="1"/>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c r="CX252" s="135"/>
      <c r="CY252" s="135"/>
      <c r="CZ252" s="135"/>
      <c r="DA252" s="135"/>
      <c r="DB252" s="135"/>
      <c r="DC252" s="135"/>
      <c r="DD252" s="135"/>
      <c r="DE252" s="135"/>
      <c r="DF252" s="135"/>
      <c r="DG252" s="135"/>
    </row>
    <row r="253" spans="18:111" x14ac:dyDescent="0.2">
      <c r="R253" s="1"/>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c r="CX253" s="135"/>
      <c r="CY253" s="135"/>
      <c r="CZ253" s="135"/>
      <c r="DA253" s="135"/>
      <c r="DB253" s="135"/>
      <c r="DC253" s="135"/>
      <c r="DD253" s="135"/>
      <c r="DE253" s="135"/>
      <c r="DF253" s="135"/>
      <c r="DG253" s="135"/>
    </row>
    <row r="254" spans="18:111" x14ac:dyDescent="0.2">
      <c r="R254" s="1"/>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c r="CX254" s="135"/>
      <c r="CY254" s="135"/>
      <c r="CZ254" s="135"/>
      <c r="DA254" s="135"/>
      <c r="DB254" s="135"/>
      <c r="DC254" s="135"/>
      <c r="DD254" s="135"/>
      <c r="DE254" s="135"/>
      <c r="DF254" s="135"/>
      <c r="DG254" s="135"/>
    </row>
    <row r="255" spans="18:111" x14ac:dyDescent="0.2">
      <c r="R255" s="1"/>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c r="CX255" s="135"/>
      <c r="CY255" s="135"/>
      <c r="CZ255" s="135"/>
      <c r="DA255" s="135"/>
      <c r="DB255" s="135"/>
      <c r="DC255" s="135"/>
      <c r="DD255" s="135"/>
      <c r="DE255" s="135"/>
      <c r="DF255" s="135"/>
      <c r="DG255" s="135"/>
    </row>
    <row r="256" spans="18:111" x14ac:dyDescent="0.2">
      <c r="R256" s="1"/>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c r="CX256" s="135"/>
      <c r="CY256" s="135"/>
      <c r="CZ256" s="135"/>
      <c r="DA256" s="135"/>
      <c r="DB256" s="135"/>
      <c r="DC256" s="135"/>
      <c r="DD256" s="135"/>
      <c r="DE256" s="135"/>
      <c r="DF256" s="135"/>
      <c r="DG256" s="135"/>
    </row>
    <row r="257" spans="18:111" x14ac:dyDescent="0.2">
      <c r="R257" s="1"/>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c r="CX257" s="135"/>
      <c r="CY257" s="135"/>
      <c r="CZ257" s="135"/>
      <c r="DA257" s="135"/>
      <c r="DB257" s="135"/>
      <c r="DC257" s="135"/>
      <c r="DD257" s="135"/>
      <c r="DE257" s="135"/>
      <c r="DF257" s="135"/>
      <c r="DG257" s="135"/>
    </row>
    <row r="258" spans="18:111" x14ac:dyDescent="0.2">
      <c r="R258" s="1"/>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c r="CX258" s="135"/>
      <c r="CY258" s="135"/>
      <c r="CZ258" s="135"/>
      <c r="DA258" s="135"/>
      <c r="DB258" s="135"/>
      <c r="DC258" s="135"/>
      <c r="DD258" s="135"/>
      <c r="DE258" s="135"/>
      <c r="DF258" s="135"/>
      <c r="DG258" s="135"/>
    </row>
    <row r="259" spans="18:111" x14ac:dyDescent="0.2">
      <c r="R259" s="1"/>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c r="CX259" s="135"/>
      <c r="CY259" s="135"/>
      <c r="CZ259" s="135"/>
      <c r="DA259" s="135"/>
      <c r="DB259" s="135"/>
      <c r="DC259" s="135"/>
      <c r="DD259" s="135"/>
      <c r="DE259" s="135"/>
      <c r="DF259" s="135"/>
      <c r="DG259" s="135"/>
    </row>
    <row r="260" spans="18:111" x14ac:dyDescent="0.2">
      <c r="R260" s="1"/>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c r="CX260" s="135"/>
      <c r="CY260" s="135"/>
      <c r="CZ260" s="135"/>
      <c r="DA260" s="135"/>
      <c r="DB260" s="135"/>
      <c r="DC260" s="135"/>
      <c r="DD260" s="135"/>
      <c r="DE260" s="135"/>
      <c r="DF260" s="135"/>
      <c r="DG260" s="135"/>
    </row>
    <row r="261" spans="18:111" x14ac:dyDescent="0.2">
      <c r="R261" s="1"/>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c r="CX261" s="135"/>
      <c r="CY261" s="135"/>
      <c r="CZ261" s="135"/>
      <c r="DA261" s="135"/>
      <c r="DB261" s="135"/>
      <c r="DC261" s="135"/>
      <c r="DD261" s="135"/>
      <c r="DE261" s="135"/>
      <c r="DF261" s="135"/>
      <c r="DG261" s="135"/>
    </row>
    <row r="262" spans="18:111" x14ac:dyDescent="0.2">
      <c r="R262" s="1"/>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c r="CX262" s="135"/>
      <c r="CY262" s="135"/>
      <c r="CZ262" s="135"/>
      <c r="DA262" s="135"/>
      <c r="DB262" s="135"/>
      <c r="DC262" s="135"/>
      <c r="DD262" s="135"/>
      <c r="DE262" s="135"/>
      <c r="DF262" s="135"/>
      <c r="DG262" s="135"/>
    </row>
    <row r="263" spans="18:111" x14ac:dyDescent="0.2">
      <c r="R263" s="1"/>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c r="CX263" s="135"/>
      <c r="CY263" s="135"/>
      <c r="CZ263" s="135"/>
      <c r="DA263" s="135"/>
      <c r="DB263" s="135"/>
      <c r="DC263" s="135"/>
      <c r="DD263" s="135"/>
      <c r="DE263" s="135"/>
      <c r="DF263" s="135"/>
      <c r="DG263" s="135"/>
    </row>
    <row r="264" spans="18:111" x14ac:dyDescent="0.2">
      <c r="R264" s="1"/>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c r="CX264" s="135"/>
      <c r="CY264" s="135"/>
      <c r="CZ264" s="135"/>
      <c r="DA264" s="135"/>
      <c r="DB264" s="135"/>
      <c r="DC264" s="135"/>
      <c r="DD264" s="135"/>
      <c r="DE264" s="135"/>
      <c r="DF264" s="135"/>
      <c r="DG264" s="135"/>
    </row>
    <row r="265" spans="18:111" x14ac:dyDescent="0.2">
      <c r="R265" s="1"/>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c r="CX265" s="135"/>
      <c r="CY265" s="135"/>
      <c r="CZ265" s="135"/>
      <c r="DA265" s="135"/>
      <c r="DB265" s="135"/>
      <c r="DC265" s="135"/>
      <c r="DD265" s="135"/>
      <c r="DE265" s="135"/>
      <c r="DF265" s="135"/>
      <c r="DG265" s="135"/>
    </row>
    <row r="266" spans="18:111" x14ac:dyDescent="0.2">
      <c r="R266" s="1"/>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c r="CX266" s="135"/>
      <c r="CY266" s="135"/>
      <c r="CZ266" s="135"/>
      <c r="DA266" s="135"/>
      <c r="DB266" s="135"/>
      <c r="DC266" s="135"/>
      <c r="DD266" s="135"/>
      <c r="DE266" s="135"/>
      <c r="DF266" s="135"/>
      <c r="DG266" s="135"/>
    </row>
    <row r="267" spans="18:111" x14ac:dyDescent="0.2">
      <c r="R267" s="1"/>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c r="CX267" s="135"/>
      <c r="CY267" s="135"/>
      <c r="CZ267" s="135"/>
      <c r="DA267" s="135"/>
      <c r="DB267" s="135"/>
      <c r="DC267" s="135"/>
      <c r="DD267" s="135"/>
      <c r="DE267" s="135"/>
      <c r="DF267" s="135"/>
      <c r="DG267" s="135"/>
    </row>
    <row r="268" spans="18:111" x14ac:dyDescent="0.2">
      <c r="R268" s="1"/>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c r="CX268" s="135"/>
      <c r="CY268" s="135"/>
      <c r="CZ268" s="135"/>
      <c r="DA268" s="135"/>
      <c r="DB268" s="135"/>
      <c r="DC268" s="135"/>
      <c r="DD268" s="135"/>
      <c r="DE268" s="135"/>
      <c r="DF268" s="135"/>
      <c r="DG268" s="135"/>
    </row>
    <row r="269" spans="18:111" x14ac:dyDescent="0.2">
      <c r="R269" s="1"/>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c r="CX269" s="135"/>
      <c r="CY269" s="135"/>
      <c r="CZ269" s="135"/>
      <c r="DA269" s="135"/>
      <c r="DB269" s="135"/>
      <c r="DC269" s="135"/>
      <c r="DD269" s="135"/>
      <c r="DE269" s="135"/>
      <c r="DF269" s="135"/>
      <c r="DG269" s="135"/>
    </row>
    <row r="270" spans="18:111" x14ac:dyDescent="0.2">
      <c r="R270" s="1"/>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c r="CX270" s="135"/>
      <c r="CY270" s="135"/>
      <c r="CZ270" s="135"/>
      <c r="DA270" s="135"/>
      <c r="DB270" s="135"/>
      <c r="DC270" s="135"/>
      <c r="DD270" s="135"/>
      <c r="DE270" s="135"/>
      <c r="DF270" s="135"/>
      <c r="DG270" s="135"/>
    </row>
    <row r="271" spans="18:111" x14ac:dyDescent="0.2">
      <c r="R271" s="1"/>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c r="CX271" s="135"/>
      <c r="CY271" s="135"/>
      <c r="CZ271" s="135"/>
      <c r="DA271" s="135"/>
      <c r="DB271" s="135"/>
      <c r="DC271" s="135"/>
      <c r="DD271" s="135"/>
      <c r="DE271" s="135"/>
      <c r="DF271" s="135"/>
      <c r="DG271" s="135"/>
    </row>
    <row r="272" spans="18:111" x14ac:dyDescent="0.2">
      <c r="R272" s="1"/>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c r="CX272" s="135"/>
      <c r="CY272" s="135"/>
      <c r="CZ272" s="135"/>
      <c r="DA272" s="135"/>
      <c r="DB272" s="135"/>
      <c r="DC272" s="135"/>
      <c r="DD272" s="135"/>
      <c r="DE272" s="135"/>
      <c r="DF272" s="135"/>
      <c r="DG272" s="135"/>
    </row>
    <row r="273" spans="18:111" x14ac:dyDescent="0.2">
      <c r="R273" s="1"/>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c r="CX273" s="135"/>
      <c r="CY273" s="135"/>
      <c r="CZ273" s="135"/>
      <c r="DA273" s="135"/>
      <c r="DB273" s="135"/>
      <c r="DC273" s="135"/>
      <c r="DD273" s="135"/>
      <c r="DE273" s="135"/>
      <c r="DF273" s="135"/>
      <c r="DG273" s="135"/>
    </row>
    <row r="274" spans="18:111" x14ac:dyDescent="0.2">
      <c r="R274" s="1"/>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c r="CX274" s="135"/>
      <c r="CY274" s="135"/>
      <c r="CZ274" s="135"/>
      <c r="DA274" s="135"/>
      <c r="DB274" s="135"/>
      <c r="DC274" s="135"/>
      <c r="DD274" s="135"/>
      <c r="DE274" s="135"/>
      <c r="DF274" s="135"/>
      <c r="DG274" s="135"/>
    </row>
    <row r="275" spans="18:111" x14ac:dyDescent="0.2">
      <c r="R275" s="1"/>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c r="CX275" s="135"/>
      <c r="CY275" s="135"/>
      <c r="CZ275" s="135"/>
      <c r="DA275" s="135"/>
      <c r="DB275" s="135"/>
      <c r="DC275" s="135"/>
      <c r="DD275" s="135"/>
      <c r="DE275" s="135"/>
      <c r="DF275" s="135"/>
      <c r="DG275" s="135"/>
    </row>
    <row r="276" spans="18:111" x14ac:dyDescent="0.2">
      <c r="R276" s="1"/>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c r="CX276" s="135"/>
      <c r="CY276" s="135"/>
      <c r="CZ276" s="135"/>
      <c r="DA276" s="135"/>
      <c r="DB276" s="135"/>
      <c r="DC276" s="135"/>
      <c r="DD276" s="135"/>
      <c r="DE276" s="135"/>
      <c r="DF276" s="135"/>
      <c r="DG276" s="135"/>
    </row>
    <row r="277" spans="18:111" x14ac:dyDescent="0.2">
      <c r="R277" s="1"/>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c r="CX277" s="135"/>
      <c r="CY277" s="135"/>
      <c r="CZ277" s="135"/>
      <c r="DA277" s="135"/>
      <c r="DB277" s="135"/>
      <c r="DC277" s="135"/>
      <c r="DD277" s="135"/>
      <c r="DE277" s="135"/>
      <c r="DF277" s="135"/>
      <c r="DG277" s="135"/>
    </row>
    <row r="278" spans="18:111" x14ac:dyDescent="0.2">
      <c r="R278" s="1"/>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c r="CX278" s="135"/>
      <c r="CY278" s="135"/>
      <c r="CZ278" s="135"/>
      <c r="DA278" s="135"/>
      <c r="DB278" s="135"/>
      <c r="DC278" s="135"/>
      <c r="DD278" s="135"/>
      <c r="DE278" s="135"/>
      <c r="DF278" s="135"/>
      <c r="DG278" s="135"/>
    </row>
    <row r="279" spans="18:111" x14ac:dyDescent="0.2">
      <c r="R279" s="1"/>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c r="CX279" s="135"/>
      <c r="CY279" s="135"/>
      <c r="CZ279" s="135"/>
      <c r="DA279" s="135"/>
      <c r="DB279" s="135"/>
      <c r="DC279" s="135"/>
      <c r="DD279" s="135"/>
      <c r="DE279" s="135"/>
      <c r="DF279" s="135"/>
      <c r="DG279" s="135"/>
    </row>
    <row r="280" spans="18:111" x14ac:dyDescent="0.2">
      <c r="R280" s="1"/>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c r="CX280" s="135"/>
      <c r="CY280" s="135"/>
      <c r="CZ280" s="135"/>
      <c r="DA280" s="135"/>
      <c r="DB280" s="135"/>
      <c r="DC280" s="135"/>
      <c r="DD280" s="135"/>
      <c r="DE280" s="135"/>
      <c r="DF280" s="135"/>
      <c r="DG280" s="135"/>
    </row>
    <row r="281" spans="18:111" x14ac:dyDescent="0.2">
      <c r="R281" s="1"/>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c r="CX281" s="135"/>
      <c r="CY281" s="135"/>
      <c r="CZ281" s="135"/>
      <c r="DA281" s="135"/>
      <c r="DB281" s="135"/>
      <c r="DC281" s="135"/>
      <c r="DD281" s="135"/>
      <c r="DE281" s="135"/>
      <c r="DF281" s="135"/>
      <c r="DG281" s="135"/>
    </row>
    <row r="282" spans="18:111" x14ac:dyDescent="0.2">
      <c r="R282" s="1"/>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c r="CX282" s="135"/>
      <c r="CY282" s="135"/>
      <c r="CZ282" s="135"/>
      <c r="DA282" s="135"/>
      <c r="DB282" s="135"/>
      <c r="DC282" s="135"/>
      <c r="DD282" s="135"/>
      <c r="DE282" s="135"/>
      <c r="DF282" s="135"/>
      <c r="DG282" s="135"/>
    </row>
    <row r="283" spans="18:111" x14ac:dyDescent="0.2">
      <c r="R283" s="1"/>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c r="CX283" s="135"/>
      <c r="CY283" s="135"/>
      <c r="CZ283" s="135"/>
      <c r="DA283" s="135"/>
      <c r="DB283" s="135"/>
      <c r="DC283" s="135"/>
      <c r="DD283" s="135"/>
      <c r="DE283" s="135"/>
      <c r="DF283" s="135"/>
      <c r="DG283" s="135"/>
    </row>
    <row r="284" spans="18:111" x14ac:dyDescent="0.2">
      <c r="R284" s="1"/>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c r="CX284" s="135"/>
      <c r="CY284" s="135"/>
      <c r="CZ284" s="135"/>
      <c r="DA284" s="135"/>
      <c r="DB284" s="135"/>
      <c r="DC284" s="135"/>
      <c r="DD284" s="135"/>
      <c r="DE284" s="135"/>
      <c r="DF284" s="135"/>
      <c r="DG284" s="135"/>
    </row>
    <row r="285" spans="18:111" x14ac:dyDescent="0.2">
      <c r="R285" s="1"/>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c r="CX285" s="135"/>
      <c r="CY285" s="135"/>
      <c r="CZ285" s="135"/>
      <c r="DA285" s="135"/>
      <c r="DB285" s="135"/>
      <c r="DC285" s="135"/>
      <c r="DD285" s="135"/>
      <c r="DE285" s="135"/>
      <c r="DF285" s="135"/>
      <c r="DG285" s="135"/>
    </row>
    <row r="286" spans="18:111" x14ac:dyDescent="0.2">
      <c r="R286" s="1"/>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c r="CX286" s="135"/>
      <c r="CY286" s="135"/>
      <c r="CZ286" s="135"/>
      <c r="DA286" s="135"/>
      <c r="DB286" s="135"/>
      <c r="DC286" s="135"/>
      <c r="DD286" s="135"/>
      <c r="DE286" s="135"/>
      <c r="DF286" s="135"/>
      <c r="DG286" s="135"/>
    </row>
    <row r="287" spans="18:111" x14ac:dyDescent="0.2">
      <c r="R287" s="1"/>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c r="CX287" s="135"/>
      <c r="CY287" s="135"/>
      <c r="CZ287" s="135"/>
      <c r="DA287" s="135"/>
      <c r="DB287" s="135"/>
      <c r="DC287" s="135"/>
      <c r="DD287" s="135"/>
      <c r="DE287" s="135"/>
      <c r="DF287" s="135"/>
      <c r="DG287" s="135"/>
    </row>
    <row r="288" spans="18:111" x14ac:dyDescent="0.2">
      <c r="R288" s="1"/>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c r="CX288" s="135"/>
      <c r="CY288" s="135"/>
      <c r="CZ288" s="135"/>
      <c r="DA288" s="135"/>
      <c r="DB288" s="135"/>
      <c r="DC288" s="135"/>
      <c r="DD288" s="135"/>
      <c r="DE288" s="135"/>
      <c r="DF288" s="135"/>
      <c r="DG288" s="135"/>
    </row>
    <row r="289" spans="18:111" x14ac:dyDescent="0.2">
      <c r="R289" s="1"/>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c r="CX289" s="135"/>
      <c r="CY289" s="135"/>
      <c r="CZ289" s="135"/>
      <c r="DA289" s="135"/>
      <c r="DB289" s="135"/>
      <c r="DC289" s="135"/>
      <c r="DD289" s="135"/>
      <c r="DE289" s="135"/>
      <c r="DF289" s="135"/>
      <c r="DG289" s="135"/>
    </row>
    <row r="290" spans="18:111" x14ac:dyDescent="0.2">
      <c r="R290" s="1"/>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c r="CX290" s="135"/>
      <c r="CY290" s="135"/>
      <c r="CZ290" s="135"/>
      <c r="DA290" s="135"/>
      <c r="DB290" s="135"/>
      <c r="DC290" s="135"/>
      <c r="DD290" s="135"/>
      <c r="DE290" s="135"/>
      <c r="DF290" s="135"/>
      <c r="DG290" s="135"/>
    </row>
    <row r="291" spans="18:111" x14ac:dyDescent="0.2">
      <c r="R291" s="1"/>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c r="CX291" s="135"/>
      <c r="CY291" s="135"/>
      <c r="CZ291" s="135"/>
      <c r="DA291" s="135"/>
      <c r="DB291" s="135"/>
      <c r="DC291" s="135"/>
      <c r="DD291" s="135"/>
      <c r="DE291" s="135"/>
      <c r="DF291" s="135"/>
      <c r="DG291" s="135"/>
    </row>
    <row r="292" spans="18:111" x14ac:dyDescent="0.2">
      <c r="R292" s="1"/>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c r="CX292" s="135"/>
      <c r="CY292" s="135"/>
      <c r="CZ292" s="135"/>
      <c r="DA292" s="135"/>
      <c r="DB292" s="135"/>
      <c r="DC292" s="135"/>
      <c r="DD292" s="135"/>
      <c r="DE292" s="135"/>
      <c r="DF292" s="135"/>
      <c r="DG292" s="135"/>
    </row>
    <row r="293" spans="18:111" x14ac:dyDescent="0.2">
      <c r="R293" s="1"/>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c r="CX293" s="135"/>
      <c r="CY293" s="135"/>
      <c r="CZ293" s="135"/>
      <c r="DA293" s="135"/>
      <c r="DB293" s="135"/>
      <c r="DC293" s="135"/>
      <c r="DD293" s="135"/>
      <c r="DE293" s="135"/>
      <c r="DF293" s="135"/>
      <c r="DG293" s="135"/>
    </row>
    <row r="294" spans="18:111" x14ac:dyDescent="0.2">
      <c r="R294" s="1"/>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c r="CX294" s="135"/>
      <c r="CY294" s="135"/>
      <c r="CZ294" s="135"/>
      <c r="DA294" s="135"/>
      <c r="DB294" s="135"/>
      <c r="DC294" s="135"/>
      <c r="DD294" s="135"/>
      <c r="DE294" s="135"/>
      <c r="DF294" s="135"/>
      <c r="DG294" s="135"/>
    </row>
    <row r="295" spans="18:111" x14ac:dyDescent="0.2">
      <c r="R295" s="1"/>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c r="CX295" s="135"/>
      <c r="CY295" s="135"/>
      <c r="CZ295" s="135"/>
      <c r="DA295" s="135"/>
      <c r="DB295" s="135"/>
      <c r="DC295" s="135"/>
      <c r="DD295" s="135"/>
      <c r="DE295" s="135"/>
      <c r="DF295" s="135"/>
      <c r="DG295" s="135"/>
    </row>
    <row r="296" spans="18:111" x14ac:dyDescent="0.2">
      <c r="R296" s="1"/>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c r="CX296" s="135"/>
      <c r="CY296" s="135"/>
      <c r="CZ296" s="135"/>
      <c r="DA296" s="135"/>
      <c r="DB296" s="135"/>
      <c r="DC296" s="135"/>
      <c r="DD296" s="135"/>
      <c r="DE296" s="135"/>
      <c r="DF296" s="135"/>
      <c r="DG296" s="135"/>
    </row>
    <row r="297" spans="18:111" x14ac:dyDescent="0.2">
      <c r="R297" s="1"/>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c r="CX297" s="135"/>
      <c r="CY297" s="135"/>
      <c r="CZ297" s="135"/>
      <c r="DA297" s="135"/>
      <c r="DB297" s="135"/>
      <c r="DC297" s="135"/>
      <c r="DD297" s="135"/>
      <c r="DE297" s="135"/>
      <c r="DF297" s="135"/>
      <c r="DG297" s="135"/>
    </row>
    <row r="298" spans="18:111" x14ac:dyDescent="0.2">
      <c r="R298" s="1"/>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c r="CX298" s="135"/>
      <c r="CY298" s="135"/>
      <c r="CZ298" s="135"/>
      <c r="DA298" s="135"/>
      <c r="DB298" s="135"/>
      <c r="DC298" s="135"/>
      <c r="DD298" s="135"/>
      <c r="DE298" s="135"/>
      <c r="DF298" s="135"/>
      <c r="DG298" s="135"/>
    </row>
    <row r="299" spans="18:111" x14ac:dyDescent="0.2">
      <c r="R299" s="1"/>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c r="CX299" s="135"/>
      <c r="CY299" s="135"/>
      <c r="CZ299" s="135"/>
      <c r="DA299" s="135"/>
      <c r="DB299" s="135"/>
      <c r="DC299" s="135"/>
      <c r="DD299" s="135"/>
      <c r="DE299" s="135"/>
      <c r="DF299" s="135"/>
      <c r="DG299" s="135"/>
    </row>
    <row r="300" spans="18:111" x14ac:dyDescent="0.2">
      <c r="R300" s="1"/>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c r="CX300" s="135"/>
      <c r="CY300" s="135"/>
      <c r="CZ300" s="135"/>
      <c r="DA300" s="135"/>
      <c r="DB300" s="135"/>
      <c r="DC300" s="135"/>
      <c r="DD300" s="135"/>
      <c r="DE300" s="135"/>
      <c r="DF300" s="135"/>
      <c r="DG300" s="135"/>
    </row>
    <row r="301" spans="18:111" x14ac:dyDescent="0.2">
      <c r="R301" s="1"/>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c r="CX301" s="135"/>
      <c r="CY301" s="135"/>
      <c r="CZ301" s="135"/>
      <c r="DA301" s="135"/>
      <c r="DB301" s="135"/>
      <c r="DC301" s="135"/>
      <c r="DD301" s="135"/>
      <c r="DE301" s="135"/>
      <c r="DF301" s="135"/>
      <c r="DG301" s="135"/>
    </row>
    <row r="302" spans="18:111" x14ac:dyDescent="0.2">
      <c r="R302" s="1"/>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c r="CX302" s="135"/>
      <c r="CY302" s="135"/>
      <c r="CZ302" s="135"/>
      <c r="DA302" s="135"/>
      <c r="DB302" s="135"/>
      <c r="DC302" s="135"/>
      <c r="DD302" s="135"/>
      <c r="DE302" s="135"/>
      <c r="DF302" s="135"/>
      <c r="DG302" s="135"/>
    </row>
    <row r="303" spans="18:111" x14ac:dyDescent="0.2">
      <c r="R303" s="1"/>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c r="CX303" s="135"/>
      <c r="CY303" s="135"/>
      <c r="CZ303" s="135"/>
      <c r="DA303" s="135"/>
      <c r="DB303" s="135"/>
      <c r="DC303" s="135"/>
      <c r="DD303" s="135"/>
      <c r="DE303" s="135"/>
      <c r="DF303" s="135"/>
      <c r="DG303" s="135"/>
    </row>
    <row r="304" spans="18:111" x14ac:dyDescent="0.2">
      <c r="R304" s="1"/>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c r="CX304" s="135"/>
      <c r="CY304" s="135"/>
      <c r="CZ304" s="135"/>
      <c r="DA304" s="135"/>
      <c r="DB304" s="135"/>
      <c r="DC304" s="135"/>
      <c r="DD304" s="135"/>
      <c r="DE304" s="135"/>
      <c r="DF304" s="135"/>
      <c r="DG304" s="135"/>
    </row>
    <row r="305" spans="18:111" x14ac:dyDescent="0.2">
      <c r="R305" s="1"/>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c r="CX305" s="135"/>
      <c r="CY305" s="135"/>
      <c r="CZ305" s="135"/>
      <c r="DA305" s="135"/>
      <c r="DB305" s="135"/>
      <c r="DC305" s="135"/>
      <c r="DD305" s="135"/>
      <c r="DE305" s="135"/>
      <c r="DF305" s="135"/>
      <c r="DG305" s="135"/>
    </row>
    <row r="306" spans="18:111" x14ac:dyDescent="0.2">
      <c r="R306" s="1"/>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c r="CX306" s="135"/>
      <c r="CY306" s="135"/>
      <c r="CZ306" s="135"/>
      <c r="DA306" s="135"/>
      <c r="DB306" s="135"/>
      <c r="DC306" s="135"/>
      <c r="DD306" s="135"/>
      <c r="DE306" s="135"/>
      <c r="DF306" s="135"/>
      <c r="DG306" s="135"/>
    </row>
    <row r="307" spans="18:111" x14ac:dyDescent="0.2">
      <c r="R307" s="1"/>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c r="CX307" s="135"/>
      <c r="CY307" s="135"/>
      <c r="CZ307" s="135"/>
      <c r="DA307" s="135"/>
      <c r="DB307" s="135"/>
      <c r="DC307" s="135"/>
      <c r="DD307" s="135"/>
      <c r="DE307" s="135"/>
      <c r="DF307" s="135"/>
      <c r="DG307" s="135"/>
    </row>
    <row r="308" spans="18:111" x14ac:dyDescent="0.2">
      <c r="R308" s="1"/>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c r="CX308" s="135"/>
      <c r="CY308" s="135"/>
      <c r="CZ308" s="135"/>
      <c r="DA308" s="135"/>
      <c r="DB308" s="135"/>
      <c r="DC308" s="135"/>
      <c r="DD308" s="135"/>
      <c r="DE308" s="135"/>
      <c r="DF308" s="135"/>
      <c r="DG308" s="135"/>
    </row>
    <row r="309" spans="18:111" x14ac:dyDescent="0.2">
      <c r="R309" s="1"/>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c r="CX309" s="135"/>
      <c r="CY309" s="135"/>
      <c r="CZ309" s="135"/>
      <c r="DA309" s="135"/>
      <c r="DB309" s="135"/>
      <c r="DC309" s="135"/>
      <c r="DD309" s="135"/>
      <c r="DE309" s="135"/>
      <c r="DF309" s="135"/>
      <c r="DG309" s="135"/>
    </row>
    <row r="310" spans="18:111" x14ac:dyDescent="0.2">
      <c r="R310" s="1"/>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c r="CX310" s="135"/>
      <c r="CY310" s="135"/>
      <c r="CZ310" s="135"/>
      <c r="DA310" s="135"/>
      <c r="DB310" s="135"/>
      <c r="DC310" s="135"/>
      <c r="DD310" s="135"/>
      <c r="DE310" s="135"/>
      <c r="DF310" s="135"/>
      <c r="DG310" s="135"/>
    </row>
    <row r="311" spans="18:111" x14ac:dyDescent="0.2">
      <c r="R311" s="1"/>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c r="CX311" s="135"/>
      <c r="CY311" s="135"/>
      <c r="CZ311" s="135"/>
      <c r="DA311" s="135"/>
      <c r="DB311" s="135"/>
      <c r="DC311" s="135"/>
      <c r="DD311" s="135"/>
      <c r="DE311" s="135"/>
      <c r="DF311" s="135"/>
      <c r="DG311" s="135"/>
    </row>
    <row r="312" spans="18:111" x14ac:dyDescent="0.2">
      <c r="R312" s="1"/>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c r="CX312" s="135"/>
      <c r="CY312" s="135"/>
      <c r="CZ312" s="135"/>
      <c r="DA312" s="135"/>
      <c r="DB312" s="135"/>
      <c r="DC312" s="135"/>
      <c r="DD312" s="135"/>
      <c r="DE312" s="135"/>
      <c r="DF312" s="135"/>
      <c r="DG312" s="135"/>
    </row>
    <row r="313" spans="18:111" x14ac:dyDescent="0.2">
      <c r="R313" s="1"/>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c r="CX313" s="135"/>
      <c r="CY313" s="135"/>
      <c r="CZ313" s="135"/>
      <c r="DA313" s="135"/>
      <c r="DB313" s="135"/>
      <c r="DC313" s="135"/>
      <c r="DD313" s="135"/>
      <c r="DE313" s="135"/>
      <c r="DF313" s="135"/>
      <c r="DG313" s="135"/>
    </row>
    <row r="314" spans="18:111" x14ac:dyDescent="0.2">
      <c r="R314" s="1"/>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c r="CX314" s="135"/>
      <c r="CY314" s="135"/>
      <c r="CZ314" s="135"/>
      <c r="DA314" s="135"/>
      <c r="DB314" s="135"/>
      <c r="DC314" s="135"/>
      <c r="DD314" s="135"/>
      <c r="DE314" s="135"/>
      <c r="DF314" s="135"/>
      <c r="DG314" s="135"/>
    </row>
    <row r="315" spans="18:111" x14ac:dyDescent="0.2">
      <c r="R315" s="1"/>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c r="CX315" s="135"/>
      <c r="CY315" s="135"/>
      <c r="CZ315" s="135"/>
      <c r="DA315" s="135"/>
      <c r="DB315" s="135"/>
      <c r="DC315" s="135"/>
      <c r="DD315" s="135"/>
      <c r="DE315" s="135"/>
      <c r="DF315" s="135"/>
      <c r="DG315" s="135"/>
    </row>
    <row r="316" spans="18:111" x14ac:dyDescent="0.2">
      <c r="R316" s="1"/>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c r="CX316" s="135"/>
      <c r="CY316" s="135"/>
      <c r="CZ316" s="135"/>
      <c r="DA316" s="135"/>
      <c r="DB316" s="135"/>
      <c r="DC316" s="135"/>
      <c r="DD316" s="135"/>
      <c r="DE316" s="135"/>
      <c r="DF316" s="135"/>
      <c r="DG316" s="135"/>
    </row>
    <row r="317" spans="18:111" x14ac:dyDescent="0.2">
      <c r="R317" s="1"/>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c r="CX317" s="135"/>
      <c r="CY317" s="135"/>
      <c r="CZ317" s="135"/>
      <c r="DA317" s="135"/>
      <c r="DB317" s="135"/>
      <c r="DC317" s="135"/>
      <c r="DD317" s="135"/>
      <c r="DE317" s="135"/>
      <c r="DF317" s="135"/>
      <c r="DG317" s="135"/>
    </row>
    <row r="318" spans="18:111" x14ac:dyDescent="0.2">
      <c r="R318" s="1"/>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c r="CX318" s="135"/>
      <c r="CY318" s="135"/>
      <c r="CZ318" s="135"/>
      <c r="DA318" s="135"/>
      <c r="DB318" s="135"/>
      <c r="DC318" s="135"/>
      <c r="DD318" s="135"/>
      <c r="DE318" s="135"/>
      <c r="DF318" s="135"/>
      <c r="DG318" s="135"/>
    </row>
    <row r="319" spans="18:111" x14ac:dyDescent="0.2">
      <c r="R319" s="1"/>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c r="CX319" s="135"/>
      <c r="CY319" s="135"/>
      <c r="CZ319" s="135"/>
      <c r="DA319" s="135"/>
      <c r="DB319" s="135"/>
      <c r="DC319" s="135"/>
      <c r="DD319" s="135"/>
      <c r="DE319" s="135"/>
      <c r="DF319" s="135"/>
      <c r="DG319" s="135"/>
    </row>
    <row r="320" spans="18:111" x14ac:dyDescent="0.2">
      <c r="R320" s="1"/>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c r="CX320" s="135"/>
      <c r="CY320" s="135"/>
      <c r="CZ320" s="135"/>
      <c r="DA320" s="135"/>
      <c r="DB320" s="135"/>
      <c r="DC320" s="135"/>
      <c r="DD320" s="135"/>
      <c r="DE320" s="135"/>
      <c r="DF320" s="135"/>
      <c r="DG320" s="135"/>
    </row>
    <row r="321" spans="18:111" x14ac:dyDescent="0.2">
      <c r="R321" s="1"/>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c r="CX321" s="135"/>
      <c r="CY321" s="135"/>
      <c r="CZ321" s="135"/>
      <c r="DA321" s="135"/>
      <c r="DB321" s="135"/>
      <c r="DC321" s="135"/>
      <c r="DD321" s="135"/>
      <c r="DE321" s="135"/>
      <c r="DF321" s="135"/>
      <c r="DG321" s="135"/>
    </row>
    <row r="322" spans="18:111" x14ac:dyDescent="0.2">
      <c r="R322" s="1"/>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c r="CX322" s="135"/>
      <c r="CY322" s="135"/>
      <c r="CZ322" s="135"/>
      <c r="DA322" s="135"/>
      <c r="DB322" s="135"/>
      <c r="DC322" s="135"/>
      <c r="DD322" s="135"/>
      <c r="DE322" s="135"/>
      <c r="DF322" s="135"/>
      <c r="DG322" s="135"/>
    </row>
    <row r="323" spans="18:111" x14ac:dyDescent="0.2">
      <c r="R323" s="1"/>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c r="CX323" s="135"/>
      <c r="CY323" s="135"/>
      <c r="CZ323" s="135"/>
      <c r="DA323" s="135"/>
      <c r="DB323" s="135"/>
      <c r="DC323" s="135"/>
      <c r="DD323" s="135"/>
      <c r="DE323" s="135"/>
      <c r="DF323" s="135"/>
      <c r="DG323" s="135"/>
    </row>
    <row r="324" spans="18:111" x14ac:dyDescent="0.2">
      <c r="R324" s="1"/>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c r="CX324" s="135"/>
      <c r="CY324" s="135"/>
      <c r="CZ324" s="135"/>
      <c r="DA324" s="135"/>
      <c r="DB324" s="135"/>
      <c r="DC324" s="135"/>
      <c r="DD324" s="135"/>
      <c r="DE324" s="135"/>
      <c r="DF324" s="135"/>
      <c r="DG324" s="135"/>
    </row>
    <row r="325" spans="18:111" x14ac:dyDescent="0.2">
      <c r="R325" s="1"/>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c r="CX325" s="135"/>
      <c r="CY325" s="135"/>
      <c r="CZ325" s="135"/>
      <c r="DA325" s="135"/>
      <c r="DB325" s="135"/>
      <c r="DC325" s="135"/>
      <c r="DD325" s="135"/>
      <c r="DE325" s="135"/>
      <c r="DF325" s="135"/>
      <c r="DG325" s="135"/>
    </row>
    <row r="326" spans="18:111" x14ac:dyDescent="0.2">
      <c r="R326" s="1"/>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c r="CX326" s="135"/>
      <c r="CY326" s="135"/>
      <c r="CZ326" s="135"/>
      <c r="DA326" s="135"/>
      <c r="DB326" s="135"/>
      <c r="DC326" s="135"/>
      <c r="DD326" s="135"/>
      <c r="DE326" s="135"/>
      <c r="DF326" s="135"/>
      <c r="DG326" s="135"/>
    </row>
    <row r="327" spans="18:111" x14ac:dyDescent="0.2">
      <c r="R327" s="1"/>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c r="CX327" s="135"/>
      <c r="CY327" s="135"/>
      <c r="CZ327" s="135"/>
      <c r="DA327" s="135"/>
      <c r="DB327" s="135"/>
      <c r="DC327" s="135"/>
      <c r="DD327" s="135"/>
      <c r="DE327" s="135"/>
      <c r="DF327" s="135"/>
      <c r="DG327" s="135"/>
    </row>
    <row r="328" spans="18:111" x14ac:dyDescent="0.2">
      <c r="R328" s="1"/>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c r="CX328" s="135"/>
      <c r="CY328" s="135"/>
      <c r="CZ328" s="135"/>
      <c r="DA328" s="135"/>
      <c r="DB328" s="135"/>
      <c r="DC328" s="135"/>
      <c r="DD328" s="135"/>
      <c r="DE328" s="135"/>
      <c r="DF328" s="135"/>
      <c r="DG328" s="135"/>
    </row>
    <row r="329" spans="18:111" x14ac:dyDescent="0.2">
      <c r="R329" s="1"/>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c r="CX329" s="135"/>
      <c r="CY329" s="135"/>
      <c r="CZ329" s="135"/>
      <c r="DA329" s="135"/>
      <c r="DB329" s="135"/>
      <c r="DC329" s="135"/>
      <c r="DD329" s="135"/>
      <c r="DE329" s="135"/>
      <c r="DF329" s="135"/>
      <c r="DG329" s="135"/>
    </row>
    <row r="330" spans="18:111" x14ac:dyDescent="0.2">
      <c r="R330" s="1"/>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c r="CX330" s="135"/>
      <c r="CY330" s="135"/>
      <c r="CZ330" s="135"/>
      <c r="DA330" s="135"/>
      <c r="DB330" s="135"/>
      <c r="DC330" s="135"/>
      <c r="DD330" s="135"/>
      <c r="DE330" s="135"/>
      <c r="DF330" s="135"/>
      <c r="DG330" s="135"/>
    </row>
    <row r="331" spans="18:111" x14ac:dyDescent="0.2">
      <c r="R331" s="1"/>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c r="CX331" s="135"/>
      <c r="CY331" s="135"/>
      <c r="CZ331" s="135"/>
      <c r="DA331" s="135"/>
      <c r="DB331" s="135"/>
      <c r="DC331" s="135"/>
      <c r="DD331" s="135"/>
      <c r="DE331" s="135"/>
      <c r="DF331" s="135"/>
      <c r="DG331" s="135"/>
    </row>
    <row r="332" spans="18:111" x14ac:dyDescent="0.2">
      <c r="R332" s="1"/>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c r="CX332" s="135"/>
      <c r="CY332" s="135"/>
      <c r="CZ332" s="135"/>
      <c r="DA332" s="135"/>
      <c r="DB332" s="135"/>
      <c r="DC332" s="135"/>
      <c r="DD332" s="135"/>
      <c r="DE332" s="135"/>
      <c r="DF332" s="135"/>
      <c r="DG332" s="135"/>
    </row>
    <row r="333" spans="18:111" x14ac:dyDescent="0.2">
      <c r="R333" s="1"/>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c r="CX333" s="135"/>
      <c r="CY333" s="135"/>
      <c r="CZ333" s="135"/>
      <c r="DA333" s="135"/>
      <c r="DB333" s="135"/>
      <c r="DC333" s="135"/>
      <c r="DD333" s="135"/>
      <c r="DE333" s="135"/>
      <c r="DF333" s="135"/>
      <c r="DG333" s="135"/>
    </row>
    <row r="334" spans="18:111" x14ac:dyDescent="0.2">
      <c r="R334" s="1"/>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c r="CX334" s="135"/>
      <c r="CY334" s="135"/>
      <c r="CZ334" s="135"/>
      <c r="DA334" s="135"/>
      <c r="DB334" s="135"/>
      <c r="DC334" s="135"/>
      <c r="DD334" s="135"/>
      <c r="DE334" s="135"/>
      <c r="DF334" s="135"/>
      <c r="DG334" s="135"/>
    </row>
    <row r="335" spans="18:111" x14ac:dyDescent="0.2">
      <c r="R335" s="1"/>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c r="CX335" s="135"/>
      <c r="CY335" s="135"/>
      <c r="CZ335" s="135"/>
      <c r="DA335" s="135"/>
      <c r="DB335" s="135"/>
      <c r="DC335" s="135"/>
      <c r="DD335" s="135"/>
      <c r="DE335" s="135"/>
      <c r="DF335" s="135"/>
      <c r="DG335" s="135"/>
    </row>
    <row r="336" spans="18:111" x14ac:dyDescent="0.2">
      <c r="R336" s="1"/>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c r="CX336" s="135"/>
      <c r="CY336" s="135"/>
      <c r="CZ336" s="135"/>
      <c r="DA336" s="135"/>
      <c r="DB336" s="135"/>
      <c r="DC336" s="135"/>
      <c r="DD336" s="135"/>
      <c r="DE336" s="135"/>
      <c r="DF336" s="135"/>
      <c r="DG336" s="135"/>
    </row>
    <row r="337" spans="18:111" x14ac:dyDescent="0.2">
      <c r="R337" s="1"/>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c r="CX337" s="135"/>
      <c r="CY337" s="135"/>
      <c r="CZ337" s="135"/>
      <c r="DA337" s="135"/>
      <c r="DB337" s="135"/>
      <c r="DC337" s="135"/>
      <c r="DD337" s="135"/>
      <c r="DE337" s="135"/>
      <c r="DF337" s="135"/>
      <c r="DG337" s="135"/>
    </row>
    <row r="338" spans="18:111" x14ac:dyDescent="0.2">
      <c r="R338" s="1"/>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c r="CX338" s="135"/>
      <c r="CY338" s="135"/>
      <c r="CZ338" s="135"/>
      <c r="DA338" s="135"/>
      <c r="DB338" s="135"/>
      <c r="DC338" s="135"/>
      <c r="DD338" s="135"/>
      <c r="DE338" s="135"/>
      <c r="DF338" s="135"/>
      <c r="DG338" s="135"/>
    </row>
    <row r="339" spans="18:111" x14ac:dyDescent="0.2">
      <c r="R339" s="1"/>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c r="CX339" s="135"/>
      <c r="CY339" s="135"/>
      <c r="CZ339" s="135"/>
      <c r="DA339" s="135"/>
      <c r="DB339" s="135"/>
      <c r="DC339" s="135"/>
      <c r="DD339" s="135"/>
      <c r="DE339" s="135"/>
      <c r="DF339" s="135"/>
      <c r="DG339" s="135"/>
    </row>
    <row r="340" spans="18:111" x14ac:dyDescent="0.2">
      <c r="R340" s="1"/>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c r="CX340" s="135"/>
      <c r="CY340" s="135"/>
      <c r="CZ340" s="135"/>
      <c r="DA340" s="135"/>
      <c r="DB340" s="135"/>
      <c r="DC340" s="135"/>
      <c r="DD340" s="135"/>
      <c r="DE340" s="135"/>
      <c r="DF340" s="135"/>
      <c r="DG340" s="135"/>
    </row>
    <row r="341" spans="18:111" x14ac:dyDescent="0.2">
      <c r="R341" s="1"/>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c r="CX341" s="135"/>
      <c r="CY341" s="135"/>
      <c r="CZ341" s="135"/>
      <c r="DA341" s="135"/>
      <c r="DB341" s="135"/>
      <c r="DC341" s="135"/>
      <c r="DD341" s="135"/>
      <c r="DE341" s="135"/>
      <c r="DF341" s="135"/>
      <c r="DG341" s="135"/>
    </row>
    <row r="342" spans="18:111" x14ac:dyDescent="0.2">
      <c r="R342" s="1"/>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c r="CX342" s="135"/>
      <c r="CY342" s="135"/>
      <c r="CZ342" s="135"/>
      <c r="DA342" s="135"/>
      <c r="DB342" s="135"/>
      <c r="DC342" s="135"/>
      <c r="DD342" s="135"/>
      <c r="DE342" s="135"/>
      <c r="DF342" s="135"/>
      <c r="DG342" s="135"/>
    </row>
    <row r="343" spans="18:111" x14ac:dyDescent="0.2">
      <c r="R343" s="1"/>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c r="CX343" s="135"/>
      <c r="CY343" s="135"/>
      <c r="CZ343" s="135"/>
      <c r="DA343" s="135"/>
      <c r="DB343" s="135"/>
      <c r="DC343" s="135"/>
      <c r="DD343" s="135"/>
      <c r="DE343" s="135"/>
      <c r="DF343" s="135"/>
      <c r="DG343" s="135"/>
    </row>
    <row r="344" spans="18:111" x14ac:dyDescent="0.2">
      <c r="R344" s="1"/>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c r="CX344" s="135"/>
      <c r="CY344" s="135"/>
      <c r="CZ344" s="135"/>
      <c r="DA344" s="135"/>
      <c r="DB344" s="135"/>
      <c r="DC344" s="135"/>
      <c r="DD344" s="135"/>
      <c r="DE344" s="135"/>
      <c r="DF344" s="135"/>
      <c r="DG344" s="135"/>
    </row>
    <row r="345" spans="18:111" x14ac:dyDescent="0.2">
      <c r="R345" s="1"/>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c r="CX345" s="135"/>
      <c r="CY345" s="135"/>
      <c r="CZ345" s="135"/>
      <c r="DA345" s="135"/>
      <c r="DB345" s="135"/>
      <c r="DC345" s="135"/>
      <c r="DD345" s="135"/>
      <c r="DE345" s="135"/>
      <c r="DF345" s="135"/>
      <c r="DG345" s="135"/>
    </row>
    <row r="346" spans="18:111" x14ac:dyDescent="0.2">
      <c r="R346" s="1"/>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c r="CX346" s="135"/>
      <c r="CY346" s="135"/>
      <c r="CZ346" s="135"/>
      <c r="DA346" s="135"/>
      <c r="DB346" s="135"/>
      <c r="DC346" s="135"/>
      <c r="DD346" s="135"/>
      <c r="DE346" s="135"/>
      <c r="DF346" s="135"/>
      <c r="DG346" s="135"/>
    </row>
    <row r="347" spans="18:111" x14ac:dyDescent="0.2">
      <c r="R347" s="1"/>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c r="CX347" s="135"/>
      <c r="CY347" s="135"/>
      <c r="CZ347" s="135"/>
      <c r="DA347" s="135"/>
      <c r="DB347" s="135"/>
      <c r="DC347" s="135"/>
      <c r="DD347" s="135"/>
      <c r="DE347" s="135"/>
      <c r="DF347" s="135"/>
      <c r="DG347" s="135"/>
    </row>
    <row r="348" spans="18:111" x14ac:dyDescent="0.2">
      <c r="R348" s="1"/>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c r="CX348" s="135"/>
      <c r="CY348" s="135"/>
      <c r="CZ348" s="135"/>
      <c r="DA348" s="135"/>
      <c r="DB348" s="135"/>
      <c r="DC348" s="135"/>
      <c r="DD348" s="135"/>
      <c r="DE348" s="135"/>
      <c r="DF348" s="135"/>
      <c r="DG348" s="135"/>
    </row>
    <row r="349" spans="18:111" x14ac:dyDescent="0.2">
      <c r="R349" s="1"/>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c r="CX349" s="135"/>
      <c r="CY349" s="135"/>
      <c r="CZ349" s="135"/>
      <c r="DA349" s="135"/>
      <c r="DB349" s="135"/>
      <c r="DC349" s="135"/>
      <c r="DD349" s="135"/>
      <c r="DE349" s="135"/>
      <c r="DF349" s="135"/>
      <c r="DG349" s="135"/>
    </row>
    <row r="350" spans="18:111" x14ac:dyDescent="0.2">
      <c r="R350" s="1"/>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c r="CX350" s="135"/>
      <c r="CY350" s="135"/>
      <c r="CZ350" s="135"/>
      <c r="DA350" s="135"/>
      <c r="DB350" s="135"/>
      <c r="DC350" s="135"/>
      <c r="DD350" s="135"/>
      <c r="DE350" s="135"/>
      <c r="DF350" s="135"/>
      <c r="DG350" s="135"/>
    </row>
    <row r="351" spans="18:111" x14ac:dyDescent="0.2">
      <c r="R351" s="1"/>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c r="CX351" s="135"/>
      <c r="CY351" s="135"/>
      <c r="CZ351" s="135"/>
      <c r="DA351" s="135"/>
      <c r="DB351" s="135"/>
      <c r="DC351" s="135"/>
      <c r="DD351" s="135"/>
      <c r="DE351" s="135"/>
      <c r="DF351" s="135"/>
      <c r="DG351" s="135"/>
    </row>
    <row r="352" spans="18:111" x14ac:dyDescent="0.2">
      <c r="R352" s="1"/>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c r="CX352" s="135"/>
      <c r="CY352" s="135"/>
      <c r="CZ352" s="135"/>
      <c r="DA352" s="135"/>
      <c r="DB352" s="135"/>
      <c r="DC352" s="135"/>
      <c r="DD352" s="135"/>
      <c r="DE352" s="135"/>
      <c r="DF352" s="135"/>
      <c r="DG352" s="135"/>
    </row>
    <row r="353" spans="18:111" x14ac:dyDescent="0.2">
      <c r="R353" s="1"/>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c r="CX353" s="135"/>
      <c r="CY353" s="135"/>
      <c r="CZ353" s="135"/>
      <c r="DA353" s="135"/>
      <c r="DB353" s="135"/>
      <c r="DC353" s="135"/>
      <c r="DD353" s="135"/>
      <c r="DE353" s="135"/>
      <c r="DF353" s="135"/>
      <c r="DG353" s="135"/>
    </row>
    <row r="354" spans="18:111" x14ac:dyDescent="0.2">
      <c r="R354" s="1"/>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c r="CX354" s="135"/>
      <c r="CY354" s="135"/>
      <c r="CZ354" s="135"/>
      <c r="DA354" s="135"/>
      <c r="DB354" s="135"/>
      <c r="DC354" s="135"/>
      <c r="DD354" s="135"/>
      <c r="DE354" s="135"/>
      <c r="DF354" s="135"/>
      <c r="DG354" s="135"/>
    </row>
    <row r="355" spans="18:111" x14ac:dyDescent="0.2">
      <c r="R355" s="1"/>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c r="CX355" s="135"/>
      <c r="CY355" s="135"/>
      <c r="CZ355" s="135"/>
      <c r="DA355" s="135"/>
      <c r="DB355" s="135"/>
      <c r="DC355" s="135"/>
      <c r="DD355" s="135"/>
      <c r="DE355" s="135"/>
      <c r="DF355" s="135"/>
      <c r="DG355" s="135"/>
    </row>
    <row r="356" spans="18:111" x14ac:dyDescent="0.2">
      <c r="R356" s="1"/>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c r="CX356" s="135"/>
      <c r="CY356" s="135"/>
      <c r="CZ356" s="135"/>
      <c r="DA356" s="135"/>
      <c r="DB356" s="135"/>
      <c r="DC356" s="135"/>
      <c r="DD356" s="135"/>
      <c r="DE356" s="135"/>
      <c r="DF356" s="135"/>
      <c r="DG356" s="135"/>
    </row>
    <row r="357" spans="18:111" x14ac:dyDescent="0.2">
      <c r="R357" s="1"/>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c r="CX357" s="135"/>
      <c r="CY357" s="135"/>
      <c r="CZ357" s="135"/>
      <c r="DA357" s="135"/>
      <c r="DB357" s="135"/>
      <c r="DC357" s="135"/>
      <c r="DD357" s="135"/>
      <c r="DE357" s="135"/>
      <c r="DF357" s="135"/>
      <c r="DG357" s="135"/>
    </row>
    <row r="358" spans="18:111" x14ac:dyDescent="0.2">
      <c r="R358" s="1"/>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c r="CX358" s="135"/>
      <c r="CY358" s="135"/>
      <c r="CZ358" s="135"/>
      <c r="DA358" s="135"/>
      <c r="DB358" s="135"/>
      <c r="DC358" s="135"/>
      <c r="DD358" s="135"/>
      <c r="DE358" s="135"/>
      <c r="DF358" s="135"/>
      <c r="DG358" s="135"/>
    </row>
    <row r="359" spans="18:111" x14ac:dyDescent="0.2">
      <c r="R359" s="1"/>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c r="CX359" s="135"/>
      <c r="CY359" s="135"/>
      <c r="CZ359" s="135"/>
      <c r="DA359" s="135"/>
      <c r="DB359" s="135"/>
      <c r="DC359" s="135"/>
      <c r="DD359" s="135"/>
      <c r="DE359" s="135"/>
      <c r="DF359" s="135"/>
      <c r="DG359" s="135"/>
    </row>
    <row r="360" spans="18:111" x14ac:dyDescent="0.2">
      <c r="R360" s="1"/>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c r="CX360" s="135"/>
      <c r="CY360" s="135"/>
      <c r="CZ360" s="135"/>
      <c r="DA360" s="135"/>
      <c r="DB360" s="135"/>
      <c r="DC360" s="135"/>
      <c r="DD360" s="135"/>
      <c r="DE360" s="135"/>
      <c r="DF360" s="135"/>
      <c r="DG360" s="135"/>
    </row>
    <row r="361" spans="18:111" x14ac:dyDescent="0.2">
      <c r="R361" s="1"/>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c r="CX361" s="135"/>
      <c r="CY361" s="135"/>
      <c r="CZ361" s="135"/>
      <c r="DA361" s="135"/>
      <c r="DB361" s="135"/>
      <c r="DC361" s="135"/>
      <c r="DD361" s="135"/>
      <c r="DE361" s="135"/>
      <c r="DF361" s="135"/>
      <c r="DG361" s="135"/>
    </row>
    <row r="362" spans="18:111" x14ac:dyDescent="0.2">
      <c r="R362" s="1"/>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c r="CX362" s="135"/>
      <c r="CY362" s="135"/>
      <c r="CZ362" s="135"/>
      <c r="DA362" s="135"/>
      <c r="DB362" s="135"/>
      <c r="DC362" s="135"/>
      <c r="DD362" s="135"/>
      <c r="DE362" s="135"/>
      <c r="DF362" s="135"/>
      <c r="DG362" s="135"/>
    </row>
    <row r="363" spans="18:111" x14ac:dyDescent="0.2">
      <c r="R363" s="1"/>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c r="CX363" s="135"/>
      <c r="CY363" s="135"/>
      <c r="CZ363" s="135"/>
      <c r="DA363" s="135"/>
      <c r="DB363" s="135"/>
      <c r="DC363" s="135"/>
      <c r="DD363" s="135"/>
      <c r="DE363" s="135"/>
      <c r="DF363" s="135"/>
      <c r="DG363" s="135"/>
    </row>
    <row r="364" spans="18:111" x14ac:dyDescent="0.2">
      <c r="R364" s="1"/>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c r="CX364" s="135"/>
      <c r="CY364" s="135"/>
      <c r="CZ364" s="135"/>
      <c r="DA364" s="135"/>
      <c r="DB364" s="135"/>
      <c r="DC364" s="135"/>
      <c r="DD364" s="135"/>
      <c r="DE364" s="135"/>
      <c r="DF364" s="135"/>
      <c r="DG364" s="135"/>
    </row>
    <row r="365" spans="18:111" x14ac:dyDescent="0.2">
      <c r="R365" s="1"/>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c r="CX365" s="135"/>
      <c r="CY365" s="135"/>
      <c r="CZ365" s="135"/>
      <c r="DA365" s="135"/>
      <c r="DB365" s="135"/>
      <c r="DC365" s="135"/>
      <c r="DD365" s="135"/>
      <c r="DE365" s="135"/>
      <c r="DF365" s="135"/>
      <c r="DG365" s="135"/>
    </row>
    <row r="366" spans="18:111" x14ac:dyDescent="0.2">
      <c r="R366" s="1"/>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c r="CX366" s="135"/>
      <c r="CY366" s="135"/>
      <c r="CZ366" s="135"/>
      <c r="DA366" s="135"/>
      <c r="DB366" s="135"/>
      <c r="DC366" s="135"/>
      <c r="DD366" s="135"/>
      <c r="DE366" s="135"/>
      <c r="DF366" s="135"/>
      <c r="DG366" s="135"/>
    </row>
    <row r="367" spans="18:111" x14ac:dyDescent="0.2">
      <c r="R367" s="1"/>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c r="CX367" s="135"/>
      <c r="CY367" s="135"/>
      <c r="CZ367" s="135"/>
      <c r="DA367" s="135"/>
      <c r="DB367" s="135"/>
      <c r="DC367" s="135"/>
      <c r="DD367" s="135"/>
      <c r="DE367" s="135"/>
      <c r="DF367" s="135"/>
      <c r="DG367" s="135"/>
    </row>
    <row r="368" spans="18:111" x14ac:dyDescent="0.2">
      <c r="R368" s="1"/>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c r="CX368" s="135"/>
      <c r="CY368" s="135"/>
      <c r="CZ368" s="135"/>
      <c r="DA368" s="135"/>
      <c r="DB368" s="135"/>
      <c r="DC368" s="135"/>
      <c r="DD368" s="135"/>
      <c r="DE368" s="135"/>
      <c r="DF368" s="135"/>
      <c r="DG368" s="135"/>
    </row>
    <row r="369" spans="18:111" x14ac:dyDescent="0.2">
      <c r="R369" s="1"/>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c r="CX369" s="135"/>
      <c r="CY369" s="135"/>
      <c r="CZ369" s="135"/>
      <c r="DA369" s="135"/>
      <c r="DB369" s="135"/>
      <c r="DC369" s="135"/>
      <c r="DD369" s="135"/>
      <c r="DE369" s="135"/>
      <c r="DF369" s="135"/>
      <c r="DG369" s="135"/>
    </row>
    <row r="370" spans="18:111" x14ac:dyDescent="0.2">
      <c r="R370" s="1"/>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c r="CX370" s="135"/>
      <c r="CY370" s="135"/>
      <c r="CZ370" s="135"/>
      <c r="DA370" s="135"/>
      <c r="DB370" s="135"/>
      <c r="DC370" s="135"/>
      <c r="DD370" s="135"/>
      <c r="DE370" s="135"/>
      <c r="DF370" s="135"/>
      <c r="DG370" s="135"/>
    </row>
    <row r="371" spans="18:111" x14ac:dyDescent="0.2">
      <c r="R371" s="1"/>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c r="CX371" s="135"/>
      <c r="CY371" s="135"/>
      <c r="CZ371" s="135"/>
      <c r="DA371" s="135"/>
      <c r="DB371" s="135"/>
      <c r="DC371" s="135"/>
      <c r="DD371" s="135"/>
      <c r="DE371" s="135"/>
      <c r="DF371" s="135"/>
      <c r="DG371" s="135"/>
    </row>
    <row r="372" spans="18:111" x14ac:dyDescent="0.2">
      <c r="R372" s="1"/>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c r="CX372" s="135"/>
      <c r="CY372" s="135"/>
      <c r="CZ372" s="135"/>
      <c r="DA372" s="135"/>
      <c r="DB372" s="135"/>
      <c r="DC372" s="135"/>
      <c r="DD372" s="135"/>
      <c r="DE372" s="135"/>
      <c r="DF372" s="135"/>
      <c r="DG372" s="135"/>
    </row>
    <row r="373" spans="18:111" x14ac:dyDescent="0.2">
      <c r="R373" s="1"/>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c r="CX373" s="135"/>
      <c r="CY373" s="135"/>
      <c r="CZ373" s="135"/>
      <c r="DA373" s="135"/>
      <c r="DB373" s="135"/>
      <c r="DC373" s="135"/>
      <c r="DD373" s="135"/>
      <c r="DE373" s="135"/>
      <c r="DF373" s="135"/>
      <c r="DG373" s="135"/>
    </row>
    <row r="374" spans="18:111" x14ac:dyDescent="0.2">
      <c r="R374" s="1"/>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c r="CX374" s="135"/>
      <c r="CY374" s="135"/>
      <c r="CZ374" s="135"/>
      <c r="DA374" s="135"/>
      <c r="DB374" s="135"/>
      <c r="DC374" s="135"/>
      <c r="DD374" s="135"/>
      <c r="DE374" s="135"/>
      <c r="DF374" s="135"/>
      <c r="DG374" s="135"/>
    </row>
    <row r="375" spans="18:111" x14ac:dyDescent="0.2">
      <c r="R375" s="1"/>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c r="CX375" s="135"/>
      <c r="CY375" s="135"/>
      <c r="CZ375" s="135"/>
      <c r="DA375" s="135"/>
      <c r="DB375" s="135"/>
      <c r="DC375" s="135"/>
      <c r="DD375" s="135"/>
      <c r="DE375" s="135"/>
      <c r="DF375" s="135"/>
      <c r="DG375" s="135"/>
    </row>
    <row r="376" spans="18:111" x14ac:dyDescent="0.2">
      <c r="R376" s="1"/>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c r="CX376" s="135"/>
      <c r="CY376" s="135"/>
      <c r="CZ376" s="135"/>
      <c r="DA376" s="135"/>
      <c r="DB376" s="135"/>
      <c r="DC376" s="135"/>
      <c r="DD376" s="135"/>
      <c r="DE376" s="135"/>
      <c r="DF376" s="135"/>
      <c r="DG376" s="135"/>
    </row>
    <row r="377" spans="18:111" x14ac:dyDescent="0.2">
      <c r="R377" s="1"/>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c r="CX377" s="135"/>
      <c r="CY377" s="135"/>
      <c r="CZ377" s="135"/>
      <c r="DA377" s="135"/>
      <c r="DB377" s="135"/>
      <c r="DC377" s="135"/>
      <c r="DD377" s="135"/>
      <c r="DE377" s="135"/>
      <c r="DF377" s="135"/>
      <c r="DG377" s="135"/>
    </row>
    <row r="378" spans="18:111" x14ac:dyDescent="0.2">
      <c r="R378" s="1"/>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c r="CX378" s="135"/>
      <c r="CY378" s="135"/>
      <c r="CZ378" s="135"/>
      <c r="DA378" s="135"/>
      <c r="DB378" s="135"/>
      <c r="DC378" s="135"/>
      <c r="DD378" s="135"/>
      <c r="DE378" s="135"/>
      <c r="DF378" s="135"/>
      <c r="DG378" s="135"/>
    </row>
    <row r="379" spans="18:111" x14ac:dyDescent="0.2">
      <c r="R379" s="1"/>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c r="CX379" s="135"/>
      <c r="CY379" s="135"/>
      <c r="CZ379" s="135"/>
      <c r="DA379" s="135"/>
      <c r="DB379" s="135"/>
      <c r="DC379" s="135"/>
      <c r="DD379" s="135"/>
      <c r="DE379" s="135"/>
      <c r="DF379" s="135"/>
      <c r="DG379" s="135"/>
    </row>
    <row r="380" spans="18:111" x14ac:dyDescent="0.2">
      <c r="R380" s="1"/>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c r="CX380" s="135"/>
      <c r="CY380" s="135"/>
      <c r="CZ380" s="135"/>
      <c r="DA380" s="135"/>
      <c r="DB380" s="135"/>
      <c r="DC380" s="135"/>
      <c r="DD380" s="135"/>
      <c r="DE380" s="135"/>
      <c r="DF380" s="135"/>
      <c r="DG380" s="135"/>
    </row>
    <row r="381" spans="18:111" x14ac:dyDescent="0.2">
      <c r="R381" s="1"/>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c r="CX381" s="135"/>
      <c r="CY381" s="135"/>
      <c r="CZ381" s="135"/>
      <c r="DA381" s="135"/>
      <c r="DB381" s="135"/>
      <c r="DC381" s="135"/>
      <c r="DD381" s="135"/>
      <c r="DE381" s="135"/>
      <c r="DF381" s="135"/>
      <c r="DG381" s="135"/>
    </row>
    <row r="382" spans="18:111" x14ac:dyDescent="0.2">
      <c r="R382" s="1"/>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c r="CX382" s="135"/>
      <c r="CY382" s="135"/>
      <c r="CZ382" s="135"/>
      <c r="DA382" s="135"/>
      <c r="DB382" s="135"/>
      <c r="DC382" s="135"/>
      <c r="DD382" s="135"/>
      <c r="DE382" s="135"/>
      <c r="DF382" s="135"/>
      <c r="DG382" s="135"/>
    </row>
    <row r="383" spans="18:111" x14ac:dyDescent="0.2">
      <c r="R383" s="1"/>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c r="CX383" s="135"/>
      <c r="CY383" s="135"/>
      <c r="CZ383" s="135"/>
      <c r="DA383" s="135"/>
      <c r="DB383" s="135"/>
      <c r="DC383" s="135"/>
      <c r="DD383" s="135"/>
      <c r="DE383" s="135"/>
      <c r="DF383" s="135"/>
      <c r="DG383" s="135"/>
    </row>
    <row r="384" spans="18:111" x14ac:dyDescent="0.2">
      <c r="R384" s="1"/>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c r="CX384" s="135"/>
      <c r="CY384" s="135"/>
      <c r="CZ384" s="135"/>
      <c r="DA384" s="135"/>
      <c r="DB384" s="135"/>
      <c r="DC384" s="135"/>
      <c r="DD384" s="135"/>
      <c r="DE384" s="135"/>
      <c r="DF384" s="135"/>
      <c r="DG384" s="135"/>
    </row>
    <row r="385" spans="18:111" x14ac:dyDescent="0.2">
      <c r="R385" s="1"/>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c r="CX385" s="135"/>
      <c r="CY385" s="135"/>
      <c r="CZ385" s="135"/>
      <c r="DA385" s="135"/>
      <c r="DB385" s="135"/>
      <c r="DC385" s="135"/>
      <c r="DD385" s="135"/>
      <c r="DE385" s="135"/>
      <c r="DF385" s="135"/>
      <c r="DG385" s="135"/>
    </row>
    <row r="386" spans="18:111" x14ac:dyDescent="0.2">
      <c r="R386" s="1"/>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c r="CX386" s="135"/>
      <c r="CY386" s="135"/>
      <c r="CZ386" s="135"/>
      <c r="DA386" s="135"/>
      <c r="DB386" s="135"/>
      <c r="DC386" s="135"/>
      <c r="DD386" s="135"/>
      <c r="DE386" s="135"/>
      <c r="DF386" s="135"/>
      <c r="DG386" s="135"/>
    </row>
    <row r="387" spans="18:111" x14ac:dyDescent="0.2">
      <c r="R387" s="1"/>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c r="CX387" s="135"/>
      <c r="CY387" s="135"/>
      <c r="CZ387" s="135"/>
      <c r="DA387" s="135"/>
      <c r="DB387" s="135"/>
      <c r="DC387" s="135"/>
      <c r="DD387" s="135"/>
      <c r="DE387" s="135"/>
      <c r="DF387" s="135"/>
      <c r="DG387" s="135"/>
    </row>
    <row r="388" spans="18:111" x14ac:dyDescent="0.2">
      <c r="R388" s="1"/>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c r="CX388" s="135"/>
      <c r="CY388" s="135"/>
      <c r="CZ388" s="135"/>
      <c r="DA388" s="135"/>
      <c r="DB388" s="135"/>
      <c r="DC388" s="135"/>
      <c r="DD388" s="135"/>
      <c r="DE388" s="135"/>
      <c r="DF388" s="135"/>
      <c r="DG388" s="135"/>
    </row>
    <row r="389" spans="18:111" x14ac:dyDescent="0.2">
      <c r="R389" s="1"/>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c r="CX389" s="135"/>
      <c r="CY389" s="135"/>
      <c r="CZ389" s="135"/>
      <c r="DA389" s="135"/>
      <c r="DB389" s="135"/>
      <c r="DC389" s="135"/>
      <c r="DD389" s="135"/>
      <c r="DE389" s="135"/>
      <c r="DF389" s="135"/>
      <c r="DG389" s="135"/>
    </row>
    <row r="390" spans="18:111" x14ac:dyDescent="0.2">
      <c r="R390" s="1"/>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c r="CX390" s="135"/>
      <c r="CY390" s="135"/>
      <c r="CZ390" s="135"/>
      <c r="DA390" s="135"/>
      <c r="DB390" s="135"/>
      <c r="DC390" s="135"/>
      <c r="DD390" s="135"/>
      <c r="DE390" s="135"/>
      <c r="DF390" s="135"/>
      <c r="DG390" s="135"/>
    </row>
    <row r="391" spans="18:111" x14ac:dyDescent="0.2">
      <c r="R391" s="1"/>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c r="CX391" s="135"/>
      <c r="CY391" s="135"/>
      <c r="CZ391" s="135"/>
      <c r="DA391" s="135"/>
      <c r="DB391" s="135"/>
      <c r="DC391" s="135"/>
      <c r="DD391" s="135"/>
      <c r="DE391" s="135"/>
      <c r="DF391" s="135"/>
      <c r="DG391" s="135"/>
    </row>
    <row r="392" spans="18:111" x14ac:dyDescent="0.2">
      <c r="R392" s="1"/>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c r="CX392" s="135"/>
      <c r="CY392" s="135"/>
      <c r="CZ392" s="135"/>
      <c r="DA392" s="135"/>
      <c r="DB392" s="135"/>
      <c r="DC392" s="135"/>
      <c r="DD392" s="135"/>
      <c r="DE392" s="135"/>
      <c r="DF392" s="135"/>
      <c r="DG392" s="135"/>
    </row>
    <row r="393" spans="18:111" x14ac:dyDescent="0.2">
      <c r="R393" s="1"/>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c r="CX393" s="135"/>
      <c r="CY393" s="135"/>
      <c r="CZ393" s="135"/>
      <c r="DA393" s="135"/>
      <c r="DB393" s="135"/>
      <c r="DC393" s="135"/>
      <c r="DD393" s="135"/>
      <c r="DE393" s="135"/>
      <c r="DF393" s="135"/>
      <c r="DG393" s="135"/>
    </row>
    <row r="394" spans="18:111" x14ac:dyDescent="0.2">
      <c r="R394" s="1"/>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c r="CX394" s="135"/>
      <c r="CY394" s="135"/>
      <c r="CZ394" s="135"/>
      <c r="DA394" s="135"/>
      <c r="DB394" s="135"/>
      <c r="DC394" s="135"/>
      <c r="DD394" s="135"/>
      <c r="DE394" s="135"/>
      <c r="DF394" s="135"/>
      <c r="DG394" s="135"/>
    </row>
    <row r="395" spans="18:111" x14ac:dyDescent="0.2">
      <c r="R395" s="1"/>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c r="CX395" s="135"/>
      <c r="CY395" s="135"/>
      <c r="CZ395" s="135"/>
      <c r="DA395" s="135"/>
      <c r="DB395" s="135"/>
      <c r="DC395" s="135"/>
      <c r="DD395" s="135"/>
      <c r="DE395" s="135"/>
      <c r="DF395" s="135"/>
      <c r="DG395" s="135"/>
    </row>
    <row r="396" spans="18:111" x14ac:dyDescent="0.2">
      <c r="R396" s="1"/>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c r="CX396" s="135"/>
      <c r="CY396" s="135"/>
      <c r="CZ396" s="135"/>
      <c r="DA396" s="135"/>
      <c r="DB396" s="135"/>
      <c r="DC396" s="135"/>
      <c r="DD396" s="135"/>
      <c r="DE396" s="135"/>
      <c r="DF396" s="135"/>
      <c r="DG396" s="135"/>
    </row>
    <row r="397" spans="18:111" x14ac:dyDescent="0.2">
      <c r="R397" s="1"/>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c r="CX397" s="135"/>
      <c r="CY397" s="135"/>
      <c r="CZ397" s="135"/>
      <c r="DA397" s="135"/>
      <c r="DB397" s="135"/>
      <c r="DC397" s="135"/>
      <c r="DD397" s="135"/>
      <c r="DE397" s="135"/>
      <c r="DF397" s="135"/>
      <c r="DG397" s="135"/>
    </row>
    <row r="398" spans="18:111" x14ac:dyDescent="0.2">
      <c r="R398" s="1"/>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c r="CX398" s="135"/>
      <c r="CY398" s="135"/>
      <c r="CZ398" s="135"/>
      <c r="DA398" s="135"/>
      <c r="DB398" s="135"/>
      <c r="DC398" s="135"/>
      <c r="DD398" s="135"/>
      <c r="DE398" s="135"/>
      <c r="DF398" s="135"/>
      <c r="DG398" s="135"/>
    </row>
    <row r="399" spans="18:111" x14ac:dyDescent="0.2">
      <c r="R399" s="1"/>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c r="CX399" s="135"/>
      <c r="CY399" s="135"/>
      <c r="CZ399" s="135"/>
      <c r="DA399" s="135"/>
      <c r="DB399" s="135"/>
      <c r="DC399" s="135"/>
      <c r="DD399" s="135"/>
      <c r="DE399" s="135"/>
      <c r="DF399" s="135"/>
      <c r="DG399" s="135"/>
    </row>
    <row r="400" spans="18:111" x14ac:dyDescent="0.2">
      <c r="R400" s="1"/>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c r="CX400" s="135"/>
      <c r="CY400" s="135"/>
      <c r="CZ400" s="135"/>
      <c r="DA400" s="135"/>
      <c r="DB400" s="135"/>
      <c r="DC400" s="135"/>
      <c r="DD400" s="135"/>
      <c r="DE400" s="135"/>
      <c r="DF400" s="135"/>
      <c r="DG400" s="135"/>
    </row>
    <row r="401" spans="18:111" x14ac:dyDescent="0.2">
      <c r="R401" s="1"/>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c r="CX401" s="135"/>
      <c r="CY401" s="135"/>
      <c r="CZ401" s="135"/>
      <c r="DA401" s="135"/>
      <c r="DB401" s="135"/>
      <c r="DC401" s="135"/>
      <c r="DD401" s="135"/>
      <c r="DE401" s="135"/>
      <c r="DF401" s="135"/>
      <c r="DG401" s="135"/>
    </row>
    <row r="402" spans="18:111" x14ac:dyDescent="0.2">
      <c r="R402" s="1"/>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c r="CX402" s="135"/>
      <c r="CY402" s="135"/>
      <c r="CZ402" s="135"/>
      <c r="DA402" s="135"/>
      <c r="DB402" s="135"/>
      <c r="DC402" s="135"/>
      <c r="DD402" s="135"/>
      <c r="DE402" s="135"/>
      <c r="DF402" s="135"/>
      <c r="DG402" s="135"/>
    </row>
    <row r="403" spans="18:111" x14ac:dyDescent="0.2">
      <c r="R403" s="1"/>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c r="CX403" s="135"/>
      <c r="CY403" s="135"/>
      <c r="CZ403" s="135"/>
      <c r="DA403" s="135"/>
      <c r="DB403" s="135"/>
      <c r="DC403" s="135"/>
      <c r="DD403" s="135"/>
      <c r="DE403" s="135"/>
      <c r="DF403" s="135"/>
      <c r="DG403" s="135"/>
    </row>
    <row r="404" spans="18:111" x14ac:dyDescent="0.2">
      <c r="R404" s="1"/>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c r="CX404" s="135"/>
      <c r="CY404" s="135"/>
      <c r="CZ404" s="135"/>
      <c r="DA404" s="135"/>
      <c r="DB404" s="135"/>
      <c r="DC404" s="135"/>
      <c r="DD404" s="135"/>
      <c r="DE404" s="135"/>
      <c r="DF404" s="135"/>
      <c r="DG404" s="135"/>
    </row>
    <row r="405" spans="18:111" x14ac:dyDescent="0.2">
      <c r="R405" s="1"/>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c r="CX405" s="135"/>
      <c r="CY405" s="135"/>
      <c r="CZ405" s="135"/>
      <c r="DA405" s="135"/>
      <c r="DB405" s="135"/>
      <c r="DC405" s="135"/>
      <c r="DD405" s="135"/>
      <c r="DE405" s="135"/>
      <c r="DF405" s="135"/>
      <c r="DG405" s="135"/>
    </row>
    <row r="406" spans="18:111" x14ac:dyDescent="0.2">
      <c r="R406" s="1"/>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c r="CX406" s="135"/>
      <c r="CY406" s="135"/>
      <c r="CZ406" s="135"/>
      <c r="DA406" s="135"/>
      <c r="DB406" s="135"/>
      <c r="DC406" s="135"/>
      <c r="DD406" s="135"/>
      <c r="DE406" s="135"/>
      <c r="DF406" s="135"/>
      <c r="DG406" s="135"/>
    </row>
    <row r="407" spans="18:111" x14ac:dyDescent="0.2">
      <c r="R407" s="1"/>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c r="CX407" s="135"/>
      <c r="CY407" s="135"/>
      <c r="CZ407" s="135"/>
      <c r="DA407" s="135"/>
      <c r="DB407" s="135"/>
      <c r="DC407" s="135"/>
      <c r="DD407" s="135"/>
      <c r="DE407" s="135"/>
      <c r="DF407" s="135"/>
      <c r="DG407" s="135"/>
    </row>
    <row r="408" spans="18:111" x14ac:dyDescent="0.2">
      <c r="R408" s="1"/>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c r="CX408" s="135"/>
      <c r="CY408" s="135"/>
      <c r="CZ408" s="135"/>
      <c r="DA408" s="135"/>
      <c r="DB408" s="135"/>
      <c r="DC408" s="135"/>
      <c r="DD408" s="135"/>
      <c r="DE408" s="135"/>
      <c r="DF408" s="135"/>
      <c r="DG408" s="135"/>
    </row>
    <row r="409" spans="18:111" x14ac:dyDescent="0.2">
      <c r="R409" s="1"/>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c r="CX409" s="135"/>
      <c r="CY409" s="135"/>
      <c r="CZ409" s="135"/>
      <c r="DA409" s="135"/>
      <c r="DB409" s="135"/>
      <c r="DC409" s="135"/>
      <c r="DD409" s="135"/>
      <c r="DE409" s="135"/>
      <c r="DF409" s="135"/>
      <c r="DG409" s="135"/>
    </row>
    <row r="410" spans="18:111" x14ac:dyDescent="0.2">
      <c r="R410" s="1"/>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c r="CX410" s="135"/>
      <c r="CY410" s="135"/>
      <c r="CZ410" s="135"/>
      <c r="DA410" s="135"/>
      <c r="DB410" s="135"/>
      <c r="DC410" s="135"/>
      <c r="DD410" s="135"/>
      <c r="DE410" s="135"/>
      <c r="DF410" s="135"/>
      <c r="DG410" s="135"/>
    </row>
    <row r="411" spans="18:111" x14ac:dyDescent="0.2">
      <c r="R411" s="1"/>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c r="CX411" s="135"/>
      <c r="CY411" s="135"/>
      <c r="CZ411" s="135"/>
      <c r="DA411" s="135"/>
      <c r="DB411" s="135"/>
      <c r="DC411" s="135"/>
      <c r="DD411" s="135"/>
      <c r="DE411" s="135"/>
      <c r="DF411" s="135"/>
      <c r="DG411" s="135"/>
    </row>
    <row r="412" spans="18:111" x14ac:dyDescent="0.2">
      <c r="R412" s="1"/>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c r="CX412" s="135"/>
      <c r="CY412" s="135"/>
      <c r="CZ412" s="135"/>
      <c r="DA412" s="135"/>
      <c r="DB412" s="135"/>
      <c r="DC412" s="135"/>
      <c r="DD412" s="135"/>
      <c r="DE412" s="135"/>
      <c r="DF412" s="135"/>
      <c r="DG412" s="135"/>
    </row>
  </sheetData>
  <sheetProtection algorithmName="SHA-512" hashValue="Agys/+bHmD0zh9dDMXjI2jWlNxMcbI+waMmH62Zzc1J04cAN86iRyWIXt2/Kct8HtkJFeB8YZj0ghmU26e0tUg==" saltValue="g+hL80ncVvwhTqm5TBNyYw==" spinCount="100000" sheet="1" selectLockedCells="1"/>
  <protectedRanges>
    <protectedRange sqref="R69" name="Range1"/>
  </protectedRanges>
  <mergeCells count="233">
    <mergeCell ref="F141:H141"/>
    <mergeCell ref="F140:H140"/>
    <mergeCell ref="N140:P140"/>
    <mergeCell ref="B140:D140"/>
    <mergeCell ref="B137:E137"/>
    <mergeCell ref="B138:E138"/>
    <mergeCell ref="N141:P141"/>
    <mergeCell ref="B141:D141"/>
    <mergeCell ref="H137:L137"/>
    <mergeCell ref="B136:P136"/>
    <mergeCell ref="B139:E139"/>
    <mergeCell ref="H139:L139"/>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8:P138"/>
    <mergeCell ref="N7:P7"/>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21:I21"/>
    <mergeCell ref="L21:M21"/>
    <mergeCell ref="N21:P21"/>
    <mergeCell ref="A24:Q24"/>
    <mergeCell ref="B26:Q26"/>
    <mergeCell ref="B28:D28"/>
    <mergeCell ref="F28:H28"/>
    <mergeCell ref="L28:M28"/>
    <mergeCell ref="N28:P28"/>
    <mergeCell ref="B32:D32"/>
    <mergeCell ref="F32:H32"/>
    <mergeCell ref="B33:J33"/>
    <mergeCell ref="L33:M33"/>
    <mergeCell ref="N33:P33"/>
    <mergeCell ref="B36:P36"/>
    <mergeCell ref="B29:D29"/>
    <mergeCell ref="N29:P29"/>
    <mergeCell ref="B30:Q30"/>
    <mergeCell ref="B31:D31"/>
    <mergeCell ref="F31:H31"/>
    <mergeCell ref="L31:M31"/>
    <mergeCell ref="N31:P31"/>
    <mergeCell ref="B38:C38"/>
    <mergeCell ref="E38:F38"/>
    <mergeCell ref="H38:I38"/>
    <mergeCell ref="K38:L38"/>
    <mergeCell ref="N38:P38"/>
    <mergeCell ref="B39:C39"/>
    <mergeCell ref="E39:F39"/>
    <mergeCell ref="H39:I39"/>
    <mergeCell ref="J39:M39"/>
    <mergeCell ref="N39:P39"/>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54:J54"/>
    <mergeCell ref="N54:P54"/>
    <mergeCell ref="B55:J55"/>
    <mergeCell ref="K55:L55"/>
    <mergeCell ref="N55:P55"/>
    <mergeCell ref="B51:L51"/>
    <mergeCell ref="N51:P51"/>
    <mergeCell ref="B52:L52"/>
    <mergeCell ref="B53:L53"/>
    <mergeCell ref="N53:P53"/>
    <mergeCell ref="B63:D63"/>
    <mergeCell ref="F63:H63"/>
    <mergeCell ref="L63:M63"/>
    <mergeCell ref="N63:P63"/>
    <mergeCell ref="B64:D64"/>
    <mergeCell ref="F64:H64"/>
    <mergeCell ref="B59:D59"/>
    <mergeCell ref="F59:H59"/>
    <mergeCell ref="L59:M59"/>
    <mergeCell ref="N59:P59"/>
    <mergeCell ref="B60:D60"/>
    <mergeCell ref="F60:H60"/>
    <mergeCell ref="A69:C69"/>
    <mergeCell ref="D69:H69"/>
    <mergeCell ref="A72:Q72"/>
    <mergeCell ref="N75:P75"/>
    <mergeCell ref="A66:Q66"/>
    <mergeCell ref="A67:C67"/>
    <mergeCell ref="D67:H67"/>
    <mergeCell ref="K67:M67"/>
    <mergeCell ref="O67:P67"/>
    <mergeCell ref="A68:Q68"/>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L90:M90"/>
    <mergeCell ref="N90:P90"/>
    <mergeCell ref="B93:P93"/>
    <mergeCell ref="B95:D95"/>
    <mergeCell ref="F95:H95"/>
    <mergeCell ref="L95:M95"/>
    <mergeCell ref="N95:P95"/>
    <mergeCell ref="B90:H90"/>
    <mergeCell ref="I90:K90"/>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B110:D110"/>
    <mergeCell ref="F110:H110"/>
    <mergeCell ref="B132:Q132"/>
    <mergeCell ref="B134:D134"/>
    <mergeCell ref="F134:H134"/>
    <mergeCell ref="N134:P134"/>
    <mergeCell ref="B135:D135"/>
    <mergeCell ref="F135:H135"/>
    <mergeCell ref="N135:P135"/>
    <mergeCell ref="B128:D128"/>
    <mergeCell ref="F128:H128"/>
    <mergeCell ref="L128:M128"/>
    <mergeCell ref="N128:P128"/>
    <mergeCell ref="B129:D129"/>
    <mergeCell ref="N129:P129"/>
    <mergeCell ref="L110:M110"/>
    <mergeCell ref="N110:P110"/>
    <mergeCell ref="B119:C119"/>
    <mergeCell ref="D119:E119"/>
    <mergeCell ref="D120:I120"/>
    <mergeCell ref="D142:E142"/>
    <mergeCell ref="B65:C65"/>
    <mergeCell ref="A4:P4"/>
    <mergeCell ref="B122:J122"/>
    <mergeCell ref="L122:M122"/>
    <mergeCell ref="N122:P122"/>
    <mergeCell ref="B123:J123"/>
    <mergeCell ref="N123:P123"/>
    <mergeCell ref="B126:N126"/>
    <mergeCell ref="B118:M118"/>
    <mergeCell ref="N118:P118"/>
    <mergeCell ref="B121:J121"/>
    <mergeCell ref="N121:P121"/>
    <mergeCell ref="B111:D111"/>
    <mergeCell ref="F111:H111"/>
    <mergeCell ref="N111:P111"/>
    <mergeCell ref="B113:M113"/>
    <mergeCell ref="B115:J115"/>
    <mergeCell ref="L115:M115"/>
    <mergeCell ref="N115:P115"/>
    <mergeCell ref="B106:D106"/>
    <mergeCell ref="F106:H106"/>
    <mergeCell ref="N106:P106"/>
    <mergeCell ref="B108:N108"/>
  </mergeCells>
  <dataValidations count="2">
    <dataValidation type="custom" showInputMessage="1" showErrorMessage="1" errorTitle="Required" error="You must complete cell J120 (did the taxing district cause the error?)" sqref="N122:P122" xr:uid="{1187592D-7165-49E6-B30F-6A80FF7637DA}">
      <formula1>NOT(ISBLANK(J120))</formula1>
    </dataValidation>
    <dataValidation type="custom" showInputMessage="1" showErrorMessage="1" errorTitle="Required" error="You must enter the year of the error in cell F119" sqref="J120" xr:uid="{96440AB7-4748-45C7-A481-47F684B5915F}">
      <formula1>NOT(ISBLANK(F119))</formula1>
    </dataValidation>
  </dataValidation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5CC84C3E41378488A9C7A1A917402FB" ma:contentTypeVersion="17" ma:contentTypeDescription="Create a new document." ma:contentTypeScope="" ma:versionID="51044fa75f31e8899498357c39ebcb68">
  <xsd:schema xmlns:xsd="http://www.w3.org/2001/XMLSchema" xmlns:xs="http://www.w3.org/2001/XMLSchema" xmlns:p="http://schemas.microsoft.com/office/2006/metadata/properties" xmlns:ns1="http://schemas.microsoft.com/sharepoint/v3" xmlns:ns2="d609f4b1-2589-4212-ace2-908125e6a060" xmlns:ns3="28c43223-6085-4202-9178-3155a99e7d1a" targetNamespace="http://schemas.microsoft.com/office/2006/metadata/properties" ma:root="true" ma:fieldsID="2f53be8ec40ca050f614bc5db37af2ae" ns1:_="" ns2:_="" ns3:_="">
    <xsd:import namespace="http://schemas.microsoft.com/sharepoint/v3"/>
    <xsd:import namespace="d609f4b1-2589-4212-ace2-908125e6a060"/>
    <xsd:import namespace="28c43223-6085-4202-9178-3155a99e7d1a"/>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Program" minOccurs="0"/>
                <xsd:element ref="ns2:County" minOccurs="0"/>
                <xsd:element ref="ns3:SharedWithUsers" minOccurs="0"/>
                <xsd:element ref="ns3:SharedWithDetails" minOccurs="0"/>
                <xsd:element ref="ns2:MediaServiceSearchProperties" minOccurs="0"/>
                <xsd:element ref="ns2:MediaServiceDateTaken"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09f4b1-2589-4212-ace2-908125e6a06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rogram" ma:index="16" nillable="true" ma:displayName="Program" ma:description="CP&amp;A Program" ma:format="Dropdown" ma:internalName="Program">
      <xsd:complexType>
        <xsd:complexContent>
          <xsd:extension base="dms:MultiChoiceFillIn">
            <xsd:sequence>
              <xsd:element name="Value" maxOccurs="unbounded" minOccurs="0" nillable="true">
                <xsd:simpleType>
                  <xsd:union memberTypes="dms:Text">
                    <xsd:simpleType>
                      <xsd:restriction base="dms:Choice">
                        <xsd:enumeration value="BOE/Appeals"/>
                        <xsd:enumeration value="Revaluation"/>
                        <xsd:enumeration value="CU-DFL"/>
                        <xsd:enumeration value="Levies"/>
                        <xsd:enumeration value="Education"/>
                      </xsd:restriction>
                    </xsd:simpleType>
                  </xsd:union>
                </xsd:simpleType>
              </xsd:element>
            </xsd:sequence>
          </xsd:extension>
        </xsd:complexContent>
      </xsd:complexType>
    </xsd:element>
    <xsd:element name="County" ma:index="17" nillable="true" ma:displayName="County" ma:description="39 Counties" ma:format="Dropdown" ma:internalName="County">
      <xsd:simpleType>
        <xsd:restriction base="dms:Choice">
          <xsd:enumeration value="Adams"/>
          <xsd:enumeration value="Asotin"/>
          <xsd:enumeration value="Benton"/>
          <xsd:enumeration value="Chelan"/>
          <xsd:enumeration value="Clallam"/>
          <xsd:enumeration value="Clark"/>
          <xsd:enumeration value="Columbia"/>
          <xsd:enumeration value="Cowlitz"/>
          <xsd:enumeration value="Douglas"/>
          <xsd:enumeration value="Ferry"/>
          <xsd:enumeration value="Franklin"/>
          <xsd:enumeration value="Garfield"/>
          <xsd:enumeration value="Grant"/>
          <xsd:enumeration value="Grays Harbor"/>
          <xsd:enumeration value="Island"/>
          <xsd:enumeration value="Jefferson"/>
          <xsd:enumeration value="King"/>
          <xsd:enumeration value="Kitsap"/>
          <xsd:enumeration value="Kittitas"/>
          <xsd:enumeration value="Klickitat"/>
          <xsd:enumeration value="Lewis"/>
          <xsd:enumeration value="Lincoln"/>
          <xsd:enumeration value="Mason"/>
          <xsd:enumeration value="Okanogan"/>
          <xsd:enumeration value="Pacific"/>
          <xsd:enumeration value="Pend Oreille"/>
          <xsd:enumeration value="Pierce"/>
          <xsd:enumeration value="San Juan"/>
          <xsd:enumeration value="Skagit"/>
          <xsd:enumeration value="Skamania"/>
          <xsd:enumeration value="Snohomish"/>
          <xsd:enumeration value="Spokane"/>
          <xsd:enumeration value="Stevens"/>
          <xsd:enumeration value="Thurston"/>
          <xsd:enumeration value="Wahkiakum"/>
          <xsd:enumeration value="Walla Walla"/>
          <xsd:enumeration value="Whatcom"/>
          <xsd:enumeration value="Whitman"/>
          <xsd:enumeration value="Yakima"/>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description="" ma:hidden="true" ma:indexed="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60a6a1c-50a4-4ec0-87e3-f00760ffe76b"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c43223-6085-4202-9178-3155a99e7d1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County xmlns="d609f4b1-2589-4212-ace2-908125e6a060" xsi:nil="true"/>
    <_ip_UnifiedCompliancePolicyProperties xmlns="http://schemas.microsoft.com/sharepoint/v3" xsi:nil="true"/>
    <Program xmlns="d609f4b1-2589-4212-ace2-908125e6a060" xsi:nil="true"/>
    <lcf76f155ced4ddcb4097134ff3c332f xmlns="d609f4b1-2589-4212-ace2-908125e6a06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C813402-BFFF-48A4-9406-D9E293DC97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09f4b1-2589-4212-ace2-908125e6a060"/>
    <ds:schemaRef ds:uri="28c43223-6085-4202-9178-3155a99e7d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921EFEF-C70D-4E4A-A1D9-94550859D497}">
  <ds:schemaRefs>
    <ds:schemaRef ds:uri="http://schemas.microsoft.com/sharepoint/v3/contenttype/forms"/>
  </ds:schemaRefs>
</ds:datastoreItem>
</file>

<file path=customXml/itemProps3.xml><?xml version="1.0" encoding="utf-8"?>
<ds:datastoreItem xmlns:ds="http://schemas.openxmlformats.org/officeDocument/2006/customXml" ds:itemID="{A76616C4-BF80-4255-8829-02DAC1E0C4BA}">
  <ds:schemaRefs>
    <ds:schemaRef ds:uri="http://schemas.microsoft.com/office/2006/metadata/properties"/>
    <ds:schemaRef ds:uri="http://schemas.microsoft.com/office/infopath/2007/PartnerControls"/>
    <ds:schemaRef ds:uri="http://schemas.microsoft.com/sharepoint/v3"/>
    <ds:schemaRef ds:uri="d609f4b1-2589-4212-ace2-908125e6a06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October 2024</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Danielle Hayes</cp:lastModifiedBy>
  <cp:revision/>
  <cp:lastPrinted>2024-10-17T15:14:53Z</cp:lastPrinted>
  <dcterms:created xsi:type="dcterms:W3CDTF">2002-12-18T19:03:54Z</dcterms:created>
  <dcterms:modified xsi:type="dcterms:W3CDTF">2025-01-06T16:23:52Z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0x01010075CC84C3E41378488A9C7A1A917402FB</vt:lpwstr>
  </property>
  <property fmtid="{D5CDD505-2E9C-101B-9397-08002B2CF9AE}" pid="3" name="pfc3fe8bce534044bacce8d1af50f428">
    <vt:lpwstr/>
  </property>
  <property fmtid="{D5CDD505-2E9C-101B-9397-08002B2CF9AE}" pid="4" name="kdc761e316ec48ffa635c780b19981b5">
    <vt:lpwstr/>
  </property>
  <property fmtid="{D5CDD505-2E9C-101B-9397-08002B2CF9AE}" pid="5" name="j6330e34b67c425bb11ea24c44febe90">
    <vt:lpwstr/>
  </property>
  <property fmtid="{D5CDD505-2E9C-101B-9397-08002B2CF9AE}" pid="6" name="dorDocumentType">
    <vt:lpwstr/>
  </property>
  <property fmtid="{D5CDD505-2E9C-101B-9397-08002B2CF9AE}" pid="7" name="MediaServiceImageTags">
    <vt:lpwstr/>
  </property>
  <property fmtid="{D5CDD505-2E9C-101B-9397-08002B2CF9AE}" pid="8" name="d3b549b5739f495993677263bfa7dcdf">
    <vt:lpwstr/>
  </property>
  <property fmtid="{D5CDD505-2E9C-101B-9397-08002B2CF9AE}" pid="9" name="dorDivisions">
    <vt:lpwstr/>
  </property>
  <property fmtid="{D5CDD505-2E9C-101B-9397-08002B2CF9AE}" pid="10" name="dorRecordSeries">
    <vt:lpwstr/>
  </property>
  <property fmtid="{D5CDD505-2E9C-101B-9397-08002B2CF9AE}" pid="11" name="dorTags">
    <vt:lpwstr/>
  </property>
  <property fmtid="{D5CDD505-2E9C-101B-9397-08002B2CF9AE}" pid="12" name="dorGroups">
    <vt:lpwstr/>
  </property>
  <property fmtid="{D5CDD505-2E9C-101B-9397-08002B2CF9AE}" pid="13" name="dorFunctions">
    <vt:lpwstr/>
  </property>
  <property fmtid="{D5CDD505-2E9C-101B-9397-08002B2CF9AE}" pid="14" name="dorCitationReference">
    <vt:lpwstr/>
  </property>
  <property fmtid="{D5CDD505-2E9C-101B-9397-08002B2CF9AE}" pid="15" name="ab15b19d7a064f5db32120557ec0b679">
    <vt:lpwstr/>
  </property>
  <property fmtid="{D5CDD505-2E9C-101B-9397-08002B2CF9AE}" pid="16" name="p4f4d42cc0344013afb7693660b59f85">
    <vt:lpwstr/>
  </property>
  <property fmtid="{D5CDD505-2E9C-101B-9397-08002B2CF9AE}" pid="17" name="f7de2eed8b264402a01219482b3ea987">
    <vt:lpwstr/>
  </property>
  <property fmtid="{D5CDD505-2E9C-101B-9397-08002B2CF9AE}" pid="18" name="TaxCatchAll">
    <vt:lpwstr/>
  </property>
</Properties>
</file>